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780" yWindow="30" windowWidth="14640" windowHeight="10650" tabRatio="589"/>
  </bookViews>
  <sheets>
    <sheet name="bon de livraison" sheetId="33" r:id="rId1"/>
    <sheet name="magasins" sheetId="32" state="hidden" r:id="rId2"/>
    <sheet name="prix" sheetId="34" r:id="rId3"/>
    <sheet name="produits" sheetId="41" r:id="rId4"/>
    <sheet name="Feuil1" sheetId="42" r:id="rId5"/>
  </sheets>
  <definedNames>
    <definedName name="_xlnm._FilterDatabase" localSheetId="0" hidden="1">'bon de livraison'!$A$14:$H$71</definedName>
    <definedName name="adresse1">magasins!$H:$H</definedName>
    <definedName name="adresse2">magasins!$I:$I</definedName>
    <definedName name="adresse3">magasins!$J:$J</definedName>
    <definedName name="cession">magasins!$F:$F</definedName>
    <definedName name="com">magasins!$K:$K</definedName>
    <definedName name="_xlnm.Criteria" localSheetId="0">'bon de livraison'!$Q$1:$Q$2</definedName>
    <definedName name="ifls">magasins!$O:$O</definedName>
    <definedName name="logidis">magasins!$E:$E</definedName>
    <definedName name="magasin">magasins!$A:$A</definedName>
    <definedName name="marché">magasins!$D:$D</definedName>
    <definedName name="net">magasins!$C:$C</definedName>
    <definedName name="numero">magasins!$N:$N</definedName>
    <definedName name="produits">produits!$A:$A</definedName>
    <definedName name="remise">magasins!$M:$M</definedName>
    <definedName name="scaso">magasins!$G:$G</definedName>
    <definedName name="tarif">magasins!$B:$B</definedName>
    <definedName name="tel">magasins!$L:$L</definedName>
    <definedName name="_xlnm.Print_Area" localSheetId="0">'bon de livraison'!$A$1:$K$99</definedName>
  </definedNames>
  <calcPr calcId="145621"/>
</workbook>
</file>

<file path=xl/calcChain.xml><?xml version="1.0" encoding="utf-8"?>
<calcChain xmlns="http://schemas.openxmlformats.org/spreadsheetml/2006/main">
  <c r="M11" i="33" l="1"/>
  <c r="E11" i="33" l="1"/>
  <c r="C94" i="33" l="1"/>
  <c r="M94" i="33" s="1"/>
  <c r="F75" i="32" l="1"/>
  <c r="F43" i="32" l="1"/>
  <c r="C90" i="33" l="1"/>
  <c r="C93" i="33"/>
  <c r="C92" i="33"/>
  <c r="M92" i="33" s="1"/>
  <c r="C91" i="33"/>
  <c r="M93" i="33" l="1"/>
  <c r="M91" i="33"/>
  <c r="M90" i="33"/>
  <c r="C88" i="33"/>
  <c r="M89" i="33" l="1"/>
  <c r="F74" i="32"/>
  <c r="C89" i="33" l="1"/>
  <c r="A98" i="33"/>
  <c r="M88" i="33"/>
  <c r="F60" i="33"/>
  <c r="F59" i="33"/>
  <c r="C84" i="33" l="1"/>
  <c r="C81" i="33"/>
  <c r="C80" i="33" l="1"/>
  <c r="M80" i="33" s="1" a="1"/>
  <c r="C87" i="33"/>
  <c r="C86" i="33"/>
  <c r="M86" i="33" s="1"/>
  <c r="C85" i="33"/>
  <c r="M85" i="33" s="1"/>
  <c r="M84" i="33"/>
  <c r="C83" i="33"/>
  <c r="M83" i="33" s="1"/>
  <c r="C82" i="33"/>
  <c r="M82" i="33" s="1"/>
  <c r="M81" i="33"/>
  <c r="M87" i="33" l="1"/>
  <c r="C95" i="33"/>
  <c r="M80" i="33"/>
  <c r="F218" i="32"/>
  <c r="M79" i="33" l="1"/>
  <c r="M95" i="33" s="1"/>
  <c r="C1" i="33"/>
  <c r="A97" i="33" l="1"/>
  <c r="A99" i="33"/>
  <c r="C79" i="33"/>
  <c r="F396" i="32"/>
  <c r="F30" i="32"/>
  <c r="F71" i="33" l="1"/>
  <c r="F341" i="32" l="1"/>
  <c r="F343" i="32"/>
  <c r="F22" i="32"/>
  <c r="H57" i="33" l="1"/>
  <c r="K57" i="33" s="1"/>
  <c r="G57" i="33"/>
  <c r="H55" i="33"/>
  <c r="K55" i="33" s="1"/>
  <c r="H54" i="33"/>
  <c r="K54" i="33" s="1"/>
  <c r="H53" i="33"/>
  <c r="G54" i="33"/>
  <c r="G55" i="33"/>
  <c r="F278" i="32" l="1"/>
  <c r="F12" i="32" l="1"/>
  <c r="F92" i="32" l="1"/>
  <c r="F395" i="32"/>
  <c r="F91" i="32"/>
  <c r="F402" i="32" l="1"/>
  <c r="F7" i="32"/>
  <c r="F85" i="32"/>
  <c r="C3" i="33" l="1"/>
  <c r="B4" i="33"/>
  <c r="B2" i="33" l="1"/>
  <c r="B3" i="33"/>
  <c r="O18" i="33"/>
  <c r="H59" i="33" l="1"/>
  <c r="G37" i="33"/>
  <c r="G41" i="33"/>
  <c r="G45" i="33"/>
  <c r="G49" i="33"/>
  <c r="G17" i="33"/>
  <c r="G21" i="33"/>
  <c r="G25" i="33"/>
  <c r="G29" i="33"/>
  <c r="G33" i="33"/>
  <c r="G38" i="33"/>
  <c r="G42" i="33"/>
  <c r="G46" i="33"/>
  <c r="G50" i="33"/>
  <c r="G18" i="33"/>
  <c r="G22" i="33"/>
  <c r="G26" i="33"/>
  <c r="G30" i="33"/>
  <c r="G34" i="33"/>
  <c r="G39" i="33"/>
  <c r="G43" i="33"/>
  <c r="G47" i="33"/>
  <c r="G51" i="33"/>
  <c r="G19" i="33"/>
  <c r="G23" i="33"/>
  <c r="G27" i="33"/>
  <c r="G31" i="33"/>
  <c r="G35" i="33"/>
  <c r="G40" i="33"/>
  <c r="G44" i="33"/>
  <c r="G48" i="33"/>
  <c r="G16" i="33"/>
  <c r="G20" i="33"/>
  <c r="G24" i="33"/>
  <c r="G28" i="33"/>
  <c r="G59" i="33"/>
  <c r="G15" i="33"/>
  <c r="F540" i="32"/>
  <c r="XFA361" i="32" l="1"/>
  <c r="XES361" i="32"/>
  <c r="XEK361" i="32"/>
  <c r="XEC361" i="32"/>
  <c r="XDU361" i="32"/>
  <c r="XDM361" i="32"/>
  <c r="XDE361" i="32"/>
  <c r="XCW361" i="32"/>
  <c r="XCO361" i="32"/>
  <c r="XCG361" i="32"/>
  <c r="XBY361" i="32"/>
  <c r="XBQ361" i="32"/>
  <c r="XBI361" i="32"/>
  <c r="XBA361" i="32"/>
  <c r="XAS361" i="32"/>
  <c r="XAK361" i="32"/>
  <c r="XAC361" i="32"/>
  <c r="WZU361" i="32"/>
  <c r="WZM361" i="32"/>
  <c r="WZE361" i="32"/>
  <c r="WYW361" i="32"/>
  <c r="WYO361" i="32"/>
  <c r="WYG361" i="32"/>
  <c r="WXY361" i="32"/>
  <c r="WXQ361" i="32"/>
  <c r="WXI361" i="32"/>
  <c r="WXA361" i="32"/>
  <c r="WWS361" i="32"/>
  <c r="WWK361" i="32"/>
  <c r="WWC361" i="32"/>
  <c r="WVU361" i="32"/>
  <c r="WVM361" i="32"/>
  <c r="WVE361" i="32"/>
  <c r="WUW361" i="32"/>
  <c r="WUO361" i="32"/>
  <c r="WUG361" i="32"/>
  <c r="WTY361" i="32"/>
  <c r="WTQ361" i="32"/>
  <c r="WTI361" i="32"/>
  <c r="WTA361" i="32"/>
  <c r="WSS361" i="32"/>
  <c r="WSK361" i="32"/>
  <c r="WSC361" i="32"/>
  <c r="WRU361" i="32"/>
  <c r="WRM361" i="32"/>
  <c r="WRE361" i="32"/>
  <c r="WQW361" i="32"/>
  <c r="WQO361" i="32"/>
  <c r="WQG361" i="32"/>
  <c r="WPY361" i="32"/>
  <c r="WPQ361" i="32"/>
  <c r="WPI361" i="32"/>
  <c r="WPA361" i="32"/>
  <c r="WOS361" i="32"/>
  <c r="WOK361" i="32"/>
  <c r="WOC361" i="32"/>
  <c r="WNU361" i="32"/>
  <c r="WNM361" i="32"/>
  <c r="WNE361" i="32"/>
  <c r="WMW361" i="32"/>
  <c r="WMO361" i="32"/>
  <c r="WMG361" i="32"/>
  <c r="WLY361" i="32"/>
  <c r="WLQ361" i="32"/>
  <c r="WLI361" i="32"/>
  <c r="WLA361" i="32"/>
  <c r="WKS361" i="32"/>
  <c r="WKK361" i="32"/>
  <c r="WKC361" i="32"/>
  <c r="WJU361" i="32"/>
  <c r="WJM361" i="32"/>
  <c r="WJE361" i="32"/>
  <c r="WIW361" i="32"/>
  <c r="WIO361" i="32"/>
  <c r="WIG361" i="32"/>
  <c r="WHY361" i="32"/>
  <c r="WHQ361" i="32"/>
  <c r="WHI361" i="32"/>
  <c r="WHA361" i="32"/>
  <c r="WGS361" i="32"/>
  <c r="WGK361" i="32"/>
  <c r="WGC361" i="32"/>
  <c r="WFU361" i="32"/>
  <c r="WFM361" i="32"/>
  <c r="WFE361" i="32"/>
  <c r="WEW361" i="32"/>
  <c r="WEO361" i="32"/>
  <c r="WEG361" i="32"/>
  <c r="WDY361" i="32"/>
  <c r="WDQ361" i="32"/>
  <c r="WDI361" i="32"/>
  <c r="WDA361" i="32"/>
  <c r="WCS361" i="32"/>
  <c r="WCK361" i="32"/>
  <c r="WCC361" i="32"/>
  <c r="WBU361" i="32"/>
  <c r="WBM361" i="32"/>
  <c r="WBE361" i="32"/>
  <c r="WAW361" i="32"/>
  <c r="WAO361" i="32"/>
  <c r="WAG361" i="32"/>
  <c r="VZY361" i="32"/>
  <c r="VZQ361" i="32"/>
  <c r="VZI361" i="32"/>
  <c r="VZA361" i="32"/>
  <c r="VYS361" i="32"/>
  <c r="VYK361" i="32"/>
  <c r="VYC361" i="32"/>
  <c r="VXU361" i="32"/>
  <c r="VXM361" i="32"/>
  <c r="VXE361" i="32"/>
  <c r="VWW361" i="32"/>
  <c r="VWO361" i="32"/>
  <c r="VWG361" i="32"/>
  <c r="VVY361" i="32"/>
  <c r="VVQ361" i="32"/>
  <c r="VVI361" i="32"/>
  <c r="VVA361" i="32"/>
  <c r="VUS361" i="32"/>
  <c r="VUK361" i="32"/>
  <c r="VUC361" i="32"/>
  <c r="VTU361" i="32"/>
  <c r="VTM361" i="32"/>
  <c r="VTE361" i="32"/>
  <c r="VSW361" i="32"/>
  <c r="VSO361" i="32"/>
  <c r="VSG361" i="32"/>
  <c r="VRY361" i="32"/>
  <c r="VRQ361" i="32"/>
  <c r="VRI361" i="32"/>
  <c r="VRA361" i="32"/>
  <c r="VQS361" i="32"/>
  <c r="VQK361" i="32"/>
  <c r="VQC361" i="32"/>
  <c r="VPU361" i="32"/>
  <c r="VPM361" i="32"/>
  <c r="VPE361" i="32"/>
  <c r="VOW361" i="32"/>
  <c r="VOO361" i="32"/>
  <c r="VOG361" i="32"/>
  <c r="VNY361" i="32"/>
  <c r="VNQ361" i="32"/>
  <c r="VNI361" i="32"/>
  <c r="VNA361" i="32"/>
  <c r="VMS361" i="32"/>
  <c r="VMK361" i="32"/>
  <c r="VMC361" i="32"/>
  <c r="VLU361" i="32"/>
  <c r="VLM361" i="32"/>
  <c r="VLE361" i="32"/>
  <c r="VKW361" i="32"/>
  <c r="VKO361" i="32"/>
  <c r="VKG361" i="32"/>
  <c r="VJY361" i="32"/>
  <c r="VJQ361" i="32"/>
  <c r="VJI361" i="32"/>
  <c r="VJA361" i="32"/>
  <c r="VIS361" i="32"/>
  <c r="VIK361" i="32"/>
  <c r="VIC361" i="32"/>
  <c r="VHU361" i="32"/>
  <c r="VHM361" i="32"/>
  <c r="VHE361" i="32"/>
  <c r="VGW361" i="32"/>
  <c r="VGO361" i="32"/>
  <c r="VGG361" i="32"/>
  <c r="VFY361" i="32"/>
  <c r="VFQ361" i="32"/>
  <c r="VFI361" i="32"/>
  <c r="VFA361" i="32"/>
  <c r="VES361" i="32"/>
  <c r="VEK361" i="32"/>
  <c r="VEC361" i="32"/>
  <c r="VDU361" i="32"/>
  <c r="VDM361" i="32"/>
  <c r="VDE361" i="32"/>
  <c r="VCW361" i="32"/>
  <c r="VCO361" i="32"/>
  <c r="VCG361" i="32"/>
  <c r="VBY361" i="32"/>
  <c r="VBQ361" i="32"/>
  <c r="VBI361" i="32"/>
  <c r="VBA361" i="32"/>
  <c r="VAS361" i="32"/>
  <c r="VAK361" i="32"/>
  <c r="VAC361" i="32"/>
  <c r="UZU361" i="32"/>
  <c r="UZM361" i="32"/>
  <c r="UZE361" i="32"/>
  <c r="UYW361" i="32"/>
  <c r="UYO361" i="32"/>
  <c r="UYG361" i="32"/>
  <c r="UXY361" i="32"/>
  <c r="UXQ361" i="32"/>
  <c r="UXI361" i="32"/>
  <c r="UXA361" i="32"/>
  <c r="UWS361" i="32"/>
  <c r="UWK361" i="32"/>
  <c r="UWC361" i="32"/>
  <c r="UVU361" i="32"/>
  <c r="UVM361" i="32"/>
  <c r="UVE361" i="32"/>
  <c r="UUW361" i="32"/>
  <c r="UUO361" i="32"/>
  <c r="UUG361" i="32"/>
  <c r="UTY361" i="32"/>
  <c r="UTQ361" i="32"/>
  <c r="UTI361" i="32"/>
  <c r="UTA361" i="32"/>
  <c r="USS361" i="32"/>
  <c r="USK361" i="32"/>
  <c r="USC361" i="32"/>
  <c r="URU361" i="32"/>
  <c r="URM361" i="32"/>
  <c r="URE361" i="32"/>
  <c r="UQW361" i="32"/>
  <c r="UQO361" i="32"/>
  <c r="UQG361" i="32"/>
  <c r="UPY361" i="32"/>
  <c r="UPQ361" i="32"/>
  <c r="UPI361" i="32"/>
  <c r="UPA361" i="32"/>
  <c r="UOS361" i="32"/>
  <c r="UOK361" i="32"/>
  <c r="UOC361" i="32"/>
  <c r="UNU361" i="32"/>
  <c r="UNM361" i="32"/>
  <c r="UNE361" i="32"/>
  <c r="UMW361" i="32"/>
  <c r="UMO361" i="32"/>
  <c r="UMG361" i="32"/>
  <c r="ULY361" i="32"/>
  <c r="ULQ361" i="32"/>
  <c r="ULI361" i="32"/>
  <c r="ULA361" i="32"/>
  <c r="UKS361" i="32"/>
  <c r="UKK361" i="32"/>
  <c r="UKC361" i="32"/>
  <c r="UJU361" i="32"/>
  <c r="UJM361" i="32"/>
  <c r="UJE361" i="32"/>
  <c r="UIW361" i="32"/>
  <c r="UIO361" i="32"/>
  <c r="UIG361" i="32"/>
  <c r="UHY361" i="32"/>
  <c r="UHQ361" i="32"/>
  <c r="UHI361" i="32"/>
  <c r="UHA361" i="32"/>
  <c r="UGS361" i="32"/>
  <c r="UGK361" i="32"/>
  <c r="UGC361" i="32"/>
  <c r="UFU361" i="32"/>
  <c r="UFM361" i="32"/>
  <c r="UFE361" i="32"/>
  <c r="UEW361" i="32"/>
  <c r="UEO361" i="32"/>
  <c r="UEG361" i="32"/>
  <c r="UDY361" i="32"/>
  <c r="UDQ361" i="32"/>
  <c r="UDI361" i="32"/>
  <c r="UDA361" i="32"/>
  <c r="UCS361" i="32"/>
  <c r="UCK361" i="32"/>
  <c r="UCC361" i="32"/>
  <c r="UBU361" i="32"/>
  <c r="UBM361" i="32"/>
  <c r="UBE361" i="32"/>
  <c r="UAW361" i="32"/>
  <c r="UAO361" i="32"/>
  <c r="UAG361" i="32"/>
  <c r="TZY361" i="32"/>
  <c r="TZQ361" i="32"/>
  <c r="TZI361" i="32"/>
  <c r="TZA361" i="32"/>
  <c r="TYS361" i="32"/>
  <c r="TYK361" i="32"/>
  <c r="TYC361" i="32"/>
  <c r="TXU361" i="32"/>
  <c r="TXM361" i="32"/>
  <c r="TXE361" i="32"/>
  <c r="TWW361" i="32"/>
  <c r="TWO361" i="32"/>
  <c r="TWG361" i="32"/>
  <c r="TVY361" i="32"/>
  <c r="TVQ361" i="32"/>
  <c r="TVI361" i="32"/>
  <c r="TVA361" i="32"/>
  <c r="TUS361" i="32"/>
  <c r="TUK361" i="32"/>
  <c r="TUC361" i="32"/>
  <c r="TTU361" i="32"/>
  <c r="TTM361" i="32"/>
  <c r="TTE361" i="32"/>
  <c r="TSW361" i="32"/>
  <c r="TSO361" i="32"/>
  <c r="TSG361" i="32"/>
  <c r="TRY361" i="32"/>
  <c r="TRQ361" i="32"/>
  <c r="TRI361" i="32"/>
  <c r="TRA361" i="32"/>
  <c r="TQS361" i="32"/>
  <c r="TQK361" i="32"/>
  <c r="TQC361" i="32"/>
  <c r="TPU361" i="32"/>
  <c r="TPM361" i="32"/>
  <c r="TPE361" i="32"/>
  <c r="TOW361" i="32"/>
  <c r="TOO361" i="32"/>
  <c r="TOG361" i="32"/>
  <c r="TNY361" i="32"/>
  <c r="TNQ361" i="32"/>
  <c r="TNI361" i="32"/>
  <c r="TNA361" i="32"/>
  <c r="TMS361" i="32"/>
  <c r="TMK361" i="32"/>
  <c r="TMC361" i="32"/>
  <c r="TLU361" i="32"/>
  <c r="TLM361" i="32"/>
  <c r="TLE361" i="32"/>
  <c r="TKW361" i="32"/>
  <c r="TKO361" i="32"/>
  <c r="TKG361" i="32"/>
  <c r="TJY361" i="32"/>
  <c r="TJQ361" i="32"/>
  <c r="TJI361" i="32"/>
  <c r="TJA361" i="32"/>
  <c r="TIS361" i="32"/>
  <c r="TIK361" i="32"/>
  <c r="TIC361" i="32"/>
  <c r="THU361" i="32"/>
  <c r="THM361" i="32"/>
  <c r="THE361" i="32"/>
  <c r="TGW361" i="32"/>
  <c r="TGO361" i="32"/>
  <c r="TGG361" i="32"/>
  <c r="TFY361" i="32"/>
  <c r="TFQ361" i="32"/>
  <c r="TFI361" i="32"/>
  <c r="TFA361" i="32"/>
  <c r="TES361" i="32"/>
  <c r="TEK361" i="32"/>
  <c r="TEC361" i="32"/>
  <c r="TDU361" i="32"/>
  <c r="TDM361" i="32"/>
  <c r="TDE361" i="32"/>
  <c r="TCW361" i="32"/>
  <c r="TCO361" i="32"/>
  <c r="TCG361" i="32"/>
  <c r="TBY361" i="32"/>
  <c r="TBQ361" i="32"/>
  <c r="TBI361" i="32"/>
  <c r="TBA361" i="32"/>
  <c r="TAS361" i="32"/>
  <c r="TAK361" i="32"/>
  <c r="TAC361" i="32"/>
  <c r="SZU361" i="32"/>
  <c r="SZM361" i="32"/>
  <c r="SZE361" i="32"/>
  <c r="SYW361" i="32"/>
  <c r="SYO361" i="32"/>
  <c r="SYG361" i="32"/>
  <c r="SXY361" i="32"/>
  <c r="SXQ361" i="32"/>
  <c r="SXI361" i="32"/>
  <c r="SXA361" i="32"/>
  <c r="SWS361" i="32"/>
  <c r="SWK361" i="32"/>
  <c r="SWC361" i="32"/>
  <c r="SVU361" i="32"/>
  <c r="SVM361" i="32"/>
  <c r="SVE361" i="32"/>
  <c r="SUW361" i="32"/>
  <c r="SUO361" i="32"/>
  <c r="SUG361" i="32"/>
  <c r="STY361" i="32"/>
  <c r="STQ361" i="32"/>
  <c r="STI361" i="32"/>
  <c r="STA361" i="32"/>
  <c r="SSS361" i="32"/>
  <c r="SSK361" i="32"/>
  <c r="SSC361" i="32"/>
  <c r="SRU361" i="32"/>
  <c r="SRM361" i="32"/>
  <c r="SRE361" i="32"/>
  <c r="SQW361" i="32"/>
  <c r="SQO361" i="32"/>
  <c r="SQG361" i="32"/>
  <c r="SPY361" i="32"/>
  <c r="SPQ361" i="32"/>
  <c r="SPI361" i="32"/>
  <c r="SPA361" i="32"/>
  <c r="SOS361" i="32"/>
  <c r="SOK361" i="32"/>
  <c r="SOC361" i="32"/>
  <c r="SNU361" i="32"/>
  <c r="SNM361" i="32"/>
  <c r="SNE361" i="32"/>
  <c r="SMW361" i="32"/>
  <c r="SMO361" i="32"/>
  <c r="SMG361" i="32"/>
  <c r="SLY361" i="32"/>
  <c r="SLQ361" i="32"/>
  <c r="SLI361" i="32"/>
  <c r="SLA361" i="32"/>
  <c r="SKS361" i="32"/>
  <c r="SKK361" i="32"/>
  <c r="SKC361" i="32"/>
  <c r="SJU361" i="32"/>
  <c r="SJM361" i="32"/>
  <c r="SJE361" i="32"/>
  <c r="SIW361" i="32"/>
  <c r="SIO361" i="32"/>
  <c r="SIG361" i="32"/>
  <c r="SHY361" i="32"/>
  <c r="SHQ361" i="32"/>
  <c r="SHI361" i="32"/>
  <c r="SHA361" i="32"/>
  <c r="SGS361" i="32"/>
  <c r="SGK361" i="32"/>
  <c r="SGC361" i="32"/>
  <c r="SFU361" i="32"/>
  <c r="SFM361" i="32"/>
  <c r="SFE361" i="32"/>
  <c r="SEW361" i="32"/>
  <c r="SEO361" i="32"/>
  <c r="SEG361" i="32"/>
  <c r="SDY361" i="32"/>
  <c r="SDQ361" i="32"/>
  <c r="SDI361" i="32"/>
  <c r="SDA361" i="32"/>
  <c r="SCS361" i="32"/>
  <c r="SCK361" i="32"/>
  <c r="SCC361" i="32"/>
  <c r="SBU361" i="32"/>
  <c r="SBM361" i="32"/>
  <c r="SBE361" i="32"/>
  <c r="SAW361" i="32"/>
  <c r="SAO361" i="32"/>
  <c r="SAG361" i="32"/>
  <c r="RZY361" i="32"/>
  <c r="RZQ361" i="32"/>
  <c r="RZI361" i="32"/>
  <c r="RZA361" i="32"/>
  <c r="RYS361" i="32"/>
  <c r="RYK361" i="32"/>
  <c r="RYC361" i="32"/>
  <c r="RXU361" i="32"/>
  <c r="RXM361" i="32"/>
  <c r="RXE361" i="32"/>
  <c r="RWW361" i="32"/>
  <c r="RWO361" i="32"/>
  <c r="RWG361" i="32"/>
  <c r="RVY361" i="32"/>
  <c r="RVQ361" i="32"/>
  <c r="RVI361" i="32"/>
  <c r="RVA361" i="32"/>
  <c r="RUS361" i="32"/>
  <c r="RUK361" i="32"/>
  <c r="RUC361" i="32"/>
  <c r="RTU361" i="32"/>
  <c r="RTM361" i="32"/>
  <c r="RTE361" i="32"/>
  <c r="RSW361" i="32"/>
  <c r="RSO361" i="32"/>
  <c r="RSG361" i="32"/>
  <c r="RRY361" i="32"/>
  <c r="RRQ361" i="32"/>
  <c r="RRI361" i="32"/>
  <c r="RRA361" i="32"/>
  <c r="RQS361" i="32"/>
  <c r="RQK361" i="32"/>
  <c r="RQC361" i="32"/>
  <c r="RPU361" i="32"/>
  <c r="RPM361" i="32"/>
  <c r="RPE361" i="32"/>
  <c r="ROW361" i="32"/>
  <c r="ROO361" i="32"/>
  <c r="ROG361" i="32"/>
  <c r="RNY361" i="32"/>
  <c r="RNQ361" i="32"/>
  <c r="RNI361" i="32"/>
  <c r="RNA361" i="32"/>
  <c r="RMS361" i="32"/>
  <c r="RMK361" i="32"/>
  <c r="RMC361" i="32"/>
  <c r="RLU361" i="32"/>
  <c r="RLM361" i="32"/>
  <c r="RLE361" i="32"/>
  <c r="RKW361" i="32"/>
  <c r="RKO361" i="32"/>
  <c r="RKG361" i="32"/>
  <c r="RJY361" i="32"/>
  <c r="RJQ361" i="32"/>
  <c r="RJI361" i="32"/>
  <c r="RJA361" i="32"/>
  <c r="RIS361" i="32"/>
  <c r="RIK361" i="32"/>
  <c r="RIC361" i="32"/>
  <c r="RHU361" i="32"/>
  <c r="RHM361" i="32"/>
  <c r="RHE361" i="32"/>
  <c r="RGW361" i="32"/>
  <c r="RGO361" i="32"/>
  <c r="RGG361" i="32"/>
  <c r="RFY361" i="32"/>
  <c r="RFQ361" i="32"/>
  <c r="RFI361" i="32"/>
  <c r="RFA361" i="32"/>
  <c r="RES361" i="32"/>
  <c r="REK361" i="32"/>
  <c r="REC361" i="32"/>
  <c r="RDU361" i="32"/>
  <c r="RDM361" i="32"/>
  <c r="RDE361" i="32"/>
  <c r="RCW361" i="32"/>
  <c r="RCO361" i="32"/>
  <c r="RCG361" i="32"/>
  <c r="RBY361" i="32"/>
  <c r="RBQ361" i="32"/>
  <c r="RBI361" i="32"/>
  <c r="RBA361" i="32"/>
  <c r="RAS361" i="32"/>
  <c r="RAK361" i="32"/>
  <c r="RAC361" i="32"/>
  <c r="QZU361" i="32"/>
  <c r="QZM361" i="32"/>
  <c r="QZE361" i="32"/>
  <c r="QYW361" i="32"/>
  <c r="QYO361" i="32"/>
  <c r="QYG361" i="32"/>
  <c r="QXY361" i="32"/>
  <c r="QXQ361" i="32"/>
  <c r="QXI361" i="32"/>
  <c r="QXA361" i="32"/>
  <c r="QWS361" i="32"/>
  <c r="QWK361" i="32"/>
  <c r="QWC361" i="32"/>
  <c r="QVU361" i="32"/>
  <c r="QVM361" i="32"/>
  <c r="QVE361" i="32"/>
  <c r="QUW361" i="32"/>
  <c r="QUO361" i="32"/>
  <c r="QUG361" i="32"/>
  <c r="QTY361" i="32"/>
  <c r="QTQ361" i="32"/>
  <c r="QTI361" i="32"/>
  <c r="QTA361" i="32"/>
  <c r="QSS361" i="32"/>
  <c r="QSK361" i="32"/>
  <c r="QSC361" i="32"/>
  <c r="QRU361" i="32"/>
  <c r="QRM361" i="32"/>
  <c r="QRE361" i="32"/>
  <c r="QQW361" i="32"/>
  <c r="QQO361" i="32"/>
  <c r="QQG361" i="32"/>
  <c r="QPY361" i="32"/>
  <c r="QPQ361" i="32"/>
  <c r="QPI361" i="32"/>
  <c r="QPA361" i="32"/>
  <c r="QOS361" i="32"/>
  <c r="QOK361" i="32"/>
  <c r="QOC361" i="32"/>
  <c r="QNU361" i="32"/>
  <c r="QNM361" i="32"/>
  <c r="QNE361" i="32"/>
  <c r="QMW361" i="32"/>
  <c r="QMO361" i="32"/>
  <c r="QMG361" i="32"/>
  <c r="QLY361" i="32"/>
  <c r="QLQ361" i="32"/>
  <c r="QLI361" i="32"/>
  <c r="QLA361" i="32"/>
  <c r="QKS361" i="32"/>
  <c r="QKK361" i="32"/>
  <c r="QKC361" i="32"/>
  <c r="QJU361" i="32"/>
  <c r="QJM361" i="32"/>
  <c r="QJE361" i="32"/>
  <c r="QIW361" i="32"/>
  <c r="QIO361" i="32"/>
  <c r="QIG361" i="32"/>
  <c r="QHY361" i="32"/>
  <c r="QHQ361" i="32"/>
  <c r="QHI361" i="32"/>
  <c r="QHA361" i="32"/>
  <c r="QGS361" i="32"/>
  <c r="QGK361" i="32"/>
  <c r="QGC361" i="32"/>
  <c r="QFU361" i="32"/>
  <c r="QFM361" i="32"/>
  <c r="QFE361" i="32"/>
  <c r="QEW361" i="32"/>
  <c r="QEO361" i="32"/>
  <c r="QEG361" i="32"/>
  <c r="QDY361" i="32"/>
  <c r="QDQ361" i="32"/>
  <c r="QDI361" i="32"/>
  <c r="QDA361" i="32"/>
  <c r="QCS361" i="32"/>
  <c r="QCK361" i="32"/>
  <c r="QCC361" i="32"/>
  <c r="QBU361" i="32"/>
  <c r="QBM361" i="32"/>
  <c r="QBE361" i="32"/>
  <c r="QAW361" i="32"/>
  <c r="QAO361" i="32"/>
  <c r="QAG361" i="32"/>
  <c r="PZY361" i="32"/>
  <c r="PZQ361" i="32"/>
  <c r="PZI361" i="32"/>
  <c r="PZA361" i="32"/>
  <c r="PYS361" i="32"/>
  <c r="PYK361" i="32"/>
  <c r="PYC361" i="32"/>
  <c r="PXU361" i="32"/>
  <c r="PXM361" i="32"/>
  <c r="PXE361" i="32"/>
  <c r="PWW361" i="32"/>
  <c r="PWO361" i="32"/>
  <c r="PWG361" i="32"/>
  <c r="PVY361" i="32"/>
  <c r="PVQ361" i="32"/>
  <c r="PVI361" i="32"/>
  <c r="PVA361" i="32"/>
  <c r="PUS361" i="32"/>
  <c r="PUK361" i="32"/>
  <c r="PUC361" i="32"/>
  <c r="PTU361" i="32"/>
  <c r="PTM361" i="32"/>
  <c r="PTE361" i="32"/>
  <c r="PSW361" i="32"/>
  <c r="PSO361" i="32"/>
  <c r="PSG361" i="32"/>
  <c r="PRY361" i="32"/>
  <c r="PRQ361" i="32"/>
  <c r="PRI361" i="32"/>
  <c r="PRA361" i="32"/>
  <c r="PQS361" i="32"/>
  <c r="PQK361" i="32"/>
  <c r="PQC361" i="32"/>
  <c r="PPU361" i="32"/>
  <c r="PPM361" i="32"/>
  <c r="PPE361" i="32"/>
  <c r="POW361" i="32"/>
  <c r="POO361" i="32"/>
  <c r="POG361" i="32"/>
  <c r="PNY361" i="32"/>
  <c r="PNQ361" i="32"/>
  <c r="PNI361" i="32"/>
  <c r="PNA361" i="32"/>
  <c r="PMS361" i="32"/>
  <c r="PMK361" i="32"/>
  <c r="PMC361" i="32"/>
  <c r="PLU361" i="32"/>
  <c r="PLM361" i="32"/>
  <c r="PLE361" i="32"/>
  <c r="PKW361" i="32"/>
  <c r="PKO361" i="32"/>
  <c r="PKG361" i="32"/>
  <c r="PJY361" i="32"/>
  <c r="PJQ361" i="32"/>
  <c r="PJI361" i="32"/>
  <c r="PJA361" i="32"/>
  <c r="PIS361" i="32"/>
  <c r="PIK361" i="32"/>
  <c r="PIC361" i="32"/>
  <c r="PHU361" i="32"/>
  <c r="PHM361" i="32"/>
  <c r="PHE361" i="32"/>
  <c r="PGW361" i="32"/>
  <c r="PGO361" i="32"/>
  <c r="PGG361" i="32"/>
  <c r="PFY361" i="32"/>
  <c r="PFQ361" i="32"/>
  <c r="PFI361" i="32"/>
  <c r="PFA361" i="32"/>
  <c r="PES361" i="32"/>
  <c r="PEK361" i="32"/>
  <c r="PEC361" i="32"/>
  <c r="PDU361" i="32"/>
  <c r="PDM361" i="32"/>
  <c r="PDE361" i="32"/>
  <c r="PCW361" i="32"/>
  <c r="PCO361" i="32"/>
  <c r="PCG361" i="32"/>
  <c r="PBY361" i="32"/>
  <c r="PBQ361" i="32"/>
  <c r="PBI361" i="32"/>
  <c r="PBA361" i="32"/>
  <c r="PAS361" i="32"/>
  <c r="PAK361" i="32"/>
  <c r="PAC361" i="32"/>
  <c r="OZU361" i="32"/>
  <c r="OZM361" i="32"/>
  <c r="OZE361" i="32"/>
  <c r="OYW361" i="32"/>
  <c r="OYO361" i="32"/>
  <c r="OYG361" i="32"/>
  <c r="OXY361" i="32"/>
  <c r="OXQ361" i="32"/>
  <c r="OXI361" i="32"/>
  <c r="OXA361" i="32"/>
  <c r="OWS361" i="32"/>
  <c r="OWK361" i="32"/>
  <c r="OWC361" i="32"/>
  <c r="OVU361" i="32"/>
  <c r="OVM361" i="32"/>
  <c r="OVE361" i="32"/>
  <c r="OUW361" i="32"/>
  <c r="OUO361" i="32"/>
  <c r="OUG361" i="32"/>
  <c r="OTY361" i="32"/>
  <c r="OTQ361" i="32"/>
  <c r="OTI361" i="32"/>
  <c r="OTA361" i="32"/>
  <c r="OSS361" i="32"/>
  <c r="OSK361" i="32"/>
  <c r="OSC361" i="32"/>
  <c r="ORU361" i="32"/>
  <c r="ORM361" i="32"/>
  <c r="ORE361" i="32"/>
  <c r="OQW361" i="32"/>
  <c r="OQO361" i="32"/>
  <c r="OQG361" i="32"/>
  <c r="OPY361" i="32"/>
  <c r="OPQ361" i="32"/>
  <c r="OPI361" i="32"/>
  <c r="OPA361" i="32"/>
  <c r="OOS361" i="32"/>
  <c r="OOK361" i="32"/>
  <c r="OOC361" i="32"/>
  <c r="ONU361" i="32"/>
  <c r="ONM361" i="32"/>
  <c r="ONE361" i="32"/>
  <c r="OMW361" i="32"/>
  <c r="OMO361" i="32"/>
  <c r="OMG361" i="32"/>
  <c r="OLY361" i="32"/>
  <c r="OLQ361" i="32"/>
  <c r="OLI361" i="32"/>
  <c r="OLA361" i="32"/>
  <c r="OKS361" i="32"/>
  <c r="OKK361" i="32"/>
  <c r="OKC361" i="32"/>
  <c r="OJU361" i="32"/>
  <c r="OJM361" i="32"/>
  <c r="OJE361" i="32"/>
  <c r="OIW361" i="32"/>
  <c r="OIO361" i="32"/>
  <c r="OIG361" i="32"/>
  <c r="OHY361" i="32"/>
  <c r="OHQ361" i="32"/>
  <c r="OHI361" i="32"/>
  <c r="OHA361" i="32"/>
  <c r="OGS361" i="32"/>
  <c r="OGK361" i="32"/>
  <c r="OGC361" i="32"/>
  <c r="OFU361" i="32"/>
  <c r="OFM361" i="32"/>
  <c r="OFE361" i="32"/>
  <c r="OEW361" i="32"/>
  <c r="OEO361" i="32"/>
  <c r="OEG361" i="32"/>
  <c r="ODY361" i="32"/>
  <c r="ODQ361" i="32"/>
  <c r="ODI361" i="32"/>
  <c r="ODA361" i="32"/>
  <c r="OCS361" i="32"/>
  <c r="OCK361" i="32"/>
  <c r="OCC361" i="32"/>
  <c r="OBU361" i="32"/>
  <c r="OBM361" i="32"/>
  <c r="OBE361" i="32"/>
  <c r="OAW361" i="32"/>
  <c r="OAO361" i="32"/>
  <c r="OAG361" i="32"/>
  <c r="NZY361" i="32"/>
  <c r="NZQ361" i="32"/>
  <c r="NZI361" i="32"/>
  <c r="NZA361" i="32"/>
  <c r="NYS361" i="32"/>
  <c r="NYK361" i="32"/>
  <c r="NYC361" i="32"/>
  <c r="NXU361" i="32"/>
  <c r="NXM361" i="32"/>
  <c r="NXE361" i="32"/>
  <c r="NWW361" i="32"/>
  <c r="NWO361" i="32"/>
  <c r="NWG361" i="32"/>
  <c r="NVY361" i="32"/>
  <c r="NVQ361" i="32"/>
  <c r="NVI361" i="32"/>
  <c r="NVA361" i="32"/>
  <c r="NUS361" i="32"/>
  <c r="NUK361" i="32"/>
  <c r="NUC361" i="32"/>
  <c r="NTU361" i="32"/>
  <c r="NTM361" i="32"/>
  <c r="NTE361" i="32"/>
  <c r="NSW361" i="32"/>
  <c r="NSO361" i="32"/>
  <c r="NSG361" i="32"/>
  <c r="NRY361" i="32"/>
  <c r="NRQ361" i="32"/>
  <c r="NRI361" i="32"/>
  <c r="NRA361" i="32"/>
  <c r="NQS361" i="32"/>
  <c r="NQK361" i="32"/>
  <c r="NQC361" i="32"/>
  <c r="NPU361" i="32"/>
  <c r="NPM361" i="32"/>
  <c r="NPE361" i="32"/>
  <c r="NOW361" i="32"/>
  <c r="NOO361" i="32"/>
  <c r="NOG361" i="32"/>
  <c r="NNY361" i="32"/>
  <c r="NNQ361" i="32"/>
  <c r="NNI361" i="32"/>
  <c r="NNA361" i="32"/>
  <c r="NMS361" i="32"/>
  <c r="NMK361" i="32"/>
  <c r="NMC361" i="32"/>
  <c r="NLU361" i="32"/>
  <c r="NLM361" i="32"/>
  <c r="NLE361" i="32"/>
  <c r="NKW361" i="32"/>
  <c r="NKO361" i="32"/>
  <c r="NKG361" i="32"/>
  <c r="NJY361" i="32"/>
  <c r="NJQ361" i="32"/>
  <c r="NJI361" i="32"/>
  <c r="NJA361" i="32"/>
  <c r="NIS361" i="32"/>
  <c r="NIK361" i="32"/>
  <c r="NIC361" i="32"/>
  <c r="NHU361" i="32"/>
  <c r="NHM361" i="32"/>
  <c r="NHE361" i="32"/>
  <c r="NGW361" i="32"/>
  <c r="NGO361" i="32"/>
  <c r="NGG361" i="32"/>
  <c r="NFY361" i="32"/>
  <c r="NFQ361" i="32"/>
  <c r="NFI361" i="32"/>
  <c r="NFA361" i="32"/>
  <c r="NES361" i="32"/>
  <c r="NEK361" i="32"/>
  <c r="NEC361" i="32"/>
  <c r="NDU361" i="32"/>
  <c r="NDM361" i="32"/>
  <c r="NDE361" i="32"/>
  <c r="NCW361" i="32"/>
  <c r="NCO361" i="32"/>
  <c r="NCG361" i="32"/>
  <c r="NBY361" i="32"/>
  <c r="NBQ361" i="32"/>
  <c r="NBI361" i="32"/>
  <c r="NBA361" i="32"/>
  <c r="NAS361" i="32"/>
  <c r="NAK361" i="32"/>
  <c r="NAC361" i="32"/>
  <c r="MZU361" i="32"/>
  <c r="MZM361" i="32"/>
  <c r="MZE361" i="32"/>
  <c r="MYW361" i="32"/>
  <c r="MYO361" i="32"/>
  <c r="MYG361" i="32"/>
  <c r="MXY361" i="32"/>
  <c r="MXQ361" i="32"/>
  <c r="MXI361" i="32"/>
  <c r="MXA361" i="32"/>
  <c r="MWS361" i="32"/>
  <c r="MWK361" i="32"/>
  <c r="MWC361" i="32"/>
  <c r="MVU361" i="32"/>
  <c r="MVM361" i="32"/>
  <c r="MVE361" i="32"/>
  <c r="MUW361" i="32"/>
  <c r="MUO361" i="32"/>
  <c r="MUG361" i="32"/>
  <c r="MTY361" i="32"/>
  <c r="MTQ361" i="32"/>
  <c r="MTI361" i="32"/>
  <c r="MTA361" i="32"/>
  <c r="MSS361" i="32"/>
  <c r="MSK361" i="32"/>
  <c r="MSC361" i="32"/>
  <c r="MRU361" i="32"/>
  <c r="MRM361" i="32"/>
  <c r="MRE361" i="32"/>
  <c r="MQW361" i="32"/>
  <c r="MQO361" i="32"/>
  <c r="MQG361" i="32"/>
  <c r="MPY361" i="32"/>
  <c r="MPQ361" i="32"/>
  <c r="MPI361" i="32"/>
  <c r="MPA361" i="32"/>
  <c r="MOS361" i="32"/>
  <c r="MOK361" i="32"/>
  <c r="MOC361" i="32"/>
  <c r="MNU361" i="32"/>
  <c r="MNM361" i="32"/>
  <c r="MNE361" i="32"/>
  <c r="MMW361" i="32"/>
  <c r="MMO361" i="32"/>
  <c r="MMG361" i="32"/>
  <c r="MLY361" i="32"/>
  <c r="MLQ361" i="32"/>
  <c r="MLI361" i="32"/>
  <c r="MLA361" i="32"/>
  <c r="MKS361" i="32"/>
  <c r="MKK361" i="32"/>
  <c r="MKC361" i="32"/>
  <c r="MJU361" i="32"/>
  <c r="MJM361" i="32"/>
  <c r="MJE361" i="32"/>
  <c r="MIW361" i="32"/>
  <c r="MIO361" i="32"/>
  <c r="MIG361" i="32"/>
  <c r="MHY361" i="32"/>
  <c r="MHQ361" i="32"/>
  <c r="MHI361" i="32"/>
  <c r="MHA361" i="32"/>
  <c r="MGS361" i="32"/>
  <c r="MGK361" i="32"/>
  <c r="MGC361" i="32"/>
  <c r="MFU361" i="32"/>
  <c r="MFM361" i="32"/>
  <c r="MFE361" i="32"/>
  <c r="MEW361" i="32"/>
  <c r="MEO361" i="32"/>
  <c r="MEG361" i="32"/>
  <c r="MDY361" i="32"/>
  <c r="MDQ361" i="32"/>
  <c r="MDI361" i="32"/>
  <c r="MDA361" i="32"/>
  <c r="MCS361" i="32"/>
  <c r="MCK361" i="32"/>
  <c r="MCC361" i="32"/>
  <c r="MBU361" i="32"/>
  <c r="MBM361" i="32"/>
  <c r="MBE361" i="32"/>
  <c r="MAW361" i="32"/>
  <c r="MAO361" i="32"/>
  <c r="MAG361" i="32"/>
  <c r="LZY361" i="32"/>
  <c r="LZQ361" i="32"/>
  <c r="LZI361" i="32"/>
  <c r="LZA361" i="32"/>
  <c r="LYS361" i="32"/>
  <c r="LYK361" i="32"/>
  <c r="LYC361" i="32"/>
  <c r="LXU361" i="32"/>
  <c r="LXM361" i="32"/>
  <c r="LXE361" i="32"/>
  <c r="LWW361" i="32"/>
  <c r="LWO361" i="32"/>
  <c r="LWG361" i="32"/>
  <c r="LVY361" i="32"/>
  <c r="LVQ361" i="32"/>
  <c r="LVI361" i="32"/>
  <c r="LVA361" i="32"/>
  <c r="LUS361" i="32"/>
  <c r="LUK361" i="32"/>
  <c r="LUC361" i="32"/>
  <c r="LTU361" i="32"/>
  <c r="LTM361" i="32"/>
  <c r="LTE361" i="32"/>
  <c r="LSW361" i="32"/>
  <c r="LSO361" i="32"/>
  <c r="LSG361" i="32"/>
  <c r="LRY361" i="32"/>
  <c r="LRQ361" i="32"/>
  <c r="LRI361" i="32"/>
  <c r="LRA361" i="32"/>
  <c r="LQS361" i="32"/>
  <c r="LQK361" i="32"/>
  <c r="LQC361" i="32"/>
  <c r="LPU361" i="32"/>
  <c r="LPM361" i="32"/>
  <c r="LPE361" i="32"/>
  <c r="LOW361" i="32"/>
  <c r="LOO361" i="32"/>
  <c r="LOG361" i="32"/>
  <c r="LNY361" i="32"/>
  <c r="LNQ361" i="32"/>
  <c r="LNI361" i="32"/>
  <c r="LNA361" i="32"/>
  <c r="LMS361" i="32"/>
  <c r="LMK361" i="32"/>
  <c r="LMC361" i="32"/>
  <c r="LLU361" i="32"/>
  <c r="LLM361" i="32"/>
  <c r="LLE361" i="32"/>
  <c r="LKW361" i="32"/>
  <c r="LKO361" i="32"/>
  <c r="LKG361" i="32"/>
  <c r="LJY361" i="32"/>
  <c r="LJQ361" i="32"/>
  <c r="LJI361" i="32"/>
  <c r="LJA361" i="32"/>
  <c r="LIS361" i="32"/>
  <c r="LIK361" i="32"/>
  <c r="LIC361" i="32"/>
  <c r="LHU361" i="32"/>
  <c r="LHM361" i="32"/>
  <c r="LHE361" i="32"/>
  <c r="LGW361" i="32"/>
  <c r="LGO361" i="32"/>
  <c r="LGG361" i="32"/>
  <c r="LFY361" i="32"/>
  <c r="LFQ361" i="32"/>
  <c r="LFI361" i="32"/>
  <c r="LFA361" i="32"/>
  <c r="LES361" i="32"/>
  <c r="LEK361" i="32"/>
  <c r="LEC361" i="32"/>
  <c r="LDU361" i="32"/>
  <c r="LDM361" i="32"/>
  <c r="LDE361" i="32"/>
  <c r="LCW361" i="32"/>
  <c r="LCO361" i="32"/>
  <c r="LCG361" i="32"/>
  <c r="LBY361" i="32"/>
  <c r="LBQ361" i="32"/>
  <c r="LBI361" i="32"/>
  <c r="LBA361" i="32"/>
  <c r="LAS361" i="32"/>
  <c r="LAK361" i="32"/>
  <c r="LAC361" i="32"/>
  <c r="KZU361" i="32"/>
  <c r="KZM361" i="32"/>
  <c r="KZE361" i="32"/>
  <c r="KYW361" i="32"/>
  <c r="KYO361" i="32"/>
  <c r="KYG361" i="32"/>
  <c r="KXY361" i="32"/>
  <c r="KXQ361" i="32"/>
  <c r="KXI361" i="32"/>
  <c r="KXA361" i="32"/>
  <c r="KWS361" i="32"/>
  <c r="KWK361" i="32"/>
  <c r="KWC361" i="32"/>
  <c r="KVU361" i="32"/>
  <c r="KVM361" i="32"/>
  <c r="KVE361" i="32"/>
  <c r="KUW361" i="32"/>
  <c r="KUO361" i="32"/>
  <c r="KUG361" i="32"/>
  <c r="KTY361" i="32"/>
  <c r="KTQ361" i="32"/>
  <c r="KTI361" i="32"/>
  <c r="KTA361" i="32"/>
  <c r="KSS361" i="32"/>
  <c r="KSK361" i="32"/>
  <c r="KSC361" i="32"/>
  <c r="KRU361" i="32"/>
  <c r="KRM361" i="32"/>
  <c r="KRE361" i="32"/>
  <c r="KQW361" i="32"/>
  <c r="KQO361" i="32"/>
  <c r="KQG361" i="32"/>
  <c r="KPY361" i="32"/>
  <c r="KPQ361" i="32"/>
  <c r="KPI361" i="32"/>
  <c r="KPA361" i="32"/>
  <c r="KOS361" i="32"/>
  <c r="KOK361" i="32"/>
  <c r="KOC361" i="32"/>
  <c r="KNU361" i="32"/>
  <c r="KNM361" i="32"/>
  <c r="KNE361" i="32"/>
  <c r="KMW361" i="32"/>
  <c r="KMO361" i="32"/>
  <c r="KMG361" i="32"/>
  <c r="KLY361" i="32"/>
  <c r="KLQ361" i="32"/>
  <c r="KLI361" i="32"/>
  <c r="KLA361" i="32"/>
  <c r="KKS361" i="32"/>
  <c r="KKK361" i="32"/>
  <c r="KKC361" i="32"/>
  <c r="KJU361" i="32"/>
  <c r="KJM361" i="32"/>
  <c r="KJE361" i="32"/>
  <c r="KIW361" i="32"/>
  <c r="KIO361" i="32"/>
  <c r="KIG361" i="32"/>
  <c r="KHY361" i="32"/>
  <c r="KHQ361" i="32"/>
  <c r="KHI361" i="32"/>
  <c r="KHA361" i="32"/>
  <c r="KGS361" i="32"/>
  <c r="KGK361" i="32"/>
  <c r="KGC361" i="32"/>
  <c r="KFU361" i="32"/>
  <c r="KFM361" i="32"/>
  <c r="KFE361" i="32"/>
  <c r="KEW361" i="32"/>
  <c r="KEO361" i="32"/>
  <c r="KEG361" i="32"/>
  <c r="KDY361" i="32"/>
  <c r="KDQ361" i="32"/>
  <c r="KDI361" i="32"/>
  <c r="KDA361" i="32"/>
  <c r="KCS361" i="32"/>
  <c r="KCK361" i="32"/>
  <c r="KCC361" i="32"/>
  <c r="KBU361" i="32"/>
  <c r="KBM361" i="32"/>
  <c r="KBE361" i="32"/>
  <c r="KAW361" i="32"/>
  <c r="KAO361" i="32"/>
  <c r="KAG361" i="32"/>
  <c r="JZY361" i="32"/>
  <c r="JZQ361" i="32"/>
  <c r="JZI361" i="32"/>
  <c r="JZA361" i="32"/>
  <c r="JYS361" i="32"/>
  <c r="JYK361" i="32"/>
  <c r="JYC361" i="32"/>
  <c r="JXU361" i="32"/>
  <c r="JXM361" i="32"/>
  <c r="JXE361" i="32"/>
  <c r="JWW361" i="32"/>
  <c r="JWO361" i="32"/>
  <c r="JWG361" i="32"/>
  <c r="JVY361" i="32"/>
  <c r="JVQ361" i="32"/>
  <c r="JVI361" i="32"/>
  <c r="JVA361" i="32"/>
  <c r="JUS361" i="32"/>
  <c r="JUK361" i="32"/>
  <c r="JUC361" i="32"/>
  <c r="JTU361" i="32"/>
  <c r="JTM361" i="32"/>
  <c r="JTE361" i="32"/>
  <c r="JSW361" i="32"/>
  <c r="JSO361" i="32"/>
  <c r="JSG361" i="32"/>
  <c r="JRY361" i="32"/>
  <c r="JRQ361" i="32"/>
  <c r="JRI361" i="32"/>
  <c r="JRA361" i="32"/>
  <c r="JQS361" i="32"/>
  <c r="JQK361" i="32"/>
  <c r="JQC361" i="32"/>
  <c r="JPU361" i="32"/>
  <c r="JPM361" i="32"/>
  <c r="JPE361" i="32"/>
  <c r="JOW361" i="32"/>
  <c r="JOO361" i="32"/>
  <c r="JOG361" i="32"/>
  <c r="JNY361" i="32"/>
  <c r="JNQ361" i="32"/>
  <c r="JNI361" i="32"/>
  <c r="JNA361" i="32"/>
  <c r="JMS361" i="32"/>
  <c r="JMK361" i="32"/>
  <c r="JMC361" i="32"/>
  <c r="JLU361" i="32"/>
  <c r="JLM361" i="32"/>
  <c r="JLE361" i="32"/>
  <c r="JKW361" i="32"/>
  <c r="JKO361" i="32"/>
  <c r="JKG361" i="32"/>
  <c r="JJY361" i="32"/>
  <c r="JJQ361" i="32"/>
  <c r="JJI361" i="32"/>
  <c r="JJA361" i="32"/>
  <c r="JIS361" i="32"/>
  <c r="JIK361" i="32"/>
  <c r="JIC361" i="32"/>
  <c r="JHU361" i="32"/>
  <c r="JHM361" i="32"/>
  <c r="JHE361" i="32"/>
  <c r="JGW361" i="32"/>
  <c r="JGO361" i="32"/>
  <c r="JGG361" i="32"/>
  <c r="JFY361" i="32"/>
  <c r="JFQ361" i="32"/>
  <c r="JFI361" i="32"/>
  <c r="JFA361" i="32"/>
  <c r="JES361" i="32"/>
  <c r="JEK361" i="32"/>
  <c r="JEC361" i="32"/>
  <c r="JDU361" i="32"/>
  <c r="JDM361" i="32"/>
  <c r="JDE361" i="32"/>
  <c r="JCW361" i="32"/>
  <c r="JCO361" i="32"/>
  <c r="JCG361" i="32"/>
  <c r="JBY361" i="32"/>
  <c r="JBQ361" i="32"/>
  <c r="JBI361" i="32"/>
  <c r="JBA361" i="32"/>
  <c r="JAS361" i="32"/>
  <c r="JAK361" i="32"/>
  <c r="JAC361" i="32"/>
  <c r="IZU361" i="32"/>
  <c r="IZM361" i="32"/>
  <c r="IZE361" i="32"/>
  <c r="IYW361" i="32"/>
  <c r="IYO361" i="32"/>
  <c r="IYG361" i="32"/>
  <c r="IXY361" i="32"/>
  <c r="IXQ361" i="32"/>
  <c r="IXI361" i="32"/>
  <c r="IXA361" i="32"/>
  <c r="IWS361" i="32"/>
  <c r="IWK361" i="32"/>
  <c r="IWC361" i="32"/>
  <c r="IVU361" i="32"/>
  <c r="IVM361" i="32"/>
  <c r="IVE361" i="32"/>
  <c r="IUW361" i="32"/>
  <c r="IUO361" i="32"/>
  <c r="IUG361" i="32"/>
  <c r="ITY361" i="32"/>
  <c r="ITQ361" i="32"/>
  <c r="ITI361" i="32"/>
  <c r="ITA361" i="32"/>
  <c r="ISS361" i="32"/>
  <c r="ISK361" i="32"/>
  <c r="ISC361" i="32"/>
  <c r="IRU361" i="32"/>
  <c r="IRM361" i="32"/>
  <c r="IRE361" i="32"/>
  <c r="IQW361" i="32"/>
  <c r="IQO361" i="32"/>
  <c r="IQG361" i="32"/>
  <c r="IPY361" i="32"/>
  <c r="IPQ361" i="32"/>
  <c r="IPI361" i="32"/>
  <c r="IPA361" i="32"/>
  <c r="IOS361" i="32"/>
  <c r="IOK361" i="32"/>
  <c r="IOC361" i="32"/>
  <c r="INU361" i="32"/>
  <c r="INM361" i="32"/>
  <c r="INE361" i="32"/>
  <c r="IMW361" i="32"/>
  <c r="IMO361" i="32"/>
  <c r="IMG361" i="32"/>
  <c r="ILY361" i="32"/>
  <c r="ILQ361" i="32"/>
  <c r="ILI361" i="32"/>
  <c r="ILA361" i="32"/>
  <c r="IKS361" i="32"/>
  <c r="IKK361" i="32"/>
  <c r="IKC361" i="32"/>
  <c r="IJU361" i="32"/>
  <c r="IJM361" i="32"/>
  <c r="IJE361" i="32"/>
  <c r="IIW361" i="32"/>
  <c r="IIO361" i="32"/>
  <c r="IIG361" i="32"/>
  <c r="IHY361" i="32"/>
  <c r="IHQ361" i="32"/>
  <c r="IHI361" i="32"/>
  <c r="IHA361" i="32"/>
  <c r="IGS361" i="32"/>
  <c r="IGK361" i="32"/>
  <c r="IGC361" i="32"/>
  <c r="IFU361" i="32"/>
  <c r="IFM361" i="32"/>
  <c r="IFE361" i="32"/>
  <c r="IEW361" i="32"/>
  <c r="IEO361" i="32"/>
  <c r="IEG361" i="32"/>
  <c r="IDY361" i="32"/>
  <c r="IDQ361" i="32"/>
  <c r="IDI361" i="32"/>
  <c r="IDA361" i="32"/>
  <c r="ICS361" i="32"/>
  <c r="ICK361" i="32"/>
  <c r="ICC361" i="32"/>
  <c r="IBU361" i="32"/>
  <c r="IBM361" i="32"/>
  <c r="IBE361" i="32"/>
  <c r="IAW361" i="32"/>
  <c r="IAO361" i="32"/>
  <c r="IAG361" i="32"/>
  <c r="HZY361" i="32"/>
  <c r="HZQ361" i="32"/>
  <c r="HZI361" i="32"/>
  <c r="HZA361" i="32"/>
  <c r="HYS361" i="32"/>
  <c r="HYK361" i="32"/>
  <c r="HYC361" i="32"/>
  <c r="HXU361" i="32"/>
  <c r="HXM361" i="32"/>
  <c r="HXE361" i="32"/>
  <c r="HWW361" i="32"/>
  <c r="HWO361" i="32"/>
  <c r="HWG361" i="32"/>
  <c r="HVY361" i="32"/>
  <c r="HVQ361" i="32"/>
  <c r="HVI361" i="32"/>
  <c r="HVA361" i="32"/>
  <c r="HUS361" i="32"/>
  <c r="HUK361" i="32"/>
  <c r="HUC361" i="32"/>
  <c r="HTU361" i="32"/>
  <c r="HTM361" i="32"/>
  <c r="HTE361" i="32"/>
  <c r="HSW361" i="32"/>
  <c r="HSO361" i="32"/>
  <c r="HSG361" i="32"/>
  <c r="HRY361" i="32"/>
  <c r="HRQ361" i="32"/>
  <c r="HRI361" i="32"/>
  <c r="HRA361" i="32"/>
  <c r="HQS361" i="32"/>
  <c r="HQK361" i="32"/>
  <c r="HQC361" i="32"/>
  <c r="HPU361" i="32"/>
  <c r="HPM361" i="32"/>
  <c r="HPE361" i="32"/>
  <c r="HOW361" i="32"/>
  <c r="HOO361" i="32"/>
  <c r="HOG361" i="32"/>
  <c r="HNY361" i="32"/>
  <c r="HNQ361" i="32"/>
  <c r="HNI361" i="32"/>
  <c r="HNA361" i="32"/>
  <c r="HMS361" i="32"/>
  <c r="HMK361" i="32"/>
  <c r="HMC361" i="32"/>
  <c r="HLU361" i="32"/>
  <c r="HLM361" i="32"/>
  <c r="HLE361" i="32"/>
  <c r="HKW361" i="32"/>
  <c r="HKO361" i="32"/>
  <c r="HKG361" i="32"/>
  <c r="HJY361" i="32"/>
  <c r="HJQ361" i="32"/>
  <c r="HJI361" i="32"/>
  <c r="HJA361" i="32"/>
  <c r="HIS361" i="32"/>
  <c r="HIK361" i="32"/>
  <c r="HIC361" i="32"/>
  <c r="HHU361" i="32"/>
  <c r="HHM361" i="32"/>
  <c r="HHE361" i="32"/>
  <c r="HGW361" i="32"/>
  <c r="HGO361" i="32"/>
  <c r="HGG361" i="32"/>
  <c r="HFY361" i="32"/>
  <c r="HFQ361" i="32"/>
  <c r="HFI361" i="32"/>
  <c r="HFA361" i="32"/>
  <c r="HES361" i="32"/>
  <c r="HEK361" i="32"/>
  <c r="HEC361" i="32"/>
  <c r="HDU361" i="32"/>
  <c r="HDM361" i="32"/>
  <c r="HDE361" i="32"/>
  <c r="HCW361" i="32"/>
  <c r="HCO361" i="32"/>
  <c r="HCG361" i="32"/>
  <c r="HBY361" i="32"/>
  <c r="HBQ361" i="32"/>
  <c r="HBI361" i="32"/>
  <c r="HBA361" i="32"/>
  <c r="HAS361" i="32"/>
  <c r="HAK361" i="32"/>
  <c r="HAC361" i="32"/>
  <c r="GZU361" i="32"/>
  <c r="GZM361" i="32"/>
  <c r="GZE361" i="32"/>
  <c r="GYW361" i="32"/>
  <c r="GYO361" i="32"/>
  <c r="GYG361" i="32"/>
  <c r="GXY361" i="32"/>
  <c r="GXQ361" i="32"/>
  <c r="GXI361" i="32"/>
  <c r="GXA361" i="32"/>
  <c r="GWS361" i="32"/>
  <c r="GWK361" i="32"/>
  <c r="GWC361" i="32"/>
  <c r="GVU361" i="32"/>
  <c r="GVM361" i="32"/>
  <c r="GVE361" i="32"/>
  <c r="GUW361" i="32"/>
  <c r="GUO361" i="32"/>
  <c r="GUG361" i="32"/>
  <c r="GTY361" i="32"/>
  <c r="GTQ361" i="32"/>
  <c r="GTI361" i="32"/>
  <c r="GTA361" i="32"/>
  <c r="GSS361" i="32"/>
  <c r="GSK361" i="32"/>
  <c r="GSC361" i="32"/>
  <c r="GRU361" i="32"/>
  <c r="GRM361" i="32"/>
  <c r="GRE361" i="32"/>
  <c r="GQW361" i="32"/>
  <c r="GQO361" i="32"/>
  <c r="GQG361" i="32"/>
  <c r="GPY361" i="32"/>
  <c r="GPQ361" i="32"/>
  <c r="GPI361" i="32"/>
  <c r="GPA361" i="32"/>
  <c r="GOS361" i="32"/>
  <c r="GOK361" i="32"/>
  <c r="GOC361" i="32"/>
  <c r="GNU361" i="32"/>
  <c r="GNM361" i="32"/>
  <c r="GNE361" i="32"/>
  <c r="GMW361" i="32"/>
  <c r="GMO361" i="32"/>
  <c r="GMG361" i="32"/>
  <c r="GLY361" i="32"/>
  <c r="GLQ361" i="32"/>
  <c r="GLI361" i="32"/>
  <c r="GLA361" i="32"/>
  <c r="GKS361" i="32"/>
  <c r="GKK361" i="32"/>
  <c r="GKC361" i="32"/>
  <c r="GJU361" i="32"/>
  <c r="GJM361" i="32"/>
  <c r="GJE361" i="32"/>
  <c r="GIW361" i="32"/>
  <c r="GIO361" i="32"/>
  <c r="GIG361" i="32"/>
  <c r="GHY361" i="32"/>
  <c r="GHQ361" i="32"/>
  <c r="GHI361" i="32"/>
  <c r="GHA361" i="32"/>
  <c r="GGS361" i="32"/>
  <c r="GGK361" i="32"/>
  <c r="GGC361" i="32"/>
  <c r="GFU361" i="32"/>
  <c r="GFM361" i="32"/>
  <c r="GFE361" i="32"/>
  <c r="GEW361" i="32"/>
  <c r="GEO361" i="32"/>
  <c r="GEG361" i="32"/>
  <c r="GDY361" i="32"/>
  <c r="GDQ361" i="32"/>
  <c r="GDI361" i="32"/>
  <c r="GDA361" i="32"/>
  <c r="GCS361" i="32"/>
  <c r="GCK361" i="32"/>
  <c r="GCC361" i="32"/>
  <c r="GBU361" i="32"/>
  <c r="GBM361" i="32"/>
  <c r="GBE361" i="32"/>
  <c r="GAW361" i="32"/>
  <c r="GAO361" i="32"/>
  <c r="GAG361" i="32"/>
  <c r="FZY361" i="32"/>
  <c r="FZQ361" i="32"/>
  <c r="FZI361" i="32"/>
  <c r="FZA361" i="32"/>
  <c r="FYS361" i="32"/>
  <c r="FYK361" i="32"/>
  <c r="FYC361" i="32"/>
  <c r="FXU361" i="32"/>
  <c r="FXM361" i="32"/>
  <c r="FXE361" i="32"/>
  <c r="FWW361" i="32"/>
  <c r="FWO361" i="32"/>
  <c r="FWG361" i="32"/>
  <c r="FVY361" i="32"/>
  <c r="FVQ361" i="32"/>
  <c r="FVI361" i="32"/>
  <c r="FVA361" i="32"/>
  <c r="FUS361" i="32"/>
  <c r="FUK361" i="32"/>
  <c r="FUC361" i="32"/>
  <c r="FTU361" i="32"/>
  <c r="FTM361" i="32"/>
  <c r="FTE361" i="32"/>
  <c r="FSW361" i="32"/>
  <c r="FSO361" i="32"/>
  <c r="FSG361" i="32"/>
  <c r="FRY361" i="32"/>
  <c r="FRQ361" i="32"/>
  <c r="FRI361" i="32"/>
  <c r="FRA361" i="32"/>
  <c r="FQS361" i="32"/>
  <c r="FQK361" i="32"/>
  <c r="FQC361" i="32"/>
  <c r="FPU361" i="32"/>
  <c r="FPM361" i="32"/>
  <c r="FPE361" i="32"/>
  <c r="FOW361" i="32"/>
  <c r="FOO361" i="32"/>
  <c r="FOG361" i="32"/>
  <c r="FNY361" i="32"/>
  <c r="FNQ361" i="32"/>
  <c r="FNI361" i="32"/>
  <c r="FNA361" i="32"/>
  <c r="FMS361" i="32"/>
  <c r="FMK361" i="32"/>
  <c r="FMC361" i="32"/>
  <c r="FLU361" i="32"/>
  <c r="FLM361" i="32"/>
  <c r="FLE361" i="32"/>
  <c r="FKW361" i="32"/>
  <c r="FKO361" i="32"/>
  <c r="FKG361" i="32"/>
  <c r="FJY361" i="32"/>
  <c r="FJQ361" i="32"/>
  <c r="FJI361" i="32"/>
  <c r="FJA361" i="32"/>
  <c r="FIS361" i="32"/>
  <c r="FIK361" i="32"/>
  <c r="FIC361" i="32"/>
  <c r="FHU361" i="32"/>
  <c r="FHM361" i="32"/>
  <c r="FHE361" i="32"/>
  <c r="FGW361" i="32"/>
  <c r="FGO361" i="32"/>
  <c r="FGG361" i="32"/>
  <c r="FFY361" i="32"/>
  <c r="FFQ361" i="32"/>
  <c r="FFI361" i="32"/>
  <c r="FFA361" i="32"/>
  <c r="FES361" i="32"/>
  <c r="FEK361" i="32"/>
  <c r="FEC361" i="32"/>
  <c r="FDU361" i="32"/>
  <c r="FDM361" i="32"/>
  <c r="FDE361" i="32"/>
  <c r="FCW361" i="32"/>
  <c r="FCO361" i="32"/>
  <c r="FCG361" i="32"/>
  <c r="FBY361" i="32"/>
  <c r="FBQ361" i="32"/>
  <c r="FBI361" i="32"/>
  <c r="FBA361" i="32"/>
  <c r="FAS361" i="32"/>
  <c r="FAK361" i="32"/>
  <c r="FAC361" i="32"/>
  <c r="EZU361" i="32"/>
  <c r="EZM361" i="32"/>
  <c r="EZE361" i="32"/>
  <c r="EYW361" i="32"/>
  <c r="EYO361" i="32"/>
  <c r="EYG361" i="32"/>
  <c r="EXY361" i="32"/>
  <c r="EXQ361" i="32"/>
  <c r="EXI361" i="32"/>
  <c r="EXA361" i="32"/>
  <c r="EWS361" i="32"/>
  <c r="EWK361" i="32"/>
  <c r="EWC361" i="32"/>
  <c r="EVU361" i="32"/>
  <c r="EVM361" i="32"/>
  <c r="EVE361" i="32"/>
  <c r="EUW361" i="32"/>
  <c r="EUO361" i="32"/>
  <c r="EUG361" i="32"/>
  <c r="ETY361" i="32"/>
  <c r="ETQ361" i="32"/>
  <c r="ETI361" i="32"/>
  <c r="ETA361" i="32"/>
  <c r="ESS361" i="32"/>
  <c r="ESK361" i="32"/>
  <c r="ESC361" i="32"/>
  <c r="ERU361" i="32"/>
  <c r="ERM361" i="32"/>
  <c r="ERE361" i="32"/>
  <c r="EQW361" i="32"/>
  <c r="EQO361" i="32"/>
  <c r="EQG361" i="32"/>
  <c r="EPY361" i="32"/>
  <c r="EPQ361" i="32"/>
  <c r="EPI361" i="32"/>
  <c r="EPA361" i="32"/>
  <c r="EOS361" i="32"/>
  <c r="EOK361" i="32"/>
  <c r="EOC361" i="32"/>
  <c r="ENU361" i="32"/>
  <c r="ENM361" i="32"/>
  <c r="ENE361" i="32"/>
  <c r="EMW361" i="32"/>
  <c r="EMO361" i="32"/>
  <c r="EMG361" i="32"/>
  <c r="ELY361" i="32"/>
  <c r="ELQ361" i="32"/>
  <c r="ELI361" i="32"/>
  <c r="ELA361" i="32"/>
  <c r="EKS361" i="32"/>
  <c r="EKK361" i="32"/>
  <c r="EKC361" i="32"/>
  <c r="EJU361" i="32"/>
  <c r="EJM361" i="32"/>
  <c r="EJE361" i="32"/>
  <c r="EIW361" i="32"/>
  <c r="EIO361" i="32"/>
  <c r="EIG361" i="32"/>
  <c r="EHY361" i="32"/>
  <c r="EHQ361" i="32"/>
  <c r="EHI361" i="32"/>
  <c r="EHA361" i="32"/>
  <c r="EGS361" i="32"/>
  <c r="EGK361" i="32"/>
  <c r="EGC361" i="32"/>
  <c r="EFU361" i="32"/>
  <c r="EFM361" i="32"/>
  <c r="EFE361" i="32"/>
  <c r="EEW361" i="32"/>
  <c r="EEO361" i="32"/>
  <c r="EEG361" i="32"/>
  <c r="EDY361" i="32"/>
  <c r="EDQ361" i="32"/>
  <c r="EDI361" i="32"/>
  <c r="EDA361" i="32"/>
  <c r="ECS361" i="32"/>
  <c r="ECK361" i="32"/>
  <c r="ECC361" i="32"/>
  <c r="EBU361" i="32"/>
  <c r="EBM361" i="32"/>
  <c r="EBE361" i="32"/>
  <c r="EAW361" i="32"/>
  <c r="EAO361" i="32"/>
  <c r="EAG361" i="32"/>
  <c r="DZY361" i="32"/>
  <c r="DZQ361" i="32"/>
  <c r="DZI361" i="32"/>
  <c r="DZA361" i="32"/>
  <c r="DYS361" i="32"/>
  <c r="DYK361" i="32"/>
  <c r="DYC361" i="32"/>
  <c r="DXU361" i="32"/>
  <c r="DXM361" i="32"/>
  <c r="DXE361" i="32"/>
  <c r="DWW361" i="32"/>
  <c r="DWO361" i="32"/>
  <c r="DWG361" i="32"/>
  <c r="DVY361" i="32"/>
  <c r="DVQ361" i="32"/>
  <c r="DVI361" i="32"/>
  <c r="DVA361" i="32"/>
  <c r="DUS361" i="32"/>
  <c r="DUK361" i="32"/>
  <c r="DUC361" i="32"/>
  <c r="DTU361" i="32"/>
  <c r="DTM361" i="32"/>
  <c r="DTE361" i="32"/>
  <c r="DSW361" i="32"/>
  <c r="DSO361" i="32"/>
  <c r="DSG361" i="32"/>
  <c r="DRY361" i="32"/>
  <c r="DRQ361" i="32"/>
  <c r="DRI361" i="32"/>
  <c r="DRA361" i="32"/>
  <c r="DQS361" i="32"/>
  <c r="DQK361" i="32"/>
  <c r="DQC361" i="32"/>
  <c r="DPU361" i="32"/>
  <c r="DPM361" i="32"/>
  <c r="DPE361" i="32"/>
  <c r="DOW361" i="32"/>
  <c r="DOO361" i="32"/>
  <c r="DOG361" i="32"/>
  <c r="DNY361" i="32"/>
  <c r="DNQ361" i="32"/>
  <c r="DNI361" i="32"/>
  <c r="DNA361" i="32"/>
  <c r="DMS361" i="32"/>
  <c r="DMK361" i="32"/>
  <c r="DMC361" i="32"/>
  <c r="DLU361" i="32"/>
  <c r="DLM361" i="32"/>
  <c r="DLE361" i="32"/>
  <c r="DKW361" i="32"/>
  <c r="DKO361" i="32"/>
  <c r="DKG361" i="32"/>
  <c r="DJY361" i="32"/>
  <c r="DJQ361" i="32"/>
  <c r="DJI361" i="32"/>
  <c r="DJA361" i="32"/>
  <c r="DIS361" i="32"/>
  <c r="DIK361" i="32"/>
  <c r="DIC361" i="32"/>
  <c r="DHU361" i="32"/>
  <c r="DHM361" i="32"/>
  <c r="DHE361" i="32"/>
  <c r="DGW361" i="32"/>
  <c r="DGO361" i="32"/>
  <c r="DGG361" i="32"/>
  <c r="DFY361" i="32"/>
  <c r="DFQ361" i="32"/>
  <c r="DFI361" i="32"/>
  <c r="DFA361" i="32"/>
  <c r="DES361" i="32"/>
  <c r="DEK361" i="32"/>
  <c r="DEC361" i="32"/>
  <c r="DDU361" i="32"/>
  <c r="DDM361" i="32"/>
  <c r="DDE361" i="32"/>
  <c r="DCW361" i="32"/>
  <c r="DCO361" i="32"/>
  <c r="DCG361" i="32"/>
  <c r="DBY361" i="32"/>
  <c r="DBQ361" i="32"/>
  <c r="DBI361" i="32"/>
  <c r="DBA361" i="32"/>
  <c r="DAS361" i="32"/>
  <c r="DAK361" i="32"/>
  <c r="DAC361" i="32"/>
  <c r="CZU361" i="32"/>
  <c r="CZM361" i="32"/>
  <c r="CZE361" i="32"/>
  <c r="CYW361" i="32"/>
  <c r="CYO361" i="32"/>
  <c r="CYG361" i="32"/>
  <c r="CXY361" i="32"/>
  <c r="CXQ361" i="32"/>
  <c r="CXI361" i="32"/>
  <c r="CXA361" i="32"/>
  <c r="CWS361" i="32"/>
  <c r="CWK361" i="32"/>
  <c r="CWC361" i="32"/>
  <c r="CVU361" i="32"/>
  <c r="CVM361" i="32"/>
  <c r="CVE361" i="32"/>
  <c r="CUW361" i="32"/>
  <c r="CUO361" i="32"/>
  <c r="CUG361" i="32"/>
  <c r="CTY361" i="32"/>
  <c r="CTQ361" i="32"/>
  <c r="CTI361" i="32"/>
  <c r="CTA361" i="32"/>
  <c r="CSS361" i="32"/>
  <c r="CSK361" i="32"/>
  <c r="CSC361" i="32"/>
  <c r="CRU361" i="32"/>
  <c r="CRM361" i="32"/>
  <c r="CRE361" i="32"/>
  <c r="CQW361" i="32"/>
  <c r="CQO361" i="32"/>
  <c r="CQG361" i="32"/>
  <c r="CPY361" i="32"/>
  <c r="CPQ361" i="32"/>
  <c r="CPI361" i="32"/>
  <c r="CPA361" i="32"/>
  <c r="COS361" i="32"/>
  <c r="COK361" i="32"/>
  <c r="COC361" i="32"/>
  <c r="CNU361" i="32"/>
  <c r="CNM361" i="32"/>
  <c r="CNE361" i="32"/>
  <c r="CMW361" i="32"/>
  <c r="CMO361" i="32"/>
  <c r="CMG361" i="32"/>
  <c r="CLY361" i="32"/>
  <c r="CLQ361" i="32"/>
  <c r="CLI361" i="32"/>
  <c r="CLA361" i="32"/>
  <c r="CKS361" i="32"/>
  <c r="CKK361" i="32"/>
  <c r="CKC361" i="32"/>
  <c r="CJU361" i="32"/>
  <c r="CJM361" i="32"/>
  <c r="CJE361" i="32"/>
  <c r="CIW361" i="32"/>
  <c r="CIO361" i="32"/>
  <c r="CIG361" i="32"/>
  <c r="CHY361" i="32"/>
  <c r="CHQ361" i="32"/>
  <c r="CHI361" i="32"/>
  <c r="CHA361" i="32"/>
  <c r="CGS361" i="32"/>
  <c r="CGK361" i="32"/>
  <c r="CGC361" i="32"/>
  <c r="CFU361" i="32"/>
  <c r="CFM361" i="32"/>
  <c r="CFE361" i="32"/>
  <c r="CEW361" i="32"/>
  <c r="CEO361" i="32"/>
  <c r="CEG361" i="32"/>
  <c r="CDY361" i="32"/>
  <c r="CDQ361" i="32"/>
  <c r="CDI361" i="32"/>
  <c r="CDA361" i="32"/>
  <c r="CCS361" i="32"/>
  <c r="CCK361" i="32"/>
  <c r="CCC361" i="32"/>
  <c r="CBU361" i="32"/>
  <c r="CBM361" i="32"/>
  <c r="CBE361" i="32"/>
  <c r="CAW361" i="32"/>
  <c r="CAO361" i="32"/>
  <c r="CAG361" i="32"/>
  <c r="BZY361" i="32"/>
  <c r="BZQ361" i="32"/>
  <c r="BZI361" i="32"/>
  <c r="BZA361" i="32"/>
  <c r="BYS361" i="32"/>
  <c r="BYK361" i="32"/>
  <c r="BYC361" i="32"/>
  <c r="BXU361" i="32"/>
  <c r="BXM361" i="32"/>
  <c r="BXE361" i="32"/>
  <c r="BWW361" i="32"/>
  <c r="BWO361" i="32"/>
  <c r="BWG361" i="32"/>
  <c r="BVY361" i="32"/>
  <c r="BVQ361" i="32"/>
  <c r="BVI361" i="32"/>
  <c r="BVA361" i="32"/>
  <c r="BUS361" i="32"/>
  <c r="BUK361" i="32"/>
  <c r="BUC361" i="32"/>
  <c r="BTU361" i="32"/>
  <c r="BTM361" i="32"/>
  <c r="BTE361" i="32"/>
  <c r="BSW361" i="32"/>
  <c r="BSO361" i="32"/>
  <c r="BSG361" i="32"/>
  <c r="BRY361" i="32"/>
  <c r="BRQ361" i="32"/>
  <c r="BRI361" i="32"/>
  <c r="BRA361" i="32"/>
  <c r="BQS361" i="32"/>
  <c r="BQK361" i="32"/>
  <c r="BQC361" i="32"/>
  <c r="BPU361" i="32"/>
  <c r="BPM361" i="32"/>
  <c r="BPE361" i="32"/>
  <c r="BOW361" i="32"/>
  <c r="BOO361" i="32"/>
  <c r="BOG361" i="32"/>
  <c r="BNY361" i="32"/>
  <c r="BNQ361" i="32"/>
  <c r="BNI361" i="32"/>
  <c r="BNA361" i="32"/>
  <c r="BMS361" i="32"/>
  <c r="BMK361" i="32"/>
  <c r="BMC361" i="32"/>
  <c r="BLU361" i="32"/>
  <c r="BLM361" i="32"/>
  <c r="BLE361" i="32"/>
  <c r="BKW361" i="32"/>
  <c r="BKO361" i="32"/>
  <c r="BKG361" i="32"/>
  <c r="BJY361" i="32"/>
  <c r="BJQ361" i="32"/>
  <c r="BJI361" i="32"/>
  <c r="BJA361" i="32"/>
  <c r="BIS361" i="32"/>
  <c r="BIK361" i="32"/>
  <c r="BIC361" i="32"/>
  <c r="BHU361" i="32"/>
  <c r="BHM361" i="32"/>
  <c r="BHE361" i="32"/>
  <c r="BGW361" i="32"/>
  <c r="BGO361" i="32"/>
  <c r="BGG361" i="32"/>
  <c r="BFY361" i="32"/>
  <c r="BFQ361" i="32"/>
  <c r="BFI361" i="32"/>
  <c r="BFA361" i="32"/>
  <c r="BES361" i="32"/>
  <c r="BEK361" i="32"/>
  <c r="BEC361" i="32"/>
  <c r="BDU361" i="32"/>
  <c r="BDM361" i="32"/>
  <c r="BDE361" i="32"/>
  <c r="BCW361" i="32"/>
  <c r="BCO361" i="32"/>
  <c r="BCG361" i="32"/>
  <c r="BBY361" i="32"/>
  <c r="BBQ361" i="32"/>
  <c r="BBI361" i="32"/>
  <c r="BBA361" i="32"/>
  <c r="BAS361" i="32"/>
  <c r="BAK361" i="32"/>
  <c r="BAC361" i="32"/>
  <c r="AZU361" i="32"/>
  <c r="AZM361" i="32"/>
  <c r="AZE361" i="32"/>
  <c r="AYW361" i="32"/>
  <c r="AYO361" i="32"/>
  <c r="AYG361" i="32"/>
  <c r="AXY361" i="32"/>
  <c r="AXQ361" i="32"/>
  <c r="AXI361" i="32"/>
  <c r="AXA361" i="32"/>
  <c r="AWS361" i="32"/>
  <c r="AWK361" i="32"/>
  <c r="AWC361" i="32"/>
  <c r="AVU361" i="32"/>
  <c r="AVM361" i="32"/>
  <c r="AVE361" i="32"/>
  <c r="AUW361" i="32"/>
  <c r="AUO361" i="32"/>
  <c r="AUG361" i="32"/>
  <c r="ATY361" i="32"/>
  <c r="ATQ361" i="32"/>
  <c r="ATI361" i="32"/>
  <c r="ATA361" i="32"/>
  <c r="ASS361" i="32"/>
  <c r="ASK361" i="32"/>
  <c r="ASC361" i="32"/>
  <c r="ARU361" i="32"/>
  <c r="ARM361" i="32"/>
  <c r="ARE361" i="32"/>
  <c r="AQW361" i="32"/>
  <c r="AQO361" i="32"/>
  <c r="AQG361" i="32"/>
  <c r="APY361" i="32"/>
  <c r="APQ361" i="32"/>
  <c r="API361" i="32"/>
  <c r="APA361" i="32"/>
  <c r="AOS361" i="32"/>
  <c r="AOK361" i="32"/>
  <c r="AOC361" i="32"/>
  <c r="ANU361" i="32"/>
  <c r="ANM361" i="32"/>
  <c r="ANE361" i="32"/>
  <c r="AMW361" i="32"/>
  <c r="AMO361" i="32"/>
  <c r="AMG361" i="32"/>
  <c r="ALY361" i="32"/>
  <c r="ALQ361" i="32"/>
  <c r="ALI361" i="32"/>
  <c r="ALA361" i="32"/>
  <c r="AKS361" i="32"/>
  <c r="AKK361" i="32"/>
  <c r="AKC361" i="32"/>
  <c r="AJU361" i="32"/>
  <c r="AJM361" i="32"/>
  <c r="AJE361" i="32"/>
  <c r="AIW361" i="32"/>
  <c r="AIO361" i="32"/>
  <c r="AIG361" i="32"/>
  <c r="AHY361" i="32"/>
  <c r="AHQ361" i="32"/>
  <c r="AHI361" i="32"/>
  <c r="AHA361" i="32"/>
  <c r="AGS361" i="32"/>
  <c r="AGK361" i="32"/>
  <c r="AGC361" i="32"/>
  <c r="AFU361" i="32"/>
  <c r="AFM361" i="32"/>
  <c r="AFE361" i="32"/>
  <c r="AEW361" i="32"/>
  <c r="AEO361" i="32"/>
  <c r="AEG361" i="32"/>
  <c r="ADY361" i="32"/>
  <c r="ADQ361" i="32"/>
  <c r="ADI361" i="32"/>
  <c r="ADA361" i="32"/>
  <c r="ACS361" i="32"/>
  <c r="ACK361" i="32"/>
  <c r="ACC361" i="32"/>
  <c r="ABU361" i="32"/>
  <c r="ABM361" i="32"/>
  <c r="ABE361" i="32"/>
  <c r="AAW361" i="32"/>
  <c r="AAO361" i="32"/>
  <c r="AAG361" i="32"/>
  <c r="ZY361" i="32"/>
  <c r="ZQ361" i="32"/>
  <c r="ZI361" i="32"/>
  <c r="ZA361" i="32"/>
  <c r="YS361" i="32"/>
  <c r="YK361" i="32"/>
  <c r="YC361" i="32"/>
  <c r="XU361" i="32"/>
  <c r="XM361" i="32"/>
  <c r="XE361" i="32"/>
  <c r="WW361" i="32"/>
  <c r="WO361" i="32"/>
  <c r="WG361" i="32"/>
  <c r="VY361" i="32"/>
  <c r="VQ361" i="32"/>
  <c r="VI361" i="32"/>
  <c r="VA361" i="32"/>
  <c r="US361" i="32"/>
  <c r="UK361" i="32"/>
  <c r="UC361" i="32"/>
  <c r="TU361" i="32"/>
  <c r="TM361" i="32"/>
  <c r="TE361" i="32"/>
  <c r="SW361" i="32"/>
  <c r="SO361" i="32"/>
  <c r="SG361" i="32"/>
  <c r="RY361" i="32"/>
  <c r="RQ361" i="32"/>
  <c r="RI361" i="32"/>
  <c r="RA361" i="32"/>
  <c r="QS361" i="32"/>
  <c r="QK361" i="32"/>
  <c r="QC361" i="32"/>
  <c r="PU361" i="32"/>
  <c r="PM361" i="32"/>
  <c r="PE361" i="32"/>
  <c r="OW361" i="32"/>
  <c r="OO361" i="32"/>
  <c r="OG361" i="32"/>
  <c r="NY361" i="32"/>
  <c r="NQ361" i="32"/>
  <c r="NI361" i="32"/>
  <c r="NA361" i="32"/>
  <c r="MS361" i="32"/>
  <c r="MK361" i="32"/>
  <c r="MC361" i="32"/>
  <c r="LU361" i="32"/>
  <c r="LM361" i="32"/>
  <c r="LE361" i="32"/>
  <c r="KW361" i="32"/>
  <c r="KO361" i="32"/>
  <c r="KG361" i="32"/>
  <c r="JY361" i="32"/>
  <c r="JQ361" i="32"/>
  <c r="JI361" i="32"/>
  <c r="JA361" i="32"/>
  <c r="IS361" i="32"/>
  <c r="IK361" i="32"/>
  <c r="IC361" i="32"/>
  <c r="HU361" i="32"/>
  <c r="HM361" i="32"/>
  <c r="HE361" i="32"/>
  <c r="GW361" i="32"/>
  <c r="GO361" i="32"/>
  <c r="GG361" i="32"/>
  <c r="FY361" i="32"/>
  <c r="FQ361" i="32"/>
  <c r="FI361" i="32"/>
  <c r="FA361" i="32"/>
  <c r="ES361" i="32"/>
  <c r="EK361" i="32"/>
  <c r="EC361" i="32"/>
  <c r="DU361" i="32"/>
  <c r="DM361" i="32"/>
  <c r="DE361" i="32"/>
  <c r="CW361" i="32"/>
  <c r="CO361" i="32"/>
  <c r="CG361" i="32"/>
  <c r="BY361" i="32"/>
  <c r="BQ361" i="32"/>
  <c r="BI361" i="32"/>
  <c r="BA361" i="32"/>
  <c r="AS361" i="32"/>
  <c r="AK361" i="32"/>
  <c r="AC361" i="32"/>
  <c r="F375" i="32"/>
  <c r="F86" i="32" l="1"/>
  <c r="F93" i="32"/>
  <c r="E6" i="33" l="1"/>
  <c r="C6" i="33"/>
  <c r="B9" i="33"/>
  <c r="F99" i="32" l="1"/>
  <c r="F274" i="32"/>
  <c r="F541" i="32" l="1"/>
  <c r="F542" i="32"/>
  <c r="F400" i="32"/>
  <c r="F413" i="32"/>
  <c r="F299" i="32"/>
  <c r="F121" i="32" l="1"/>
  <c r="F179" i="32" l="1"/>
  <c r="F78" i="32"/>
  <c r="F137" i="32" l="1"/>
  <c r="F226" i="32"/>
  <c r="F437" i="32"/>
  <c r="F105" i="32"/>
  <c r="F384" i="32"/>
  <c r="F511" i="32"/>
  <c r="F536" i="32"/>
  <c r="F290" i="32"/>
  <c r="F199" i="32"/>
  <c r="F224" i="32"/>
  <c r="F442" i="32"/>
  <c r="F492" i="32"/>
  <c r="F538" i="32"/>
  <c r="F491" i="32"/>
  <c r="F453" i="32"/>
  <c r="K13" i="33" l="1"/>
  <c r="F336" i="32" l="1"/>
  <c r="F431" i="32" l="1"/>
  <c r="F170" i="32" l="1"/>
  <c r="F45" i="32"/>
  <c r="F46" i="32"/>
  <c r="F174" i="32"/>
  <c r="F47" i="32"/>
  <c r="F48" i="32"/>
  <c r="F49" i="32"/>
  <c r="F50" i="32"/>
  <c r="F51" i="32"/>
  <c r="F53" i="32"/>
  <c r="F54" i="32"/>
  <c r="F55" i="32"/>
  <c r="F56" i="32"/>
  <c r="F58" i="32"/>
  <c r="F60" i="32"/>
  <c r="F61" i="32"/>
  <c r="F62" i="32"/>
  <c r="F63" i="32"/>
  <c r="F64" i="32"/>
  <c r="F65" i="32"/>
  <c r="F66" i="32"/>
  <c r="F67" i="32"/>
  <c r="F68" i="32"/>
  <c r="F69" i="32"/>
  <c r="F70" i="32"/>
  <c r="F72" i="32"/>
  <c r="F73" i="32"/>
  <c r="F76" i="32"/>
  <c r="F77" i="32"/>
  <c r="F79" i="32"/>
  <c r="F80" i="32"/>
  <c r="F81" i="32"/>
  <c r="F82" i="32"/>
  <c r="F83" i="32"/>
  <c r="F84" i="32"/>
  <c r="F87" i="32"/>
  <c r="F89" i="32"/>
  <c r="F94" i="32"/>
  <c r="F95" i="32"/>
  <c r="F96" i="32"/>
  <c r="F98" i="32"/>
  <c r="F100" i="32"/>
  <c r="F101" i="32"/>
  <c r="F102" i="32"/>
  <c r="F103" i="32"/>
  <c r="F106" i="32"/>
  <c r="F107" i="32"/>
  <c r="F108" i="32"/>
  <c r="F109" i="32"/>
  <c r="F110" i="32"/>
  <c r="F111" i="32"/>
  <c r="F112" i="32"/>
  <c r="F113" i="32"/>
  <c r="F114" i="32"/>
  <c r="F115" i="32"/>
  <c r="F116" i="32"/>
  <c r="F117" i="32"/>
  <c r="F118" i="32"/>
  <c r="F119" i="32"/>
  <c r="F120" i="32"/>
  <c r="F122" i="32"/>
  <c r="F123" i="32"/>
  <c r="F124" i="32"/>
  <c r="F125" i="32"/>
  <c r="F126" i="32"/>
  <c r="F127" i="32"/>
  <c r="F128" i="32"/>
  <c r="F129" i="32"/>
  <c r="F130" i="32"/>
  <c r="F131" i="32"/>
  <c r="F132" i="32"/>
  <c r="F133" i="32"/>
  <c r="F4" i="32"/>
  <c r="F134" i="32"/>
  <c r="F135" i="32"/>
  <c r="F25" i="32"/>
  <c r="F136" i="32"/>
  <c r="F138" i="32"/>
  <c r="F32" i="32"/>
  <c r="F139" i="32"/>
  <c r="F140" i="32"/>
  <c r="F141" i="32"/>
  <c r="F142" i="32"/>
  <c r="F143" i="32"/>
  <c r="F144" i="32"/>
  <c r="F145" i="32"/>
  <c r="F146" i="32"/>
  <c r="F147" i="32"/>
  <c r="F148" i="32"/>
  <c r="F149" i="32"/>
  <c r="F150" i="32"/>
  <c r="F151" i="32"/>
  <c r="F152" i="32"/>
  <c r="F153" i="32"/>
  <c r="F154" i="32"/>
  <c r="F155" i="32"/>
  <c r="F156" i="32"/>
  <c r="F158" i="32"/>
  <c r="F159" i="32"/>
  <c r="F160" i="32"/>
  <c r="F161" i="32"/>
  <c r="F163" i="32"/>
  <c r="F164" i="32"/>
  <c r="F165" i="32"/>
  <c r="F166" i="32"/>
  <c r="F167" i="32"/>
  <c r="F168" i="32"/>
  <c r="F169" i="32"/>
  <c r="F171" i="32"/>
  <c r="F172" i="32"/>
  <c r="F173" i="32"/>
  <c r="F175" i="32"/>
  <c r="F176" i="32"/>
  <c r="F177" i="32"/>
  <c r="F178" i="32"/>
  <c r="F180" i="32"/>
  <c r="F181" i="32"/>
  <c r="F182" i="32"/>
  <c r="F183" i="32"/>
  <c r="F184" i="32"/>
  <c r="F185" i="32"/>
  <c r="F187" i="32"/>
  <c r="F188" i="32"/>
  <c r="F190" i="32"/>
  <c r="F191" i="32"/>
  <c r="F192" i="32"/>
  <c r="F194" i="32"/>
  <c r="F195" i="32"/>
  <c r="F196" i="32"/>
  <c r="F197" i="32"/>
  <c r="F198" i="32"/>
  <c r="F200" i="32"/>
  <c r="F201" i="32"/>
  <c r="F202" i="32"/>
  <c r="F203" i="32"/>
  <c r="F205" i="32"/>
  <c r="F206" i="32"/>
  <c r="F207" i="32"/>
  <c r="F208" i="32"/>
  <c r="F210" i="32"/>
  <c r="F211" i="32"/>
  <c r="F212" i="32"/>
  <c r="F213" i="32"/>
  <c r="F214" i="32"/>
  <c r="F215" i="32"/>
  <c r="F216" i="32"/>
  <c r="F217" i="32"/>
  <c r="F219" i="32"/>
  <c r="F220" i="32"/>
  <c r="F221" i="32"/>
  <c r="F222" i="32"/>
  <c r="F223" i="32"/>
  <c r="F225" i="32"/>
  <c r="F227" i="32"/>
  <c r="F228" i="32"/>
  <c r="F229" i="32"/>
  <c r="F230" i="32"/>
  <c r="F231" i="32"/>
  <c r="F232" i="32"/>
  <c r="F233" i="32"/>
  <c r="F234" i="32"/>
  <c r="F235" i="32"/>
  <c r="F236" i="32"/>
  <c r="F237" i="32"/>
  <c r="F238" i="32"/>
  <c r="F239" i="32"/>
  <c r="F240" i="32"/>
  <c r="F241" i="32"/>
  <c r="F242" i="32"/>
  <c r="F243" i="32"/>
  <c r="F245" i="32"/>
  <c r="F246" i="32"/>
  <c r="F247" i="32"/>
  <c r="F248" i="32"/>
  <c r="F249" i="32"/>
  <c r="F250" i="32"/>
  <c r="F251" i="32"/>
  <c r="F252" i="32"/>
  <c r="F253" i="32"/>
  <c r="F254" i="32"/>
  <c r="F255" i="32"/>
  <c r="F256" i="32"/>
  <c r="F258" i="32"/>
  <c r="F259" i="32"/>
  <c r="F260" i="32"/>
  <c r="F261" i="32"/>
  <c r="F262" i="32"/>
  <c r="F263" i="32"/>
  <c r="F264" i="32"/>
  <c r="F265" i="32"/>
  <c r="F266" i="32"/>
  <c r="F267" i="32"/>
  <c r="F268" i="32"/>
  <c r="F269" i="32"/>
  <c r="F270" i="32"/>
  <c r="F271" i="32"/>
  <c r="F272" i="32"/>
  <c r="F273" i="32"/>
  <c r="F275" i="32"/>
  <c r="F277" i="32"/>
  <c r="F280" i="32"/>
  <c r="F281" i="32"/>
  <c r="F282" i="32"/>
  <c r="F283" i="32"/>
  <c r="F284" i="32"/>
  <c r="F285" i="32"/>
  <c r="F286" i="32"/>
  <c r="F287" i="32"/>
  <c r="F288" i="32"/>
  <c r="F289" i="32"/>
  <c r="F291" i="32"/>
  <c r="F293" i="32"/>
  <c r="F295" i="32"/>
  <c r="F296" i="32"/>
  <c r="F297" i="32"/>
  <c r="F298" i="32"/>
  <c r="F300" i="32"/>
  <c r="F301" i="32"/>
  <c r="F302" i="32"/>
  <c r="F303" i="32"/>
  <c r="F305" i="32"/>
  <c r="F306" i="32"/>
  <c r="F307" i="32"/>
  <c r="F308" i="32"/>
  <c r="F309" i="32"/>
  <c r="F310" i="32"/>
  <c r="F311" i="32"/>
  <c r="F312" i="32"/>
  <c r="F313" i="32"/>
  <c r="F314" i="32"/>
  <c r="F315" i="32"/>
  <c r="F316" i="32"/>
  <c r="F317" i="32"/>
  <c r="F318" i="32"/>
  <c r="F319" i="32"/>
  <c r="F321" i="32"/>
  <c r="F322" i="32"/>
  <c r="F323" i="32"/>
  <c r="F324" i="32"/>
  <c r="F325" i="32"/>
  <c r="F326" i="32"/>
  <c r="F327" i="32"/>
  <c r="F328" i="32"/>
  <c r="F329" i="32"/>
  <c r="F330" i="32"/>
  <c r="F331" i="32"/>
  <c r="F332" i="32"/>
  <c r="F333" i="32"/>
  <c r="F334" i="32"/>
  <c r="F335" i="32"/>
  <c r="F337" i="32"/>
  <c r="F338" i="32"/>
  <c r="F339" i="32"/>
  <c r="F340" i="32"/>
  <c r="F342" i="32"/>
  <c r="F344" i="32"/>
  <c r="F345" i="32"/>
  <c r="F346" i="32"/>
  <c r="F347" i="32"/>
  <c r="F348" i="32"/>
  <c r="F349" i="32"/>
  <c r="F350" i="32"/>
  <c r="F351" i="32"/>
  <c r="F354" i="32"/>
  <c r="F355" i="32"/>
  <c r="F357" i="32"/>
  <c r="F358" i="32"/>
  <c r="F359" i="32"/>
  <c r="F360" i="32"/>
  <c r="F362" i="32"/>
  <c r="F363" i="32"/>
  <c r="F364" i="32"/>
  <c r="F365" i="32"/>
  <c r="F366" i="32"/>
  <c r="F367" i="32"/>
  <c r="F368" i="32"/>
  <c r="F370" i="32"/>
  <c r="F372" i="32"/>
  <c r="F373" i="32"/>
  <c r="F376" i="32"/>
  <c r="F377" i="32"/>
  <c r="F378" i="32"/>
  <c r="F379" i="32"/>
  <c r="F381" i="32"/>
  <c r="F382" i="32"/>
  <c r="F385" i="32"/>
  <c r="F386" i="32"/>
  <c r="F387" i="32"/>
  <c r="F388" i="32"/>
  <c r="F389" i="32"/>
  <c r="F390" i="32"/>
  <c r="F392" i="32"/>
  <c r="F394" i="32"/>
  <c r="F397" i="32"/>
  <c r="F398" i="32"/>
  <c r="F399" i="32"/>
  <c r="F401" i="32"/>
  <c r="F403" i="32"/>
  <c r="F404" i="32"/>
  <c r="F405" i="32"/>
  <c r="F406" i="32"/>
  <c r="F407" i="32"/>
  <c r="F408" i="32"/>
  <c r="F409" i="32"/>
  <c r="F410" i="32"/>
  <c r="F411" i="32"/>
  <c r="F412" i="32"/>
  <c r="F414" i="32"/>
  <c r="F415" i="32"/>
  <c r="F416" i="32"/>
  <c r="F417" i="32"/>
  <c r="F418" i="32"/>
  <c r="F419" i="32"/>
  <c r="F420" i="32"/>
  <c r="F421" i="32"/>
  <c r="F422" i="32"/>
  <c r="F423" i="32"/>
  <c r="F424" i="32"/>
  <c r="F425" i="32"/>
  <c r="F426" i="32"/>
  <c r="F427" i="32"/>
  <c r="F428" i="32"/>
  <c r="F429" i="32"/>
  <c r="F430" i="32"/>
  <c r="F432" i="32"/>
  <c r="F433" i="32"/>
  <c r="F434" i="32"/>
  <c r="F435" i="32"/>
  <c r="F436" i="32"/>
  <c r="F438" i="32"/>
  <c r="F439" i="32"/>
  <c r="F440" i="32"/>
  <c r="F441" i="32"/>
  <c r="F443" i="32"/>
  <c r="F444" i="32"/>
  <c r="F446" i="32"/>
  <c r="F448" i="32"/>
  <c r="F449" i="32"/>
  <c r="F450" i="32"/>
  <c r="F451" i="32"/>
  <c r="F452" i="32"/>
  <c r="F454" i="32"/>
  <c r="F455" i="32"/>
  <c r="F456" i="32"/>
  <c r="F458" i="32"/>
  <c r="F459" i="32"/>
  <c r="F460" i="32"/>
  <c r="F461" i="32"/>
  <c r="F462" i="32"/>
  <c r="F463" i="32"/>
  <c r="F464" i="32"/>
  <c r="F465" i="32"/>
  <c r="F467" i="32"/>
  <c r="F468" i="32"/>
  <c r="F469" i="32"/>
  <c r="F470" i="32"/>
  <c r="F472" i="32"/>
  <c r="F473" i="32"/>
  <c r="F474" i="32"/>
  <c r="F475" i="32"/>
  <c r="F476" i="32"/>
  <c r="F477" i="32"/>
  <c r="F478" i="32"/>
  <c r="F479" i="32"/>
  <c r="F480" i="32"/>
  <c r="F481" i="32"/>
  <c r="F482" i="32"/>
  <c r="F483" i="32"/>
  <c r="F484" i="32"/>
  <c r="C2" i="33" s="1"/>
  <c r="F485" i="32"/>
  <c r="F486" i="32"/>
  <c r="F487" i="32"/>
  <c r="F488" i="32"/>
  <c r="F489" i="32"/>
  <c r="F490" i="32"/>
  <c r="F493" i="32"/>
  <c r="F494" i="32"/>
  <c r="F495" i="32"/>
  <c r="F496" i="32"/>
  <c r="F497" i="32"/>
  <c r="F498" i="32"/>
  <c r="F499" i="32"/>
  <c r="F500" i="32"/>
  <c r="F501" i="32"/>
  <c r="F502" i="32"/>
  <c r="F503" i="32"/>
  <c r="F504" i="32"/>
  <c r="F505" i="32"/>
  <c r="F506" i="32"/>
  <c r="F507" i="32"/>
  <c r="F508" i="32"/>
  <c r="F509" i="32"/>
  <c r="F510" i="32"/>
  <c r="F512" i="32"/>
  <c r="F514" i="32"/>
  <c r="F516" i="32"/>
  <c r="F517" i="32"/>
  <c r="F518" i="32"/>
  <c r="F519" i="32"/>
  <c r="F520" i="32"/>
  <c r="F521" i="32"/>
  <c r="F522" i="32"/>
  <c r="F523" i="32"/>
  <c r="F524" i="32"/>
  <c r="F525" i="32"/>
  <c r="F526" i="32"/>
  <c r="F527" i="32"/>
  <c r="F528" i="32"/>
  <c r="F529" i="32"/>
  <c r="F530" i="32"/>
  <c r="F531" i="32"/>
  <c r="F532" i="32"/>
  <c r="F533" i="32"/>
  <c r="F534" i="32"/>
  <c r="F535" i="32"/>
  <c r="F537" i="32"/>
  <c r="F539" i="32"/>
  <c r="F257" i="32"/>
  <c r="F352" i="32"/>
  <c r="F18" i="32"/>
  <c r="F5" i="32"/>
  <c r="F6" i="32"/>
  <c r="F8" i="32"/>
  <c r="F10" i="32"/>
  <c r="F11" i="32"/>
  <c r="F13" i="32"/>
  <c r="F14" i="32"/>
  <c r="F15" i="32"/>
  <c r="F16" i="32"/>
  <c r="F17" i="32"/>
  <c r="F19" i="32"/>
  <c r="F20" i="32"/>
  <c r="F21" i="32"/>
  <c r="F23" i="32"/>
  <c r="F24" i="32"/>
  <c r="F26" i="32"/>
  <c r="F27" i="32"/>
  <c r="F28" i="32"/>
  <c r="F29" i="32"/>
  <c r="F31" i="32"/>
  <c r="F33" i="32"/>
  <c r="F34" i="32"/>
  <c r="F35" i="32"/>
  <c r="F36" i="32"/>
  <c r="F37" i="32"/>
  <c r="F38" i="32"/>
  <c r="F39" i="32"/>
  <c r="F40" i="32"/>
  <c r="F41" i="32"/>
  <c r="F42" i="32"/>
  <c r="F44" i="32"/>
  <c r="F3" i="32"/>
  <c r="F2" i="32"/>
  <c r="H32" i="33" l="1"/>
  <c r="H19" i="33"/>
  <c r="K19" i="33" s="1"/>
  <c r="H36" i="33"/>
  <c r="J39" i="33"/>
  <c r="J22" i="33"/>
  <c r="J26" i="33"/>
  <c r="J30" i="33"/>
  <c r="J35" i="33"/>
  <c r="J40" i="33"/>
  <c r="J44" i="33"/>
  <c r="J48" i="33"/>
  <c r="J20" i="33"/>
  <c r="J15" i="33"/>
  <c r="J23" i="33"/>
  <c r="J27" i="33"/>
  <c r="J31" i="33"/>
  <c r="J37" i="33"/>
  <c r="J41" i="33"/>
  <c r="J45" i="33"/>
  <c r="J49" i="33"/>
  <c r="J16" i="33"/>
  <c r="J24" i="33"/>
  <c r="J28" i="33"/>
  <c r="J33" i="33"/>
  <c r="J38" i="33"/>
  <c r="J42" i="33"/>
  <c r="J46" i="33"/>
  <c r="J50" i="33"/>
  <c r="J17" i="33"/>
  <c r="J21" i="33"/>
  <c r="J25" i="33"/>
  <c r="J29" i="33"/>
  <c r="J34" i="33"/>
  <c r="J43" i="33"/>
  <c r="J47" i="33"/>
  <c r="J51" i="33"/>
  <c r="J18" i="33"/>
  <c r="H56" i="33"/>
  <c r="K56" i="33" s="1"/>
  <c r="K53" i="33"/>
  <c r="O21" i="33" l="1"/>
  <c r="H66" i="33" l="1"/>
  <c r="I66" i="33"/>
  <c r="A5" i="33" l="1"/>
  <c r="H69" i="33"/>
  <c r="H68" i="33"/>
  <c r="H67" i="33"/>
  <c r="H65" i="33"/>
  <c r="H64" i="33"/>
  <c r="I64" i="33"/>
  <c r="I67" i="33"/>
  <c r="I68" i="33"/>
  <c r="I69" i="33"/>
  <c r="I65" i="33"/>
  <c r="G60" i="33"/>
  <c r="H60" i="33"/>
  <c r="H62" i="33"/>
  <c r="H61" i="33"/>
  <c r="K59" i="33"/>
  <c r="G62" i="33"/>
  <c r="G61" i="33"/>
  <c r="F12" i="33"/>
  <c r="I12" i="33" s="1"/>
  <c r="A12" i="33"/>
  <c r="B10" i="33"/>
  <c r="G10" i="33"/>
  <c r="B71" i="33"/>
  <c r="K60" i="33" l="1"/>
  <c r="H15" i="33" l="1"/>
  <c r="F62" i="33"/>
  <c r="K62" i="33" s="1"/>
  <c r="F61" i="33"/>
  <c r="G56" i="33"/>
  <c r="G53" i="33"/>
  <c r="H40" i="33" l="1"/>
  <c r="K40" i="33" s="1"/>
  <c r="H17" i="33"/>
  <c r="K17" i="33" s="1"/>
  <c r="H21" i="33"/>
  <c r="K21" i="33" s="1"/>
  <c r="H45" i="33"/>
  <c r="K45" i="33" s="1"/>
  <c r="H38" i="33"/>
  <c r="K38" i="33" s="1"/>
  <c r="H41" i="33"/>
  <c r="K41" i="33" s="1"/>
  <c r="H23" i="33"/>
  <c r="K23" i="33" s="1"/>
  <c r="H44" i="33"/>
  <c r="K44" i="33" s="1"/>
  <c r="H22" i="33"/>
  <c r="K22" i="33" s="1"/>
  <c r="H43" i="33"/>
  <c r="K43" i="33" s="1"/>
  <c r="H25" i="33"/>
  <c r="K25" i="33" s="1"/>
  <c r="H46" i="33"/>
  <c r="K46" i="33" s="1"/>
  <c r="H28" i="33"/>
  <c r="K28" i="33" s="1"/>
  <c r="H49" i="33"/>
  <c r="K49" i="33" s="1"/>
  <c r="H18" i="33"/>
  <c r="K18" i="33" s="1"/>
  <c r="H39" i="33"/>
  <c r="K39" i="33" s="1"/>
  <c r="H42" i="33"/>
  <c r="K42" i="33" s="1"/>
  <c r="H24" i="33"/>
  <c r="K24" i="33" s="1"/>
  <c r="H31" i="33"/>
  <c r="K31" i="33" s="1"/>
  <c r="H34" i="33"/>
  <c r="K34" i="33" s="1"/>
  <c r="H30" i="33"/>
  <c r="K30" i="33" s="1"/>
  <c r="H37" i="33"/>
  <c r="K37" i="33" s="1"/>
  <c r="H33" i="33"/>
  <c r="K33" i="33" s="1"/>
  <c r="H20" i="33"/>
  <c r="K20" i="33" s="1"/>
  <c r="H27" i="33"/>
  <c r="K27" i="33" s="1"/>
  <c r="H48" i="33"/>
  <c r="K48" i="33" s="1"/>
  <c r="H26" i="33"/>
  <c r="K26" i="33" s="1"/>
  <c r="H47" i="33"/>
  <c r="K47" i="33" s="1"/>
  <c r="H29" i="33"/>
  <c r="K29" i="33" s="1"/>
  <c r="H50" i="33"/>
  <c r="K50" i="33" s="1"/>
  <c r="H16" i="33"/>
  <c r="K16" i="33" s="1"/>
  <c r="H35" i="33"/>
  <c r="K35" i="33" s="1"/>
  <c r="H51" i="33"/>
  <c r="K51" i="33" s="1"/>
  <c r="K15" i="33"/>
  <c r="K61" i="33"/>
  <c r="D74" i="33" l="1"/>
  <c r="D75" i="33" s="1"/>
  <c r="D76" i="33" s="1"/>
  <c r="D77" i="33" s="1"/>
</calcChain>
</file>

<file path=xl/comments1.xml><?xml version="1.0" encoding="utf-8"?>
<comments xmlns="http://schemas.openxmlformats.org/spreadsheetml/2006/main">
  <authors>
    <author>+</author>
  </authors>
  <commentList>
    <comment ref="F12" authorId="0">
      <text>
        <r>
          <rPr>
            <b/>
            <sz val="9"/>
            <color indexed="81"/>
            <rFont val="Tahoma"/>
            <family val="2"/>
          </rPr>
          <t xml:space="preserve">ne pas toucher a la cellule </t>
        </r>
      </text>
    </comment>
    <comment ref="I12" authorId="0">
      <text>
        <r>
          <rPr>
            <b/>
            <sz val="9"/>
            <color indexed="81"/>
            <rFont val="Tahoma"/>
            <family val="2"/>
          </rPr>
          <t>ne pas toucher a la cellule</t>
        </r>
      </text>
    </comment>
    <comment ref="K13" authorId="0">
      <text>
        <r>
          <rPr>
            <b/>
            <sz val="9"/>
            <color indexed="81"/>
            <rFont val="Tahoma"/>
            <family val="2"/>
          </rPr>
          <t xml:space="preserve">ne pas toucher il y a une formule pour le taux </t>
        </r>
      </text>
    </comment>
  </commentList>
</comments>
</file>

<file path=xl/comments2.xml><?xml version="1.0" encoding="utf-8"?>
<comments xmlns="http://schemas.openxmlformats.org/spreadsheetml/2006/main">
  <authors>
    <author>+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prix tarif coop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mettre un 1 dans lka case si prix net net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mettre un 1 si client marché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mettre un 1 si tarif logidis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prix de cession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Prix scaso = 1</t>
        </r>
      </text>
    </comment>
    <comment ref="B544" authorId="0">
      <text>
        <r>
          <rPr>
            <b/>
            <sz val="9"/>
            <color indexed="81"/>
            <rFont val="Tahoma"/>
            <family val="2"/>
          </rPr>
          <t>mettre 1 si tarif coop</t>
        </r>
      </text>
    </comment>
    <comment ref="C544" authorId="0">
      <text>
        <r>
          <rPr>
            <b/>
            <sz val="9"/>
            <color indexed="81"/>
            <rFont val="Tahoma"/>
            <family val="2"/>
          </rPr>
          <t>mettre un 1 si prix net net</t>
        </r>
      </text>
    </comment>
    <comment ref="D544" authorId="0">
      <text>
        <r>
          <rPr>
            <b/>
            <sz val="9"/>
            <color indexed="81"/>
            <rFont val="Tahoma"/>
            <family val="2"/>
          </rPr>
          <t>mettre un 1 si prix marché</t>
        </r>
      </text>
    </comment>
    <comment ref="E544" authorId="0">
      <text>
        <r>
          <rPr>
            <b/>
            <sz val="9"/>
            <color indexed="81"/>
            <rFont val="Tahoma"/>
            <family val="2"/>
          </rPr>
          <t>mettre un 1 si prix logidis</t>
        </r>
      </text>
    </comment>
    <comment ref="F544" authorId="0">
      <text>
        <r>
          <rPr>
            <b/>
            <sz val="9"/>
            <color indexed="81"/>
            <rFont val="Tahoma"/>
            <family val="2"/>
          </rPr>
          <t xml:space="preserve">mettre un 1 si prix de cession </t>
        </r>
      </text>
    </comment>
  </commentList>
</comments>
</file>

<file path=xl/sharedStrings.xml><?xml version="1.0" encoding="utf-8"?>
<sst xmlns="http://schemas.openxmlformats.org/spreadsheetml/2006/main" count="9049" uniqueCount="1682">
  <si>
    <t xml:space="preserve">M: </t>
  </si>
  <si>
    <t xml:space="preserve">ADRESSE:  </t>
  </si>
  <si>
    <t xml:space="preserve">CODE POSTAL: </t>
  </si>
  <si>
    <t>QUANTIES</t>
  </si>
  <si>
    <t xml:space="preserve">             DESIGNATION</t>
  </si>
  <si>
    <t>POIDS</t>
  </si>
  <si>
    <t>Gencod</t>
  </si>
  <si>
    <t>VILLE</t>
  </si>
  <si>
    <t>Brebis lait cru</t>
  </si>
  <si>
    <t xml:space="preserve">Brebis nature  </t>
  </si>
  <si>
    <t>Brebis nature 0,600 kg</t>
  </si>
  <si>
    <t>Brebis au bleu</t>
  </si>
  <si>
    <t xml:space="preserve">Chevre nature  </t>
  </si>
  <si>
    <t>Chevre nature 0,600 kg</t>
  </si>
  <si>
    <t>Chevre au bleu</t>
  </si>
  <si>
    <t>Vache au piment</t>
  </si>
  <si>
    <t>Vache au poivre</t>
  </si>
  <si>
    <t>Brebis vache</t>
  </si>
  <si>
    <t>Brebis chevre</t>
  </si>
  <si>
    <t>Tomme de vache fume au feu de bois</t>
  </si>
  <si>
    <t>Tomme de vache ail &amp; fine herbes</t>
  </si>
  <si>
    <t>Tomme de vache au fenugrec</t>
  </si>
  <si>
    <t>Confiture de cerises noires 100 g</t>
  </si>
  <si>
    <t>Raclette de brebis</t>
  </si>
  <si>
    <t>Raclette ail &amp; fine herbes</t>
  </si>
  <si>
    <t>Raclette au fenugrec</t>
  </si>
  <si>
    <t>Raclette fume au feu de bois</t>
  </si>
  <si>
    <t>Raclette au piment</t>
  </si>
  <si>
    <t>SV Pur brebis affine</t>
  </si>
  <si>
    <t>SV Pur vache au piment</t>
  </si>
  <si>
    <t>SV Pur vache au poivre</t>
  </si>
  <si>
    <t>SV Pur vache fume au feu de bois</t>
  </si>
  <si>
    <t>SV Pur vache ail &amp; fine herbes</t>
  </si>
  <si>
    <t>SV Pur vache au fenugrec</t>
  </si>
  <si>
    <t>SV Vache &amp; brebis</t>
  </si>
  <si>
    <t>SV Brebis &amp; chevre</t>
  </si>
  <si>
    <t>Raclette au poivre</t>
  </si>
  <si>
    <t>Brebis au piment</t>
  </si>
  <si>
    <t>SV 1/2 Tommette de brebis 0,600 kg</t>
  </si>
  <si>
    <t>guyenne et gascogne</t>
  </si>
  <si>
    <t>hyper u gujan mestras</t>
  </si>
  <si>
    <t>intermarche andernos</t>
  </si>
  <si>
    <t>intermarche artigues</t>
  </si>
  <si>
    <t>intermarche cauneille</t>
  </si>
  <si>
    <t>intermarche condom</t>
  </si>
  <si>
    <t>intermarche coutras</t>
  </si>
  <si>
    <t>intermarche garlin</t>
  </si>
  <si>
    <t>intermarche le passage</t>
  </si>
  <si>
    <t>intermarche marambat</t>
  </si>
  <si>
    <t>intermarche tartas</t>
  </si>
  <si>
    <t>leclerc biscarosse</t>
  </si>
  <si>
    <t>leclerc bruges</t>
  </si>
  <si>
    <t>leclerc langon</t>
  </si>
  <si>
    <t>leclerc lesparre</t>
  </si>
  <si>
    <t>leclerc libourne</t>
  </si>
  <si>
    <t>leclerc pau</t>
  </si>
  <si>
    <t>leclerc pian medoc</t>
  </si>
  <si>
    <t>leclerc st eulalie</t>
  </si>
  <si>
    <t>lycee ramiro arrue</t>
  </si>
  <si>
    <t>promocash bordeaux</t>
  </si>
  <si>
    <t>super u biscarrosse</t>
  </si>
  <si>
    <t>super u camblanes</t>
  </si>
  <si>
    <t>super u cavignac</t>
  </si>
  <si>
    <t>super u fargues</t>
  </si>
  <si>
    <t>super u galgon</t>
  </si>
  <si>
    <t>super u podensac</t>
  </si>
  <si>
    <t xml:space="preserve">super u st serin sur l'isle </t>
  </si>
  <si>
    <t>carrefour narbonne</t>
  </si>
  <si>
    <t>hyper u ales</t>
  </si>
  <si>
    <t>hyper u le cres</t>
  </si>
  <si>
    <t>hyper u pertuis</t>
  </si>
  <si>
    <t>intermarche apt</t>
  </si>
  <si>
    <t>intermarche balma</t>
  </si>
  <si>
    <t>intermarche castanet</t>
  </si>
  <si>
    <t>intermarche castelnau le lez</t>
  </si>
  <si>
    <t>intermarche cugnaux</t>
  </si>
  <si>
    <t>intermarche foix</t>
  </si>
  <si>
    <t>intermarche gignac</t>
  </si>
  <si>
    <t>intermarche lignan sur orb</t>
  </si>
  <si>
    <t>intermarche mallemort</t>
  </si>
  <si>
    <t>intermarche meze</t>
  </si>
  <si>
    <t>intermarche moustajon</t>
  </si>
  <si>
    <t>intermarche pollestre</t>
  </si>
  <si>
    <t>intermarche sigean</t>
  </si>
  <si>
    <t>intermarche st lizier tlse</t>
  </si>
  <si>
    <t>leclerc ales</t>
  </si>
  <si>
    <t>leclerc gaillac</t>
  </si>
  <si>
    <t>leclerc limoux</t>
  </si>
  <si>
    <t>leclerc narbonne</t>
  </si>
  <si>
    <t>leclerc perpignan</t>
  </si>
  <si>
    <t>leclerc roques sur garonne</t>
  </si>
  <si>
    <t>leclerc rouffiac</t>
  </si>
  <si>
    <t>leclerc st orens</t>
  </si>
  <si>
    <t>leclerc villemur sur tarn</t>
  </si>
  <si>
    <t>super u castelnau lez</t>
  </si>
  <si>
    <t>super u colomiers</t>
  </si>
  <si>
    <t>super u le vigan</t>
  </si>
  <si>
    <t>super u olemps</t>
  </si>
  <si>
    <t>super u puyvert</t>
  </si>
  <si>
    <t>super u trebes</t>
  </si>
  <si>
    <t>hyper u montmorillon</t>
  </si>
  <si>
    <t>intermarche barbezieux</t>
  </si>
  <si>
    <t>intermarche chalais</t>
  </si>
  <si>
    <t>intermarche chancelade</t>
  </si>
  <si>
    <t>intermarche cognac</t>
  </si>
  <si>
    <t>intermarche jarnac</t>
  </si>
  <si>
    <t>intermarche lalinde</t>
  </si>
  <si>
    <t>intermarche marennes</t>
  </si>
  <si>
    <t>intermarche montendre</t>
  </si>
  <si>
    <t>intermarche niort</t>
  </si>
  <si>
    <t>intermarche roumaziere</t>
  </si>
  <si>
    <t>intermarche royan</t>
  </si>
  <si>
    <t>intermarche villereal</t>
  </si>
  <si>
    <t>leclerc angouleme</t>
  </si>
  <si>
    <t>leclerc barbezieux</t>
  </si>
  <si>
    <t>leclerc bressuire</t>
  </si>
  <si>
    <t>leclerc cholet</t>
  </si>
  <si>
    <t>leclerc issoudun</t>
  </si>
  <si>
    <t>leclerc la roche sur yon</t>
  </si>
  <si>
    <t>leclerc limoges</t>
  </si>
  <si>
    <t>leclerc parthenay</t>
  </si>
  <si>
    <t>leclerc pineuilh</t>
  </si>
  <si>
    <t>leclerc poitier</t>
  </si>
  <si>
    <t>leclerc riberac</t>
  </si>
  <si>
    <t>leclerc royan</t>
  </si>
  <si>
    <t>leclerc sainte foy la gande</t>
  </si>
  <si>
    <t>leclerc trelissac</t>
  </si>
  <si>
    <t>lycee laure gatet</t>
  </si>
  <si>
    <t>promocash bergerac</t>
  </si>
  <si>
    <t>super u chabanais</t>
  </si>
  <si>
    <t>super u gemozac</t>
  </si>
  <si>
    <t>super u mirambeau</t>
  </si>
  <si>
    <t>super u mussidan</t>
  </si>
  <si>
    <t>super u pouzauges</t>
  </si>
  <si>
    <t>super u st ciers sur gironde</t>
  </si>
  <si>
    <t>super u thouars</t>
  </si>
  <si>
    <t>intermarche draguignan</t>
  </si>
  <si>
    <t>super u pegomas</t>
  </si>
  <si>
    <t>super u pontcharra</t>
  </si>
  <si>
    <t>super u grasse</t>
  </si>
  <si>
    <t>intermarche digne les bains</t>
  </si>
  <si>
    <t>leclerc le luc</t>
  </si>
  <si>
    <t>super u ruoms</t>
  </si>
  <si>
    <t>super u beauvoisin</t>
  </si>
  <si>
    <t>super u combourg</t>
  </si>
  <si>
    <t>super u liffre</t>
  </si>
  <si>
    <t>super u mer</t>
  </si>
  <si>
    <t>leclerc coutances</t>
  </si>
  <si>
    <t>leclerc noidan-les-vesoul</t>
  </si>
  <si>
    <t>BOULAZAC</t>
  </si>
  <si>
    <t xml:space="preserve">7 r Gaston Phoebus </t>
  </si>
  <si>
    <t>DAX</t>
  </si>
  <si>
    <t>CAHORS</t>
  </si>
  <si>
    <t>LA ROCHE SUR YON</t>
  </si>
  <si>
    <t>LIMOGES</t>
  </si>
  <si>
    <t xml:space="preserve">760 av Mar Juin  </t>
  </si>
  <si>
    <t>MONT DE MARSAN</t>
  </si>
  <si>
    <t xml:space="preserve">avenue de la  Mer route de Gruissan </t>
  </si>
  <si>
    <t>NARBONNE</t>
  </si>
  <si>
    <t>SAINTES</t>
  </si>
  <si>
    <t xml:space="preserve">20 zi Jalday </t>
  </si>
  <si>
    <t>SAINT JEAN DE LUZ</t>
  </si>
  <si>
    <t>FMCD</t>
  </si>
  <si>
    <t>-</t>
  </si>
  <si>
    <t>hyper u villefranche de rouergue</t>
  </si>
  <si>
    <t>intermarche ales les allemandes</t>
  </si>
  <si>
    <t xml:space="preserve">intermarche beguey </t>
  </si>
  <si>
    <t>intermarche bruz</t>
  </si>
  <si>
    <t>intermarche gauchy</t>
  </si>
  <si>
    <t>intermarche plaisance du touch</t>
  </si>
  <si>
    <t>intermarche pont a mousson</t>
  </si>
  <si>
    <t>intermarche toulouse fronton</t>
  </si>
  <si>
    <t>leclerc urrugne</t>
  </si>
  <si>
    <t>super u st suplice et cameyrac</t>
  </si>
  <si>
    <t xml:space="preserve">route de toulouse </t>
  </si>
  <si>
    <t xml:space="preserve">quartier Marracq 22 chem Arancette  </t>
  </si>
  <si>
    <t>BAYONNE</t>
  </si>
  <si>
    <t xml:space="preserve">1 Malbrought </t>
  </si>
  <si>
    <t xml:space="preserve">BAZAS </t>
  </si>
  <si>
    <t xml:space="preserve">172 rue Jules Ferry </t>
  </si>
  <si>
    <t xml:space="preserve">BORDEAUX </t>
  </si>
  <si>
    <t xml:space="preserve">5 place de la  Résistance </t>
  </si>
  <si>
    <t>CERET</t>
  </si>
  <si>
    <t xml:space="preserve">avenue de l' Entre Deux Mers </t>
  </si>
  <si>
    <t xml:space="preserve">CREON </t>
  </si>
  <si>
    <t xml:space="preserve">rue  Paul Lahargou </t>
  </si>
  <si>
    <t xml:space="preserve">route de Lectoure </t>
  </si>
  <si>
    <t>FLEURANCE</t>
  </si>
  <si>
    <t xml:space="preserve">20 avenue des Allées  </t>
  </si>
  <si>
    <t>HENDAYE</t>
  </si>
  <si>
    <t xml:space="preserve">10 rue  Irandatz </t>
  </si>
  <si>
    <t xml:space="preserve">25 rue Ollé Laprune </t>
  </si>
  <si>
    <t>JURANCON</t>
  </si>
  <si>
    <t xml:space="preserve">230 avenue Marensin </t>
  </si>
  <si>
    <t>LEON</t>
  </si>
  <si>
    <t xml:space="preserve">36 boulevard Pyrénées </t>
  </si>
  <si>
    <t>MAULEON SOULE</t>
  </si>
  <si>
    <t xml:space="preserve">avenue du Nord </t>
  </si>
  <si>
    <t xml:space="preserve">MONTREJEAU </t>
  </si>
  <si>
    <t xml:space="preserve">431 rue du Château  </t>
  </si>
  <si>
    <t>PEYREHORADE</t>
  </si>
  <si>
    <t xml:space="preserve">6 route du  Commandant Pinson </t>
  </si>
  <si>
    <t xml:space="preserve">PRIGONRIEUX </t>
  </si>
  <si>
    <t xml:space="preserve">Village </t>
  </si>
  <si>
    <t>SAVIGNAC LES ORMEAUX</t>
  </si>
  <si>
    <t xml:space="preserve">8 boulevard du Canigou </t>
  </si>
  <si>
    <t>SAINT ESTEVE</t>
  </si>
  <si>
    <t xml:space="preserve">route du Barcarès  </t>
  </si>
  <si>
    <t>SAINT LAURENT DE LA SALANQUE</t>
  </si>
  <si>
    <t xml:space="preserve">4 chemin Jupiter </t>
  </si>
  <si>
    <t>SAINT PIERRE D'IRUBE</t>
  </si>
  <si>
    <t xml:space="preserve">1 avenue de la Côte Vermeille </t>
  </si>
  <si>
    <t>THUIR</t>
  </si>
  <si>
    <t xml:space="preserve">avenue Hountète </t>
  </si>
  <si>
    <t>VIC FEZENSAC</t>
  </si>
  <si>
    <t xml:space="preserve">11 boulevard Auguste Comte </t>
  </si>
  <si>
    <t>BERGERAC</t>
  </si>
  <si>
    <t xml:space="preserve">ZI route nationale 10 </t>
  </si>
  <si>
    <t>LABENNE</t>
  </si>
  <si>
    <t xml:space="preserve">Rocade Sud avenue Olivier de Serres  </t>
  </si>
  <si>
    <t>ALES</t>
  </si>
  <si>
    <t xml:space="preserve">centre commercial Grand Large  </t>
  </si>
  <si>
    <t>GUJAN MESTRAS</t>
  </si>
  <si>
    <t xml:space="preserve">avenue de Provence </t>
  </si>
  <si>
    <t>MONTMORILLON</t>
  </si>
  <si>
    <t>PERTUIS</t>
  </si>
  <si>
    <t xml:space="preserve">avenue de Toulouse </t>
  </si>
  <si>
    <t>VILLEFRANCHE DE ROUERGUE</t>
  </si>
  <si>
    <t xml:space="preserve">2 rue Bertin Lalande </t>
  </si>
  <si>
    <t xml:space="preserve">ANDERNOS LES BAINS </t>
  </si>
  <si>
    <t xml:space="preserve">368 avenue de la Libération </t>
  </si>
  <si>
    <t xml:space="preserve">APT </t>
  </si>
  <si>
    <t xml:space="preserve">avenue Guyenne  </t>
  </si>
  <si>
    <t>ARTIGUES PRES BORDEAUX</t>
  </si>
  <si>
    <t xml:space="preserve">31 avenue des Arènes  </t>
  </si>
  <si>
    <t>BALMA</t>
  </si>
  <si>
    <t xml:space="preserve">1 zone artisanale Calens  </t>
  </si>
  <si>
    <t>BEAUTIRAN</t>
  </si>
  <si>
    <t xml:space="preserve">2 centre commercial Clos du Pin </t>
  </si>
  <si>
    <t xml:space="preserve">BEGUEY </t>
  </si>
  <si>
    <t xml:space="preserve">avenue d'Ouessant  </t>
  </si>
  <si>
    <t>BRUZ</t>
  </si>
  <si>
    <t xml:space="preserve">Rabaudy </t>
  </si>
  <si>
    <t xml:space="preserve">CASTANET TOLOSAN </t>
  </si>
  <si>
    <t xml:space="preserve">rue de la Tude  </t>
  </si>
  <si>
    <t>CHALAIS</t>
  </si>
  <si>
    <t xml:space="preserve">20 avenue de Saintes </t>
  </si>
  <si>
    <t>COGNAC</t>
  </si>
  <si>
    <t xml:space="preserve">5 rue Bouquets </t>
  </si>
  <si>
    <t>COUTRAS</t>
  </si>
  <si>
    <t xml:space="preserve">34 rue Vimona  </t>
  </si>
  <si>
    <t>CUGNAUX</t>
  </si>
  <si>
    <t xml:space="preserve">8 avenue du 8 Mai 1945  </t>
  </si>
  <si>
    <t>DIGNE LES BAINS</t>
  </si>
  <si>
    <t xml:space="preserve">rue Auguste Delaune  </t>
  </si>
  <si>
    <t>GAUCHY</t>
  </si>
  <si>
    <t xml:space="preserve">GIGNAC </t>
  </si>
  <si>
    <t xml:space="preserve">21 avenue de l' Europe </t>
  </si>
  <si>
    <t xml:space="preserve">JARNAC </t>
  </si>
  <si>
    <t xml:space="preserve">Port Lalinde  </t>
  </si>
  <si>
    <t>LALINDE</t>
  </si>
  <si>
    <t xml:space="preserve">30 chemin Ferro Lebres  </t>
  </si>
  <si>
    <t>TOULOUSE</t>
  </si>
  <si>
    <t xml:space="preserve">La Ville  </t>
  </si>
  <si>
    <t>LE PASSAGE</t>
  </si>
  <si>
    <t xml:space="preserve">4 avenue Jacques Descamps </t>
  </si>
  <si>
    <t>LECTOURE</t>
  </si>
  <si>
    <t xml:space="preserve">avenue de Craponne  </t>
  </si>
  <si>
    <t>MALLEMORT</t>
  </si>
  <si>
    <t xml:space="preserve">A Tiret  </t>
  </si>
  <si>
    <t>MARAMBAT</t>
  </si>
  <si>
    <t xml:space="preserve">zone artisanale Grossines </t>
  </si>
  <si>
    <t>MARENNES</t>
  </si>
  <si>
    <t xml:space="preserve">avenue du Génral De Gaulle  </t>
  </si>
  <si>
    <t>MEZE</t>
  </si>
  <si>
    <t xml:space="preserve">boulebard Saintonge </t>
  </si>
  <si>
    <t>MONTENDRE</t>
  </si>
  <si>
    <t xml:space="preserve">Les Trètes  </t>
  </si>
  <si>
    <t>MOUSTAJON</t>
  </si>
  <si>
    <t xml:space="preserve">5 rue Jules Ferry </t>
  </si>
  <si>
    <t>NIORT</t>
  </si>
  <si>
    <t xml:space="preserve">PARENTIS EN BORN </t>
  </si>
  <si>
    <t xml:space="preserve">2 rue Pierre Loti </t>
  </si>
  <si>
    <t xml:space="preserve">PLAISANCE DU TOUCH </t>
  </si>
  <si>
    <t xml:space="preserve">parc Activités La Dévèze </t>
  </si>
  <si>
    <t xml:space="preserve">POLLESTRES </t>
  </si>
  <si>
    <t xml:space="preserve">175 allees Pierre Brossolette </t>
  </si>
  <si>
    <t>PONT A MOUSSON</t>
  </si>
  <si>
    <t xml:space="preserve">5 rue Louis Braille  </t>
  </si>
  <si>
    <t>RAMONVILLE SAINT AGNE</t>
  </si>
  <si>
    <t xml:space="preserve">122 r Nationale </t>
  </si>
  <si>
    <t xml:space="preserve">ROUMAZIERES </t>
  </si>
  <si>
    <t>ROYAN</t>
  </si>
  <si>
    <t xml:space="preserve">rue Antoine Parmentier </t>
  </si>
  <si>
    <t xml:space="preserve">SAINT QUENTIN </t>
  </si>
  <si>
    <t xml:space="preserve">153 rue de Mulhouse  </t>
  </si>
  <si>
    <t>SAINT QUENTIN</t>
  </si>
  <si>
    <t xml:space="preserve">zone artisanale La Peyrou </t>
  </si>
  <si>
    <t xml:space="preserve">SIGEAN </t>
  </si>
  <si>
    <t xml:space="preserve">route de Toulouse </t>
  </si>
  <si>
    <t>SAINT LIZIER</t>
  </si>
  <si>
    <t xml:space="preserve">129 rue Victor Hugo </t>
  </si>
  <si>
    <t>TARTAS</t>
  </si>
  <si>
    <t xml:space="preserve">138 avenue du Fronton  </t>
  </si>
  <si>
    <t xml:space="preserve">route Castillonnès </t>
  </si>
  <si>
    <t>VILLEREAL</t>
  </si>
  <si>
    <t xml:space="preserve">quartier Zac Rieu  </t>
  </si>
  <si>
    <t xml:space="preserve">31 rue Lunesse </t>
  </si>
  <si>
    <t xml:space="preserve">ANGOULEME </t>
  </si>
  <si>
    <t xml:space="preserve">La Cavaille route Bordeaux  </t>
  </si>
  <si>
    <t xml:space="preserve">101 avenue Pasteur </t>
  </si>
  <si>
    <t xml:space="preserve">809 avenue Laouadie </t>
  </si>
  <si>
    <t xml:space="preserve">BISCARROSSE </t>
  </si>
  <si>
    <t xml:space="preserve">quartier Bellefeuille 13 rue des Joncs </t>
  </si>
  <si>
    <t xml:space="preserve">BRESSUIRE </t>
  </si>
  <si>
    <t xml:space="preserve">427 route du Médoc </t>
  </si>
  <si>
    <t xml:space="preserve">BRUGES </t>
  </si>
  <si>
    <t xml:space="preserve">SAINT MAGNE DE CASTILLON </t>
  </si>
  <si>
    <t xml:space="preserve">1 avenue du Marechal Koénig </t>
  </si>
  <si>
    <t>CHOLET</t>
  </si>
  <si>
    <t xml:space="preserve">route Carentan </t>
  </si>
  <si>
    <t xml:space="preserve">COUTANCES </t>
  </si>
  <si>
    <t>GAILLAC</t>
  </si>
  <si>
    <t xml:space="preserve">rue de la Limoise </t>
  </si>
  <si>
    <t>ISSOUDUN</t>
  </si>
  <si>
    <t xml:space="preserve">Moléon </t>
  </si>
  <si>
    <t xml:space="preserve">LANGON </t>
  </si>
  <si>
    <t xml:space="preserve">La Retrache av Pierre Mendès France  </t>
  </si>
  <si>
    <t>LE LUC</t>
  </si>
  <si>
    <t xml:space="preserve">1 zac Belloc  </t>
  </si>
  <si>
    <t>LESPARRE MEDOC</t>
  </si>
  <si>
    <t xml:space="preserve">23 avenue de la Roudet  </t>
  </si>
  <si>
    <t>LIBOURNE</t>
  </si>
  <si>
    <t xml:space="preserve">2 rue Henri Giffard </t>
  </si>
  <si>
    <t xml:space="preserve">route de Carcassonne </t>
  </si>
  <si>
    <t>LIMOUX</t>
  </si>
  <si>
    <t xml:space="preserve">voie Elysiques  </t>
  </si>
  <si>
    <t xml:space="preserve">rue Léonard de Vinci </t>
  </si>
  <si>
    <t>PARTHENAY</t>
  </si>
  <si>
    <t xml:space="preserve">avenue Louis Sallenave </t>
  </si>
  <si>
    <t>PAU</t>
  </si>
  <si>
    <t xml:space="preserve">67 avenue Victor Dalbiez </t>
  </si>
  <si>
    <t>PERPIGNAN</t>
  </si>
  <si>
    <t xml:space="preserve">route de Pauillac </t>
  </si>
  <si>
    <t xml:space="preserve">LE PIAN MEDOC </t>
  </si>
  <si>
    <t xml:space="preserve">19 route de Bergerac </t>
  </si>
  <si>
    <t xml:space="preserve">PINEUILH </t>
  </si>
  <si>
    <t xml:space="preserve">93 route Gençay  </t>
  </si>
  <si>
    <t>POITIERS</t>
  </si>
  <si>
    <t xml:space="preserve">zi Chaumes </t>
  </si>
  <si>
    <t>RIBERAC</t>
  </si>
  <si>
    <t xml:space="preserve">3 alleés Fraixinet </t>
  </si>
  <si>
    <t>ROQUES SUR GARONNE</t>
  </si>
  <si>
    <t xml:space="preserve">route Albi </t>
  </si>
  <si>
    <t>ROUFFIAC TOLOSAN</t>
  </si>
  <si>
    <t xml:space="preserve">2 rue Antoine de Lavoisier  </t>
  </si>
  <si>
    <t xml:space="preserve">rue Etang au Diable  </t>
  </si>
  <si>
    <t>SAINT GREGOIRE</t>
  </si>
  <si>
    <t xml:space="preserve">34 av Descartes </t>
  </si>
  <si>
    <t xml:space="preserve">113 av Bordeaux </t>
  </si>
  <si>
    <t xml:space="preserve">PORT SAINTE FOY ET PONCHAPT </t>
  </si>
  <si>
    <t>SAINT MEDARD EN JALLES</t>
  </si>
  <si>
    <t xml:space="preserve">centre cial Grand Tour av Aquitaine </t>
  </si>
  <si>
    <t xml:space="preserve">SAINTE EULALIE </t>
  </si>
  <si>
    <t xml:space="preserve">14 alleès Champs Pinsons </t>
  </si>
  <si>
    <t xml:space="preserve">SAINT ORENS DE GAMEVILLE </t>
  </si>
  <si>
    <t xml:space="preserve">centre commercial La Feuilleraie  </t>
  </si>
  <si>
    <t>TRÉLISSAC</t>
  </si>
  <si>
    <t xml:space="preserve">RN 10 Centre Commercial Argia   </t>
  </si>
  <si>
    <t>URRUGNE</t>
  </si>
  <si>
    <t xml:space="preserve">31 rue Pierre Marchet  </t>
  </si>
  <si>
    <t>VILLEMUR SUR TARN</t>
  </si>
  <si>
    <t xml:space="preserve">25 avenue Georges Pompidou </t>
  </si>
  <si>
    <t xml:space="preserve">PERIGUEUX </t>
  </si>
  <si>
    <t xml:space="preserve">Vallade </t>
  </si>
  <si>
    <t xml:space="preserve">BERGERAC </t>
  </si>
  <si>
    <t xml:space="preserve">14 rue Carle Vernet </t>
  </si>
  <si>
    <t>BORDEAUX</t>
  </si>
  <si>
    <t xml:space="preserve">ONET LE CHÂTEAU </t>
  </si>
  <si>
    <t xml:space="preserve">536 avenue Marechal Lyautey </t>
  </si>
  <si>
    <t xml:space="preserve">4 route de Morillon </t>
  </si>
  <si>
    <t xml:space="preserve">CAMBLANES ET MEYNAC </t>
  </si>
  <si>
    <t xml:space="preserve">753 route Pompignane </t>
  </si>
  <si>
    <t xml:space="preserve">CASTELNAU LE LEZ </t>
  </si>
  <si>
    <t xml:space="preserve">Moulin du Bouchaud  </t>
  </si>
  <si>
    <t>CHABANAIS</t>
  </si>
  <si>
    <t xml:space="preserve">route de Blanzac </t>
  </si>
  <si>
    <t xml:space="preserve">CHATEAUNEUF SUR CHARENTE </t>
  </si>
  <si>
    <t xml:space="preserve">7 avenue des Erables </t>
  </si>
  <si>
    <t xml:space="preserve">COMBOURG </t>
  </si>
  <si>
    <t xml:space="preserve">1 centre cial Val Laurence  </t>
  </si>
  <si>
    <t>FARGUES SAINT HILAIRE</t>
  </si>
  <si>
    <t xml:space="preserve">29 Rigole Est  </t>
  </si>
  <si>
    <t>GALGON</t>
  </si>
  <si>
    <t xml:space="preserve">za Pied Sec  </t>
  </si>
  <si>
    <t>GÉMOZAC</t>
  </si>
  <si>
    <t xml:space="preserve">28 route Valbonne </t>
  </si>
  <si>
    <t>GRASSE</t>
  </si>
  <si>
    <t xml:space="preserve">place de la Gare </t>
  </si>
  <si>
    <t xml:space="preserve">LE VIGAN </t>
  </si>
  <si>
    <t xml:space="preserve">avenue Vert Galant </t>
  </si>
  <si>
    <t>LIFFRE</t>
  </si>
  <si>
    <t xml:space="preserve">53 route Nationale  </t>
  </si>
  <si>
    <t>MER</t>
  </si>
  <si>
    <t xml:space="preserve">109 avenue de la République </t>
  </si>
  <si>
    <t>MIRAMBEAU</t>
  </si>
  <si>
    <t xml:space="preserve">rue du 11 Juin 1944  </t>
  </si>
  <si>
    <t>SAINT MEDARD DE MUSSIDAN</t>
  </si>
  <si>
    <t xml:space="preserve">Le Lachet </t>
  </si>
  <si>
    <t xml:space="preserve">OLEMPS </t>
  </si>
  <si>
    <t xml:space="preserve">87 route Fènerie </t>
  </si>
  <si>
    <t xml:space="preserve">PEGOMAS </t>
  </si>
  <si>
    <t xml:space="preserve">77 Bis cours Marechal Foch  </t>
  </si>
  <si>
    <t>PODENSAC</t>
  </si>
  <si>
    <t xml:space="preserve">avenue de la Gare  </t>
  </si>
  <si>
    <t>PONTCHARRA</t>
  </si>
  <si>
    <t xml:space="preserve">La Grande Fournière  </t>
  </si>
  <si>
    <t>POUZAUGES</t>
  </si>
  <si>
    <t xml:space="preserve">chemin départemental 973 </t>
  </si>
  <si>
    <t>PUYVERT</t>
  </si>
  <si>
    <t xml:space="preserve">Arzallier </t>
  </si>
  <si>
    <t xml:space="preserve">RUOMS </t>
  </si>
  <si>
    <t xml:space="preserve">6 avenue Pierre Mendès  </t>
  </si>
  <si>
    <t>SAINT CIERS SUR GIRONDE</t>
  </si>
  <si>
    <t xml:space="preserve">12 route Bordeaux </t>
  </si>
  <si>
    <t>SAINT SEURIN SUR L'ISLE</t>
  </si>
  <si>
    <t xml:space="preserve">17 place Maucaillou  </t>
  </si>
  <si>
    <t>SAINT SULPICE ET CAMEYRAC</t>
  </si>
  <si>
    <t xml:space="preserve">route Puyraveau </t>
  </si>
  <si>
    <t>THOUARS</t>
  </si>
  <si>
    <t xml:space="preserve">RN 113 rond point de l'Europe </t>
  </si>
  <si>
    <t>TRÈBES</t>
  </si>
  <si>
    <t xml:space="preserve">ZAE le landry </t>
  </si>
  <si>
    <t>super u castres</t>
  </si>
  <si>
    <t>avenue georges pompidou ZAC de la prade</t>
  </si>
  <si>
    <t>CASTRES</t>
  </si>
  <si>
    <t>Espace St Marc 2 rond point du bowling</t>
  </si>
  <si>
    <t>Hyper frais 12 SAS sovia</t>
  </si>
  <si>
    <t xml:space="preserve">chemin de monestie route de merville </t>
  </si>
  <si>
    <t>AUSSONNE</t>
  </si>
  <si>
    <t xml:space="preserve">zi avenue jacques albert </t>
  </si>
  <si>
    <t>ELNE</t>
  </si>
  <si>
    <t xml:space="preserve">route Lafrançaise </t>
  </si>
  <si>
    <t>MOISSAC</t>
  </si>
  <si>
    <t xml:space="preserve">6 rue clauduis rougenet  </t>
  </si>
  <si>
    <t xml:space="preserve">route nationale 113 </t>
  </si>
  <si>
    <t>LE CRESS</t>
  </si>
  <si>
    <t xml:space="preserve">avenue de l'europe </t>
  </si>
  <si>
    <t>BARBEZIEUX</t>
  </si>
  <si>
    <t xml:space="preserve">route d'eymet </t>
  </si>
  <si>
    <t xml:space="preserve">ZA clos aube rouge </t>
  </si>
  <si>
    <t xml:space="preserve">ZAE de montaury </t>
  </si>
  <si>
    <t>LIGNAN SUR OB</t>
  </si>
  <si>
    <t xml:space="preserve">SA les croise rue du centre </t>
  </si>
  <si>
    <t xml:space="preserve">plaine de laregle </t>
  </si>
  <si>
    <t>CAUNEILLE</t>
  </si>
  <si>
    <t xml:space="preserve">rue bonne maison </t>
  </si>
  <si>
    <t>CONDOM</t>
  </si>
  <si>
    <t xml:space="preserve">avenue georges phefans  </t>
  </si>
  <si>
    <t>GARLIN</t>
  </si>
  <si>
    <t>le bourg</t>
  </si>
  <si>
    <t>CAVIGNAC</t>
  </si>
  <si>
    <t xml:space="preserve">9 bis du commandant foucau </t>
  </si>
  <si>
    <t xml:space="preserve">rue albert olivier </t>
  </si>
  <si>
    <t xml:space="preserve"> NOIDAN LES VESOUL</t>
  </si>
  <si>
    <t xml:space="preserve">Zone industrielle de la baronie </t>
  </si>
  <si>
    <t>PONT DE BEAUVOISIN</t>
  </si>
  <si>
    <t xml:space="preserve">Z,A du petit four </t>
  </si>
  <si>
    <t>SAINT LAURENT DES EAUX</t>
  </si>
  <si>
    <t>Centrale system U Carquefou</t>
  </si>
  <si>
    <t>Centrale system U Raussan Plaintel</t>
  </si>
  <si>
    <t>Centrale system U savigny en veron</t>
  </si>
  <si>
    <t xml:space="preserve">System U ouest Z.I la belle etoile </t>
  </si>
  <si>
    <t>CARQUEFOU</t>
  </si>
  <si>
    <t xml:space="preserve">System U ouest Z.A du raussan </t>
  </si>
  <si>
    <t>PLAINTEL</t>
  </si>
  <si>
    <t>SAVIGNY EN VERON</t>
  </si>
  <si>
    <t>Couturier J luc</t>
  </si>
  <si>
    <t>super U blain</t>
  </si>
  <si>
    <t xml:space="preserve">route de lissac </t>
  </si>
  <si>
    <t>BLAIN</t>
  </si>
  <si>
    <t>intermarche brive</t>
  </si>
  <si>
    <t>chemin du pilou</t>
  </si>
  <si>
    <t>BRIVE</t>
  </si>
  <si>
    <t xml:space="preserve">4 rue Rodolphe Caillaux  </t>
  </si>
  <si>
    <t>ST JEAN DE LUZ</t>
  </si>
  <si>
    <t xml:space="preserve">198 avenue des Frères Lumière  </t>
  </si>
  <si>
    <t>boulevard pierre mendes France</t>
  </si>
  <si>
    <t>leclerc montauban aussonne</t>
  </si>
  <si>
    <t xml:space="preserve">sas audis 445 route du nord </t>
  </si>
  <si>
    <t>MONTAUBAN</t>
  </si>
  <si>
    <t>route de tonneins</t>
  </si>
  <si>
    <t>MARMANDE</t>
  </si>
  <si>
    <t>intermarche la reole</t>
  </si>
  <si>
    <t>route nationale 113 ZI frimon</t>
  </si>
  <si>
    <t>LA REOLE</t>
  </si>
  <si>
    <t>intermarche estancarbon</t>
  </si>
  <si>
    <t>route nationale 117</t>
  </si>
  <si>
    <t>ESTANCARBON</t>
  </si>
  <si>
    <t>41/43 avenue de lombez</t>
  </si>
  <si>
    <t>186 avenue de la liberation</t>
  </si>
  <si>
    <t>LE MANS</t>
  </si>
  <si>
    <t xml:space="preserve">205 rue de fougeres </t>
  </si>
  <si>
    <t>RENNES</t>
  </si>
  <si>
    <t>rue henri letort</t>
  </si>
  <si>
    <t>SAINT MEEN LE GRAND</t>
  </si>
  <si>
    <t>super u la suze sur sarthe</t>
  </si>
  <si>
    <t>les trenetieres</t>
  </si>
  <si>
    <t>LA SUZE SUR SARTHE</t>
  </si>
  <si>
    <t>super u plelan le grand</t>
  </si>
  <si>
    <t>vallee du gast</t>
  </si>
  <si>
    <t>PLELAND LE GRAND</t>
  </si>
  <si>
    <t>super u bain de bretagne</t>
  </si>
  <si>
    <t>ZA château gaillard</t>
  </si>
  <si>
    <t>BAIN DE BRETAGNE</t>
  </si>
  <si>
    <t>21 rue de brest</t>
  </si>
  <si>
    <t>promocash laval</t>
  </si>
  <si>
    <t>zone des bozeeq rue de berlin</t>
  </si>
  <si>
    <t>LAVAL</t>
  </si>
  <si>
    <t>12 place du gros chene</t>
  </si>
  <si>
    <t>super u tinténiac</t>
  </si>
  <si>
    <t>rue papegault</t>
  </si>
  <si>
    <t>TINTENIAC</t>
  </si>
  <si>
    <t>super u romillé</t>
  </si>
  <si>
    <t>2 rue de broceliande</t>
  </si>
  <si>
    <t>ROMIE</t>
  </si>
  <si>
    <t>rue theodore botrel</t>
  </si>
  <si>
    <t>SAINT MALO</t>
  </si>
  <si>
    <t>super u josselin</t>
  </si>
  <si>
    <t>rue de l'ecusson</t>
  </si>
  <si>
    <t>JOSSELIN</t>
  </si>
  <si>
    <t xml:space="preserve">route de pau </t>
  </si>
  <si>
    <t>SAINT SEVER</t>
  </si>
  <si>
    <t>super u auray</t>
  </si>
  <si>
    <t>porte oceane</t>
  </si>
  <si>
    <t>AURAY</t>
  </si>
  <si>
    <t xml:space="preserve">154 avenue bollée </t>
  </si>
  <si>
    <t>super u bruz</t>
  </si>
  <si>
    <t>12 place de bretagne</t>
  </si>
  <si>
    <t>super u ploué sur rance</t>
  </si>
  <si>
    <t>ZA les landes</t>
  </si>
  <si>
    <t>super u thouare sur loire</t>
  </si>
  <si>
    <t>rue de la manoue</t>
  </si>
  <si>
    <t>THOUARE SUR LOIRE</t>
  </si>
  <si>
    <t>super u changé</t>
  </si>
  <si>
    <t>le grand pins</t>
  </si>
  <si>
    <t>CHANGE</t>
  </si>
  <si>
    <t>team ouest</t>
  </si>
  <si>
    <t>lieu dit "argileyre" route de sore</t>
  </si>
  <si>
    <t>SAINT SYMPHORIEN</t>
  </si>
  <si>
    <t>super u plancoët</t>
  </si>
  <si>
    <t>rue du connetable de clisson</t>
  </si>
  <si>
    <t>PLANCOËT</t>
  </si>
  <si>
    <t xml:space="preserve">DATE:  </t>
  </si>
  <si>
    <t>Confiture de cerises noires 30 g</t>
  </si>
  <si>
    <t>Confiture de cerises noires pot de 3 kg</t>
  </si>
  <si>
    <t>Designation</t>
  </si>
  <si>
    <t>SV Pur vache thermisè</t>
  </si>
  <si>
    <t>super u melesse</t>
  </si>
  <si>
    <t>zone artisanale la metairie</t>
  </si>
  <si>
    <t>MELESSE</t>
  </si>
  <si>
    <t>La Croix route nationale 109</t>
  </si>
  <si>
    <t>super u noyal chatillon sur seiche</t>
  </si>
  <si>
    <t>rue des potiers</t>
  </si>
  <si>
    <t>NOYAL CHATILLON SUR SEICHE</t>
  </si>
  <si>
    <t>super u pays de montfort</t>
  </si>
  <si>
    <t>launay quero</t>
  </si>
  <si>
    <t>BRETEIL</t>
  </si>
  <si>
    <t>intermarche toulouse lardenne</t>
  </si>
  <si>
    <t>super u tonnay sur charente</t>
  </si>
  <si>
    <t>ZAC la varenne</t>
  </si>
  <si>
    <t>TONNAY SUR CHARENTE</t>
  </si>
  <si>
    <t>intermarche redon</t>
  </si>
  <si>
    <t>REDON</t>
  </si>
  <si>
    <t>2 chemin rouges</t>
  </si>
  <si>
    <t>intermarche monteils</t>
  </si>
  <si>
    <t>MONTEILS</t>
  </si>
  <si>
    <t>super u st georges sur loire</t>
  </si>
  <si>
    <t>zac les fougeres</t>
  </si>
  <si>
    <t>SAINT GEORGES SUR LOIRE</t>
  </si>
  <si>
    <t>super u Mamers</t>
  </si>
  <si>
    <t>route de belleme</t>
  </si>
  <si>
    <t>MAMERS</t>
  </si>
  <si>
    <t>super u doué la fontaine</t>
  </si>
  <si>
    <t>boulevard du docteur lioet</t>
  </si>
  <si>
    <t>DOUE LA FONTAINE</t>
  </si>
  <si>
    <t>leclerc angers</t>
  </si>
  <si>
    <t>boulevard albert camus</t>
  </si>
  <si>
    <t>ANGERS</t>
  </si>
  <si>
    <t>26 avenue geruzet</t>
  </si>
  <si>
    <t>BAGNERE DE BIGORRE</t>
  </si>
  <si>
    <t>intermarche ancenins</t>
  </si>
  <si>
    <t>rue audigane</t>
  </si>
  <si>
    <t>ANCENIS</t>
  </si>
  <si>
    <t>hyper u vitré</t>
  </si>
  <si>
    <t>21 rue de redon</t>
  </si>
  <si>
    <t>VITRE</t>
  </si>
  <si>
    <t>super u l'arbresle</t>
  </si>
  <si>
    <t>ZI les martinets</t>
  </si>
  <si>
    <t>L'ARBRESLE</t>
  </si>
  <si>
    <t>intermarche nerac</t>
  </si>
  <si>
    <t>z.i. labarre route de lavardac</t>
  </si>
  <si>
    <t>NERAC</t>
  </si>
  <si>
    <t>intermarche rennes longchamps</t>
  </si>
  <si>
    <t>rue moran lebesque</t>
  </si>
  <si>
    <t>noiseline du perigord</t>
  </si>
  <si>
    <t>chez carrier le bourg</t>
  </si>
  <si>
    <t>LA ROQUE GAJAC</t>
  </si>
  <si>
    <t>super u mazé</t>
  </si>
  <si>
    <t>5 rue principale</t>
  </si>
  <si>
    <t>MAZE</t>
  </si>
  <si>
    <t>leclerc allones</t>
  </si>
  <si>
    <t>route de la suze sur sarthe</t>
  </si>
  <si>
    <t>ALLONES</t>
  </si>
  <si>
    <t>centre cial Cap Nord 6 r Louis Guillou</t>
  </si>
  <si>
    <t>super u eysines</t>
  </si>
  <si>
    <t>325 route du taillan</t>
  </si>
  <si>
    <t>EYSINES</t>
  </si>
  <si>
    <t>avenue jean jaures</t>
  </si>
  <si>
    <t>VILLENEUVE DE MARSAN</t>
  </si>
  <si>
    <t>intermarche menton</t>
  </si>
  <si>
    <t>45 avenue saint roman</t>
  </si>
  <si>
    <t>MENTON</t>
  </si>
  <si>
    <t>intermarche matha</t>
  </si>
  <si>
    <t>36 rue marc jeanjean</t>
  </si>
  <si>
    <t>MATHA</t>
  </si>
  <si>
    <t>super u les essarts</t>
  </si>
  <si>
    <t>rond point les chaumettes</t>
  </si>
  <si>
    <t>LES ESSARTS</t>
  </si>
  <si>
    <t>leclerc autun</t>
  </si>
  <si>
    <t>36 rue de la croix blanche</t>
  </si>
  <si>
    <t>AUTUN</t>
  </si>
  <si>
    <t>hyper u chateaugiron</t>
  </si>
  <si>
    <t xml:space="preserve">les grands chenes </t>
  </si>
  <si>
    <t>CHATEAUGIRON</t>
  </si>
  <si>
    <t xml:space="preserve">place des grands hommes </t>
  </si>
  <si>
    <t>leclerc olonne sur mer</t>
  </si>
  <si>
    <t>avenue francois mitterand</t>
  </si>
  <si>
    <t>OLONNE SUR MER</t>
  </si>
  <si>
    <t>super u lubersac</t>
  </si>
  <si>
    <t>route de pompadour</t>
  </si>
  <si>
    <t>LUBERSAC</t>
  </si>
  <si>
    <t>1942 route de rion</t>
  </si>
  <si>
    <t>BEGAAR</t>
  </si>
  <si>
    <t xml:space="preserve">pey du prat </t>
  </si>
  <si>
    <t>GREZILLAC</t>
  </si>
  <si>
    <t>route de rennes</t>
  </si>
  <si>
    <t>LECOUSSE</t>
  </si>
  <si>
    <t>super u uzerche</t>
  </si>
  <si>
    <t>route de limoges</t>
  </si>
  <si>
    <t>UZERCHE</t>
  </si>
  <si>
    <t>intermarche angouleme</t>
  </si>
  <si>
    <t>ma campagne 1 bd jean moulin</t>
  </si>
  <si>
    <t>leclerc coutras</t>
  </si>
  <si>
    <t>1 rue francois mitterand</t>
  </si>
  <si>
    <t xml:space="preserve">leclerc castillon </t>
  </si>
  <si>
    <t>2 chemin perrin</t>
  </si>
  <si>
    <t>4 chemin de l'ormeaux</t>
  </si>
  <si>
    <t xml:space="preserve">COLOMIERS </t>
  </si>
  <si>
    <t>rue du château la fond</t>
  </si>
  <si>
    <t>LA ROCHELLE</t>
  </si>
  <si>
    <t>route de balestre</t>
  </si>
  <si>
    <t>MIMIZAN</t>
  </si>
  <si>
    <t>intermarche champniers</t>
  </si>
  <si>
    <t>route d'argis les plantes neuves</t>
  </si>
  <si>
    <t>CHAMPNIERS</t>
  </si>
  <si>
    <t>4 rue gay lussac</t>
  </si>
  <si>
    <t>CABESTANY</t>
  </si>
  <si>
    <t>super u nontron</t>
  </si>
  <si>
    <t xml:space="preserve">26 avenue jules ferry </t>
  </si>
  <si>
    <t>NONTRON</t>
  </si>
  <si>
    <t>130 avenue francis tonner</t>
  </si>
  <si>
    <t>CANNES</t>
  </si>
  <si>
    <t>carrefour market muzillac</t>
  </si>
  <si>
    <t>ZAC toulan</t>
  </si>
  <si>
    <t>AMBON</t>
  </si>
  <si>
    <t>carrefour market lourdes</t>
  </si>
  <si>
    <t>11 rue lucien pourxet</t>
  </si>
  <si>
    <t>LOURDES</t>
  </si>
  <si>
    <t>intermarche lamballe</t>
  </si>
  <si>
    <t>avenue clemenceau</t>
  </si>
  <si>
    <t>LAMBALLE</t>
  </si>
  <si>
    <t>leclerc lescure d'albigeois</t>
  </si>
  <si>
    <t>route de carmaux</t>
  </si>
  <si>
    <t>LESCURE D'ALBIGEOIS</t>
  </si>
  <si>
    <t>intermarche aixe sur vienne</t>
  </si>
  <si>
    <t>avenue jeanne picheneau</t>
  </si>
  <si>
    <t>AIXE SUR VIENNE</t>
  </si>
  <si>
    <t>RN 202 quartier saint isidore</t>
  </si>
  <si>
    <t>NICE</t>
  </si>
  <si>
    <t>super u lavardac</t>
  </si>
  <si>
    <t>route de mézin</t>
  </si>
  <si>
    <t>LAVARDAC</t>
  </si>
  <si>
    <t>intermarche tulle</t>
  </si>
  <si>
    <t>quai contensouza</t>
  </si>
  <si>
    <t>TULLE</t>
  </si>
  <si>
    <t>grandes bauches</t>
  </si>
  <si>
    <t>entrepot de crassat</t>
  </si>
  <si>
    <t>CONDAT SUR VIENNE</t>
  </si>
  <si>
    <t>camp de saint ustre</t>
  </si>
  <si>
    <t>INGRANDES</t>
  </si>
  <si>
    <t>leclerc cogolin</t>
  </si>
  <si>
    <t>av Sigismond Coulet</t>
  </si>
  <si>
    <t>COGOLIN</t>
  </si>
  <si>
    <t>super u longué jumelles</t>
  </si>
  <si>
    <t>route de saumur</t>
  </si>
  <si>
    <t>LONGUE JUMELLES</t>
  </si>
  <si>
    <t>leclerc tonneins</t>
  </si>
  <si>
    <t>TONNEINS</t>
  </si>
  <si>
    <t>hyper u chantonnay</t>
  </si>
  <si>
    <t>45 avenue georges clemenceau</t>
  </si>
  <si>
    <t>CHANTONNAY</t>
  </si>
  <si>
    <t>leclerc le cannet</t>
  </si>
  <si>
    <t>46 avenue franklin roosvelt</t>
  </si>
  <si>
    <t>le cannet rocheville</t>
  </si>
  <si>
    <t>carrefour market gujan mestras</t>
  </si>
  <si>
    <t xml:space="preserve">25 cours de la republique </t>
  </si>
  <si>
    <t>20 rue jean baptiste corot</t>
  </si>
  <si>
    <t>SAINT YRIEIX</t>
  </si>
  <si>
    <t>super u joué les tours</t>
  </si>
  <si>
    <t>boulevard bretonniére</t>
  </si>
  <si>
    <t>JOUE LES TOURS</t>
  </si>
  <si>
    <t>super u binic</t>
  </si>
  <si>
    <t>espace commercial les pres catalans</t>
  </si>
  <si>
    <t>BINIC</t>
  </si>
  <si>
    <t>RIVEDOUX PLAGE</t>
  </si>
  <si>
    <t>hyper u yffiniac</t>
  </si>
  <si>
    <t>centre commercial de la baie rue Penthiervres</t>
  </si>
  <si>
    <t>YFFINIAC</t>
  </si>
  <si>
    <t>super u luynes</t>
  </si>
  <si>
    <t>le chapelet</t>
  </si>
  <si>
    <t>LUYNES</t>
  </si>
  <si>
    <t>leclerc carcassonne</t>
  </si>
  <si>
    <t>zone alibert route nationale 113</t>
  </si>
  <si>
    <t>CARCASSONNE</t>
  </si>
  <si>
    <t>leclerc lourdes</t>
  </si>
  <si>
    <t>5 avenue francois abadie</t>
  </si>
  <si>
    <t>super u seillac</t>
  </si>
  <si>
    <t>avenue jean vinatier</t>
  </si>
  <si>
    <t>SEILHAC</t>
  </si>
  <si>
    <t>super u bonnetable</t>
  </si>
  <si>
    <t>avenue du 8 mai 1945</t>
  </si>
  <si>
    <t>BONNETABLE</t>
  </si>
  <si>
    <t>leclerc plerin</t>
  </si>
  <si>
    <t>Centre commercial</t>
  </si>
  <si>
    <t>PLERIN</t>
  </si>
  <si>
    <t>super u bazas</t>
  </si>
  <si>
    <t>super u montrabe</t>
  </si>
  <si>
    <t>chemin de saint jean</t>
  </si>
  <si>
    <t>montrabe</t>
  </si>
  <si>
    <t>leclerc le mans</t>
  </si>
  <si>
    <t>route de bonnetable</t>
  </si>
  <si>
    <t>super u arnage</t>
  </si>
  <si>
    <t>C.C rive sud boulevard pierre lefaucheux</t>
  </si>
  <si>
    <t>ARNAGE</t>
  </si>
  <si>
    <t>284 avenue bollé</t>
  </si>
  <si>
    <t>route d'orthez</t>
  </si>
  <si>
    <t>SALIES DE BEARN</t>
  </si>
  <si>
    <t>chemin des matelots</t>
  </si>
  <si>
    <t>intermarche la destrousse</t>
  </si>
  <si>
    <t>LA DESTROUSSE</t>
  </si>
  <si>
    <t>carrefour market mimizan</t>
  </si>
  <si>
    <t>carrefour market colomiers</t>
  </si>
  <si>
    <t>carrefour market marmande</t>
  </si>
  <si>
    <t>carrefour market toulouse cite de l'hers</t>
  </si>
  <si>
    <t>super u limoges labussiere</t>
  </si>
  <si>
    <t>avenue emile labussiere</t>
  </si>
  <si>
    <t>intermarche boen</t>
  </si>
  <si>
    <t>zone artisanale giraud</t>
  </si>
  <si>
    <t>BOEN</t>
  </si>
  <si>
    <t>super u marans</t>
  </si>
  <si>
    <t>MARANS</t>
  </si>
  <si>
    <t>leclerc le sequestre</t>
  </si>
  <si>
    <t>ALBI</t>
  </si>
  <si>
    <t>super u st georges les baillargeaux</t>
  </si>
  <si>
    <t>Brebis nature 10 kg</t>
  </si>
  <si>
    <r>
      <t xml:space="preserve">TOTAL colis </t>
    </r>
    <r>
      <rPr>
        <i/>
        <sz val="10"/>
        <color indexed="8"/>
        <rFont val="Wingdings 3"/>
        <family val="1"/>
        <charset val="2"/>
      </rPr>
      <t>]</t>
    </r>
  </si>
  <si>
    <r>
      <t xml:space="preserve">TOTAL poids </t>
    </r>
    <r>
      <rPr>
        <i/>
        <sz val="10"/>
        <color indexed="8"/>
        <rFont val="Wingdings 3"/>
        <family val="1"/>
        <charset val="2"/>
      </rPr>
      <t>]</t>
    </r>
  </si>
  <si>
    <t>vache thermisé 10 kg</t>
  </si>
  <si>
    <t>carrefour cahors guyenne &amp; gascogne</t>
  </si>
  <si>
    <t>carrefour dax guyenne &amp; gascogne</t>
  </si>
  <si>
    <t>carrefour market dax guyenne &amp; gascogne</t>
  </si>
  <si>
    <t>carrefour market montrejeau guyenne &amp; gascogne</t>
  </si>
  <si>
    <t>carrefour market st sever</t>
  </si>
  <si>
    <t>carrefour market villeneuve de marsan guyenne &amp; gascogne</t>
  </si>
  <si>
    <t>carrefour mt de marsan guyenne &amp; gascogne</t>
  </si>
  <si>
    <t>carrefour st jean de luz guyenne &amp; gascogne</t>
  </si>
  <si>
    <t>rue nicolas gargot</t>
  </si>
  <si>
    <t>AYTRE</t>
  </si>
  <si>
    <t>CLOSQUINET Damien</t>
  </si>
  <si>
    <t>3 rue de saulnay</t>
  </si>
  <si>
    <t>NOTRE DAME DE RIEZ</t>
  </si>
  <si>
    <t>college cassignol</t>
  </si>
  <si>
    <t>62 rue laroche</t>
  </si>
  <si>
    <t>bordeaux</t>
  </si>
  <si>
    <t>entrepôt coop atlantique saintes</t>
  </si>
  <si>
    <t>GAUDRY</t>
  </si>
  <si>
    <t>44 route de la machine</t>
  </si>
  <si>
    <t>SAINT LEGER LES VIGNES</t>
  </si>
  <si>
    <t>hyper u Murs erigne</t>
  </si>
  <si>
    <t>CC rives sud rue valentin ormeaux</t>
  </si>
  <si>
    <t>MURS</t>
  </si>
  <si>
    <t>intermarche argentre du plessis</t>
  </si>
  <si>
    <t>8 rue des sports</t>
  </si>
  <si>
    <t>ARGENTRE DU PLESSIS</t>
  </si>
  <si>
    <t>intermarche billiere</t>
  </si>
  <si>
    <t xml:space="preserve">78 route de bayonne </t>
  </si>
  <si>
    <t>BILLIERE</t>
  </si>
  <si>
    <t>intermarche cabestany</t>
  </si>
  <si>
    <t>intermarche la roche chalais</t>
  </si>
  <si>
    <t>59 bis avenue d'aquitaine</t>
  </si>
  <si>
    <t>LA ROCHE CHALAIS</t>
  </si>
  <si>
    <t>intermarche la rochelle</t>
  </si>
  <si>
    <t>ZAC de montevert avenue du mas loge</t>
  </si>
  <si>
    <t>intermarche peipin</t>
  </si>
  <si>
    <t xml:space="preserve">c.c. les portes de provence rn 85 </t>
  </si>
  <si>
    <t>PEIPIN</t>
  </si>
  <si>
    <t>intermarche ramonville</t>
  </si>
  <si>
    <t>intermarche rodez</t>
  </si>
  <si>
    <t>avenue de bamberg</t>
  </si>
  <si>
    <t>RODEZ</t>
  </si>
  <si>
    <t xml:space="preserve">intermarche st malo </t>
  </si>
  <si>
    <t>intermarche st pee sur nivelle</t>
  </si>
  <si>
    <t>ZA lizardia</t>
  </si>
  <si>
    <t>SAINT PEE SUR NIVELLE</t>
  </si>
  <si>
    <t>intermarche st quentin fradic</t>
  </si>
  <si>
    <t>intermarche st quentin sodival</t>
  </si>
  <si>
    <t>intermarche st symphorien</t>
  </si>
  <si>
    <t>la table basque</t>
  </si>
  <si>
    <t>37 avenue des minimes</t>
  </si>
  <si>
    <t>leclerc bergerac bercadis</t>
  </si>
  <si>
    <t>leclerc bergerac pasteur</t>
  </si>
  <si>
    <t>leclerc la seyne sur mer</t>
  </si>
  <si>
    <t>quartier lery</t>
  </si>
  <si>
    <t>LA SEYNE SUR MER</t>
  </si>
  <si>
    <t>leclerc lamballe</t>
  </si>
  <si>
    <t>66 rue mouexigne</t>
  </si>
  <si>
    <t>CC les portes d'albi</t>
  </si>
  <si>
    <t>leclerc lecousse fougeres</t>
  </si>
  <si>
    <t>leclerc nice saint isidore</t>
  </si>
  <si>
    <t>leclerc niort trente ormeaux</t>
  </si>
  <si>
    <t>leclerc perigueux</t>
  </si>
  <si>
    <t>rue clos chassing</t>
  </si>
  <si>
    <t>leclerc perpignan polygone</t>
  </si>
  <si>
    <t>avenue du languedoc bp 19917</t>
  </si>
  <si>
    <t>leclerc ruffec</t>
  </si>
  <si>
    <t>route d'aigre le clos geay</t>
  </si>
  <si>
    <t>RUFFEC</t>
  </si>
  <si>
    <t>leclerc st astier</t>
  </si>
  <si>
    <t>18 avenue de lattre de tassigny</t>
  </si>
  <si>
    <t>SAINT ASTIER</t>
  </si>
  <si>
    <t>leclerc st gregoire</t>
  </si>
  <si>
    <t>leclerc st medard en jalles</t>
  </si>
  <si>
    <t>LOJEWSKI</t>
  </si>
  <si>
    <t>lycee saint exupery</t>
  </si>
  <si>
    <t>route palais</t>
  </si>
  <si>
    <t xml:space="preserve">MORENO Marc </t>
  </si>
  <si>
    <t>nanard le savoyard</t>
  </si>
  <si>
    <t xml:space="preserve">15 ruelle boitout </t>
  </si>
  <si>
    <t>SASSENAY</t>
  </si>
  <si>
    <t>soret sebastien</t>
  </si>
  <si>
    <t>130 avenue de la rive</t>
  </si>
  <si>
    <t>AMPHION LES BAINS</t>
  </si>
  <si>
    <t>suchot lionel</t>
  </si>
  <si>
    <t>a quai gregoire gaillard zone des vaugliettes</t>
  </si>
  <si>
    <t>SENS</t>
  </si>
  <si>
    <t>super u belberaud</t>
  </si>
  <si>
    <t xml:space="preserve">ZA de la balme </t>
  </si>
  <si>
    <t>BELBERAUD</t>
  </si>
  <si>
    <t>super u chateauneuf</t>
  </si>
  <si>
    <t>super u claouey</t>
  </si>
  <si>
    <t>avenue des halles</t>
  </si>
  <si>
    <t>CLAOUEY</t>
  </si>
  <si>
    <t>super u fonbeauzard</t>
  </si>
  <si>
    <t>121 route de bessiere</t>
  </si>
  <si>
    <t>FONBEAUZARD</t>
  </si>
  <si>
    <t>super u le mans bollée</t>
  </si>
  <si>
    <t>super u le mans liberation</t>
  </si>
  <si>
    <t>1 boulevard d'aligre</t>
  </si>
  <si>
    <t>super u nexon</t>
  </si>
  <si>
    <t>route de la meyze</t>
  </si>
  <si>
    <t>NEXON</t>
  </si>
  <si>
    <t>super u parentis</t>
  </si>
  <si>
    <t>606 avenue brémontier</t>
  </si>
  <si>
    <t>super u rennes brest</t>
  </si>
  <si>
    <t>super u rennes fougeres</t>
  </si>
  <si>
    <t>super u rennes gros chenes</t>
  </si>
  <si>
    <t>super u rouillac</t>
  </si>
  <si>
    <t>route de genac</t>
  </si>
  <si>
    <t>ROUILLAC</t>
  </si>
  <si>
    <t>super u soual</t>
  </si>
  <si>
    <t>ZA de la prade</t>
  </si>
  <si>
    <t>SOUAL</t>
  </si>
  <si>
    <t>super u st baethelemy</t>
  </si>
  <si>
    <t>CC cœur de ville</t>
  </si>
  <si>
    <t>SAINT BARTHELEMY</t>
  </si>
  <si>
    <t>route des champs grain</t>
  </si>
  <si>
    <t>ST GEORGES LES BAILLARGEAUX</t>
  </si>
  <si>
    <t>super u st laurent des eaux</t>
  </si>
  <si>
    <t>super u st meèn le grand</t>
  </si>
  <si>
    <t>super u vertou</t>
  </si>
  <si>
    <t>boulevard de l'europe</t>
  </si>
  <si>
    <t>VERTOU</t>
  </si>
  <si>
    <t>verneau partricia</t>
  </si>
  <si>
    <t>13 route des evois</t>
  </si>
  <si>
    <t>RESTIGNE</t>
  </si>
  <si>
    <t>vincent severine</t>
  </si>
  <si>
    <t>6 rue de la mairie</t>
  </si>
  <si>
    <t>CHADENAC</t>
  </si>
  <si>
    <t>brebis nature 10 kg</t>
  </si>
  <si>
    <t>Vache  10 kg</t>
  </si>
  <si>
    <t>Trois lais</t>
  </si>
  <si>
    <t>Brebis nature</t>
  </si>
  <si>
    <t>Brebis nature 0.600 kg</t>
  </si>
  <si>
    <t xml:space="preserve">Brebis au bleu </t>
  </si>
  <si>
    <t>Brebis piment</t>
  </si>
  <si>
    <t>Brebis fenugrec</t>
  </si>
  <si>
    <t>Chevre nature 0.600 kg</t>
  </si>
  <si>
    <t xml:space="preserve">Chevre au bleu  </t>
  </si>
  <si>
    <t>Vache piment</t>
  </si>
  <si>
    <t>Tomme de vache fumé au feu de bois</t>
  </si>
  <si>
    <t>Tomme de vache ail &amp; fines herbes</t>
  </si>
  <si>
    <t>Confiture de cerises noires 100 gr</t>
  </si>
  <si>
    <t>Confiture de cerises noires 30 gr</t>
  </si>
  <si>
    <t>Les Fromages d'Harmony Mme dardeau</t>
  </si>
  <si>
    <t>Demontier damien</t>
  </si>
  <si>
    <t>152 rue du mas de roue</t>
  </si>
  <si>
    <t>BAILLARGUES</t>
  </si>
  <si>
    <t>carrefour market ille sur têt</t>
  </si>
  <si>
    <t>Ccle riberal</t>
  </si>
  <si>
    <t>ILLE SUR TET</t>
  </si>
  <si>
    <t>route de saint alvere</t>
  </si>
  <si>
    <t>intermarche bergerac eymet</t>
  </si>
  <si>
    <t>intermarche st medard</t>
  </si>
  <si>
    <t>route de lacanau</t>
  </si>
  <si>
    <t xml:space="preserve">System U ouest Z.A les champs fleury </t>
  </si>
  <si>
    <t>intermarche cannes la bocca</t>
  </si>
  <si>
    <t>intermarche le mans bollé</t>
  </si>
  <si>
    <t>intermarche limoges</t>
  </si>
  <si>
    <r>
      <t>TTC</t>
    </r>
    <r>
      <rPr>
        <sz val="10"/>
        <rFont val="Wingdings 3"/>
        <family val="1"/>
        <charset val="2"/>
      </rPr>
      <t>c</t>
    </r>
  </si>
  <si>
    <t>restaurant la maison de pays</t>
  </si>
  <si>
    <t>aire de repos de la briande</t>
  </si>
  <si>
    <t>auchan</t>
  </si>
  <si>
    <t>coop</t>
  </si>
  <si>
    <t>guyenne</t>
  </si>
  <si>
    <t>centrale</t>
  </si>
  <si>
    <t>NUMERO DE COMMANDE</t>
  </si>
  <si>
    <t>NUMERO IFLS</t>
  </si>
  <si>
    <t>route de bordeaux</t>
  </si>
  <si>
    <t>LA COURONNE</t>
  </si>
  <si>
    <t>Numero
de lot</t>
  </si>
  <si>
    <t xml:space="preserve">raclette poivre </t>
  </si>
  <si>
    <t>raclette afh</t>
  </si>
  <si>
    <t>raclette fenugrec</t>
  </si>
  <si>
    <t>raclette fumé</t>
  </si>
  <si>
    <t>raclette piment</t>
  </si>
  <si>
    <t>SV pur brebis</t>
  </si>
  <si>
    <t>SV pur vache</t>
  </si>
  <si>
    <t xml:space="preserve">SV pur vache piment </t>
  </si>
  <si>
    <t>SV pur vache au poivre</t>
  </si>
  <si>
    <t>SV pur vache fumé au feu de bois</t>
  </si>
  <si>
    <t>SV pur vache AFH</t>
  </si>
  <si>
    <t>SV pur vache fenugrec</t>
  </si>
  <si>
    <t>SV brebis 0.600 kg</t>
  </si>
  <si>
    <t>SV vache &amp; brebis</t>
  </si>
  <si>
    <t>SV brebis &amp; chevre</t>
  </si>
  <si>
    <t>confiture 30 g</t>
  </si>
  <si>
    <t>confiture 3 kg</t>
  </si>
  <si>
    <t>SALOMON gerard</t>
  </si>
  <si>
    <t>les moises</t>
  </si>
  <si>
    <t>HABERE POCHE</t>
  </si>
  <si>
    <t>avenue d'Espagne</t>
  </si>
  <si>
    <t>TOTARO veronique</t>
  </si>
  <si>
    <t xml:space="preserve">quartier erketa </t>
  </si>
  <si>
    <t>AYHERRE</t>
  </si>
  <si>
    <t>confiture de piquillos au piment d'espelette</t>
  </si>
  <si>
    <t>confiture de piquillos au piment d'espelette 100 g</t>
  </si>
  <si>
    <t>confiture cerises noires 100 g</t>
  </si>
  <si>
    <t>Confiture de piquillos au piment d'espelette</t>
  </si>
  <si>
    <t>leclerc ibos</t>
  </si>
  <si>
    <t>CC le meridien route de pau</t>
  </si>
  <si>
    <t>IBOS</t>
  </si>
  <si>
    <t>leclerc aussonne</t>
  </si>
  <si>
    <t>445 route du nord</t>
  </si>
  <si>
    <t>carrefour market aussonne</t>
  </si>
  <si>
    <t>carrefour market aytré</t>
  </si>
  <si>
    <t>carrefour market bagnere de bigorre</t>
  </si>
  <si>
    <t>carrefour market bayonne marracq</t>
  </si>
  <si>
    <t>carrefour market bergerac guyenne &amp; gascogne</t>
  </si>
  <si>
    <t>carrefour market branne</t>
  </si>
  <si>
    <t>carrefour market bx cauderans</t>
  </si>
  <si>
    <t>carrefour market ceret</t>
  </si>
  <si>
    <t>carrefour market creon</t>
  </si>
  <si>
    <t>carrefour market elne</t>
  </si>
  <si>
    <t>carrefour market fleurance</t>
  </si>
  <si>
    <t>carrefour market hendaye guyenne et gascogne</t>
  </si>
  <si>
    <t>carrefour market leon</t>
  </si>
  <si>
    <t>carrefour market mauleon soule</t>
  </si>
  <si>
    <t>carrefour market moissac</t>
  </si>
  <si>
    <t>carrefour market peyrehorade guyenne &amp; gascogne</t>
  </si>
  <si>
    <t>carrefour market prigonrieux</t>
  </si>
  <si>
    <t>carrefour market savignac les ormeaux</t>
  </si>
  <si>
    <t>carrefour market st esteve</t>
  </si>
  <si>
    <t>carrefour market st laurent la salanque</t>
  </si>
  <si>
    <t>carrefour market st pierre d'irube  guyenne &amp; gascongne</t>
  </si>
  <si>
    <t>carrefour market thuir</t>
  </si>
  <si>
    <t>carrefour market toulouse mirail</t>
  </si>
  <si>
    <t>carrefour market vic fezensac</t>
  </si>
  <si>
    <t>leclerc blagnac</t>
  </si>
  <si>
    <t xml:space="preserve">2 allée emile zola ZAC du grand noble </t>
  </si>
  <si>
    <t>BLAGNAC</t>
  </si>
  <si>
    <t>leclerc amilly montargis</t>
  </si>
  <si>
    <t>1094 avenue d'antibe</t>
  </si>
  <si>
    <t>AMILLY</t>
  </si>
  <si>
    <t>58 rue vercors</t>
  </si>
  <si>
    <t>FONTAINE LE COMTE</t>
  </si>
  <si>
    <t>super u cestas</t>
  </si>
  <si>
    <t>chemin pujau</t>
  </si>
  <si>
    <t>CESTAS</t>
  </si>
  <si>
    <t>super u buxerolles</t>
  </si>
  <si>
    <t>10 rue de la charletterie</t>
  </si>
  <si>
    <t>BUXEROLLES</t>
  </si>
  <si>
    <r>
      <rPr>
        <b/>
        <i/>
        <sz val="9"/>
        <color theme="1"/>
        <rFont val="Wingdings"/>
        <charset val="2"/>
      </rPr>
      <t>ò</t>
    </r>
    <r>
      <rPr>
        <b/>
        <i/>
        <sz val="9"/>
        <color theme="1"/>
        <rFont val="Calibri"/>
        <family val="2"/>
        <scheme val="minor"/>
      </rPr>
      <t xml:space="preserve"> Prix net net </t>
    </r>
    <r>
      <rPr>
        <b/>
        <i/>
        <sz val="9"/>
        <color theme="1"/>
        <rFont val="Wingdings"/>
        <charset val="2"/>
      </rPr>
      <t>ò</t>
    </r>
  </si>
  <si>
    <t>Auchan angouleme (N° 044)</t>
  </si>
  <si>
    <t>Auchan biganos (N° 139)</t>
  </si>
  <si>
    <t>71 rue des fonderies</t>
  </si>
  <si>
    <t>BIGANOS</t>
  </si>
  <si>
    <t>Auchan meriadeck (N°029)</t>
  </si>
  <si>
    <t>CC meriadeck rue robert lateulade</t>
  </si>
  <si>
    <t>Auchan perpignan (N° 020)</t>
  </si>
  <si>
    <t>Auchan poitier sud (N° 143)</t>
  </si>
  <si>
    <t>Auchan toulouse (N° 070)</t>
  </si>
  <si>
    <t>chemin de gabardie</t>
  </si>
  <si>
    <t>carrefour market bx grand hommes</t>
  </si>
  <si>
    <t>carrefour market st leonard de noblat</t>
  </si>
  <si>
    <t>8 avenue jean moulin</t>
  </si>
  <si>
    <t>ST LEONARD DE NOBLAT</t>
  </si>
  <si>
    <t>carrefour market villeneuve les beziers</t>
  </si>
  <si>
    <t>ZAE pôle mediterannée</t>
  </si>
  <si>
    <t>VILLENEUVE LES BEZIERS</t>
  </si>
  <si>
    <t>intermarche st nizier</t>
  </si>
  <si>
    <t>route de roanne "pont de tigny"</t>
  </si>
  <si>
    <t>SAINT NIZIER</t>
  </si>
  <si>
    <t>lalliard christophe</t>
  </si>
  <si>
    <t>568 route de toisingnes</t>
  </si>
  <si>
    <t>ST PIERRE EN FAUCIGNY</t>
  </si>
  <si>
    <t>leclerc bois d'arcy</t>
  </si>
  <si>
    <t>11 avenue jean jaures</t>
  </si>
  <si>
    <t>BOIS D'ARCY</t>
  </si>
  <si>
    <t>leclerc brive</t>
  </si>
  <si>
    <t>86 avenue du president kennedy</t>
  </si>
  <si>
    <t>BRIVE LA GAILLARDE</t>
  </si>
  <si>
    <t>leclerc damarie les lys</t>
  </si>
  <si>
    <t>544 avenue andre ampere ZAC champlys</t>
  </si>
  <si>
    <t>DAMARIE LES LYS</t>
  </si>
  <si>
    <t>leclerc nantes "grand orvault</t>
  </si>
  <si>
    <t>1 rue de la conraie</t>
  </si>
  <si>
    <t>ORVAULT</t>
  </si>
  <si>
    <t>leclerc outreau</t>
  </si>
  <si>
    <t>Bd industriel de la liane</t>
  </si>
  <si>
    <t>OUTREAU</t>
  </si>
  <si>
    <t>leclerc talence</t>
  </si>
  <si>
    <t>9 rue pacaris</t>
  </si>
  <si>
    <t>TALENCE</t>
  </si>
  <si>
    <t>CC val lumiere 5 rue JY cousteau</t>
  </si>
  <si>
    <t>VAUX SUR MER</t>
  </si>
  <si>
    <t>leclerc paray le monial</t>
  </si>
  <si>
    <t>parc d'activité du champ bossu</t>
  </si>
  <si>
    <t>PARAY LE MONIAL</t>
  </si>
  <si>
    <t>KNAUSS jean paul</t>
  </si>
  <si>
    <t>15 rue des parees</t>
  </si>
  <si>
    <t>saint hilaire de riez</t>
  </si>
  <si>
    <t>leclerc château thierry</t>
  </si>
  <si>
    <t>ZI de la plaine</t>
  </si>
  <si>
    <t>CHÂTEAU THIERRY</t>
  </si>
  <si>
    <t>leclerc ploufragan</t>
  </si>
  <si>
    <t>CC du carpont</t>
  </si>
  <si>
    <t>PLOUFRAGAN</t>
  </si>
  <si>
    <t>super u beaune la rolande</t>
  </si>
  <si>
    <t>route de bois commun</t>
  </si>
  <si>
    <t>BEAUNE LA ROLANDE</t>
  </si>
  <si>
    <t>40 rue anisserie</t>
  </si>
  <si>
    <t>CHATEAUBERNARD</t>
  </si>
  <si>
    <t>leclerc sedan</t>
  </si>
  <si>
    <t>14 avenue pasteur</t>
  </si>
  <si>
    <t>SEDAN</t>
  </si>
  <si>
    <t>A.G villefanian</t>
  </si>
  <si>
    <t xml:space="preserve">rue du temple </t>
  </si>
  <si>
    <t>VILLEFANIAN</t>
  </si>
  <si>
    <t>Auchan cognac (N° 142)</t>
  </si>
  <si>
    <t>cremerie laurent</t>
  </si>
  <si>
    <t>etal N°3 hall de pau complexe de la republique</t>
  </si>
  <si>
    <t>leclerc landerneau</t>
  </si>
  <si>
    <t>route du leck</t>
  </si>
  <si>
    <t>LANDERNEAU</t>
  </si>
  <si>
    <t>leclerc beautor</t>
  </si>
  <si>
    <t>le chemin blanc</t>
  </si>
  <si>
    <t>BEAUTOR</t>
  </si>
  <si>
    <t>GOEHNER edy</t>
  </si>
  <si>
    <t>leclerc fontenay le comte " sud vendée distribution SA"</t>
  </si>
  <si>
    <t>avenue du General de Gaulle BP 73</t>
  </si>
  <si>
    <t>FONTENAY LE COMTE CEDEX</t>
  </si>
  <si>
    <t>SOCAMIL</t>
  </si>
  <si>
    <t>1 chemin de larramet</t>
  </si>
  <si>
    <t>TOURNEFEUILLE</t>
  </si>
  <si>
    <t>leclerc GOUESNOU</t>
  </si>
  <si>
    <t>kergaradec</t>
  </si>
  <si>
    <t>GOUESNOU</t>
  </si>
  <si>
    <t>leclerc LEHON</t>
  </si>
  <si>
    <t>route de vannes la coulébart</t>
  </si>
  <si>
    <t>LEHON</t>
  </si>
  <si>
    <t>entrepôt coop atlantiquee condat sur vienne</t>
  </si>
  <si>
    <t>entrepôt coop atlantique ingrandes</t>
  </si>
  <si>
    <t xml:space="preserve">echantillons </t>
  </si>
  <si>
    <t>leclerc quimper</t>
  </si>
  <si>
    <t>150 route de brest</t>
  </si>
  <si>
    <t>QUIMPER</t>
  </si>
  <si>
    <t>leclerc ferney voltaire</t>
  </si>
  <si>
    <t>route de meyrin</t>
  </si>
  <si>
    <t>FERNEY VOLTAIRE</t>
  </si>
  <si>
    <t>super u venissieux</t>
  </si>
  <si>
    <t>40 rue du moulin a vent</t>
  </si>
  <si>
    <t>VENISSIEUX</t>
  </si>
  <si>
    <t>FB</t>
  </si>
  <si>
    <t>la chabeaudie sud</t>
  </si>
  <si>
    <t>notre dame de sanilhiac</t>
  </si>
  <si>
    <t>carrefour market salies de bearn guyenne et gascogne</t>
  </si>
  <si>
    <t>intermarche nieul sur mer</t>
  </si>
  <si>
    <t>S.A SYTAVIER fief arnaud</t>
  </si>
  <si>
    <t>NIEUL SUR MER</t>
  </si>
  <si>
    <t>FOURES Greg</t>
  </si>
  <si>
    <t>boulevard albert 1°</t>
  </si>
  <si>
    <t>STE MP pascal RABUSSEAU</t>
  </si>
  <si>
    <t>SAS send boulevard jean guigues</t>
  </si>
  <si>
    <t>Prix
tarif</t>
  </si>
  <si>
    <t>P.U HT</t>
  </si>
  <si>
    <t>%
remise</t>
  </si>
  <si>
    <t>promocash agen</t>
  </si>
  <si>
    <t>rue d'Espagne ZI sud</t>
  </si>
  <si>
    <t xml:space="preserve"> AGEN</t>
  </si>
  <si>
    <t>Net Net</t>
  </si>
  <si>
    <t>SARL La Ferme de TROSSY</t>
  </si>
  <si>
    <t>90, Route de TROSSY</t>
  </si>
  <si>
    <t>LE LYAUD</t>
  </si>
  <si>
    <t>super u prades</t>
  </si>
  <si>
    <t>lieru dit de gibraltard</t>
  </si>
  <si>
    <t>PRADES</t>
  </si>
  <si>
    <t>super u saujon</t>
  </si>
  <si>
    <t>1 route de saintes</t>
  </si>
  <si>
    <t>SAUJON</t>
  </si>
  <si>
    <t>carrefour market le taillan</t>
  </si>
  <si>
    <t>1 chemin de geles</t>
  </si>
  <si>
    <t>leclerc montauban SODIBAG</t>
  </si>
  <si>
    <t>rue de l'abbaye</t>
  </si>
  <si>
    <t>COLOMIERS</t>
  </si>
  <si>
    <t>BEC laurent</t>
  </si>
  <si>
    <t xml:space="preserve">98 chemin du riolet </t>
  </si>
  <si>
    <t>LA ROQUE BRUSSANNE</t>
  </si>
  <si>
    <t>4 avenue de la voie domitienne</t>
  </si>
  <si>
    <t>BEZIERS</t>
  </si>
  <si>
    <t>Auchan BEZIERS (N°015)</t>
  </si>
  <si>
    <t>BOURRAN frais</t>
  </si>
  <si>
    <t>16 avenue du bourran</t>
  </si>
  <si>
    <t>Trois laits</t>
  </si>
  <si>
    <t>Raclette Ail &amp; fines herbes</t>
  </si>
  <si>
    <t>Raclette fumé au feu de bois</t>
  </si>
  <si>
    <t>SV Pur brebis</t>
  </si>
  <si>
    <t>SV Pur vache thermisé</t>
  </si>
  <si>
    <t>SV Pur vache fumé au feu de bois</t>
  </si>
  <si>
    <t>SV Pur vache ail &amp; fines herbes</t>
  </si>
  <si>
    <t>SV 1/2 Tommette de brebis 0.600 kg</t>
  </si>
  <si>
    <t>maison ene pausua 310 chemin zuraidegarai</t>
  </si>
  <si>
    <t>souraide</t>
  </si>
  <si>
    <r>
      <t>Brebis nature "</t>
    </r>
    <r>
      <rPr>
        <i/>
        <sz val="10"/>
        <color rgb="FFFF0000"/>
        <rFont val="Calibri"/>
        <family val="2"/>
      </rPr>
      <t>PROMO</t>
    </r>
    <r>
      <rPr>
        <i/>
        <sz val="10"/>
        <color indexed="8"/>
        <rFont val="Calibri"/>
        <family val="2"/>
      </rPr>
      <t>"</t>
    </r>
  </si>
  <si>
    <t>hyper u lucon</t>
  </si>
  <si>
    <t>LUCON</t>
  </si>
  <si>
    <t>leclerc bout du pont de l'arn</t>
  </si>
  <si>
    <t>CD 54 RN 112 lieu dit laggarrigue</t>
  </si>
  <si>
    <t>BOUT DU PONT DE L'ARN</t>
  </si>
  <si>
    <t>boulevard michel phelippon</t>
  </si>
  <si>
    <t>Blaty christophe</t>
  </si>
  <si>
    <t>13 lotissement de la gare</t>
  </si>
  <si>
    <t>PENNE D'AGENAIS</t>
  </si>
  <si>
    <t>leclerc challans</t>
  </si>
  <si>
    <t>route de noirmoutier</t>
  </si>
  <si>
    <t>leclerc bayonne</t>
  </si>
  <si>
    <t>90 avenue henry de navarre</t>
  </si>
  <si>
    <t>CC du lac avenue du lac</t>
  </si>
  <si>
    <t>auchan le lac (N°030)</t>
  </si>
  <si>
    <t>carrefour market ferrieres d'aunis</t>
  </si>
  <si>
    <t>rue de la juillerie</t>
  </si>
  <si>
    <t>FERRIERES</t>
  </si>
  <si>
    <t>intermarche langon</t>
  </si>
  <si>
    <t>rue jules ferry</t>
  </si>
  <si>
    <t>cite des provinces</t>
  </si>
  <si>
    <t>LAXOU</t>
  </si>
  <si>
    <t>leclerc mimizan</t>
  </si>
  <si>
    <t>52 avenue de bordeaux</t>
  </si>
  <si>
    <t>intermarche st denis de pile</t>
  </si>
  <si>
    <t>32 route de lussac</t>
  </si>
  <si>
    <t>SAINT DENIS DE PILE</t>
  </si>
  <si>
    <t>hyper u vallet</t>
  </si>
  <si>
    <t>route ancenis</t>
  </si>
  <si>
    <t>VALLET</t>
  </si>
  <si>
    <t>Hyper u challans</t>
  </si>
  <si>
    <t>boulevard jean vingt trois</t>
  </si>
  <si>
    <t>CHALLANS</t>
  </si>
  <si>
    <t>super u l'aiguillon sur mer</t>
  </si>
  <si>
    <t>route de saint michel</t>
  </si>
  <si>
    <t>L AIGUILLON SUR MER</t>
  </si>
  <si>
    <t>leclerc gueret</t>
  </si>
  <si>
    <t>36/40 avenue du berry</t>
  </si>
  <si>
    <t>GUERET</t>
  </si>
  <si>
    <t>leclerc anglet</t>
  </si>
  <si>
    <t>43 rue bois belin</t>
  </si>
  <si>
    <t>ANGLET</t>
  </si>
  <si>
    <t>intermarche semeac</t>
  </si>
  <si>
    <t>80 avenue francois miterrand</t>
  </si>
  <si>
    <t>SEMEAC</t>
  </si>
  <si>
    <t>intermarche vic en bigorre</t>
  </si>
  <si>
    <t>2 quai rossignol</t>
  </si>
  <si>
    <t>VIC EN BIGORRE</t>
  </si>
  <si>
    <t>super u maubourguet</t>
  </si>
  <si>
    <t>avenue des pyrenées</t>
  </si>
  <si>
    <t>MAUBOURGUET</t>
  </si>
  <si>
    <t>intermarche savigne</t>
  </si>
  <si>
    <t>route de niort</t>
  </si>
  <si>
    <t>SAVIGNE</t>
  </si>
  <si>
    <t>super u st gilles croix de vie</t>
  </si>
  <si>
    <t>1 rue de la drie BP 444</t>
  </si>
  <si>
    <t>ST GILLES CROIX DE VIE</t>
  </si>
  <si>
    <t>pagnotta sergio</t>
  </si>
  <si>
    <t>143 vallonniere</t>
  </si>
  <si>
    <t>VILLIERS LES NANCY</t>
  </si>
  <si>
    <t>super u fontoy</t>
  </si>
  <si>
    <t xml:space="preserve">CD 59 le rond bois </t>
  </si>
  <si>
    <t>FONTOY</t>
  </si>
  <si>
    <t>super u le teich</t>
  </si>
  <si>
    <t>avenue de bordeaux</t>
  </si>
  <si>
    <t>LE TEICH</t>
  </si>
  <si>
    <t>hyper u les herbiers</t>
  </si>
  <si>
    <t>avenue de la maine</t>
  </si>
  <si>
    <t>LES HERBIERS</t>
  </si>
  <si>
    <t>super u maxeville</t>
  </si>
  <si>
    <t>avenue de la meurthe</t>
  </si>
  <si>
    <t>MAXEVILLE</t>
  </si>
  <si>
    <t>intermarche creney</t>
  </si>
  <si>
    <t>ZAC de creney</t>
  </si>
  <si>
    <t>TROYES</t>
  </si>
  <si>
    <t>hyper u partenay</t>
  </si>
  <si>
    <t>1 avenue francois mitterand</t>
  </si>
  <si>
    <t>PARTENAY</t>
  </si>
  <si>
    <t>leclerc pleuven</t>
  </si>
  <si>
    <t>quai 29 ZAC de penhoat salaun</t>
  </si>
  <si>
    <t>PLEUVEN</t>
  </si>
  <si>
    <t>mousli david</t>
  </si>
  <si>
    <t>86 avenue du cers</t>
  </si>
  <si>
    <t>ST ALBAN</t>
  </si>
  <si>
    <t>intermarche bidart</t>
  </si>
  <si>
    <t>route nationale 10</t>
  </si>
  <si>
    <t>BIDART</t>
  </si>
  <si>
    <t>intermarche sainte feyre</t>
  </si>
  <si>
    <t>1 sainte feyre</t>
  </si>
  <si>
    <t>SAINTE FEYRE</t>
  </si>
  <si>
    <t>super u lemud</t>
  </si>
  <si>
    <t>CC les trois epis route de metz</t>
  </si>
  <si>
    <t>LEMUD</t>
  </si>
  <si>
    <t>intermarche rochefort</t>
  </si>
  <si>
    <t>le briouet</t>
  </si>
  <si>
    <t>ROCHEFORT</t>
  </si>
  <si>
    <t>leclerc st gilles croix de vie</t>
  </si>
  <si>
    <t>rond point de l'europe</t>
  </si>
  <si>
    <r>
      <t xml:space="preserve">Brebis nature </t>
    </r>
    <r>
      <rPr>
        <sz val="10"/>
        <color rgb="FFFF0000"/>
        <rFont val="Calibri"/>
        <family val="2"/>
      </rPr>
      <t>" PROMO"</t>
    </r>
  </si>
  <si>
    <t>6 route nationale</t>
  </si>
  <si>
    <t>AVRILLE</t>
  </si>
  <si>
    <t>SAS kerbassi</t>
  </si>
  <si>
    <t>super u sauveterre de guyenne</t>
  </si>
  <si>
    <t>route de libourne</t>
  </si>
  <si>
    <t>SAUVETERRE DE GUYENNE</t>
  </si>
  <si>
    <t>intermarche joinville</t>
  </si>
  <si>
    <t>avenue de la marne</t>
  </si>
  <si>
    <t>JOINVILLE</t>
  </si>
  <si>
    <t>2 rue pierre mendes france</t>
  </si>
  <si>
    <t>ST SEBASTIEN SUR LOIRE</t>
  </si>
  <si>
    <t>intermarche lanton</t>
  </si>
  <si>
    <t>avenue de la plage</t>
  </si>
  <si>
    <t>LANTON</t>
  </si>
  <si>
    <t>auchan saint sebastien sur loire (N° 053)</t>
  </si>
  <si>
    <t>super u noirmoutier en l'ile</t>
  </si>
  <si>
    <t>148 route nationale</t>
  </si>
  <si>
    <t>NOIMOUTIER EN L'ILE</t>
  </si>
  <si>
    <t>super u pouxeux</t>
  </si>
  <si>
    <t>route remiremont ZA savrons</t>
  </si>
  <si>
    <t>POUXEUX</t>
  </si>
  <si>
    <t>hyper u chateaubriant</t>
  </si>
  <si>
    <t>route de saint aubin des chateaux</t>
  </si>
  <si>
    <t>CHATEAUBRIANT</t>
  </si>
  <si>
    <t>super u flourens</t>
  </si>
  <si>
    <t>lieu dit moussard</t>
  </si>
  <si>
    <t>FLOURENS</t>
  </si>
  <si>
    <t>super u vihiers</t>
  </si>
  <si>
    <t>ZI des courtils</t>
  </si>
  <si>
    <t>VIHIERS</t>
  </si>
  <si>
    <t>intermarche commercy</t>
  </si>
  <si>
    <t xml:space="preserve">rue de breuil </t>
  </si>
  <si>
    <t>COMMERCY</t>
  </si>
  <si>
    <t>super u notre dame de sanilhac</t>
  </si>
  <si>
    <t xml:space="preserve">Zone de creavallée sud </t>
  </si>
  <si>
    <t>NOTRE DAME DE SANILHAC</t>
  </si>
  <si>
    <t>intermarche ludres</t>
  </si>
  <si>
    <t>chemin du bon curé</t>
  </si>
  <si>
    <t>LUDRES</t>
  </si>
  <si>
    <t>intermarche jarville</t>
  </si>
  <si>
    <t>115 rue de la republique</t>
  </si>
  <si>
    <t>JARVILLE</t>
  </si>
  <si>
    <t>leclerc noirmoutier</t>
  </si>
  <si>
    <t>4 rue de savernne</t>
  </si>
  <si>
    <t>NOIRMOUTIER</t>
  </si>
  <si>
    <t>intermarche deneuvre</t>
  </si>
  <si>
    <t>route de la chapelle</t>
  </si>
  <si>
    <t>DENEUVRE</t>
  </si>
  <si>
    <t>route de cholet</t>
  </si>
  <si>
    <t>ST HILAIRE DE LOULAY</t>
  </si>
  <si>
    <t>intermarche st hilaire de loulay</t>
  </si>
  <si>
    <t>intermarche labarthe sur leze</t>
  </si>
  <si>
    <t>2111 route de planpaurel</t>
  </si>
  <si>
    <t>LABARTHE SUR LEZE</t>
  </si>
  <si>
    <t>leclerc verdun</t>
  </si>
  <si>
    <t>place maurice genevoix</t>
  </si>
  <si>
    <t>VERDUN</t>
  </si>
  <si>
    <t>leclerc vandoeuvre</t>
  </si>
  <si>
    <t>2 rue palissy</t>
  </si>
  <si>
    <t>VANDOEUVRE</t>
  </si>
  <si>
    <t>super u briey</t>
  </si>
  <si>
    <t>avenue M.PUHL demange</t>
  </si>
  <si>
    <t>BRIEY</t>
  </si>
  <si>
    <t xml:space="preserve">CC grand lac </t>
  </si>
  <si>
    <t>ST PHILIBERT DE GRAND LIEU</t>
  </si>
  <si>
    <t>super u st philibert de grand lieu</t>
  </si>
  <si>
    <t>super u valmon</t>
  </si>
  <si>
    <t>lieu dit herrenwald RD 910</t>
  </si>
  <si>
    <t>VALMONT</t>
  </si>
  <si>
    <t>super u boulay</t>
  </si>
  <si>
    <t>rue du general newinger</t>
  </si>
  <si>
    <t>BOULAY</t>
  </si>
  <si>
    <t>intermarche hasparren</t>
  </si>
  <si>
    <t>route de cambo</t>
  </si>
  <si>
    <t>HASPARREN</t>
  </si>
  <si>
    <t>super u bassens</t>
  </si>
  <si>
    <t>7 rue camille jullian</t>
  </si>
  <si>
    <t>BASSENS</t>
  </si>
  <si>
    <t>leclerc la roche sud</t>
  </si>
  <si>
    <t>rue du chene de denant</t>
  </si>
  <si>
    <t>super u ingwiller</t>
  </si>
  <si>
    <t>9 rue wittholz</t>
  </si>
  <si>
    <t>INGWILLER</t>
  </si>
  <si>
    <t>leclerc rochefort</t>
  </si>
  <si>
    <t xml:space="preserve">68 avenue du 11 novembre </t>
  </si>
  <si>
    <t>leclerc marmoutier</t>
  </si>
  <si>
    <t>4 avenue de saverne</t>
  </si>
  <si>
    <t>MARMOUTIER</t>
  </si>
  <si>
    <t>super u maseveaux</t>
  </si>
  <si>
    <t>fossé des veaux</t>
  </si>
  <si>
    <t>MASEVEAUX</t>
  </si>
  <si>
    <t>leclerc creutzwald</t>
  </si>
  <si>
    <t>ZA rue de st etienne</t>
  </si>
  <si>
    <t>CREUTZWALT</t>
  </si>
  <si>
    <t>intermarche ouxal</t>
  </si>
  <si>
    <t>intermarche mirande</t>
  </si>
  <si>
    <t>lotissement artisanal le bountet</t>
  </si>
  <si>
    <t>MIRANDE</t>
  </si>
  <si>
    <t>DDE st selve</t>
  </si>
  <si>
    <t>a quai tfe begles</t>
  </si>
  <si>
    <t>BEGLES</t>
  </si>
  <si>
    <t>super u beaucourt</t>
  </si>
  <si>
    <t>rue alfred pechin</t>
  </si>
  <si>
    <t>BEAUCOURT</t>
  </si>
  <si>
    <t>intermarche giromany</t>
  </si>
  <si>
    <t>ZAC du mont jean</t>
  </si>
  <si>
    <t>GIROMANY</t>
  </si>
  <si>
    <t>super u chenove</t>
  </si>
  <si>
    <t>CC des grands crus</t>
  </si>
  <si>
    <t>CHENOVE</t>
  </si>
  <si>
    <t>10 rue albert calmette</t>
  </si>
  <si>
    <t>super u talant</t>
  </si>
  <si>
    <t>CC du du jour 8 rue charles dulin</t>
  </si>
  <si>
    <t>TALANT</t>
  </si>
  <si>
    <t>auchan castres (N° 156 )</t>
  </si>
  <si>
    <t>leclerc selestat</t>
  </si>
  <si>
    <t>ZI nord BP 148</t>
  </si>
  <si>
    <t>SELESTAT</t>
  </si>
  <si>
    <t>super u arc sur tille</t>
  </si>
  <si>
    <t>1 rue des chezaux</t>
  </si>
  <si>
    <t>ARC SUR TILLE</t>
  </si>
  <si>
    <t>super u gertwiller</t>
  </si>
  <si>
    <t>2 route de bourgheim</t>
  </si>
  <si>
    <t>GERTWILLER</t>
  </si>
  <si>
    <t>HURTEAU yannick</t>
  </si>
  <si>
    <t>ZA la riviere rue ravalet BP 93311</t>
  </si>
  <si>
    <t>NOYAL SUR VILAINE CEDEX</t>
  </si>
  <si>
    <t>super u la tranche sur mer</t>
  </si>
  <si>
    <t>chemin du vassay de millet</t>
  </si>
  <si>
    <t>LA TRANCHE SUR MER</t>
  </si>
  <si>
    <t>leclerc geispolsheim</t>
  </si>
  <si>
    <t>rue du fort</t>
  </si>
  <si>
    <t>GEISPOLSHEIM</t>
  </si>
  <si>
    <t>leclerc cernay</t>
  </si>
  <si>
    <t>avenue d'alsace BP 60189</t>
  </si>
  <si>
    <t>CERNAY</t>
  </si>
  <si>
    <t>leclerc la rochefoucauld</t>
  </si>
  <si>
    <t>RIVIERES</t>
  </si>
  <si>
    <t>"sodiroche"route de la tranche</t>
  </si>
  <si>
    <t>leclerc auxerre</t>
  </si>
  <si>
    <t xml:space="preserve">14-16 avenue jean jaures </t>
  </si>
  <si>
    <t>AUXERRE</t>
  </si>
  <si>
    <t>leclerc saintes</t>
  </si>
  <si>
    <t>15 rue champagne saint georges</t>
  </si>
  <si>
    <t xml:space="preserve">170 rue des breuils </t>
  </si>
  <si>
    <t>BAUJARD</t>
  </si>
  <si>
    <t>RIVEHAUTE</t>
  </si>
  <si>
    <t>intermarche vieux thann</t>
  </si>
  <si>
    <t>rue pienoz kachler</t>
  </si>
  <si>
    <t>VIEUX THANN</t>
  </si>
  <si>
    <t>super u guebwiller</t>
  </si>
  <si>
    <t>10 rue theodore deck</t>
  </si>
  <si>
    <t>GUEBWILLER</t>
  </si>
  <si>
    <t>HACHIN YANN</t>
  </si>
  <si>
    <t>59 AVENUE DE VERDUN</t>
  </si>
  <si>
    <t>ST PALAIS SUR MER</t>
  </si>
  <si>
    <t>leclerc pierry</t>
  </si>
  <si>
    <t>rue jules lobet</t>
  </si>
  <si>
    <t>PIERRY</t>
  </si>
  <si>
    <t>146 rue richwiller</t>
  </si>
  <si>
    <t>PFASTATT</t>
  </si>
  <si>
    <t>intermarche BENDFELD</t>
  </si>
  <si>
    <t>RN 83 ZC du niederfeld</t>
  </si>
  <si>
    <t>BENDFELD</t>
  </si>
  <si>
    <t>intermarche selestat</t>
  </si>
  <si>
    <t>route de strasbourg ZI nord carrefour maison rouge</t>
  </si>
  <si>
    <t>mas tude 30B route des aresquiers</t>
  </si>
  <si>
    <t xml:space="preserve">VIC LA GARDIOLE </t>
  </si>
  <si>
    <t>super u fessenheim</t>
  </si>
  <si>
    <t>rue de la 1° armée</t>
  </si>
  <si>
    <t>FESSENHEIM</t>
  </si>
  <si>
    <t>super u pfastatt</t>
  </si>
  <si>
    <t>Vache salé a la main</t>
  </si>
  <si>
    <t>HARDAS delphine</t>
  </si>
  <si>
    <t>98 chemin du riolet haut</t>
  </si>
  <si>
    <t>opera des fromages</t>
  </si>
  <si>
    <t xml:space="preserve">2 bd louis blanc </t>
  </si>
  <si>
    <t>route de chevigny</t>
  </si>
  <si>
    <t>SENNECEY LES DIJON</t>
  </si>
  <si>
    <t>super u sennecey</t>
  </si>
  <si>
    <r>
      <t>Total HT</t>
    </r>
    <r>
      <rPr>
        <sz val="10"/>
        <rFont val="Wingdings 3"/>
        <family val="1"/>
        <charset val="2"/>
      </rPr>
      <t>c</t>
    </r>
  </si>
  <si>
    <r>
      <t>Net HT</t>
    </r>
    <r>
      <rPr>
        <sz val="10"/>
        <rFont val="Wingdings 3"/>
        <family val="1"/>
        <charset val="2"/>
      </rPr>
      <t>c</t>
    </r>
  </si>
  <si>
    <r>
      <t>Total TVA</t>
    </r>
    <r>
      <rPr>
        <sz val="10"/>
        <rFont val="Wingdings 3"/>
        <family val="1"/>
        <charset val="2"/>
      </rPr>
      <t>c</t>
    </r>
  </si>
  <si>
    <t>super u VILLE</t>
  </si>
  <si>
    <t>ZAC rue de l'ungersberg</t>
  </si>
  <si>
    <t>leclerc graulhet</t>
  </si>
  <si>
    <t>route de lavaur</t>
  </si>
  <si>
    <t>GRAULHET</t>
  </si>
  <si>
    <t>Vache salé a la main 10 kg</t>
  </si>
  <si>
    <t>intermarche METZ vallieres</t>
  </si>
  <si>
    <t xml:space="preserve">74 rue du general METMAN </t>
  </si>
  <si>
    <t>METZ</t>
  </si>
  <si>
    <t>carrefour market PIBRAC</t>
  </si>
  <si>
    <t>route de Toulouse CD 65</t>
  </si>
  <si>
    <t>PIBRAC</t>
  </si>
  <si>
    <t>intermarche SAS THEDY</t>
  </si>
  <si>
    <t>avenue victor hugo</t>
  </si>
  <si>
    <t>THEDING</t>
  </si>
  <si>
    <t>super u GAMBSHEIM</t>
  </si>
  <si>
    <t>SA MADINA route de herrlisheim</t>
  </si>
  <si>
    <t>GAMBSHEIM</t>
  </si>
  <si>
    <t>super u PINEUILH</t>
  </si>
  <si>
    <t>AV du marechal juin</t>
  </si>
  <si>
    <t>1 chemin bonnevie</t>
  </si>
  <si>
    <t>TEYCHENEY jean</t>
  </si>
  <si>
    <r>
      <t>Vache "</t>
    </r>
    <r>
      <rPr>
        <b/>
        <i/>
        <sz val="10"/>
        <color rgb="FFFF0000"/>
        <rFont val="Calibri"/>
        <family val="2"/>
      </rPr>
      <t>salé a la main"</t>
    </r>
  </si>
  <si>
    <r>
      <t>Brebis "</t>
    </r>
    <r>
      <rPr>
        <b/>
        <i/>
        <sz val="10"/>
        <color rgb="FFFF0000"/>
        <rFont val="Calibri"/>
        <family val="2"/>
      </rPr>
      <t>salé a la main</t>
    </r>
    <r>
      <rPr>
        <i/>
        <sz val="10"/>
        <color indexed="8"/>
        <rFont val="Calibri"/>
        <family val="2"/>
      </rPr>
      <t>"</t>
    </r>
  </si>
  <si>
    <r>
      <t>Vache "</t>
    </r>
    <r>
      <rPr>
        <b/>
        <i/>
        <sz val="10"/>
        <color rgb="FFFF0000"/>
        <rFont val="Calibri"/>
        <family val="2"/>
      </rPr>
      <t>salé a la main</t>
    </r>
    <r>
      <rPr>
        <i/>
        <sz val="10"/>
        <color indexed="8"/>
        <rFont val="Calibri"/>
        <family val="2"/>
      </rPr>
      <t>"</t>
    </r>
  </si>
  <si>
    <t>Brebis au fenugrec</t>
  </si>
  <si>
    <r>
      <t xml:space="preserve">Brebis </t>
    </r>
    <r>
      <rPr>
        <sz val="10"/>
        <color rgb="FFFF0000"/>
        <rFont val="Calibri"/>
        <family val="2"/>
      </rPr>
      <t>salé a la main</t>
    </r>
  </si>
  <si>
    <t>intermarche la teste</t>
  </si>
  <si>
    <t>CC Cap ocean rue lagrua</t>
  </si>
  <si>
    <t>LA TESTE</t>
  </si>
  <si>
    <t>carrefour pau lescar</t>
  </si>
  <si>
    <t>route de bayonne</t>
  </si>
  <si>
    <t>hyper u savenay</t>
  </si>
  <si>
    <t xml:space="preserve">parc commercial de la collevaye </t>
  </si>
  <si>
    <t>SAVENAY</t>
  </si>
  <si>
    <t>leclerc chatelleraut</t>
  </si>
  <si>
    <t>444 avenue foch</t>
  </si>
  <si>
    <t>CHATELLERAUT</t>
  </si>
  <si>
    <t>carrefour market tournefeuille</t>
  </si>
  <si>
    <t>route de tarbes</t>
  </si>
  <si>
    <t>STEF TRANSPORT ST SEVER</t>
  </si>
  <si>
    <t>ZI D'AURICE</t>
  </si>
  <si>
    <t>super u belin beliet</t>
  </si>
  <si>
    <t>avenue des platagenet</t>
  </si>
  <si>
    <t>BELIN BELIET</t>
  </si>
  <si>
    <t>leclerc la souterainne</t>
  </si>
  <si>
    <t>LA SOUTERAINNE</t>
  </si>
  <si>
    <t>FOUGERE Annick</t>
  </si>
  <si>
    <t>SAINT MEDARD D'EYRAN</t>
  </si>
  <si>
    <t>PRADIER Didier</t>
  </si>
  <si>
    <t>06.24.14.64.43</t>
  </si>
  <si>
    <t>DUMADELAGE Daniel</t>
  </si>
  <si>
    <t>leclerc chambery</t>
  </si>
  <si>
    <t>allée de cassin</t>
  </si>
  <si>
    <t>CHAMBERY</t>
  </si>
  <si>
    <t>PREVOT Jerome</t>
  </si>
  <si>
    <t>06.87.20.18.87</t>
  </si>
  <si>
    <r>
      <t>Votre contact</t>
    </r>
    <r>
      <rPr>
        <b/>
        <u/>
        <sz val="14"/>
        <color indexed="8"/>
        <rFont val="Wingdings 3"/>
        <family val="1"/>
        <charset val="2"/>
      </rPr>
      <t>[</t>
    </r>
  </si>
  <si>
    <t>intermarché hendaye</t>
  </si>
  <si>
    <t>intermarché jurancon</t>
  </si>
  <si>
    <t>LE TAILLAN MEDOC</t>
  </si>
  <si>
    <t>intermarche lectoure</t>
  </si>
  <si>
    <t>PLOUER SUR RANCE</t>
  </si>
  <si>
    <t>Auchan avrille</t>
  </si>
  <si>
    <t>DUMASDELAGE Daniel</t>
  </si>
  <si>
    <t>06.99.58.37.94</t>
  </si>
  <si>
    <t>MATHIEU Florian</t>
  </si>
  <si>
    <t>06.72.75.14.60</t>
  </si>
  <si>
    <t>SALLABERRY Arnaud</t>
  </si>
  <si>
    <t>06.61.10.13.59</t>
  </si>
  <si>
    <t>PAGNOTTA Sergio</t>
  </si>
  <si>
    <t>06.68.71.24.44</t>
  </si>
  <si>
    <t>TEYCHENEY Jean</t>
  </si>
  <si>
    <t>06.33.05.52.56</t>
  </si>
  <si>
    <t>PORCEL Marco</t>
  </si>
  <si>
    <t>06.2414.64.51</t>
  </si>
  <si>
    <t>06.33.05.52.55</t>
  </si>
  <si>
    <t>intermarche les ponts de cé</t>
  </si>
  <si>
    <t>rue des maisons rouges</t>
  </si>
  <si>
    <t>LES PONTS DE CE</t>
  </si>
  <si>
    <t>leclerc clermont ferrand</t>
  </si>
  <si>
    <t>boulevard gustave flaubert</t>
  </si>
  <si>
    <t>CLERMONT FERRAND</t>
  </si>
  <si>
    <t>intermarche le palais sur vienne</t>
  </si>
  <si>
    <t xml:space="preserve">avenue jean giraudou </t>
  </si>
  <si>
    <t>LE PALAIS SUR VIENNE</t>
  </si>
  <si>
    <t>06.99.58.37.95</t>
  </si>
  <si>
    <t>LISSALDE Denis</t>
  </si>
  <si>
    <t>LACORBELLA 14 PASEO COLON</t>
  </si>
  <si>
    <t>IRUN GIPUZKOA</t>
  </si>
  <si>
    <t>super u le barp</t>
  </si>
  <si>
    <t>avenue du medoc</t>
  </si>
  <si>
    <t>LE BARP</t>
  </si>
  <si>
    <t>super u lacanau</t>
  </si>
  <si>
    <t>27 avenue de bordeaux</t>
  </si>
  <si>
    <t>LACANAU</t>
  </si>
  <si>
    <t>TROUVE Olivier</t>
  </si>
  <si>
    <t>40 rue de l'abbaye</t>
  </si>
  <si>
    <t>YERRES</t>
  </si>
  <si>
    <t>DISFRAIS</t>
  </si>
  <si>
    <t>182 route de Montfavet BP 20756</t>
  </si>
  <si>
    <t>AVIGNON</t>
  </si>
  <si>
    <t>intermarche ecrouves</t>
  </si>
  <si>
    <t>153 avenue du 15° genie</t>
  </si>
  <si>
    <t>ECROUVES</t>
  </si>
  <si>
    <t>154 avenue de la roque</t>
  </si>
  <si>
    <t>CREYSSE</t>
  </si>
  <si>
    <t>intermarche creysse</t>
  </si>
  <si>
    <t>Auchan MARSAC</t>
  </si>
  <si>
    <t>avenue louis suder</t>
  </si>
  <si>
    <t>MARSAC SUR L'ISLE</t>
  </si>
  <si>
    <t>Carrefour market  beautiran</t>
  </si>
  <si>
    <t>carrefour market merignac montesquieu</t>
  </si>
  <si>
    <t>49 avenue de montesquieu</t>
  </si>
  <si>
    <t>MERIGNAC</t>
  </si>
  <si>
    <t>06.72.75.14.61</t>
  </si>
  <si>
    <t>leclerc souston</t>
  </si>
  <si>
    <t>route de tosse</t>
  </si>
  <si>
    <t>SOUSTON</t>
  </si>
  <si>
    <t>intermarche nontron</t>
  </si>
  <si>
    <t>STE domibor route de la maladreie</t>
  </si>
  <si>
    <t>carrefour market bergerac saint alvere</t>
  </si>
  <si>
    <t xml:space="preserve">leclerc sarlat </t>
  </si>
  <si>
    <t>10 chemin des sables</t>
  </si>
  <si>
    <t>SARLAT</t>
  </si>
  <si>
    <t>leclerc st junien</t>
  </si>
  <si>
    <t>avenue d'oradour sur glane</t>
  </si>
  <si>
    <t>SAINT JUNIEN</t>
  </si>
  <si>
    <t>intermarche malicorne</t>
  </si>
  <si>
    <t>ZI la brande route de chamblet</t>
  </si>
  <si>
    <t>MALICORNE</t>
  </si>
  <si>
    <t>leclerc civrieux d'azergues</t>
  </si>
  <si>
    <t>route de lozanne</t>
  </si>
  <si>
    <t>CIVRIEUX D'AZERGUES</t>
  </si>
  <si>
    <t>leclerc vierzon</t>
  </si>
  <si>
    <t>rue du mouton</t>
  </si>
  <si>
    <t>VIERZON</t>
  </si>
  <si>
    <t>SCACHAP</t>
  </si>
  <si>
    <t>ZI de la gare BP 108</t>
  </si>
  <si>
    <t>Brebis piment 10 kg</t>
  </si>
  <si>
    <t>Brebis fenugrec 10 kg</t>
  </si>
  <si>
    <t>Trois laits 10 kg</t>
  </si>
  <si>
    <t>brebis fenugrec 10 kg</t>
  </si>
  <si>
    <t>DESSAILLY</t>
  </si>
  <si>
    <t>6 rue de strasbourg</t>
  </si>
  <si>
    <t>RUNGIS</t>
  </si>
  <si>
    <t>CUART primeur</t>
  </si>
  <si>
    <t>4 rue du general leclerc</t>
  </si>
  <si>
    <t>LUNEVILLE</t>
  </si>
  <si>
    <t>super u angers les justices</t>
  </si>
  <si>
    <t>6 square louis jouvet</t>
  </si>
  <si>
    <t>leclerc plougastel daoulas</t>
  </si>
  <si>
    <t>ty ar menez</t>
  </si>
  <si>
    <t>PLOUGASTEL DAOULAS</t>
  </si>
  <si>
    <t>06.61.10.13.60</t>
  </si>
  <si>
    <t>leclerc queven</t>
  </si>
  <si>
    <t>place pierre quinio</t>
  </si>
  <si>
    <t>QUEVEN</t>
  </si>
  <si>
    <t>06.61.10.13.61</t>
  </si>
  <si>
    <t>super u gourdan polignan</t>
  </si>
  <si>
    <t>zone lane bazert</t>
  </si>
  <si>
    <t>GOURDAN POLIGNAN</t>
  </si>
  <si>
    <t xml:space="preserve">BUSCH Marc </t>
  </si>
  <si>
    <t>ST  medard d'eyran</t>
  </si>
  <si>
    <t xml:space="preserve">ZI des sablons </t>
  </si>
  <si>
    <t>AUCHAN Blois (N°111)</t>
  </si>
  <si>
    <t>VINEUIL</t>
  </si>
  <si>
    <t>carrefour market pauillac</t>
  </si>
  <si>
    <t>29 rue maquis des vignes oudides</t>
  </si>
  <si>
    <t>PAUILLAC</t>
  </si>
  <si>
    <t>81 avenue Mal de Lattre de Tassigny</t>
  </si>
  <si>
    <t>SCASO</t>
  </si>
  <si>
    <t>intermarche riberac</t>
  </si>
  <si>
    <t>route de mussidan</t>
  </si>
  <si>
    <t>l'etal du gourmand</t>
  </si>
  <si>
    <t>marche bois de plage en ré</t>
  </si>
  <si>
    <t>BOIS DE PLAGE EN RE</t>
  </si>
  <si>
    <t>carrefour market beauzelle</t>
  </si>
  <si>
    <t>144 avenue de garossos</t>
  </si>
  <si>
    <t>BEAUZELLE</t>
  </si>
  <si>
    <t>restaurant les bruyeres</t>
  </si>
  <si>
    <t>2 rue des bruyeres</t>
  </si>
  <si>
    <t>intermarche montguyon</t>
  </si>
  <si>
    <t>espace commercial clairvent BP 19</t>
  </si>
  <si>
    <t>MONTGUYON</t>
  </si>
  <si>
    <t>compagnie des fromages</t>
  </si>
  <si>
    <t>la plaine des astres</t>
  </si>
  <si>
    <t>MONTADY</t>
  </si>
  <si>
    <t>super u lingolsheim</t>
  </si>
  <si>
    <t>rue d'eckbolsheim</t>
  </si>
  <si>
    <t>LINGOLSHEIM</t>
  </si>
  <si>
    <t>leclerc montceau les mines</t>
  </si>
  <si>
    <t xml:space="preserve">avenue du marechal leclerc </t>
  </si>
  <si>
    <t>MONTCEAU LES MINES</t>
  </si>
  <si>
    <t>super u st bazeille</t>
  </si>
  <si>
    <t>lieu dit beylard</t>
  </si>
  <si>
    <t>SAINTE BAZEILLE</t>
  </si>
  <si>
    <t>epicerie le comptoir salisien</t>
  </si>
  <si>
    <t>5 place jeanne d'arc</t>
  </si>
  <si>
    <t>Vache "salé a la main"</t>
  </si>
  <si>
    <t>Auchan chateauroux</t>
  </si>
  <si>
    <t xml:space="preserve">route de montluçon </t>
  </si>
  <si>
    <t>LE POINCONET</t>
  </si>
  <si>
    <t>leclerc le Folgoët</t>
  </si>
  <si>
    <t>lanarvilly</t>
  </si>
  <si>
    <t>LE FOLGOËT</t>
  </si>
  <si>
    <t>super u st amour</t>
  </si>
  <si>
    <t>2 avenue franche comté</t>
  </si>
  <si>
    <t>SAINT AMOUR</t>
  </si>
  <si>
    <t>Chevre nature</t>
  </si>
  <si>
    <t>Chevre 0.600 kg</t>
  </si>
  <si>
    <t>Brebis &amp; chevre</t>
  </si>
  <si>
    <t>chemin de mailheaux</t>
  </si>
  <si>
    <t>FROUZINS</t>
  </si>
  <si>
    <t>carrefour market FROUZINS</t>
  </si>
  <si>
    <t>carrefour market pezenas</t>
  </si>
  <si>
    <t>30 avenue de verdun</t>
  </si>
  <si>
    <t>PEZENAS</t>
  </si>
  <si>
    <t>06.24.14.64.44</t>
  </si>
  <si>
    <t>leclerc jardres</t>
  </si>
  <si>
    <t>sa chrislis zi la carte rn 151</t>
  </si>
  <si>
    <t>JARDRES</t>
  </si>
  <si>
    <r>
      <t>DLUO Produits</t>
    </r>
    <r>
      <rPr>
        <i/>
        <sz val="28"/>
        <color indexed="8"/>
        <rFont val="Calibri"/>
        <family val="2"/>
      </rPr>
      <t xml:space="preserve"> </t>
    </r>
    <r>
      <rPr>
        <sz val="28"/>
        <color indexed="8"/>
        <rFont val="Wingdings 3"/>
        <family val="1"/>
        <charset val="2"/>
      </rPr>
      <t>[</t>
    </r>
  </si>
  <si>
    <t>leclerc vannes</t>
  </si>
  <si>
    <t>rue aristide boucicaut zone commerciale de parc de lann</t>
  </si>
  <si>
    <t>VANNES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</si>
</sst>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_(&quot;€&quot;* #,##0.00_);_(&quot;€&quot;* \(#,##0.00\);_(&quot;€&quot;* &quot;-&quot;??_);_(@_)"/>
    <numFmt numFmtId="165" formatCode="0.000"/>
    <numFmt numFmtId="166" formatCode="#,##0.00\ &quot;€&quot;"/>
    <numFmt numFmtId="167" formatCode="#,##0.00\ [$€-40C]"/>
    <numFmt numFmtId="168" formatCode="00000"/>
    <numFmt numFmtId="169" formatCode="[$-40C]d\ mmmm\ yyyy;@"/>
    <numFmt numFmtId="170" formatCode="dddd\ dd\ mmmm\ yyyy"/>
    <numFmt numFmtId="171" formatCode="00000000"/>
    <numFmt numFmtId="172" formatCode="0000"/>
    <numFmt numFmtId="173" formatCode="00000000000000"/>
    <numFmt numFmtId="174" formatCode="[$-F800]dddd\,\ mmmm\ dd\,\ yyyy"/>
    <numFmt numFmtId="175" formatCode="ddd\ dd/mm/yyyy"/>
  </numFmts>
  <fonts count="64" x14ac:knownFonts="1"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sz val="10"/>
      <name val="Arial"/>
      <family val="2"/>
    </font>
    <font>
      <sz val="8"/>
      <name val="Calibri"/>
      <family val="2"/>
    </font>
    <font>
      <i/>
      <sz val="10"/>
      <color indexed="8"/>
      <name val="Calibri"/>
      <family val="2"/>
    </font>
    <font>
      <i/>
      <sz val="10"/>
      <color indexed="8"/>
      <name val="Wingdings 3"/>
      <family val="1"/>
      <charset val="2"/>
    </font>
    <font>
      <b/>
      <i/>
      <sz val="9"/>
      <color indexed="8"/>
      <name val="Calibri"/>
      <family val="2"/>
    </font>
    <font>
      <u/>
      <sz val="10"/>
      <color theme="10"/>
      <name val="Calibri"/>
      <family val="2"/>
    </font>
    <font>
      <sz val="8"/>
      <color theme="1"/>
      <name val="Arial"/>
      <family val="2"/>
    </font>
    <font>
      <i/>
      <sz val="10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i/>
      <sz val="18"/>
      <color indexed="8"/>
      <name val="Calibri"/>
      <family val="2"/>
    </font>
    <font>
      <i/>
      <sz val="18"/>
      <color theme="1"/>
      <name val="Calibri"/>
      <family val="2"/>
      <scheme val="minor"/>
    </font>
    <font>
      <b/>
      <sz val="9"/>
      <color indexed="81"/>
      <name val="Tahoma"/>
      <family val="2"/>
    </font>
    <font>
      <i/>
      <sz val="10"/>
      <name val="Calibri"/>
      <family val="2"/>
      <scheme val="minor"/>
    </font>
    <font>
      <b/>
      <i/>
      <sz val="11"/>
      <name val="Calibri"/>
      <family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indexed="8"/>
      <name val="Calibri"/>
      <family val="2"/>
    </font>
    <font>
      <i/>
      <sz val="10"/>
      <name val="Calibri"/>
      <family val="2"/>
    </font>
    <font>
      <sz val="10"/>
      <name val="Wingdings 3"/>
      <family val="1"/>
      <charset val="2"/>
    </font>
    <font>
      <b/>
      <i/>
      <sz val="10"/>
      <color rgb="FFFF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i/>
      <sz val="9"/>
      <color theme="1"/>
      <name val="Wingdings"/>
      <charset val="2"/>
    </font>
    <font>
      <i/>
      <sz val="16"/>
      <color indexed="8"/>
      <name val="Calibri"/>
      <family val="2"/>
    </font>
    <font>
      <sz val="10"/>
      <name val="Calibri"/>
      <family val="2"/>
      <scheme val="minor"/>
    </font>
    <font>
      <sz val="10"/>
      <name val="Calibri"/>
      <family val="2"/>
    </font>
    <font>
      <i/>
      <sz val="16"/>
      <name val="Calibri"/>
      <family val="2"/>
      <scheme val="minor"/>
    </font>
    <font>
      <b/>
      <i/>
      <sz val="9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0"/>
      <name val="Calibri"/>
      <family val="2"/>
    </font>
    <font>
      <sz val="11"/>
      <color theme="0"/>
      <name val="Calibri"/>
      <family val="2"/>
    </font>
    <font>
      <i/>
      <sz val="10"/>
      <color rgb="FFFF0000"/>
      <name val="Calibri"/>
      <family val="2"/>
    </font>
    <font>
      <sz val="10"/>
      <color rgb="FFFF0000"/>
      <name val="Calibri"/>
      <family val="2"/>
    </font>
    <font>
      <b/>
      <i/>
      <sz val="28"/>
      <name val="Calibri"/>
      <family val="2"/>
      <scheme val="minor"/>
    </font>
    <font>
      <b/>
      <i/>
      <sz val="28"/>
      <color theme="0"/>
      <name val="Calibri"/>
      <family val="2"/>
      <scheme val="minor"/>
    </font>
    <font>
      <sz val="18"/>
      <name val="Calibri"/>
      <family val="2"/>
    </font>
    <font>
      <b/>
      <sz val="10"/>
      <name val="Calibri"/>
      <family val="2"/>
      <scheme val="minor"/>
    </font>
    <font>
      <b/>
      <i/>
      <sz val="8"/>
      <name val="Calibri"/>
      <family val="2"/>
      <scheme val="minor"/>
    </font>
    <font>
      <i/>
      <sz val="10"/>
      <color theme="0"/>
      <name val="Calibri"/>
      <family val="2"/>
    </font>
    <font>
      <b/>
      <i/>
      <sz val="10"/>
      <color rgb="FFFF0000"/>
      <name val="Calibri"/>
      <family val="2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0"/>
      <color indexed="17"/>
      <name val="Times New Roman"/>
      <family val="1"/>
    </font>
    <font>
      <b/>
      <sz val="16"/>
      <color indexed="17"/>
      <name val="Magda"/>
      <family val="2"/>
    </font>
    <font>
      <b/>
      <i/>
      <sz val="14"/>
      <color indexed="8"/>
      <name val="Calibri"/>
      <family val="2"/>
    </font>
    <font>
      <b/>
      <sz val="14"/>
      <color theme="1"/>
      <name val="Calibri"/>
      <family val="2"/>
      <scheme val="minor"/>
    </font>
    <font>
      <b/>
      <sz val="24"/>
      <color indexed="17"/>
      <name val="Magda"/>
      <family val="2"/>
    </font>
    <font>
      <b/>
      <i/>
      <u/>
      <sz val="14"/>
      <color indexed="8"/>
      <name val="Calibri"/>
      <family val="2"/>
    </font>
    <font>
      <b/>
      <u/>
      <sz val="14"/>
      <color indexed="8"/>
      <name val="Wingdings 3"/>
      <family val="1"/>
      <charset val="2"/>
    </font>
    <font>
      <b/>
      <u/>
      <sz val="14"/>
      <color theme="1"/>
      <name val="Calibri"/>
      <family val="2"/>
      <scheme val="minor"/>
    </font>
    <font>
      <b/>
      <i/>
      <sz val="12"/>
      <color rgb="FFFF0000"/>
      <name val="Calibri"/>
      <family val="2"/>
    </font>
    <font>
      <sz val="8"/>
      <color rgb="FF000000"/>
      <name val="Tahoma"/>
      <family val="2"/>
    </font>
    <font>
      <i/>
      <u/>
      <sz val="10"/>
      <name val="Calibri"/>
      <family val="2"/>
      <scheme val="minor"/>
    </font>
    <font>
      <i/>
      <u/>
      <sz val="10"/>
      <color theme="1"/>
      <name val="Calibri"/>
      <family val="2"/>
      <scheme val="minor"/>
    </font>
    <font>
      <b/>
      <i/>
      <sz val="12"/>
      <name val="Calibri"/>
      <family val="2"/>
      <scheme val="minor"/>
    </font>
    <font>
      <i/>
      <sz val="28"/>
      <color indexed="8"/>
      <name val="Calibri"/>
      <family val="2"/>
    </font>
    <font>
      <sz val="28"/>
      <color indexed="8"/>
      <name val="Wingdings 3"/>
      <family val="1"/>
      <charset val="2"/>
    </font>
    <font>
      <sz val="28"/>
      <color theme="1"/>
      <name val="Calibri"/>
      <family val="2"/>
      <scheme val="minor"/>
    </font>
    <font>
      <i/>
      <u/>
      <sz val="28"/>
      <color indexed="8"/>
      <name val="Calibri"/>
      <family val="2"/>
    </font>
    <font>
      <u/>
      <sz val="2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389">
    <xf numFmtId="0" fontId="0" fillId="0" borderId="0" xfId="0"/>
    <xf numFmtId="0" fontId="0" fillId="0" borderId="0" xfId="0" applyProtection="1"/>
    <xf numFmtId="0" fontId="10" fillId="0" borderId="0" xfId="0" applyFont="1" applyAlignment="1">
      <alignment horizontal="center"/>
    </xf>
    <xf numFmtId="168" fontId="10" fillId="0" borderId="0" xfId="0" applyNumberFormat="1" applyFont="1" applyAlignment="1">
      <alignment horizontal="center"/>
    </xf>
    <xf numFmtId="0" fontId="10" fillId="0" borderId="0" xfId="0" applyFont="1"/>
    <xf numFmtId="0" fontId="10" fillId="0" borderId="0" xfId="0" applyFont="1" applyAlignment="1" applyProtection="1">
      <protection locked="0"/>
    </xf>
    <xf numFmtId="0" fontId="0" fillId="0" borderId="0" xfId="0" applyAlignment="1">
      <alignment horizontal="center"/>
    </xf>
    <xf numFmtId="166" fontId="0" fillId="0" borderId="2" xfId="0" applyNumberFormat="1" applyBorder="1" applyAlignment="1">
      <alignment horizontal="center"/>
    </xf>
    <xf numFmtId="0" fontId="0" fillId="0" borderId="0" xfId="0" applyFont="1" applyProtection="1"/>
    <xf numFmtId="0" fontId="1" fillId="0" borderId="0" xfId="0" applyFont="1" applyAlignment="1" applyProtection="1">
      <alignment vertical="center"/>
    </xf>
    <xf numFmtId="0" fontId="0" fillId="0" borderId="0" xfId="0" applyBorder="1" applyAlignment="1">
      <alignment horizontal="center"/>
    </xf>
    <xf numFmtId="0" fontId="0" fillId="0" borderId="0" xfId="0" applyFill="1" applyProtection="1"/>
    <xf numFmtId="0" fontId="0" fillId="0" borderId="0" xfId="0" applyFill="1" applyBorder="1" applyProtection="1"/>
    <xf numFmtId="0" fontId="6" fillId="0" borderId="0" xfId="0" applyFont="1" applyFill="1" applyAlignment="1" applyProtection="1">
      <alignment horizontal="right" vertical="center"/>
    </xf>
    <xf numFmtId="0" fontId="6" fillId="0" borderId="0" xfId="0" applyFont="1" applyFill="1" applyBorder="1" applyAlignment="1" applyProtection="1">
      <alignment horizontal="right" vertical="center"/>
    </xf>
    <xf numFmtId="0" fontId="6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center" vertical="center"/>
    </xf>
    <xf numFmtId="0" fontId="6" fillId="0" borderId="0" xfId="0" applyFont="1" applyFill="1" applyProtection="1"/>
    <xf numFmtId="0" fontId="6" fillId="0" borderId="0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right"/>
    </xf>
    <xf numFmtId="165" fontId="6" fillId="0" borderId="0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right"/>
    </xf>
    <xf numFmtId="0" fontId="11" fillId="0" borderId="0" xfId="0" applyFont="1" applyFill="1" applyProtection="1"/>
    <xf numFmtId="1" fontId="6" fillId="0" borderId="0" xfId="0" applyNumberFormat="1" applyFont="1" applyFill="1" applyBorder="1" applyAlignment="1" applyProtection="1">
      <alignment horizontal="right"/>
    </xf>
    <xf numFmtId="0" fontId="6" fillId="0" borderId="0" xfId="0" applyFont="1" applyFill="1" applyBorder="1" applyAlignment="1" applyProtection="1">
      <alignment horizontal="left"/>
      <protection locked="0"/>
    </xf>
    <xf numFmtId="0" fontId="11" fillId="0" borderId="0" xfId="0" applyFont="1" applyFill="1" applyBorder="1" applyAlignment="1" applyProtection="1">
      <alignment horizontal="left"/>
    </xf>
    <xf numFmtId="0" fontId="0" fillId="0" borderId="0" xfId="0" applyBorder="1" applyAlignment="1">
      <alignment horizontal="left"/>
    </xf>
    <xf numFmtId="0" fontId="6" fillId="0" borderId="0" xfId="0" applyFont="1" applyFill="1" applyBorder="1" applyAlignment="1" applyProtection="1">
      <alignment horizontal="left"/>
    </xf>
    <xf numFmtId="0" fontId="11" fillId="0" borderId="0" xfId="0" applyFont="1" applyFill="1" applyBorder="1" applyAlignment="1" applyProtection="1">
      <alignment horizontal="left"/>
      <protection locked="0"/>
    </xf>
    <xf numFmtId="165" fontId="6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11" fillId="0" borderId="0" xfId="0" applyFont="1" applyProtection="1"/>
    <xf numFmtId="0" fontId="9" fillId="5" borderId="0" xfId="2" applyFill="1" applyAlignment="1" applyProtection="1"/>
    <xf numFmtId="0" fontId="16" fillId="0" borderId="2" xfId="0" applyFont="1" applyFill="1" applyBorder="1" applyAlignment="1" applyProtection="1">
      <alignment horizontal="center" vertical="center"/>
    </xf>
    <xf numFmtId="165" fontId="6" fillId="0" borderId="0" xfId="0" applyNumberFormat="1" applyFont="1" applyFill="1" applyBorder="1" applyAlignment="1" applyProtection="1">
      <alignment horizontal="center"/>
    </xf>
    <xf numFmtId="0" fontId="21" fillId="0" borderId="0" xfId="0" applyFont="1" applyFill="1" applyBorder="1" applyAlignment="1" applyProtection="1">
      <alignment horizontal="center"/>
    </xf>
    <xf numFmtId="0" fontId="16" fillId="0" borderId="0" xfId="0" applyFont="1" applyFill="1" applyBorder="1" applyAlignment="1" applyProtection="1">
      <alignment horizontal="center"/>
    </xf>
    <xf numFmtId="0" fontId="16" fillId="0" borderId="0" xfId="0" applyFont="1" applyFill="1" applyBorder="1" applyAlignment="1" applyProtection="1">
      <alignment horizontal="right"/>
    </xf>
    <xf numFmtId="166" fontId="16" fillId="0" borderId="0" xfId="0" applyNumberFormat="1" applyFont="1" applyFill="1" applyBorder="1" applyAlignment="1" applyProtection="1">
      <alignment horizontal="left"/>
    </xf>
    <xf numFmtId="0" fontId="16" fillId="0" borderId="0" xfId="0" applyFont="1" applyFill="1" applyBorder="1" applyAlignment="1" applyProtection="1">
      <alignment horizontal="left"/>
    </xf>
    <xf numFmtId="165" fontId="6" fillId="0" borderId="0" xfId="0" applyNumberFormat="1" applyFont="1" applyFill="1" applyBorder="1" applyAlignment="1" applyProtection="1">
      <alignment horizontal="left"/>
    </xf>
    <xf numFmtId="166" fontId="6" fillId="0" borderId="0" xfId="0" applyNumberFormat="1" applyFont="1" applyFill="1" applyBorder="1" applyAlignment="1" applyProtection="1">
      <alignment horizontal="left"/>
    </xf>
    <xf numFmtId="167" fontId="11" fillId="0" borderId="0" xfId="0" applyNumberFormat="1" applyFont="1" applyFill="1" applyBorder="1" applyAlignment="1" applyProtection="1">
      <alignment horizontal="left"/>
    </xf>
    <xf numFmtId="0" fontId="6" fillId="0" borderId="2" xfId="0" applyFont="1" applyFill="1" applyBorder="1" applyAlignment="1" applyProtection="1">
      <alignment horizontal="center" vertical="center" wrapText="1"/>
    </xf>
    <xf numFmtId="0" fontId="0" fillId="0" borderId="0" xfId="0" applyBorder="1" applyAlignment="1">
      <alignment horizontal="center"/>
    </xf>
    <xf numFmtId="166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7" borderId="13" xfId="0" applyFill="1" applyBorder="1"/>
    <xf numFmtId="0" fontId="0" fillId="7" borderId="0" xfId="0" applyFill="1" applyBorder="1"/>
    <xf numFmtId="0" fontId="0" fillId="7" borderId="15" xfId="0" applyFill="1" applyBorder="1" applyAlignment="1">
      <alignment horizontal="center" vertical="center" wrapText="1"/>
    </xf>
    <xf numFmtId="0" fontId="0" fillId="7" borderId="0" xfId="0" applyFill="1" applyBorder="1" applyAlignment="1">
      <alignment horizontal="center" wrapText="1"/>
    </xf>
    <xf numFmtId="0" fontId="0" fillId="7" borderId="15" xfId="0" applyFill="1" applyBorder="1"/>
    <xf numFmtId="0" fontId="0" fillId="7" borderId="2" xfId="0" applyFill="1" applyBorder="1"/>
    <xf numFmtId="0" fontId="0" fillId="7" borderId="14" xfId="0" applyFill="1" applyBorder="1"/>
    <xf numFmtId="166" fontId="1" fillId="7" borderId="15" xfId="0" applyNumberFormat="1" applyFont="1" applyFill="1" applyBorder="1" applyAlignment="1" applyProtection="1">
      <alignment horizontal="center"/>
    </xf>
    <xf numFmtId="166" fontId="1" fillId="7" borderId="0" xfId="0" applyNumberFormat="1" applyFont="1" applyFill="1" applyBorder="1" applyAlignment="1" applyProtection="1">
      <alignment horizontal="center"/>
    </xf>
    <xf numFmtId="166" fontId="1" fillId="7" borderId="2" xfId="0" applyNumberFormat="1" applyFont="1" applyFill="1" applyBorder="1" applyAlignment="1" applyProtection="1">
      <alignment horizontal="center"/>
    </xf>
    <xf numFmtId="166" fontId="0" fillId="7" borderId="16" xfId="0" applyNumberFormat="1" applyFill="1" applyBorder="1"/>
    <xf numFmtId="166" fontId="0" fillId="7" borderId="15" xfId="0" applyNumberFormat="1" applyFill="1" applyBorder="1" applyAlignment="1">
      <alignment horizontal="center"/>
    </xf>
    <xf numFmtId="166" fontId="0" fillId="7" borderId="0" xfId="0" applyNumberFormat="1" applyFill="1" applyBorder="1" applyAlignment="1">
      <alignment horizontal="center"/>
    </xf>
    <xf numFmtId="166" fontId="0" fillId="7" borderId="2" xfId="0" applyNumberFormat="1" applyFill="1" applyBorder="1" applyAlignment="1">
      <alignment horizontal="center"/>
    </xf>
    <xf numFmtId="166" fontId="0" fillId="7" borderId="17" xfId="0" applyNumberFormat="1" applyFill="1" applyBorder="1" applyAlignment="1">
      <alignment horizontal="center"/>
    </xf>
    <xf numFmtId="166" fontId="0" fillId="7" borderId="18" xfId="0" applyNumberFormat="1" applyFill="1" applyBorder="1" applyAlignment="1">
      <alignment horizontal="center"/>
    </xf>
    <xf numFmtId="166" fontId="0" fillId="7" borderId="29" xfId="0" applyNumberFormat="1" applyFill="1" applyBorder="1" applyAlignment="1">
      <alignment horizontal="center"/>
    </xf>
    <xf numFmtId="0" fontId="0" fillId="7" borderId="18" xfId="0" applyFill="1" applyBorder="1"/>
    <xf numFmtId="0" fontId="0" fillId="7" borderId="19" xfId="0" applyFill="1" applyBorder="1"/>
    <xf numFmtId="0" fontId="0" fillId="6" borderId="0" xfId="0" applyFill="1" applyBorder="1"/>
    <xf numFmtId="0" fontId="0" fillId="6" borderId="0" xfId="0" applyFill="1" applyBorder="1" applyAlignment="1">
      <alignment horizontal="center"/>
    </xf>
    <xf numFmtId="0" fontId="0" fillId="6" borderId="0" xfId="0" applyFill="1" applyBorder="1" applyAlignment="1">
      <alignment horizontal="right"/>
    </xf>
    <xf numFmtId="1" fontId="0" fillId="6" borderId="0" xfId="0" applyNumberFormat="1" applyFill="1" applyBorder="1" applyAlignment="1">
      <alignment horizontal="center"/>
    </xf>
    <xf numFmtId="0" fontId="0" fillId="6" borderId="13" xfId="0" applyFill="1" applyBorder="1"/>
    <xf numFmtId="0" fontId="0" fillId="6" borderId="14" xfId="0" applyFill="1" applyBorder="1" applyAlignment="1">
      <alignment horizontal="center"/>
    </xf>
    <xf numFmtId="0" fontId="0" fillId="6" borderId="14" xfId="0" applyFill="1" applyBorder="1"/>
    <xf numFmtId="166" fontId="1" fillId="6" borderId="15" xfId="0" applyNumberFormat="1" applyFont="1" applyFill="1" applyBorder="1" applyAlignment="1" applyProtection="1">
      <alignment horizontal="center"/>
    </xf>
    <xf numFmtId="166" fontId="0" fillId="6" borderId="2" xfId="0" applyNumberFormat="1" applyFill="1" applyBorder="1" applyAlignment="1">
      <alignment horizontal="center"/>
    </xf>
    <xf numFmtId="166" fontId="0" fillId="6" borderId="0" xfId="0" applyNumberFormat="1" applyFill="1" applyBorder="1" applyAlignment="1">
      <alignment horizontal="center"/>
    </xf>
    <xf numFmtId="166" fontId="0" fillId="6" borderId="16" xfId="0" applyNumberFormat="1" applyFill="1" applyBorder="1" applyAlignment="1">
      <alignment horizontal="center"/>
    </xf>
    <xf numFmtId="166" fontId="0" fillId="6" borderId="15" xfId="0" applyNumberFormat="1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166" fontId="0" fillId="6" borderId="17" xfId="0" applyNumberFormat="1" applyFill="1" applyBorder="1" applyAlignment="1">
      <alignment horizontal="center"/>
    </xf>
    <xf numFmtId="0" fontId="0" fillId="6" borderId="18" xfId="0" applyFill="1" applyBorder="1"/>
    <xf numFmtId="0" fontId="0" fillId="6" borderId="29" xfId="0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166" fontId="0" fillId="6" borderId="22" xfId="0" applyNumberFormat="1" applyFill="1" applyBorder="1" applyAlignment="1">
      <alignment horizontal="center"/>
    </xf>
    <xf numFmtId="0" fontId="8" fillId="0" borderId="5" xfId="0" applyFont="1" applyFill="1" applyBorder="1" applyAlignment="1" applyProtection="1">
      <alignment horizontal="center" vertical="center"/>
    </xf>
    <xf numFmtId="0" fontId="6" fillId="3" borderId="11" xfId="0" applyFont="1" applyFill="1" applyBorder="1" applyAlignment="1" applyProtection="1">
      <alignment horizontal="left"/>
    </xf>
    <xf numFmtId="0" fontId="11" fillId="3" borderId="11" xfId="0" applyFont="1" applyFill="1" applyBorder="1" applyAlignment="1" applyProtection="1"/>
    <xf numFmtId="0" fontId="11" fillId="3" borderId="7" xfId="0" applyFont="1" applyFill="1" applyBorder="1" applyAlignment="1" applyProtection="1"/>
    <xf numFmtId="1" fontId="6" fillId="4" borderId="5" xfId="0" applyNumberFormat="1" applyFont="1" applyFill="1" applyBorder="1" applyAlignment="1" applyProtection="1">
      <alignment horizontal="left"/>
    </xf>
    <xf numFmtId="0" fontId="0" fillId="4" borderId="11" xfId="0" applyFill="1" applyBorder="1" applyAlignment="1"/>
    <xf numFmtId="0" fontId="0" fillId="4" borderId="7" xfId="0" applyFill="1" applyBorder="1" applyAlignment="1"/>
    <xf numFmtId="0" fontId="0" fillId="0" borderId="0" xfId="0" applyFont="1" applyFill="1" applyBorder="1" applyAlignment="1" applyProtection="1">
      <alignment horizontal="center" vertical="center"/>
    </xf>
    <xf numFmtId="0" fontId="0" fillId="0" borderId="0" xfId="0" applyBorder="1" applyAlignment="1">
      <alignment vertical="center"/>
    </xf>
    <xf numFmtId="0" fontId="11" fillId="0" borderId="0" xfId="0" applyFont="1" applyFill="1" applyAlignment="1" applyProtection="1">
      <alignment horizontal="right"/>
    </xf>
    <xf numFmtId="0" fontId="16" fillId="0" borderId="0" xfId="0" applyFont="1" applyFill="1" applyBorder="1" applyAlignment="1" applyProtection="1">
      <alignment horizontal="right"/>
    </xf>
    <xf numFmtId="0" fontId="6" fillId="0" borderId="0" xfId="0" applyFont="1" applyFill="1" applyAlignment="1" applyProtection="1">
      <alignment horizontal="left" vertical="center"/>
    </xf>
    <xf numFmtId="0" fontId="10" fillId="0" borderId="0" xfId="0" applyFont="1" applyAlignment="1" applyProtection="1">
      <alignment horizontal="center"/>
      <protection locked="0"/>
    </xf>
    <xf numFmtId="0" fontId="28" fillId="0" borderId="0" xfId="0" applyFont="1" applyProtection="1"/>
    <xf numFmtId="0" fontId="3" fillId="0" borderId="0" xfId="0" applyFont="1"/>
    <xf numFmtId="0" fontId="10" fillId="0" borderId="2" xfId="0" applyFont="1" applyBorder="1" applyAlignment="1" applyProtection="1">
      <alignment horizontal="center"/>
      <protection locked="0"/>
    </xf>
    <xf numFmtId="0" fontId="10" fillId="0" borderId="2" xfId="0" applyFont="1" applyBorder="1" applyAlignment="1">
      <alignment horizontal="center"/>
    </xf>
    <xf numFmtId="168" fontId="10" fillId="0" borderId="2" xfId="0" applyNumberFormat="1" applyFont="1" applyBorder="1" applyAlignment="1">
      <alignment horizontal="center"/>
    </xf>
    <xf numFmtId="0" fontId="10" fillId="0" borderId="2" xfId="0" applyFont="1" applyBorder="1"/>
    <xf numFmtId="0" fontId="3" fillId="0" borderId="2" xfId="0" applyFont="1" applyBorder="1" applyAlignment="1">
      <alignment horizontal="center"/>
    </xf>
    <xf numFmtId="168" fontId="3" fillId="0" borderId="2" xfId="0" applyNumberFormat="1" applyFont="1" applyBorder="1" applyAlignment="1">
      <alignment horizontal="center"/>
    </xf>
    <xf numFmtId="0" fontId="3" fillId="0" borderId="2" xfId="0" applyFont="1" applyBorder="1"/>
    <xf numFmtId="0" fontId="3" fillId="0" borderId="2" xfId="0" applyFont="1" applyBorder="1" applyAlignment="1" applyProtection="1">
      <alignment horizontal="center"/>
      <protection locked="0"/>
    </xf>
    <xf numFmtId="0" fontId="3" fillId="0" borderId="2" xfId="3" applyFont="1" applyBorder="1" applyAlignment="1" applyProtection="1">
      <alignment horizontal="center"/>
      <protection locked="0"/>
    </xf>
    <xf numFmtId="0" fontId="3" fillId="0" borderId="2" xfId="0" applyFont="1" applyFill="1" applyBorder="1" applyAlignment="1" applyProtection="1">
      <alignment horizontal="center"/>
      <protection locked="0"/>
    </xf>
    <xf numFmtId="0" fontId="0" fillId="0" borderId="2" xfId="0" applyBorder="1"/>
    <xf numFmtId="0" fontId="28" fillId="0" borderId="2" xfId="0" applyFont="1" applyBorder="1"/>
    <xf numFmtId="0" fontId="3" fillId="0" borderId="2" xfId="3" applyFont="1" applyFill="1" applyBorder="1" applyAlignment="1" applyProtection="1">
      <alignment horizontal="center"/>
      <protection locked="0"/>
    </xf>
    <xf numFmtId="0" fontId="3" fillId="2" borderId="2" xfId="3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10" fillId="0" borderId="30" xfId="0" applyFont="1" applyBorder="1" applyAlignment="1" applyProtection="1">
      <protection locked="0"/>
    </xf>
    <xf numFmtId="0" fontId="10" fillId="0" borderId="31" xfId="0" applyFont="1" applyBorder="1" applyAlignment="1" applyProtection="1">
      <alignment horizontal="center"/>
      <protection locked="0"/>
    </xf>
    <xf numFmtId="0" fontId="10" fillId="0" borderId="31" xfId="0" applyFont="1" applyBorder="1" applyAlignment="1">
      <alignment horizontal="center"/>
    </xf>
    <xf numFmtId="168" fontId="10" fillId="0" borderId="31" xfId="0" applyNumberFormat="1" applyFont="1" applyBorder="1" applyAlignment="1">
      <alignment horizontal="center"/>
    </xf>
    <xf numFmtId="0" fontId="10" fillId="0" borderId="31" xfId="0" applyFont="1" applyBorder="1"/>
    <xf numFmtId="0" fontId="10" fillId="0" borderId="32" xfId="0" applyFont="1" applyBorder="1"/>
    <xf numFmtId="0" fontId="3" fillId="0" borderId="15" xfId="0" applyFont="1" applyBorder="1" applyAlignment="1" applyProtection="1">
      <protection locked="0"/>
    </xf>
    <xf numFmtId="0" fontId="3" fillId="0" borderId="15" xfId="3" applyFont="1" applyBorder="1" applyAlignment="1" applyProtection="1">
      <protection locked="0"/>
    </xf>
    <xf numFmtId="0" fontId="3" fillId="0" borderId="15" xfId="0" applyFont="1" applyFill="1" applyBorder="1" applyAlignment="1" applyProtection="1">
      <protection locked="0"/>
    </xf>
    <xf numFmtId="0" fontId="10" fillId="0" borderId="15" xfId="0" applyFont="1" applyBorder="1" applyAlignment="1" applyProtection="1">
      <protection locked="0"/>
    </xf>
    <xf numFmtId="0" fontId="3" fillId="0" borderId="15" xfId="3" applyFont="1" applyFill="1" applyBorder="1" applyAlignment="1" applyProtection="1">
      <protection locked="0"/>
    </xf>
    <xf numFmtId="0" fontId="3" fillId="2" borderId="15" xfId="3" applyFont="1" applyFill="1" applyBorder="1" applyAlignment="1" applyProtection="1">
      <protection locked="0"/>
    </xf>
    <xf numFmtId="0" fontId="3" fillId="2" borderId="15" xfId="0" applyFont="1" applyFill="1" applyBorder="1" applyAlignment="1" applyProtection="1">
      <protection locked="0"/>
    </xf>
    <xf numFmtId="0" fontId="10" fillId="0" borderId="15" xfId="0" applyFont="1" applyBorder="1"/>
    <xf numFmtId="0" fontId="10" fillId="0" borderId="17" xfId="0" applyFont="1" applyBorder="1" applyAlignment="1" applyProtection="1">
      <protection locked="0"/>
    </xf>
    <xf numFmtId="0" fontId="10" fillId="0" borderId="29" xfId="0" applyFont="1" applyBorder="1" applyAlignment="1" applyProtection="1">
      <alignment horizontal="center"/>
      <protection locked="0"/>
    </xf>
    <xf numFmtId="0" fontId="10" fillId="0" borderId="29" xfId="0" applyFont="1" applyBorder="1" applyAlignment="1">
      <alignment horizontal="center"/>
    </xf>
    <xf numFmtId="168" fontId="10" fillId="0" borderId="29" xfId="0" applyNumberFormat="1" applyFont="1" applyBorder="1" applyAlignment="1">
      <alignment horizontal="center"/>
    </xf>
    <xf numFmtId="0" fontId="10" fillId="0" borderId="29" xfId="0" applyFont="1" applyBorder="1"/>
    <xf numFmtId="2" fontId="0" fillId="6" borderId="2" xfId="0" applyNumberFormat="1" applyFill="1" applyBorder="1" applyAlignment="1">
      <alignment horizontal="center" vertical="center"/>
    </xf>
    <xf numFmtId="2" fontId="0" fillId="7" borderId="2" xfId="0" applyNumberFormat="1" applyFill="1" applyBorder="1" applyAlignment="1">
      <alignment horizontal="center" vertical="center" wrapText="1"/>
    </xf>
    <xf numFmtId="0" fontId="29" fillId="0" borderId="0" xfId="0" applyFont="1" applyAlignment="1" applyProtection="1">
      <alignment vertical="center"/>
    </xf>
    <xf numFmtId="0" fontId="16" fillId="0" borderId="0" xfId="0" applyFont="1" applyProtection="1"/>
    <xf numFmtId="0" fontId="28" fillId="0" borderId="0" xfId="0" applyFont="1" applyFill="1" applyProtection="1"/>
    <xf numFmtId="0" fontId="28" fillId="0" borderId="0" xfId="0" applyFont="1" applyFill="1" applyBorder="1" applyProtection="1"/>
    <xf numFmtId="0" fontId="28" fillId="0" borderId="0" xfId="0" applyFont="1" applyAlignment="1">
      <alignment vertical="center"/>
    </xf>
    <xf numFmtId="170" fontId="16" fillId="0" borderId="0" xfId="0" applyNumberFormat="1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left" vertical="center"/>
    </xf>
    <xf numFmtId="0" fontId="16" fillId="0" borderId="0" xfId="0" applyFont="1" applyFill="1" applyAlignment="1" applyProtection="1">
      <alignment vertical="center"/>
    </xf>
    <xf numFmtId="0" fontId="30" fillId="0" borderId="0" xfId="0" applyFont="1" applyFill="1" applyBorder="1" applyAlignment="1" applyProtection="1">
      <alignment horizontal="center" vertical="center"/>
    </xf>
    <xf numFmtId="2" fontId="21" fillId="0" borderId="0" xfId="0" applyNumberFormat="1" applyFont="1" applyFill="1" applyBorder="1" applyAlignment="1" applyProtection="1">
      <alignment horizontal="center" vertical="center"/>
    </xf>
    <xf numFmtId="0" fontId="28" fillId="0" borderId="0" xfId="0" applyFont="1" applyBorder="1" applyAlignment="1">
      <alignment vertical="center"/>
    </xf>
    <xf numFmtId="167" fontId="21" fillId="0" borderId="0" xfId="0" applyNumberFormat="1" applyFont="1" applyFill="1" applyBorder="1" applyAlignment="1" applyProtection="1">
      <alignment horizontal="center"/>
    </xf>
    <xf numFmtId="0" fontId="31" fillId="0" borderId="0" xfId="0" applyFont="1" applyFill="1" applyBorder="1" applyAlignment="1" applyProtection="1">
      <alignment horizontal="center" vertical="center"/>
    </xf>
    <xf numFmtId="0" fontId="16" fillId="3" borderId="0" xfId="0" applyFont="1" applyFill="1" applyBorder="1" applyAlignment="1" applyProtection="1"/>
    <xf numFmtId="0" fontId="28" fillId="4" borderId="0" xfId="0" applyFont="1" applyFill="1" applyBorder="1" applyAlignment="1"/>
    <xf numFmtId="0" fontId="28" fillId="0" borderId="0" xfId="0" applyFont="1" applyBorder="1" applyAlignment="1">
      <alignment horizontal="left"/>
    </xf>
    <xf numFmtId="0" fontId="6" fillId="0" borderId="0" xfId="0" applyFont="1" applyFill="1" applyAlignment="1" applyProtection="1">
      <alignment horizontal="left" vertical="center"/>
    </xf>
    <xf numFmtId="2" fontId="2" fillId="0" borderId="0" xfId="0" applyNumberFormat="1" applyFont="1" applyFill="1" applyBorder="1" applyAlignment="1" applyProtection="1">
      <alignment horizontal="center"/>
    </xf>
    <xf numFmtId="0" fontId="32" fillId="0" borderId="0" xfId="0" applyFont="1" applyProtection="1"/>
    <xf numFmtId="0" fontId="33" fillId="0" borderId="0" xfId="0" applyFont="1" applyAlignment="1" applyProtection="1">
      <alignment vertical="center"/>
    </xf>
    <xf numFmtId="0" fontId="34" fillId="0" borderId="0" xfId="0" applyFont="1" applyFill="1" applyAlignment="1" applyProtection="1">
      <alignment horizontal="center"/>
    </xf>
    <xf numFmtId="0" fontId="32" fillId="0" borderId="0" xfId="0" applyFont="1" applyAlignment="1" applyProtection="1">
      <alignment horizontal="center"/>
    </xf>
    <xf numFmtId="0" fontId="6" fillId="0" borderId="2" xfId="0" applyFont="1" applyFill="1" applyBorder="1" applyAlignment="1" applyProtection="1">
      <alignment horizontal="center" vertical="center"/>
    </xf>
    <xf numFmtId="0" fontId="12" fillId="0" borderId="11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left" vertical="center"/>
    </xf>
    <xf numFmtId="165" fontId="6" fillId="0" borderId="2" xfId="0" applyNumberFormat="1" applyFont="1" applyFill="1" applyBorder="1" applyAlignment="1" applyProtection="1">
      <alignment horizontal="center" vertical="center"/>
      <protection locked="0"/>
    </xf>
    <xf numFmtId="167" fontId="6" fillId="0" borderId="2" xfId="0" applyNumberFormat="1" applyFont="1" applyFill="1" applyBorder="1" applyAlignment="1" applyProtection="1">
      <alignment horizontal="center" vertical="center"/>
      <protection hidden="1"/>
    </xf>
    <xf numFmtId="167" fontId="6" fillId="0" borderId="2" xfId="0" applyNumberFormat="1" applyFont="1" applyFill="1" applyBorder="1" applyAlignment="1" applyProtection="1">
      <alignment horizontal="center" vertical="center"/>
    </xf>
    <xf numFmtId="1" fontId="6" fillId="0" borderId="2" xfId="0" applyNumberFormat="1" applyFont="1" applyFill="1" applyBorder="1" applyAlignment="1" applyProtection="1">
      <alignment horizontal="left" vertical="center"/>
    </xf>
    <xf numFmtId="1" fontId="6" fillId="0" borderId="2" xfId="0" applyNumberFormat="1" applyFont="1" applyFill="1" applyBorder="1" applyAlignment="1" applyProtection="1">
      <alignment horizontal="center" vertical="center"/>
      <protection locked="0"/>
    </xf>
    <xf numFmtId="165" fontId="6" fillId="0" borderId="5" xfId="0" applyNumberFormat="1" applyFont="1" applyFill="1" applyBorder="1" applyAlignment="1" applyProtection="1">
      <alignment horizontal="center" vertical="center"/>
      <protection locked="0"/>
    </xf>
    <xf numFmtId="1" fontId="6" fillId="0" borderId="5" xfId="0" applyNumberFormat="1" applyFont="1" applyFill="1" applyBorder="1" applyAlignment="1" applyProtection="1">
      <alignment horizontal="center" vertical="center"/>
    </xf>
    <xf numFmtId="1" fontId="6" fillId="0" borderId="11" xfId="0" applyNumberFormat="1" applyFont="1" applyFill="1" applyBorder="1" applyAlignment="1" applyProtection="1">
      <alignment horizontal="center" vertical="center"/>
    </xf>
    <xf numFmtId="0" fontId="11" fillId="0" borderId="7" xfId="0" applyFont="1" applyFill="1" applyBorder="1" applyAlignment="1" applyProtection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left" vertical="center"/>
    </xf>
    <xf numFmtId="0" fontId="10" fillId="0" borderId="34" xfId="0" applyFont="1" applyBorder="1" applyAlignment="1" applyProtection="1"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/>
      <protection locked="0"/>
    </xf>
    <xf numFmtId="0" fontId="10" fillId="0" borderId="1" xfId="0" applyFont="1" applyBorder="1" applyAlignment="1">
      <alignment horizontal="center"/>
    </xf>
    <xf numFmtId="168" fontId="10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34" xfId="3" applyFont="1" applyBorder="1" applyAlignment="1" applyProtection="1">
      <protection locked="0"/>
    </xf>
    <xf numFmtId="0" fontId="3" fillId="0" borderId="1" xfId="3" applyFont="1" applyBorder="1" applyAlignment="1" applyProtection="1">
      <alignment horizontal="center"/>
      <protection locked="0"/>
    </xf>
    <xf numFmtId="0" fontId="3" fillId="0" borderId="34" xfId="0" applyFont="1" applyBorder="1" applyAlignment="1" applyProtection="1">
      <protection locked="0"/>
    </xf>
    <xf numFmtId="0" fontId="1" fillId="0" borderId="2" xfId="0" applyFont="1" applyBorder="1" applyAlignment="1" applyProtection="1"/>
    <xf numFmtId="0" fontId="1" fillId="0" borderId="2" xfId="0" applyFont="1" applyFill="1" applyBorder="1" applyAlignment="1" applyProtection="1"/>
    <xf numFmtId="49" fontId="28" fillId="0" borderId="0" xfId="0" applyNumberFormat="1" applyFont="1" applyProtection="1"/>
    <xf numFmtId="0" fontId="28" fillId="0" borderId="0" xfId="0" applyFont="1" applyBorder="1" applyProtection="1"/>
    <xf numFmtId="0" fontId="37" fillId="0" borderId="0" xfId="0" applyFont="1" applyAlignment="1">
      <alignment horizontal="center" vertical="center" wrapText="1"/>
    </xf>
    <xf numFmtId="0" fontId="28" fillId="0" borderId="0" xfId="0" applyFont="1" applyAlignment="1" applyProtection="1">
      <alignment vertical="center"/>
    </xf>
    <xf numFmtId="0" fontId="28" fillId="0" borderId="0" xfId="0" applyFont="1" applyAlignment="1"/>
    <xf numFmtId="1" fontId="6" fillId="0" borderId="2" xfId="0" applyNumberFormat="1" applyFont="1" applyFill="1" applyBorder="1" applyAlignment="1" applyProtection="1">
      <alignment horizontal="center" vertical="center"/>
    </xf>
    <xf numFmtId="0" fontId="6" fillId="4" borderId="2" xfId="0" applyFont="1" applyFill="1" applyBorder="1" applyAlignment="1" applyProtection="1">
      <alignment horizontal="left" vertical="center"/>
    </xf>
    <xf numFmtId="165" fontId="6" fillId="4" borderId="2" xfId="0" applyNumberFormat="1" applyFont="1" applyFill="1" applyBorder="1" applyAlignment="1" applyProtection="1">
      <alignment horizontal="center" vertical="center"/>
      <protection locked="0"/>
    </xf>
    <xf numFmtId="14" fontId="3" fillId="0" borderId="34" xfId="0" applyNumberFormat="1" applyFont="1" applyBorder="1" applyAlignment="1" applyProtection="1">
      <protection locked="0"/>
    </xf>
    <xf numFmtId="14" fontId="3" fillId="0" borderId="1" xfId="0" applyNumberFormat="1" applyFont="1" applyBorder="1" applyAlignment="1" applyProtection="1">
      <alignment horizontal="center"/>
      <protection locked="0"/>
    </xf>
    <xf numFmtId="0" fontId="38" fillId="0" borderId="0" xfId="0" applyFont="1" applyAlignment="1">
      <alignment horizontal="center" vertical="center" wrapText="1"/>
    </xf>
    <xf numFmtId="0" fontId="0" fillId="5" borderId="0" xfId="0" applyFill="1"/>
    <xf numFmtId="0" fontId="6" fillId="5" borderId="2" xfId="0" applyFont="1" applyFill="1" applyBorder="1" applyAlignment="1" applyProtection="1"/>
    <xf numFmtId="0" fontId="6" fillId="5" borderId="5" xfId="0" applyFont="1" applyFill="1" applyBorder="1" applyAlignment="1" applyProtection="1"/>
    <xf numFmtId="166" fontId="1" fillId="5" borderId="15" xfId="0" applyNumberFormat="1" applyFont="1" applyFill="1" applyBorder="1" applyAlignment="1" applyProtection="1">
      <alignment horizontal="center"/>
    </xf>
    <xf numFmtId="0" fontId="0" fillId="5" borderId="0" xfId="0" applyFill="1" applyBorder="1"/>
    <xf numFmtId="166" fontId="0" fillId="5" borderId="2" xfId="0" applyNumberFormat="1" applyFill="1" applyBorder="1" applyAlignment="1">
      <alignment horizontal="center"/>
    </xf>
    <xf numFmtId="166" fontId="0" fillId="5" borderId="0" xfId="0" applyNumberFormat="1" applyFill="1" applyBorder="1" applyAlignment="1">
      <alignment horizontal="center"/>
    </xf>
    <xf numFmtId="166" fontId="0" fillId="5" borderId="16" xfId="0" applyNumberFormat="1" applyFill="1" applyBorder="1" applyAlignment="1">
      <alignment horizontal="center"/>
    </xf>
    <xf numFmtId="166" fontId="1" fillId="5" borderId="0" xfId="0" applyNumberFormat="1" applyFont="1" applyFill="1" applyBorder="1" applyAlignment="1" applyProtection="1">
      <alignment horizontal="center"/>
    </xf>
    <xf numFmtId="166" fontId="1" fillId="5" borderId="2" xfId="0" applyNumberFormat="1" applyFont="1" applyFill="1" applyBorder="1" applyAlignment="1" applyProtection="1">
      <alignment horizontal="center"/>
    </xf>
    <xf numFmtId="166" fontId="0" fillId="5" borderId="16" xfId="0" applyNumberFormat="1" applyFill="1" applyBorder="1"/>
    <xf numFmtId="0" fontId="0" fillId="5" borderId="0" xfId="0" applyFill="1" applyAlignment="1">
      <alignment horizontal="center" vertical="center"/>
    </xf>
    <xf numFmtId="0" fontId="1" fillId="5" borderId="4" xfId="0" applyFont="1" applyFill="1" applyBorder="1" applyAlignment="1" applyProtection="1"/>
    <xf numFmtId="0" fontId="0" fillId="5" borderId="9" xfId="0" applyFill="1" applyBorder="1" applyAlignment="1"/>
    <xf numFmtId="166" fontId="0" fillId="5" borderId="14" xfId="0" applyNumberFormat="1" applyFill="1" applyBorder="1"/>
    <xf numFmtId="0" fontId="21" fillId="0" borderId="2" xfId="0" applyFont="1" applyFill="1" applyBorder="1" applyAlignment="1" applyProtection="1">
      <alignment horizontal="center" vertical="center"/>
    </xf>
    <xf numFmtId="0" fontId="21" fillId="0" borderId="2" xfId="0" applyFont="1" applyFill="1" applyBorder="1" applyAlignment="1" applyProtection="1">
      <alignment horizontal="center" vertical="center" wrapText="1"/>
    </xf>
    <xf numFmtId="0" fontId="21" fillId="0" borderId="2" xfId="0" applyFont="1" applyFill="1" applyBorder="1" applyAlignment="1" applyProtection="1">
      <alignment horizontal="center" vertical="center"/>
      <protection locked="0"/>
    </xf>
    <xf numFmtId="171" fontId="21" fillId="0" borderId="2" xfId="0" applyNumberFormat="1" applyFont="1" applyFill="1" applyBorder="1" applyAlignment="1" applyProtection="1">
      <alignment horizontal="center" vertical="center"/>
      <protection locked="0"/>
    </xf>
    <xf numFmtId="0" fontId="21" fillId="4" borderId="2" xfId="0" applyFont="1" applyFill="1" applyBorder="1" applyAlignment="1" applyProtection="1">
      <alignment horizontal="center" vertical="center"/>
      <protection locked="0"/>
    </xf>
    <xf numFmtId="171" fontId="21" fillId="4" borderId="2" xfId="0" applyNumberFormat="1" applyFont="1" applyFill="1" applyBorder="1" applyAlignment="1" applyProtection="1">
      <alignment horizontal="center" vertical="center"/>
      <protection locked="0"/>
    </xf>
    <xf numFmtId="0" fontId="31" fillId="0" borderId="11" xfId="0" applyFont="1" applyFill="1" applyBorder="1" applyAlignment="1" applyProtection="1">
      <alignment horizontal="center" vertical="center"/>
    </xf>
    <xf numFmtId="0" fontId="16" fillId="3" borderId="11" xfId="0" applyFont="1" applyFill="1" applyBorder="1" applyAlignment="1" applyProtection="1"/>
    <xf numFmtId="171" fontId="21" fillId="0" borderId="2" xfId="0" applyNumberFormat="1" applyFont="1" applyFill="1" applyBorder="1" applyAlignment="1" applyProtection="1">
      <alignment horizontal="center" vertical="center" wrapText="1"/>
    </xf>
    <xf numFmtId="171" fontId="21" fillId="0" borderId="2" xfId="0" applyNumberFormat="1" applyFont="1" applyFill="1" applyBorder="1" applyAlignment="1" applyProtection="1">
      <alignment horizontal="center" vertical="center"/>
    </xf>
    <xf numFmtId="0" fontId="28" fillId="4" borderId="11" xfId="0" applyFont="1" applyFill="1" applyBorder="1" applyAlignment="1"/>
    <xf numFmtId="0" fontId="21" fillId="0" borderId="0" xfId="0" applyFont="1" applyFill="1" applyBorder="1" applyAlignment="1" applyProtection="1">
      <alignment horizontal="center"/>
      <protection locked="0"/>
    </xf>
    <xf numFmtId="0" fontId="21" fillId="0" borderId="2" xfId="0" applyFont="1" applyFill="1" applyBorder="1" applyAlignment="1" applyProtection="1">
      <alignment horizontal="center"/>
    </xf>
    <xf numFmtId="165" fontId="21" fillId="0" borderId="0" xfId="0" applyNumberFormat="1" applyFont="1" applyFill="1" applyBorder="1" applyAlignment="1" applyProtection="1">
      <alignment horizontal="center"/>
    </xf>
    <xf numFmtId="167" fontId="16" fillId="0" borderId="0" xfId="0" applyNumberFormat="1" applyFont="1" applyFill="1" applyBorder="1" applyProtection="1"/>
    <xf numFmtId="0" fontId="21" fillId="0" borderId="0" xfId="0" applyFont="1" applyFill="1" applyAlignment="1" applyProtection="1">
      <alignment horizontal="right"/>
    </xf>
    <xf numFmtId="167" fontId="16" fillId="0" borderId="0" xfId="0" applyNumberFormat="1" applyFont="1" applyFill="1" applyProtection="1"/>
    <xf numFmtId="0" fontId="16" fillId="0" borderId="0" xfId="0" applyFont="1" applyFill="1" applyAlignment="1" applyProtection="1">
      <alignment horizontal="right"/>
    </xf>
    <xf numFmtId="0" fontId="39" fillId="0" borderId="0" xfId="0" applyFont="1" applyAlignment="1" applyProtection="1"/>
    <xf numFmtId="169" fontId="29" fillId="0" borderId="0" xfId="0" applyNumberFormat="1" applyFont="1" applyAlignment="1" applyProtection="1">
      <alignment horizontal="left" vertical="center"/>
    </xf>
    <xf numFmtId="0" fontId="29" fillId="0" borderId="0" xfId="0" applyFont="1" applyAlignment="1" applyProtection="1">
      <alignment horizontal="left" vertical="center"/>
    </xf>
    <xf numFmtId="0" fontId="40" fillId="0" borderId="0" xfId="0" applyFont="1" applyProtection="1"/>
    <xf numFmtId="0" fontId="41" fillId="0" borderId="0" xfId="0" applyFont="1" applyAlignment="1">
      <alignment horizontal="center" vertical="center" wrapText="1"/>
    </xf>
    <xf numFmtId="0" fontId="28" fillId="0" borderId="0" xfId="0" applyFont="1" applyBorder="1" applyAlignment="1" applyProtection="1">
      <alignment horizontal="center"/>
    </xf>
    <xf numFmtId="0" fontId="29" fillId="0" borderId="0" xfId="0" applyFont="1" applyBorder="1" applyAlignment="1" applyProtection="1">
      <alignment horizontal="center"/>
    </xf>
    <xf numFmtId="166" fontId="28" fillId="0" borderId="0" xfId="0" applyNumberFormat="1" applyFont="1" applyBorder="1" applyAlignment="1" applyProtection="1">
      <alignment horizontal="center"/>
    </xf>
    <xf numFmtId="167" fontId="28" fillId="0" borderId="0" xfId="0" applyNumberFormat="1" applyFont="1" applyBorder="1" applyAlignment="1" applyProtection="1">
      <alignment horizontal="center"/>
    </xf>
    <xf numFmtId="1" fontId="42" fillId="5" borderId="0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left" vertical="center"/>
    </xf>
    <xf numFmtId="0" fontId="1" fillId="0" borderId="2" xfId="0" applyFont="1" applyBorder="1" applyAlignment="1" applyProtection="1"/>
    <xf numFmtId="0" fontId="11" fillId="0" borderId="0" xfId="0" applyFont="1" applyFill="1" applyAlignment="1" applyProtection="1">
      <alignment horizontal="right" vertical="center"/>
    </xf>
    <xf numFmtId="0" fontId="0" fillId="0" borderId="0" xfId="0" applyFont="1" applyFill="1" applyProtection="1"/>
    <xf numFmtId="0" fontId="11" fillId="0" borderId="0" xfId="0" applyFont="1" applyFill="1" applyBorder="1" applyAlignment="1" applyProtection="1">
      <alignment horizontal="right" vertical="center"/>
      <protection locked="0"/>
    </xf>
    <xf numFmtId="172" fontId="11" fillId="0" borderId="0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Font="1" applyAlignment="1">
      <alignment vertical="center"/>
    </xf>
    <xf numFmtId="0" fontId="29" fillId="0" borderId="0" xfId="0" applyFont="1" applyAlignment="1" applyProtection="1"/>
    <xf numFmtId="0" fontId="2" fillId="0" borderId="0" xfId="0" applyFont="1" applyFill="1" applyBorder="1" applyAlignment="1" applyProtection="1">
      <alignment horizontal="center"/>
    </xf>
    <xf numFmtId="0" fontId="45" fillId="0" borderId="0" xfId="0" applyFont="1" applyFill="1" applyAlignment="1" applyProtection="1">
      <alignment horizontal="left" vertical="center"/>
    </xf>
    <xf numFmtId="0" fontId="47" fillId="0" borderId="0" xfId="0" applyFont="1" applyFill="1" applyBorder="1" applyProtection="1"/>
    <xf numFmtId="0" fontId="48" fillId="0" borderId="0" xfId="0" applyFont="1" applyFill="1" applyAlignment="1" applyProtection="1">
      <alignment horizontal="right" vertical="center"/>
    </xf>
    <xf numFmtId="0" fontId="49" fillId="0" borderId="0" xfId="0" applyFont="1" applyAlignment="1">
      <alignment horizontal="right" vertical="center"/>
    </xf>
    <xf numFmtId="0" fontId="45" fillId="0" borderId="0" xfId="0" applyFont="1" applyFill="1" applyAlignment="1" applyProtection="1">
      <alignment horizontal="center" vertical="center"/>
    </xf>
    <xf numFmtId="0" fontId="44" fillId="0" borderId="0" xfId="0" applyFont="1" applyAlignment="1">
      <alignment horizontal="center" vertical="center"/>
    </xf>
    <xf numFmtId="0" fontId="14" fillId="0" borderId="0" xfId="0" applyFont="1" applyFill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left" vertical="center"/>
    </xf>
    <xf numFmtId="0" fontId="3" fillId="0" borderId="1" xfId="0" applyFont="1" applyBorder="1"/>
    <xf numFmtId="0" fontId="10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0" xfId="0" applyFont="1" applyBorder="1" applyAlignment="1" applyProtection="1"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center"/>
      <protection locked="0"/>
    </xf>
    <xf numFmtId="0" fontId="3" fillId="0" borderId="0" xfId="0" applyFont="1" applyBorder="1"/>
    <xf numFmtId="0" fontId="28" fillId="0" borderId="0" xfId="0" applyFont="1" applyAlignment="1" applyProtection="1">
      <alignment horizontal="center"/>
    </xf>
    <xf numFmtId="0" fontId="32" fillId="0" borderId="0" xfId="0" applyFont="1" applyFill="1" applyAlignment="1" applyProtection="1">
      <alignment horizontal="center"/>
    </xf>
    <xf numFmtId="0" fontId="10" fillId="0" borderId="35" xfId="0" applyFont="1" applyBorder="1" applyAlignment="1" applyProtection="1">
      <protection locked="0"/>
    </xf>
    <xf numFmtId="0" fontId="10" fillId="0" borderId="36" xfId="0" applyFont="1" applyBorder="1" applyAlignment="1" applyProtection="1">
      <alignment horizontal="center"/>
      <protection locked="0"/>
    </xf>
    <xf numFmtId="0" fontId="10" fillId="0" borderId="36" xfId="0" applyFont="1" applyBorder="1" applyAlignment="1">
      <alignment horizontal="center"/>
    </xf>
    <xf numFmtId="168" fontId="10" fillId="0" borderId="36" xfId="0" applyNumberFormat="1" applyFont="1" applyBorder="1" applyAlignment="1">
      <alignment horizontal="center"/>
    </xf>
    <xf numFmtId="0" fontId="10" fillId="0" borderId="36" xfId="0" applyFont="1" applyBorder="1"/>
    <xf numFmtId="0" fontId="10" fillId="0" borderId="37" xfId="0" applyFont="1" applyBorder="1"/>
    <xf numFmtId="0" fontId="3" fillId="0" borderId="31" xfId="0" applyFont="1" applyBorder="1" applyAlignment="1" applyProtection="1">
      <alignment horizontal="center"/>
      <protection locked="0"/>
    </xf>
    <xf numFmtId="0" fontId="3" fillId="0" borderId="12" xfId="0" applyFont="1" applyBorder="1"/>
    <xf numFmtId="0" fontId="3" fillId="0" borderId="16" xfId="0" applyFont="1" applyBorder="1"/>
    <xf numFmtId="0" fontId="10" fillId="0" borderId="16" xfId="0" applyFont="1" applyBorder="1"/>
    <xf numFmtId="0" fontId="0" fillId="0" borderId="16" xfId="0" applyBorder="1"/>
    <xf numFmtId="0" fontId="28" fillId="0" borderId="16" xfId="0" applyFont="1" applyBorder="1"/>
    <xf numFmtId="0" fontId="10" fillId="0" borderId="16" xfId="0" applyFont="1" applyBorder="1" applyAlignment="1" applyProtection="1">
      <alignment horizontal="center"/>
      <protection locked="0"/>
    </xf>
    <xf numFmtId="0" fontId="10" fillId="0" borderId="38" xfId="0" applyFont="1" applyBorder="1"/>
    <xf numFmtId="0" fontId="10" fillId="0" borderId="22" xfId="0" applyFont="1" applyBorder="1"/>
    <xf numFmtId="0" fontId="6" fillId="0" borderId="2" xfId="0" applyFont="1" applyFill="1" applyBorder="1" applyAlignment="1" applyProtection="1">
      <alignment horizontal="left" vertical="center"/>
    </xf>
    <xf numFmtId="166" fontId="0" fillId="7" borderId="14" xfId="0" applyNumberFormat="1" applyFill="1" applyBorder="1"/>
    <xf numFmtId="0" fontId="10" fillId="0" borderId="2" xfId="0" applyFont="1" applyBorder="1" applyAlignment="1" applyProtection="1">
      <protection locked="0"/>
    </xf>
    <xf numFmtId="167" fontId="6" fillId="3" borderId="2" xfId="0" applyNumberFormat="1" applyFont="1" applyFill="1" applyBorder="1" applyAlignment="1" applyProtection="1">
      <alignment horizontal="center" vertical="center"/>
      <protection hidden="1"/>
    </xf>
    <xf numFmtId="0" fontId="34" fillId="0" borderId="0" xfId="0" applyFont="1" applyFill="1" applyBorder="1" applyAlignment="1" applyProtection="1">
      <alignment horizontal="center"/>
    </xf>
    <xf numFmtId="167" fontId="6" fillId="3" borderId="2" xfId="0" applyNumberFormat="1" applyFont="1" applyFill="1" applyBorder="1" applyAlignment="1" applyProtection="1">
      <alignment horizontal="center" vertical="center"/>
    </xf>
    <xf numFmtId="0" fontId="32" fillId="5" borderId="0" xfId="0" applyFont="1" applyFill="1" applyAlignment="1" applyProtection="1">
      <alignment horizontal="center"/>
    </xf>
    <xf numFmtId="0" fontId="34" fillId="5" borderId="0" xfId="0" applyFont="1" applyFill="1" applyAlignment="1" applyProtection="1">
      <alignment horizontal="center"/>
    </xf>
    <xf numFmtId="0" fontId="10" fillId="0" borderId="0" xfId="0" applyFont="1" applyBorder="1"/>
    <xf numFmtId="0" fontId="11" fillId="0" borderId="18" xfId="0" applyFont="1" applyFill="1" applyBorder="1" applyProtection="1"/>
    <xf numFmtId="0" fontId="16" fillId="0" borderId="18" xfId="0" applyFont="1" applyFill="1" applyBorder="1" applyProtection="1"/>
    <xf numFmtId="0" fontId="28" fillId="0" borderId="18" xfId="0" applyFont="1" applyFill="1" applyBorder="1" applyProtection="1"/>
    <xf numFmtId="0" fontId="0" fillId="0" borderId="18" xfId="0" applyFill="1" applyBorder="1" applyProtection="1"/>
    <xf numFmtId="166" fontId="16" fillId="0" borderId="0" xfId="0" applyNumberFormat="1" applyFont="1" applyFill="1" applyAlignment="1" applyProtection="1">
      <alignment horizontal="center"/>
    </xf>
    <xf numFmtId="166" fontId="32" fillId="0" borderId="0" xfId="0" applyNumberFormat="1" applyFont="1" applyFill="1" applyAlignment="1" applyProtection="1">
      <alignment horizontal="center"/>
    </xf>
    <xf numFmtId="1" fontId="28" fillId="0" borderId="0" xfId="0" applyNumberFormat="1" applyFont="1" applyAlignment="1" applyProtection="1">
      <alignment horizontal="center"/>
    </xf>
    <xf numFmtId="0" fontId="11" fillId="0" borderId="0" xfId="0" applyFont="1" applyFill="1" applyBorder="1" applyProtection="1"/>
    <xf numFmtId="0" fontId="16" fillId="0" borderId="0" xfId="0" applyFont="1" applyFill="1" applyBorder="1" applyProtection="1"/>
    <xf numFmtId="166" fontId="28" fillId="0" borderId="0" xfId="0" applyNumberFormat="1" applyFont="1" applyFill="1" applyAlignment="1" applyProtection="1">
      <alignment horizontal="center"/>
    </xf>
    <xf numFmtId="0" fontId="28" fillId="0" borderId="0" xfId="0" applyFont="1" applyBorder="1" applyAlignment="1" applyProtection="1">
      <alignment horizontal="center" vertical="center"/>
    </xf>
    <xf numFmtId="167" fontId="28" fillId="0" borderId="0" xfId="0" applyNumberFormat="1" applyFont="1" applyBorder="1" applyAlignment="1" applyProtection="1">
      <alignment horizontal="center" vertical="center"/>
    </xf>
    <xf numFmtId="0" fontId="28" fillId="0" borderId="0" xfId="0" applyFont="1" applyFill="1" applyAlignment="1" applyProtection="1">
      <alignment horizontal="center" vertical="center"/>
    </xf>
    <xf numFmtId="0" fontId="28" fillId="0" borderId="0" xfId="0" applyFont="1" applyAlignment="1" applyProtection="1">
      <alignment horizontal="center" vertical="center"/>
    </xf>
    <xf numFmtId="0" fontId="32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0" fillId="0" borderId="15" xfId="0" applyFont="1" applyBorder="1" applyAlignment="1">
      <alignment horizontal="center"/>
    </xf>
    <xf numFmtId="0" fontId="56" fillId="0" borderId="12" xfId="0" applyFont="1" applyFill="1" applyBorder="1" applyAlignment="1" applyProtection="1">
      <alignment horizontal="center"/>
    </xf>
    <xf numFmtId="0" fontId="57" fillId="0" borderId="12" xfId="0" applyFont="1" applyBorder="1" applyAlignment="1">
      <alignment horizontal="center"/>
    </xf>
    <xf numFmtId="166" fontId="16" fillId="0" borderId="0" xfId="0" applyNumberFormat="1" applyFont="1" applyFill="1" applyAlignment="1" applyProtection="1">
      <alignment horizontal="center"/>
    </xf>
    <xf numFmtId="0" fontId="0" fillId="0" borderId="0" xfId="0" applyAlignment="1"/>
    <xf numFmtId="0" fontId="45" fillId="0" borderId="0" xfId="0" applyFont="1" applyAlignment="1">
      <alignment horizontal="center" vertical="center"/>
    </xf>
    <xf numFmtId="0" fontId="58" fillId="0" borderId="0" xfId="0" applyFont="1" applyFill="1" applyAlignment="1" applyProtection="1">
      <alignment horizontal="center" vertical="center"/>
    </xf>
    <xf numFmtId="0" fontId="28" fillId="0" borderId="0" xfId="0" applyFont="1" applyAlignment="1">
      <alignment horizontal="center" vertical="center"/>
    </xf>
    <xf numFmtId="0" fontId="51" fillId="0" borderId="0" xfId="0" applyFont="1" applyFill="1" applyAlignment="1" applyProtection="1">
      <alignment horizontal="right" vertical="center"/>
    </xf>
    <xf numFmtId="0" fontId="53" fillId="0" borderId="0" xfId="0" applyFont="1" applyAlignment="1">
      <alignment horizontal="right" vertical="center"/>
    </xf>
    <xf numFmtId="0" fontId="45" fillId="0" borderId="0" xfId="0" applyFont="1" applyFill="1" applyAlignment="1" applyProtection="1">
      <alignment horizontal="center" vertical="center"/>
    </xf>
    <xf numFmtId="0" fontId="44" fillId="0" borderId="0" xfId="0" applyFont="1" applyAlignment="1">
      <alignment horizontal="center" vertical="center"/>
    </xf>
    <xf numFmtId="0" fontId="6" fillId="0" borderId="2" xfId="0" applyFont="1" applyFill="1" applyBorder="1" applyAlignment="1" applyProtection="1">
      <alignment horizontal="left" vertical="center"/>
    </xf>
    <xf numFmtId="0" fontId="6" fillId="0" borderId="5" xfId="0" applyFont="1" applyFill="1" applyBorder="1" applyAlignment="1" applyProtection="1">
      <alignment horizontal="left" vertical="center"/>
    </xf>
    <xf numFmtId="0" fontId="0" fillId="0" borderId="7" xfId="0" applyBorder="1" applyAlignment="1">
      <alignment horizontal="left" vertical="center"/>
    </xf>
    <xf numFmtId="167" fontId="6" fillId="0" borderId="5" xfId="0" applyNumberFormat="1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0" xfId="0" applyFont="1" applyFill="1" applyAlignment="1" applyProtection="1">
      <alignment horizontal="left" vertical="center"/>
      <protection locked="0"/>
    </xf>
    <xf numFmtId="0" fontId="20" fillId="0" borderId="9" xfId="0" applyFont="1" applyFill="1" applyBorder="1" applyAlignment="1" applyProtection="1">
      <alignment horizontal="right" vertical="center"/>
    </xf>
    <xf numFmtId="0" fontId="19" fillId="0" borderId="9" xfId="0" applyFont="1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6" fillId="0" borderId="5" xfId="0" applyFont="1" applyFill="1" applyBorder="1" applyAlignment="1" applyProtection="1">
      <alignment horizontal="left" vertical="center"/>
      <protection locked="0"/>
    </xf>
    <xf numFmtId="0" fontId="6" fillId="0" borderId="7" xfId="0" applyFont="1" applyFill="1" applyBorder="1" applyAlignment="1" applyProtection="1">
      <alignment horizontal="left" vertical="center"/>
    </xf>
    <xf numFmtId="0" fontId="0" fillId="0" borderId="7" xfId="0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left" vertical="center"/>
      <protection locked="0"/>
    </xf>
    <xf numFmtId="0" fontId="11" fillId="0" borderId="2" xfId="0" applyFont="1" applyFill="1" applyBorder="1" applyAlignment="1" applyProtection="1">
      <alignment horizontal="left" vertical="center"/>
      <protection locked="0"/>
    </xf>
    <xf numFmtId="0" fontId="11" fillId="0" borderId="2" xfId="0" applyFont="1" applyFill="1" applyBorder="1" applyAlignment="1" applyProtection="1">
      <alignment horizontal="left" vertical="center"/>
    </xf>
    <xf numFmtId="0" fontId="0" fillId="0" borderId="2" xfId="0" applyBorder="1" applyAlignment="1">
      <alignment horizontal="left" vertical="center"/>
    </xf>
    <xf numFmtId="173" fontId="27" fillId="0" borderId="9" xfId="0" applyNumberFormat="1" applyFont="1" applyFill="1" applyBorder="1" applyAlignment="1" applyProtection="1">
      <alignment horizontal="left" vertical="center"/>
    </xf>
    <xf numFmtId="173" fontId="0" fillId="0" borderId="9" xfId="0" applyNumberFormat="1" applyFont="1" applyBorder="1" applyAlignment="1">
      <alignment vertical="center"/>
    </xf>
    <xf numFmtId="175" fontId="6" fillId="0" borderId="0" xfId="0" applyNumberFormat="1" applyFont="1" applyFill="1" applyBorder="1" applyAlignment="1" applyProtection="1">
      <alignment horizontal="left" vertical="center"/>
      <protection locked="0"/>
    </xf>
    <xf numFmtId="175" fontId="11" fillId="0" borderId="0" xfId="0" applyNumberFormat="1" applyFont="1" applyFill="1" applyAlignment="1" applyProtection="1">
      <alignment horizontal="left" vertical="center"/>
      <protection locked="0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vertical="center"/>
    </xf>
    <xf numFmtId="168" fontId="6" fillId="0" borderId="0" xfId="0" applyNumberFormat="1" applyFont="1" applyFill="1" applyAlignment="1" applyProtection="1">
      <alignment horizontal="left" vertical="center"/>
    </xf>
    <xf numFmtId="0" fontId="17" fillId="0" borderId="0" xfId="0" applyFont="1" applyFill="1" applyAlignment="1" applyProtection="1">
      <alignment horizontal="right" vertical="center"/>
    </xf>
    <xf numFmtId="0" fontId="18" fillId="0" borderId="0" xfId="0" applyFont="1" applyAlignment="1">
      <alignment vertical="center"/>
    </xf>
    <xf numFmtId="0" fontId="50" fillId="0" borderId="0" xfId="0" applyFont="1" applyFill="1" applyBorder="1" applyAlignment="1" applyProtection="1">
      <alignment horizontal="left" vertical="center"/>
    </xf>
    <xf numFmtId="0" fontId="46" fillId="0" borderId="0" xfId="0" applyFont="1" applyFill="1" applyBorder="1" applyAlignment="1" applyProtection="1"/>
    <xf numFmtId="2" fontId="21" fillId="0" borderId="5" xfId="0" applyNumberFormat="1" applyFont="1" applyFill="1" applyBorder="1" applyAlignment="1" applyProtection="1">
      <alignment horizontal="center" vertical="center" wrapText="1"/>
    </xf>
    <xf numFmtId="0" fontId="28" fillId="0" borderId="7" xfId="0" applyFont="1" applyBorder="1" applyAlignment="1">
      <alignment horizontal="center" vertical="center"/>
    </xf>
    <xf numFmtId="172" fontId="14" fillId="0" borderId="0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vertical="center"/>
    </xf>
    <xf numFmtId="0" fontId="13" fillId="0" borderId="0" xfId="0" applyFont="1" applyFill="1" applyAlignment="1" applyProtection="1">
      <alignment horizontal="right" vertical="center"/>
    </xf>
    <xf numFmtId="0" fontId="11" fillId="0" borderId="0" xfId="0" applyFont="1" applyFill="1" applyAlignment="1" applyProtection="1">
      <alignment horizontal="right" vertical="center"/>
    </xf>
    <xf numFmtId="0" fontId="25" fillId="0" borderId="9" xfId="0" applyFont="1" applyFill="1" applyBorder="1" applyAlignment="1" applyProtection="1">
      <alignment horizontal="center" vertical="center"/>
    </xf>
    <xf numFmtId="0" fontId="25" fillId="0" borderId="0" xfId="0" applyFont="1" applyFill="1" applyBorder="1" applyAlignment="1" applyProtection="1">
      <alignment horizontal="center" vertical="center"/>
    </xf>
    <xf numFmtId="0" fontId="62" fillId="0" borderId="0" xfId="0" applyFont="1" applyFill="1" applyAlignment="1" applyProtection="1">
      <alignment horizontal="right" vertical="center"/>
    </xf>
    <xf numFmtId="0" fontId="63" fillId="0" borderId="0" xfId="0" applyFont="1" applyAlignment="1">
      <alignment vertical="center"/>
    </xf>
    <xf numFmtId="174" fontId="59" fillId="5" borderId="0" xfId="0" applyNumberFormat="1" applyFont="1" applyFill="1" applyAlignment="1" applyProtection="1">
      <alignment horizontal="left" vertical="center"/>
    </xf>
    <xf numFmtId="174" fontId="61" fillId="5" borderId="0" xfId="0" applyNumberFormat="1" applyFont="1" applyFill="1" applyAlignment="1">
      <alignment vertical="center"/>
    </xf>
    <xf numFmtId="165" fontId="6" fillId="0" borderId="5" xfId="0" applyNumberFormat="1" applyFont="1" applyFill="1" applyBorder="1" applyAlignment="1" applyProtection="1">
      <alignment horizontal="center"/>
    </xf>
    <xf numFmtId="0" fontId="0" fillId="0" borderId="11" xfId="0" applyBorder="1" applyAlignment="1"/>
    <xf numFmtId="0" fontId="0" fillId="0" borderId="7" xfId="0" applyBorder="1" applyAlignment="1"/>
    <xf numFmtId="0" fontId="11" fillId="0" borderId="11" xfId="0" applyFont="1" applyFill="1" applyBorder="1" applyAlignment="1" applyProtection="1">
      <alignment horizontal="center" vertical="center"/>
    </xf>
    <xf numFmtId="0" fontId="12" fillId="0" borderId="11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5" xfId="0" applyFont="1" applyFill="1" applyBorder="1" applyAlignment="1" applyProtection="1"/>
    <xf numFmtId="0" fontId="0" fillId="0" borderId="33" xfId="0" applyBorder="1" applyAlignment="1"/>
    <xf numFmtId="0" fontId="6" fillId="0" borderId="2" xfId="0" applyFont="1" applyFill="1" applyBorder="1" applyAlignment="1" applyProtection="1"/>
    <xf numFmtId="0" fontId="0" fillId="6" borderId="23" xfId="0" applyFill="1" applyBorder="1" applyAlignment="1">
      <alignment vertical="center" wrapText="1"/>
    </xf>
    <xf numFmtId="0" fontId="0" fillId="6" borderId="15" xfId="0" applyFill="1" applyBorder="1" applyAlignment="1">
      <alignment vertical="center"/>
    </xf>
    <xf numFmtId="0" fontId="0" fillId="6" borderId="20" xfId="0" applyFill="1" applyBorder="1" applyAlignment="1">
      <alignment vertical="center" wrapText="1"/>
    </xf>
    <xf numFmtId="0" fontId="0" fillId="6" borderId="21" xfId="0" applyFill="1" applyBorder="1" applyAlignment="1">
      <alignment vertical="center"/>
    </xf>
    <xf numFmtId="0" fontId="23" fillId="6" borderId="26" xfId="0" applyFont="1" applyFill="1" applyBorder="1" applyAlignment="1">
      <alignment horizontal="center" wrapText="1"/>
    </xf>
    <xf numFmtId="0" fontId="23" fillId="6" borderId="27" xfId="0" applyFont="1" applyFill="1" applyBorder="1" applyAlignment="1"/>
    <xf numFmtId="0" fontId="23" fillId="6" borderId="28" xfId="0" applyFont="1" applyFill="1" applyBorder="1" applyAlignment="1"/>
    <xf numFmtId="0" fontId="0" fillId="7" borderId="16" xfId="0" applyFill="1" applyBorder="1" applyAlignment="1">
      <alignment horizontal="center" vertical="center" wrapText="1"/>
    </xf>
    <xf numFmtId="0" fontId="0" fillId="7" borderId="16" xfId="0" applyFill="1" applyBorder="1" applyAlignment="1">
      <alignment horizontal="center" vertical="center"/>
    </xf>
    <xf numFmtId="0" fontId="24" fillId="7" borderId="24" xfId="0" applyFont="1" applyFill="1" applyBorder="1" applyAlignment="1">
      <alignment horizontal="center"/>
    </xf>
    <xf numFmtId="0" fontId="24" fillId="7" borderId="12" xfId="0" applyFont="1" applyFill="1" applyBorder="1" applyAlignment="1">
      <alignment horizontal="center"/>
    </xf>
    <xf numFmtId="0" fontId="24" fillId="7" borderId="25" xfId="0" applyFont="1" applyFill="1" applyBorder="1" applyAlignment="1">
      <alignment horizontal="center"/>
    </xf>
    <xf numFmtId="0" fontId="1" fillId="0" borderId="2" xfId="0" applyFont="1" applyBorder="1" applyAlignment="1" applyProtection="1"/>
    <xf numFmtId="0" fontId="1" fillId="0" borderId="5" xfId="0" applyFont="1" applyBorder="1" applyAlignment="1" applyProtection="1"/>
    <xf numFmtId="0" fontId="1" fillId="0" borderId="4" xfId="0" applyFont="1" applyBorder="1" applyAlignment="1" applyProtection="1"/>
    <xf numFmtId="0" fontId="1" fillId="0" borderId="9" xfId="0" applyFont="1" applyBorder="1" applyAlignment="1" applyProtection="1"/>
    <xf numFmtId="0" fontId="1" fillId="0" borderId="6" xfId="0" applyFont="1" applyBorder="1" applyAlignment="1" applyProtection="1"/>
    <xf numFmtId="0" fontId="1" fillId="0" borderId="8" xfId="0" applyFont="1" applyBorder="1" applyAlignment="1" applyProtection="1"/>
    <xf numFmtId="0" fontId="0" fillId="0" borderId="0" xfId="0" applyBorder="1" applyAlignment="1">
      <alignment horizontal="center"/>
    </xf>
    <xf numFmtId="0" fontId="11" fillId="0" borderId="5" xfId="0" applyFont="1" applyFill="1" applyBorder="1" applyAlignment="1" applyProtection="1"/>
    <xf numFmtId="0" fontId="0" fillId="0" borderId="5" xfId="0" applyBorder="1" applyAlignment="1"/>
  </cellXfs>
  <cellStyles count="4">
    <cellStyle name="Euro" xfId="1"/>
    <cellStyle name="Lien hypertexte" xfId="2" builtinId="8"/>
    <cellStyle name="Normal" xfId="0" builtinId="0"/>
    <cellStyle name="Normal 2" xfId="3"/>
  </cellStyles>
  <dxfs count="18"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ill>
        <patternFill>
          <bgColor rgb="FFFFFF00"/>
        </patternFill>
      </fill>
    </dxf>
    <dxf>
      <font>
        <b/>
        <i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</dxfs>
  <tableStyles count="0" defaultTableStyle="TableStyleMedium9" defaultPivotStyle="PivotStyleLight16"/>
  <colors>
    <mruColors>
      <color rgb="FFFFFF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CheckBox" fmlaLink="$L$15" lockText="1" noThreeD="1"/>
</file>

<file path=xl/ctrlProps/ctrlProp4.xml><?xml version="1.0" encoding="utf-8"?>
<formControlPr xmlns="http://schemas.microsoft.com/office/spreadsheetml/2009/9/main" objectType="CheckBox" fmlaLink="$L$16" lockText="1" noThreeD="1"/>
</file>

<file path=xl/ctrlProps/ctrlProp5.xml><?xml version="1.0" encoding="utf-8"?>
<formControlPr xmlns="http://schemas.microsoft.com/office/spreadsheetml/2009/9/main" objectType="CheckBox" fmlaLink="$L$18" lockText="1" noThreeD="1"/>
</file>

<file path=xl/ctrlProps/ctrlProp6.xml><?xml version="1.0" encoding="utf-8"?>
<formControlPr xmlns="http://schemas.microsoft.com/office/spreadsheetml/2009/9/main" objectType="CheckBox" fmlaLink="$L$20" lockText="1" noThreeD="1"/>
</file>

<file path=xl/ctrlProps/ctrlProp7.xml><?xml version="1.0" encoding="utf-8"?>
<formControlPr xmlns="http://schemas.microsoft.com/office/spreadsheetml/2009/9/main" objectType="CheckBox" fmlaLink="$L$21" lockText="1" noThreeD="1"/>
</file>

<file path=xl/ctrlProps/ctrlProp8.xml><?xml version="1.0" encoding="utf-8"?>
<formControlPr xmlns="http://schemas.microsoft.com/office/spreadsheetml/2009/9/main" objectType="CheckBox" fmlaLink="$L$22" lockText="1" noThreeD="1"/>
</file>

<file path=xl/ctrlProps/ctrlProp9.xml><?xml version="1.0" encoding="utf-8"?>
<formControlPr xmlns="http://schemas.microsoft.com/office/spreadsheetml/2009/9/main" objectType="CheckBox" fmlaLink="$L$23" lockText="1" noThreeD="1"/>
</file>

<file path=xl/ctrlProps/ctrlProp10.xml><?xml version="1.0" encoding="utf-8"?>
<formControlPr xmlns="http://schemas.microsoft.com/office/spreadsheetml/2009/9/main" objectType="CheckBox" fmlaLink="$L$24" lockText="1" noThreeD="1"/>
</file>

<file path=xl/ctrlProps/ctrlProp11.xml><?xml version="1.0" encoding="utf-8"?>
<formControlPr xmlns="http://schemas.microsoft.com/office/spreadsheetml/2009/9/main" objectType="CheckBox" fmlaLink="$L$25" lockText="1" noThreeD="1"/>
</file>

<file path=xl/ctrlProps/ctrlProp12.xml><?xml version="1.0" encoding="utf-8"?>
<formControlPr xmlns="http://schemas.microsoft.com/office/spreadsheetml/2009/9/main" objectType="CheckBox" fmlaLink="$L$26" lockText="1" noThreeD="1"/>
</file>

<file path=xl/ctrlProps/ctrlProp13.xml><?xml version="1.0" encoding="utf-8"?>
<formControlPr xmlns="http://schemas.microsoft.com/office/spreadsheetml/2009/9/main" objectType="CheckBox" fmlaLink="$L$27" lockText="1" noThreeD="1"/>
</file>

<file path=xl/ctrlProps/ctrlProp14.xml><?xml version="1.0" encoding="utf-8"?>
<formControlPr xmlns="http://schemas.microsoft.com/office/spreadsheetml/2009/9/main" objectType="CheckBox" fmlaLink="$L$28" lockText="1" noThreeD="1"/>
</file>

<file path=xl/ctrlProps/ctrlProp15.xml><?xml version="1.0" encoding="utf-8"?>
<formControlPr xmlns="http://schemas.microsoft.com/office/spreadsheetml/2009/9/main" objectType="CheckBox" fmlaLink="$L$29" lockText="1" noThreeD="1"/>
</file>

<file path=xl/ctrlProps/ctrlProp16.xml><?xml version="1.0" encoding="utf-8"?>
<formControlPr xmlns="http://schemas.microsoft.com/office/spreadsheetml/2009/9/main" objectType="CheckBox" fmlaLink="$L$30" lockText="1" noThreeD="1"/>
</file>

<file path=xl/ctrlProps/ctrlProp17.xml><?xml version="1.0" encoding="utf-8"?>
<formControlPr xmlns="http://schemas.microsoft.com/office/spreadsheetml/2009/9/main" objectType="CheckBox" fmlaLink="$L$31" lockText="1" noThreeD="1"/>
</file>

<file path=xl/ctrlProps/ctrlProp18.xml><?xml version="1.0" encoding="utf-8"?>
<formControlPr xmlns="http://schemas.microsoft.com/office/spreadsheetml/2009/9/main" objectType="CheckBox" fmlaLink="$L$33" lockText="1" noThreeD="1"/>
</file>

<file path=xl/ctrlProps/ctrlProp19.xml><?xml version="1.0" encoding="utf-8"?>
<formControlPr xmlns="http://schemas.microsoft.com/office/spreadsheetml/2009/9/main" objectType="CheckBox" fmlaLink="$L$34" lockText="1" noThreeD="1"/>
</file>

<file path=xl/ctrlProps/ctrlProp20.xml><?xml version="1.0" encoding="utf-8"?>
<formControlPr xmlns="http://schemas.microsoft.com/office/spreadsheetml/2009/9/main" objectType="CheckBox" fmlaLink="$L$35" lockText="1" noThreeD="1"/>
</file>

<file path=xl/ctrlProps/ctrlProp21.xml><?xml version="1.0" encoding="utf-8"?>
<formControlPr xmlns="http://schemas.microsoft.com/office/spreadsheetml/2009/9/main" objectType="CheckBox" fmlaLink="$L$37" lockText="1" noThreeD="1"/>
</file>

<file path=xl/ctrlProps/ctrlProp22.xml><?xml version="1.0" encoding="utf-8"?>
<formControlPr xmlns="http://schemas.microsoft.com/office/spreadsheetml/2009/9/main" objectType="CheckBox" fmlaLink="$L$38" lockText="1" noThreeD="1"/>
</file>

<file path=xl/ctrlProps/ctrlProp23.xml><?xml version="1.0" encoding="utf-8"?>
<formControlPr xmlns="http://schemas.microsoft.com/office/spreadsheetml/2009/9/main" objectType="CheckBox" fmlaLink="$L$39" lockText="1" noThreeD="1"/>
</file>

<file path=xl/ctrlProps/ctrlProp24.xml><?xml version="1.0" encoding="utf-8"?>
<formControlPr xmlns="http://schemas.microsoft.com/office/spreadsheetml/2009/9/main" objectType="CheckBox" fmlaLink="$L$40" lockText="1" noThreeD="1"/>
</file>

<file path=xl/ctrlProps/ctrlProp25.xml><?xml version="1.0" encoding="utf-8"?>
<formControlPr xmlns="http://schemas.microsoft.com/office/spreadsheetml/2009/9/main" objectType="CheckBox" fmlaLink="$L$41" lockText="1" noThreeD="1"/>
</file>

<file path=xl/ctrlProps/ctrlProp26.xml><?xml version="1.0" encoding="utf-8"?>
<formControlPr xmlns="http://schemas.microsoft.com/office/spreadsheetml/2009/9/main" objectType="CheckBox" fmlaLink="$L$42" lockText="1" noThreeD="1"/>
</file>

<file path=xl/ctrlProps/ctrlProp27.xml><?xml version="1.0" encoding="utf-8"?>
<formControlPr xmlns="http://schemas.microsoft.com/office/spreadsheetml/2009/9/main" objectType="CheckBox" fmlaLink="$L$43" lockText="1" noThreeD="1"/>
</file>

<file path=xl/ctrlProps/ctrlProp28.xml><?xml version="1.0" encoding="utf-8"?>
<formControlPr xmlns="http://schemas.microsoft.com/office/spreadsheetml/2009/9/main" objectType="CheckBox" fmlaLink="$L$44" lockText="1" noThreeD="1"/>
</file>

<file path=xl/ctrlProps/ctrlProp29.xml><?xml version="1.0" encoding="utf-8"?>
<formControlPr xmlns="http://schemas.microsoft.com/office/spreadsheetml/2009/9/main" objectType="CheckBox" fmlaLink="$L$45" lockText="1" noThreeD="1"/>
</file>

<file path=xl/ctrlProps/ctrlProp30.xml><?xml version="1.0" encoding="utf-8"?>
<formControlPr xmlns="http://schemas.microsoft.com/office/spreadsheetml/2009/9/main" objectType="CheckBox" fmlaLink="$L$46" lockText="1" noThreeD="1"/>
</file>

<file path=xl/ctrlProps/ctrlProp31.xml><?xml version="1.0" encoding="utf-8"?>
<formControlPr xmlns="http://schemas.microsoft.com/office/spreadsheetml/2009/9/main" objectType="CheckBox" fmlaLink="$L$47" lockText="1" noThreeD="1"/>
</file>

<file path=xl/ctrlProps/ctrlProp32.xml><?xml version="1.0" encoding="utf-8"?>
<formControlPr xmlns="http://schemas.microsoft.com/office/spreadsheetml/2009/9/main" objectType="CheckBox" fmlaLink="$L$48" lockText="1" noThreeD="1"/>
</file>

<file path=xl/ctrlProps/ctrlProp33.xml><?xml version="1.0" encoding="utf-8"?>
<formControlPr xmlns="http://schemas.microsoft.com/office/spreadsheetml/2009/9/main" objectType="CheckBox" fmlaLink="$L$49" lockText="1" noThreeD="1"/>
</file>

<file path=xl/ctrlProps/ctrlProp34.xml><?xml version="1.0" encoding="utf-8"?>
<formControlPr xmlns="http://schemas.microsoft.com/office/spreadsheetml/2009/9/main" objectType="CheckBox" fmlaLink="$L$50" lockText="1" noThreeD="1"/>
</file>

<file path=xl/ctrlProps/ctrlProp35.xml><?xml version="1.0" encoding="utf-8"?>
<formControlPr xmlns="http://schemas.microsoft.com/office/spreadsheetml/2009/9/main" objectType="CheckBox" fmlaLink="$L$51" lockText="1" noThreeD="1"/>
</file>

<file path=xl/ctrlProps/ctrlProp36.xml><?xml version="1.0" encoding="utf-8"?>
<formControlPr xmlns="http://schemas.microsoft.com/office/spreadsheetml/2009/9/main" objectType="CheckBox" fmlaLink="$L$17" lockText="1" noThreeD="1"/>
</file>

<file path=xl/ctrlProps/ctrlProp37.xml><?xml version="1.0" encoding="utf-8"?>
<formControlPr xmlns="http://schemas.microsoft.com/office/spreadsheetml/2009/9/main" objectType="CheckBox" fmlaLink="$F$2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317500</xdr:colOff>
      <xdr:row>1</xdr:row>
      <xdr:rowOff>6350</xdr:rowOff>
    </xdr:from>
    <xdr:to>
      <xdr:col>9</xdr:col>
      <xdr:colOff>46037</xdr:colOff>
      <xdr:row>2</xdr:row>
      <xdr:rowOff>130176</xdr:rowOff>
    </xdr:to>
    <xdr:pic>
      <xdr:nvPicPr>
        <xdr:cNvPr id="61858" name="Image 2" descr="brebis 2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19750" y="157163"/>
          <a:ext cx="704850" cy="4492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12</xdr:col>
      <xdr:colOff>333376</xdr:colOff>
      <xdr:row>9</xdr:row>
      <xdr:rowOff>136136</xdr:rowOff>
    </xdr:from>
    <xdr:ext cx="1366838" cy="657615"/>
    <xdr:sp macro="[0]!AfficherTout" textlink="" fLocksText="0">
      <xdr:nvSpPr>
        <xdr:cNvPr id="4" name="Rectangle 3"/>
        <xdr:cNvSpPr/>
      </xdr:nvSpPr>
      <xdr:spPr>
        <a:xfrm>
          <a:off x="7723189" y="2199886"/>
          <a:ext cx="1366838" cy="657615"/>
        </a:xfrm>
        <a:prstGeom prst="rect">
          <a:avLst/>
        </a:prstGeom>
        <a:solidFill>
          <a:srgbClr val="92D05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>
          <a:noAutofit/>
        </a:bodyPr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Afficher tout</a:t>
          </a:r>
        </a:p>
      </xdr:txBody>
    </xdr:sp>
    <xdr:clientData fLocksWithSheet="0" fPrintsWithSheet="0"/>
  </xdr:oneCellAnchor>
  <xdr:twoCellAnchor editAs="oneCell">
    <xdr:from>
      <xdr:col>0</xdr:col>
      <xdr:colOff>285751</xdr:colOff>
      <xdr:row>0</xdr:row>
      <xdr:rowOff>119062</xdr:rowOff>
    </xdr:from>
    <xdr:to>
      <xdr:col>0</xdr:col>
      <xdr:colOff>1008063</xdr:colOff>
      <xdr:row>4</xdr:row>
      <xdr:rowOff>216780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1" y="119062"/>
          <a:ext cx="722312" cy="107403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4</xdr:row>
          <xdr:rowOff>333375</xdr:rowOff>
        </xdr:from>
        <xdr:to>
          <xdr:col>13</xdr:col>
          <xdr:colOff>1114425</xdr:colOff>
          <xdr:row>6</xdr:row>
          <xdr:rowOff>161925</xdr:rowOff>
        </xdr:to>
        <xdr:sp macro="" textlink="">
          <xdr:nvSpPr>
            <xdr:cNvPr id="61808" name="Button 368" hidden="1">
              <a:extLst>
                <a:ext uri="{63B3BB69-23CF-44E3-9099-C40C66FF867C}">
                  <a14:compatExt spid="_x0000_s6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</a:rPr>
                <a:t>Cliquez pour Enregister sous...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7</xdr:row>
          <xdr:rowOff>47625</xdr:rowOff>
        </xdr:from>
        <xdr:to>
          <xdr:col>13</xdr:col>
          <xdr:colOff>1095375</xdr:colOff>
          <xdr:row>9</xdr:row>
          <xdr:rowOff>76200</xdr:rowOff>
        </xdr:to>
        <xdr:sp macro="" textlink="">
          <xdr:nvSpPr>
            <xdr:cNvPr id="61809" name="Button 369" hidden="1">
              <a:extLst>
                <a:ext uri="{63B3BB69-23CF-44E3-9099-C40C66FF867C}">
                  <a14:compatExt spid="_x0000_s6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</a:rPr>
                <a:t>Cliquez pour Imprimer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13</xdr:row>
          <xdr:rowOff>76200</xdr:rowOff>
        </xdr:from>
        <xdr:to>
          <xdr:col>2</xdr:col>
          <xdr:colOff>0</xdr:colOff>
          <xdr:row>15</xdr:row>
          <xdr:rowOff>0</xdr:rowOff>
        </xdr:to>
        <xdr:sp macro="" textlink="">
          <xdr:nvSpPr>
            <xdr:cNvPr id="61865" name="Check Box 425" hidden="1">
              <a:extLst>
                <a:ext uri="{63B3BB69-23CF-44E3-9099-C40C66FF867C}">
                  <a14:compatExt spid="_x0000_s6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15</xdr:row>
          <xdr:rowOff>0</xdr:rowOff>
        </xdr:from>
        <xdr:to>
          <xdr:col>2</xdr:col>
          <xdr:colOff>0</xdr:colOff>
          <xdr:row>16</xdr:row>
          <xdr:rowOff>9525</xdr:rowOff>
        </xdr:to>
        <xdr:sp macro="" textlink="">
          <xdr:nvSpPr>
            <xdr:cNvPr id="61908" name="Check Box 468" hidden="1">
              <a:extLst>
                <a:ext uri="{63B3BB69-23CF-44E3-9099-C40C66FF867C}">
                  <a14:compatExt spid="_x0000_s6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16</xdr:row>
          <xdr:rowOff>180975</xdr:rowOff>
        </xdr:from>
        <xdr:to>
          <xdr:col>2</xdr:col>
          <xdr:colOff>0</xdr:colOff>
          <xdr:row>18</xdr:row>
          <xdr:rowOff>0</xdr:rowOff>
        </xdr:to>
        <xdr:sp macro="" textlink="">
          <xdr:nvSpPr>
            <xdr:cNvPr id="61910" name="Check Box 470" hidden="1">
              <a:extLst>
                <a:ext uri="{63B3BB69-23CF-44E3-9099-C40C66FF867C}">
                  <a14:compatExt spid="_x0000_s6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18</xdr:row>
          <xdr:rowOff>180975</xdr:rowOff>
        </xdr:from>
        <xdr:to>
          <xdr:col>2</xdr:col>
          <xdr:colOff>0</xdr:colOff>
          <xdr:row>20</xdr:row>
          <xdr:rowOff>0</xdr:rowOff>
        </xdr:to>
        <xdr:sp macro="" textlink="">
          <xdr:nvSpPr>
            <xdr:cNvPr id="61912" name="Check Box 472" hidden="1">
              <a:extLst>
                <a:ext uri="{63B3BB69-23CF-44E3-9099-C40C66FF867C}">
                  <a14:compatExt spid="_x0000_s6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19</xdr:row>
          <xdr:rowOff>180975</xdr:rowOff>
        </xdr:from>
        <xdr:to>
          <xdr:col>2</xdr:col>
          <xdr:colOff>0</xdr:colOff>
          <xdr:row>21</xdr:row>
          <xdr:rowOff>0</xdr:rowOff>
        </xdr:to>
        <xdr:sp macro="" textlink="">
          <xdr:nvSpPr>
            <xdr:cNvPr id="61913" name="Check Box 473" hidden="1">
              <a:extLst>
                <a:ext uri="{63B3BB69-23CF-44E3-9099-C40C66FF867C}">
                  <a14:compatExt spid="_x0000_s6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21</xdr:row>
          <xdr:rowOff>0</xdr:rowOff>
        </xdr:from>
        <xdr:to>
          <xdr:col>2</xdr:col>
          <xdr:colOff>0</xdr:colOff>
          <xdr:row>22</xdr:row>
          <xdr:rowOff>9525</xdr:rowOff>
        </xdr:to>
        <xdr:sp macro="" textlink="">
          <xdr:nvSpPr>
            <xdr:cNvPr id="61914" name="Check Box 474" hidden="1">
              <a:extLst>
                <a:ext uri="{63B3BB69-23CF-44E3-9099-C40C66FF867C}">
                  <a14:compatExt spid="_x0000_s6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21</xdr:row>
          <xdr:rowOff>180975</xdr:rowOff>
        </xdr:from>
        <xdr:to>
          <xdr:col>2</xdr:col>
          <xdr:colOff>0</xdr:colOff>
          <xdr:row>23</xdr:row>
          <xdr:rowOff>0</xdr:rowOff>
        </xdr:to>
        <xdr:sp macro="" textlink="">
          <xdr:nvSpPr>
            <xdr:cNvPr id="61915" name="Check Box 475" hidden="1">
              <a:extLst>
                <a:ext uri="{63B3BB69-23CF-44E3-9099-C40C66FF867C}">
                  <a14:compatExt spid="_x0000_s6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22</xdr:row>
          <xdr:rowOff>180975</xdr:rowOff>
        </xdr:from>
        <xdr:to>
          <xdr:col>2</xdr:col>
          <xdr:colOff>0</xdr:colOff>
          <xdr:row>24</xdr:row>
          <xdr:rowOff>0</xdr:rowOff>
        </xdr:to>
        <xdr:sp macro="" textlink="">
          <xdr:nvSpPr>
            <xdr:cNvPr id="61919" name="Check Box 479" hidden="1">
              <a:extLst>
                <a:ext uri="{63B3BB69-23CF-44E3-9099-C40C66FF867C}">
                  <a14:compatExt spid="_x0000_s6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23</xdr:row>
          <xdr:rowOff>180975</xdr:rowOff>
        </xdr:from>
        <xdr:to>
          <xdr:col>2</xdr:col>
          <xdr:colOff>0</xdr:colOff>
          <xdr:row>25</xdr:row>
          <xdr:rowOff>0</xdr:rowOff>
        </xdr:to>
        <xdr:sp macro="" textlink="">
          <xdr:nvSpPr>
            <xdr:cNvPr id="61921" name="Check Box 481" hidden="1">
              <a:extLst>
                <a:ext uri="{63B3BB69-23CF-44E3-9099-C40C66FF867C}">
                  <a14:compatExt spid="_x0000_s6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25</xdr:row>
          <xdr:rowOff>0</xdr:rowOff>
        </xdr:from>
        <xdr:to>
          <xdr:col>2</xdr:col>
          <xdr:colOff>0</xdr:colOff>
          <xdr:row>26</xdr:row>
          <xdr:rowOff>9525</xdr:rowOff>
        </xdr:to>
        <xdr:sp macro="" textlink="">
          <xdr:nvSpPr>
            <xdr:cNvPr id="61923" name="Check Box 483" hidden="1">
              <a:extLst>
                <a:ext uri="{63B3BB69-23CF-44E3-9099-C40C66FF867C}">
                  <a14:compatExt spid="_x0000_s6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25</xdr:row>
          <xdr:rowOff>180975</xdr:rowOff>
        </xdr:from>
        <xdr:to>
          <xdr:col>2</xdr:col>
          <xdr:colOff>0</xdr:colOff>
          <xdr:row>27</xdr:row>
          <xdr:rowOff>0</xdr:rowOff>
        </xdr:to>
        <xdr:sp macro="" textlink="">
          <xdr:nvSpPr>
            <xdr:cNvPr id="61924" name="Check Box 484" hidden="1">
              <a:extLst>
                <a:ext uri="{63B3BB69-23CF-44E3-9099-C40C66FF867C}">
                  <a14:compatExt spid="_x0000_s6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419100</xdr:colOff>
          <xdr:row>26</xdr:row>
          <xdr:rowOff>180975</xdr:rowOff>
        </xdr:from>
        <xdr:to>
          <xdr:col>2</xdr:col>
          <xdr:colOff>0</xdr:colOff>
          <xdr:row>28</xdr:row>
          <xdr:rowOff>0</xdr:rowOff>
        </xdr:to>
        <xdr:sp macro="" textlink="">
          <xdr:nvSpPr>
            <xdr:cNvPr id="61925" name="Check Box 485" hidden="1">
              <a:extLst>
                <a:ext uri="{63B3BB69-23CF-44E3-9099-C40C66FF867C}">
                  <a14:compatExt spid="_x0000_s6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27</xdr:row>
          <xdr:rowOff>180975</xdr:rowOff>
        </xdr:from>
        <xdr:to>
          <xdr:col>2</xdr:col>
          <xdr:colOff>0</xdr:colOff>
          <xdr:row>29</xdr:row>
          <xdr:rowOff>0</xdr:rowOff>
        </xdr:to>
        <xdr:sp macro="" textlink="">
          <xdr:nvSpPr>
            <xdr:cNvPr id="61926" name="Check Box 486" hidden="1">
              <a:extLst>
                <a:ext uri="{63B3BB69-23CF-44E3-9099-C40C66FF867C}">
                  <a14:compatExt spid="_x0000_s6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29</xdr:row>
          <xdr:rowOff>0</xdr:rowOff>
        </xdr:from>
        <xdr:to>
          <xdr:col>2</xdr:col>
          <xdr:colOff>0</xdr:colOff>
          <xdr:row>30</xdr:row>
          <xdr:rowOff>0</xdr:rowOff>
        </xdr:to>
        <xdr:sp macro="" textlink="">
          <xdr:nvSpPr>
            <xdr:cNvPr id="61928" name="Check Box 488" hidden="1">
              <a:extLst>
                <a:ext uri="{63B3BB69-23CF-44E3-9099-C40C66FF867C}">
                  <a14:compatExt spid="_x0000_s6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29</xdr:row>
          <xdr:rowOff>180975</xdr:rowOff>
        </xdr:from>
        <xdr:to>
          <xdr:col>2</xdr:col>
          <xdr:colOff>0</xdr:colOff>
          <xdr:row>31</xdr:row>
          <xdr:rowOff>0</xdr:rowOff>
        </xdr:to>
        <xdr:sp macro="" textlink="">
          <xdr:nvSpPr>
            <xdr:cNvPr id="61930" name="Check Box 490" hidden="1">
              <a:extLst>
                <a:ext uri="{63B3BB69-23CF-44E3-9099-C40C66FF867C}">
                  <a14:compatExt spid="_x0000_s6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31</xdr:row>
          <xdr:rowOff>0</xdr:rowOff>
        </xdr:from>
        <xdr:to>
          <xdr:col>2</xdr:col>
          <xdr:colOff>0</xdr:colOff>
          <xdr:row>32</xdr:row>
          <xdr:rowOff>152400</xdr:rowOff>
        </xdr:to>
        <xdr:sp macro="" textlink="">
          <xdr:nvSpPr>
            <xdr:cNvPr id="61932" name="Check Box 492" hidden="1">
              <a:extLst>
                <a:ext uri="{63B3BB69-23CF-44E3-9099-C40C66FF867C}">
                  <a14:compatExt spid="_x0000_s6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33</xdr:row>
          <xdr:rowOff>0</xdr:rowOff>
        </xdr:from>
        <xdr:to>
          <xdr:col>2</xdr:col>
          <xdr:colOff>0</xdr:colOff>
          <xdr:row>34</xdr:row>
          <xdr:rowOff>9525</xdr:rowOff>
        </xdr:to>
        <xdr:sp macro="" textlink="">
          <xdr:nvSpPr>
            <xdr:cNvPr id="61933" name="Check Box 493" hidden="1">
              <a:extLst>
                <a:ext uri="{63B3BB69-23CF-44E3-9099-C40C66FF867C}">
                  <a14:compatExt spid="_x0000_s6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33</xdr:row>
          <xdr:rowOff>180975</xdr:rowOff>
        </xdr:from>
        <xdr:to>
          <xdr:col>2</xdr:col>
          <xdr:colOff>0</xdr:colOff>
          <xdr:row>35</xdr:row>
          <xdr:rowOff>0</xdr:rowOff>
        </xdr:to>
        <xdr:sp macro="" textlink="">
          <xdr:nvSpPr>
            <xdr:cNvPr id="61935" name="Check Box 495" hidden="1">
              <a:extLst>
                <a:ext uri="{63B3BB69-23CF-44E3-9099-C40C66FF867C}">
                  <a14:compatExt spid="_x0000_s6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36</xdr:row>
          <xdr:rowOff>0</xdr:rowOff>
        </xdr:from>
        <xdr:to>
          <xdr:col>2</xdr:col>
          <xdr:colOff>0</xdr:colOff>
          <xdr:row>37</xdr:row>
          <xdr:rowOff>19050</xdr:rowOff>
        </xdr:to>
        <xdr:sp macro="" textlink="">
          <xdr:nvSpPr>
            <xdr:cNvPr id="61936" name="Check Box 496" hidden="1">
              <a:extLst>
                <a:ext uri="{63B3BB69-23CF-44E3-9099-C40C66FF867C}">
                  <a14:compatExt spid="_x0000_s6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36</xdr:row>
          <xdr:rowOff>180975</xdr:rowOff>
        </xdr:from>
        <xdr:to>
          <xdr:col>2</xdr:col>
          <xdr:colOff>0</xdr:colOff>
          <xdr:row>38</xdr:row>
          <xdr:rowOff>0</xdr:rowOff>
        </xdr:to>
        <xdr:sp macro="" textlink="">
          <xdr:nvSpPr>
            <xdr:cNvPr id="61938" name="Check Box 498" hidden="1">
              <a:extLst>
                <a:ext uri="{63B3BB69-23CF-44E3-9099-C40C66FF867C}">
                  <a14:compatExt spid="_x0000_s6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37</xdr:row>
          <xdr:rowOff>171450</xdr:rowOff>
        </xdr:from>
        <xdr:to>
          <xdr:col>2</xdr:col>
          <xdr:colOff>0</xdr:colOff>
          <xdr:row>39</xdr:row>
          <xdr:rowOff>0</xdr:rowOff>
        </xdr:to>
        <xdr:sp macro="" textlink="">
          <xdr:nvSpPr>
            <xdr:cNvPr id="61940" name="Check Box 500" hidden="1">
              <a:extLst>
                <a:ext uri="{63B3BB69-23CF-44E3-9099-C40C66FF867C}">
                  <a14:compatExt spid="_x0000_s6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39</xdr:row>
          <xdr:rowOff>0</xdr:rowOff>
        </xdr:from>
        <xdr:to>
          <xdr:col>2</xdr:col>
          <xdr:colOff>0</xdr:colOff>
          <xdr:row>40</xdr:row>
          <xdr:rowOff>9525</xdr:rowOff>
        </xdr:to>
        <xdr:sp macro="" textlink="">
          <xdr:nvSpPr>
            <xdr:cNvPr id="61941" name="Check Box 501" hidden="1">
              <a:extLst>
                <a:ext uri="{63B3BB69-23CF-44E3-9099-C40C66FF867C}">
                  <a14:compatExt spid="_x0000_s6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39</xdr:row>
          <xdr:rowOff>180975</xdr:rowOff>
        </xdr:from>
        <xdr:to>
          <xdr:col>2</xdr:col>
          <xdr:colOff>0</xdr:colOff>
          <xdr:row>41</xdr:row>
          <xdr:rowOff>0</xdr:rowOff>
        </xdr:to>
        <xdr:sp macro="" textlink="">
          <xdr:nvSpPr>
            <xdr:cNvPr id="61943" name="Check Box 503" hidden="1">
              <a:extLst>
                <a:ext uri="{63B3BB69-23CF-44E3-9099-C40C66FF867C}">
                  <a14:compatExt spid="_x0000_s6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40</xdr:row>
          <xdr:rowOff>180975</xdr:rowOff>
        </xdr:from>
        <xdr:to>
          <xdr:col>2</xdr:col>
          <xdr:colOff>0</xdr:colOff>
          <xdr:row>42</xdr:row>
          <xdr:rowOff>0</xdr:rowOff>
        </xdr:to>
        <xdr:sp macro="" textlink="">
          <xdr:nvSpPr>
            <xdr:cNvPr id="61944" name="Check Box 504" hidden="1">
              <a:extLst>
                <a:ext uri="{63B3BB69-23CF-44E3-9099-C40C66FF867C}">
                  <a14:compatExt spid="_x0000_s6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41</xdr:row>
          <xdr:rowOff>180975</xdr:rowOff>
        </xdr:from>
        <xdr:to>
          <xdr:col>2</xdr:col>
          <xdr:colOff>0</xdr:colOff>
          <xdr:row>43</xdr:row>
          <xdr:rowOff>0</xdr:rowOff>
        </xdr:to>
        <xdr:sp macro="" textlink="">
          <xdr:nvSpPr>
            <xdr:cNvPr id="61946" name="Check Box 506" hidden="1">
              <a:extLst>
                <a:ext uri="{63B3BB69-23CF-44E3-9099-C40C66FF867C}">
                  <a14:compatExt spid="_x0000_s6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42</xdr:row>
          <xdr:rowOff>180975</xdr:rowOff>
        </xdr:from>
        <xdr:to>
          <xdr:col>2</xdr:col>
          <xdr:colOff>0</xdr:colOff>
          <xdr:row>44</xdr:row>
          <xdr:rowOff>0</xdr:rowOff>
        </xdr:to>
        <xdr:sp macro="" textlink="">
          <xdr:nvSpPr>
            <xdr:cNvPr id="61948" name="Check Box 508" hidden="1">
              <a:extLst>
                <a:ext uri="{63B3BB69-23CF-44E3-9099-C40C66FF867C}">
                  <a14:compatExt spid="_x0000_s6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43</xdr:row>
          <xdr:rowOff>180975</xdr:rowOff>
        </xdr:from>
        <xdr:to>
          <xdr:col>2</xdr:col>
          <xdr:colOff>0</xdr:colOff>
          <xdr:row>45</xdr:row>
          <xdr:rowOff>0</xdr:rowOff>
        </xdr:to>
        <xdr:sp macro="" textlink="">
          <xdr:nvSpPr>
            <xdr:cNvPr id="61950" name="Check Box 510" hidden="1">
              <a:extLst>
                <a:ext uri="{63B3BB69-23CF-44E3-9099-C40C66FF867C}">
                  <a14:compatExt spid="_x0000_s6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44</xdr:row>
          <xdr:rowOff>180975</xdr:rowOff>
        </xdr:from>
        <xdr:to>
          <xdr:col>2</xdr:col>
          <xdr:colOff>0</xdr:colOff>
          <xdr:row>46</xdr:row>
          <xdr:rowOff>0</xdr:rowOff>
        </xdr:to>
        <xdr:sp macro="" textlink="">
          <xdr:nvSpPr>
            <xdr:cNvPr id="61951" name="Check Box 511" hidden="1">
              <a:extLst>
                <a:ext uri="{63B3BB69-23CF-44E3-9099-C40C66FF867C}">
                  <a14:compatExt spid="_x0000_s6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45</xdr:row>
          <xdr:rowOff>180975</xdr:rowOff>
        </xdr:from>
        <xdr:to>
          <xdr:col>2</xdr:col>
          <xdr:colOff>0</xdr:colOff>
          <xdr:row>47</xdr:row>
          <xdr:rowOff>0</xdr:rowOff>
        </xdr:to>
        <xdr:sp macro="" textlink="">
          <xdr:nvSpPr>
            <xdr:cNvPr id="61953" name="Check Box 513" hidden="1">
              <a:extLst>
                <a:ext uri="{63B3BB69-23CF-44E3-9099-C40C66FF867C}">
                  <a14:compatExt spid="_x0000_s6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419100</xdr:colOff>
          <xdr:row>47</xdr:row>
          <xdr:rowOff>0</xdr:rowOff>
        </xdr:from>
        <xdr:to>
          <xdr:col>2</xdr:col>
          <xdr:colOff>0</xdr:colOff>
          <xdr:row>48</xdr:row>
          <xdr:rowOff>19050</xdr:rowOff>
        </xdr:to>
        <xdr:sp macro="" textlink="">
          <xdr:nvSpPr>
            <xdr:cNvPr id="61955" name="Check Box 515" hidden="1">
              <a:extLst>
                <a:ext uri="{63B3BB69-23CF-44E3-9099-C40C66FF867C}">
                  <a14:compatExt spid="_x0000_s6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48</xdr:row>
          <xdr:rowOff>0</xdr:rowOff>
        </xdr:from>
        <xdr:to>
          <xdr:col>2</xdr:col>
          <xdr:colOff>0</xdr:colOff>
          <xdr:row>49</xdr:row>
          <xdr:rowOff>9525</xdr:rowOff>
        </xdr:to>
        <xdr:sp macro="" textlink="">
          <xdr:nvSpPr>
            <xdr:cNvPr id="61957" name="Check Box 517" hidden="1">
              <a:extLst>
                <a:ext uri="{63B3BB69-23CF-44E3-9099-C40C66FF867C}">
                  <a14:compatExt spid="_x0000_s6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48</xdr:row>
          <xdr:rowOff>180975</xdr:rowOff>
        </xdr:from>
        <xdr:to>
          <xdr:col>2</xdr:col>
          <xdr:colOff>0</xdr:colOff>
          <xdr:row>50</xdr:row>
          <xdr:rowOff>0</xdr:rowOff>
        </xdr:to>
        <xdr:sp macro="" textlink="">
          <xdr:nvSpPr>
            <xdr:cNvPr id="61958" name="Check Box 518" hidden="1">
              <a:extLst>
                <a:ext uri="{63B3BB69-23CF-44E3-9099-C40C66FF867C}">
                  <a14:compatExt spid="_x0000_s619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49</xdr:row>
          <xdr:rowOff>180975</xdr:rowOff>
        </xdr:from>
        <xdr:to>
          <xdr:col>2</xdr:col>
          <xdr:colOff>0</xdr:colOff>
          <xdr:row>51</xdr:row>
          <xdr:rowOff>0</xdr:rowOff>
        </xdr:to>
        <xdr:sp macro="" textlink="">
          <xdr:nvSpPr>
            <xdr:cNvPr id="61960" name="Check Box 520" hidden="1">
              <a:extLst>
                <a:ext uri="{63B3BB69-23CF-44E3-9099-C40C66FF867C}">
                  <a14:compatExt spid="_x0000_s619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15</xdr:row>
          <xdr:rowOff>180975</xdr:rowOff>
        </xdr:from>
        <xdr:to>
          <xdr:col>2</xdr:col>
          <xdr:colOff>0</xdr:colOff>
          <xdr:row>17</xdr:row>
          <xdr:rowOff>0</xdr:rowOff>
        </xdr:to>
        <xdr:sp macro="" textlink="">
          <xdr:nvSpPr>
            <xdr:cNvPr id="61965" name="Check Box 525" hidden="1">
              <a:extLst>
                <a:ext uri="{63B3BB69-23CF-44E3-9099-C40C66FF867C}">
                  <a14:compatExt spid="_x0000_s61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1</xdr:row>
          <xdr:rowOff>257175</xdr:rowOff>
        </xdr:from>
        <xdr:to>
          <xdr:col>13</xdr:col>
          <xdr:colOff>1009650</xdr:colOff>
          <xdr:row>3</xdr:row>
          <xdr:rowOff>219075</xdr:rowOff>
        </xdr:to>
        <xdr:sp macro="" textlink="">
          <xdr:nvSpPr>
            <xdr:cNvPr id="61972" name="Check Box 532" hidden="1">
              <a:extLst>
                <a:ext uri="{63B3BB69-23CF-44E3-9099-C40C66FF867C}">
                  <a14:compatExt spid="_x0000_s61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CLIQUEZ ICI pour le prix seuil</a:t>
              </a:r>
              <a:endParaRPr lang="fr-FR"/>
            </a:p>
          </xdr:txBody>
        </xdr:sp>
        <xdr:clientData/>
      </xdr:twoCellAnchor>
    </mc:Choice>
    <mc:Fallback/>
  </mc:AlternateContent>
  <xdr:twoCellAnchor>
    <xdr:from>
      <xdr:col>1</xdr:col>
      <xdr:colOff>230185</xdr:colOff>
      <xdr:row>2</xdr:row>
      <xdr:rowOff>206374</xdr:rowOff>
    </xdr:from>
    <xdr:to>
      <xdr:col>4</xdr:col>
      <xdr:colOff>1023936</xdr:colOff>
      <xdr:row>10</xdr:row>
      <xdr:rowOff>341311</xdr:rowOff>
    </xdr:to>
    <xdr:sp macro="" textlink="" fLocksText="0">
      <xdr:nvSpPr>
        <xdr:cNvPr id="44" name="Alerte"/>
        <xdr:cNvSpPr>
          <a:spLocks noChangeArrowheads="1"/>
        </xdr:cNvSpPr>
      </xdr:nvSpPr>
      <xdr:spPr bwMode="auto">
        <a:xfrm>
          <a:off x="1269998" y="666749"/>
          <a:ext cx="3008313" cy="1889125"/>
        </a:xfrm>
        <a:prstGeom prst="irregularSeal2">
          <a:avLst/>
        </a:prstGeom>
        <a:gradFill>
          <a:gsLst>
            <a:gs pos="89750">
              <a:srgbClr val="FFC000"/>
            </a:gs>
            <a:gs pos="79500">
              <a:srgbClr val="FF8000"/>
            </a:gs>
            <a:gs pos="59000">
              <a:srgbClr val="FF0000"/>
            </a:gs>
            <a:gs pos="100000">
              <a:srgbClr xmlns:mc="http://schemas.openxmlformats.org/markup-compatibility/2006" xmlns:a14="http://schemas.microsoft.com/office/drawing/2010/main" val="FFFF00" mc:Ignorable="a14" a14:legacySpreadsheetColorIndex="13"/>
            </a:gs>
          </a:gsLst>
          <a:path path="shape">
            <a:fillToRect l="50000" t="50000" r="50000" b="50000"/>
          </a:path>
        </a:gra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>
          <a:innerShdw blurRad="63500" dist="50800" dir="18900000">
            <a:prstClr val="black">
              <a:alpha val="50000"/>
            </a:prstClr>
          </a:innerShdw>
        </a:effectLst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Pensez a mettre la date pour la DLUO</a:t>
          </a:r>
        </a:p>
      </xdr:txBody>
    </xdr:sp>
    <xdr:clientData fLocksWithSheet="0"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omments" Target="../comments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T99"/>
  <sheetViews>
    <sheetView showGridLines="0" tabSelected="1" zoomScale="120" zoomScaleNormal="120" workbookViewId="0">
      <pane ySplit="13" topLeftCell="A14" activePane="bottomLeft" state="frozen"/>
      <selection pane="bottomLeft" activeCell="R17" sqref="R17"/>
    </sheetView>
  </sheetViews>
  <sheetFormatPr baseColWidth="10" defaultColWidth="11.42578125" defaultRowHeight="12.75" x14ac:dyDescent="0.2"/>
  <cols>
    <col min="1" max="1" width="15.5703125" style="11" customWidth="1"/>
    <col min="2" max="2" width="9.42578125" style="137" customWidth="1"/>
    <col min="3" max="3" width="11" style="137" customWidth="1"/>
    <col min="4" max="4" width="12.85546875" style="11" customWidth="1"/>
    <col min="5" max="5" width="21.42578125" style="11" customWidth="1"/>
    <col min="6" max="6" width="8.85546875" style="11" customWidth="1"/>
    <col min="7" max="7" width="7.42578125" style="11" customWidth="1"/>
    <col min="8" max="8" width="4.28515625" style="11" customWidth="1"/>
    <col min="9" max="9" width="3" style="11" customWidth="1"/>
    <col min="10" max="10" width="7.28515625" style="11" customWidth="1"/>
    <col min="11" max="11" width="9.85546875" style="11" customWidth="1"/>
    <col min="12" max="12" width="9.7109375" style="137" hidden="1" customWidth="1"/>
    <col min="13" max="13" width="13.42578125" style="97" customWidth="1"/>
    <col min="14" max="14" width="17.42578125" style="97" customWidth="1"/>
    <col min="15" max="15" width="11.42578125" style="153"/>
    <col min="16" max="20" width="11.42578125" style="97"/>
    <col min="21" max="16384" width="11.42578125" style="1"/>
  </cols>
  <sheetData>
    <row r="1" spans="1:20" ht="10.5" customHeight="1" x14ac:dyDescent="0.2">
      <c r="C1" s="286">
        <f>INDEX(scaso,MATCH($B$8,magasin,0))</f>
        <v>0</v>
      </c>
      <c r="O1" s="97"/>
    </row>
    <row r="2" spans="1:20" ht="25.5" customHeight="1" x14ac:dyDescent="0.25">
      <c r="B2" s="155">
        <f>INDEX(tarif,MATCH($B$8,magasin,0))</f>
        <v>0</v>
      </c>
      <c r="C2" s="287">
        <f>INDEX(cession,MATCH($B$8,magasin,0))</f>
        <v>0</v>
      </c>
      <c r="D2" s="343"/>
      <c r="E2" s="309"/>
      <c r="F2" s="284" t="b">
        <v>0</v>
      </c>
      <c r="G2" s="246"/>
      <c r="H2" s="246"/>
      <c r="I2" s="152"/>
      <c r="J2" s="152"/>
      <c r="K2" s="12"/>
      <c r="L2" s="138"/>
      <c r="O2" s="135"/>
    </row>
    <row r="3" spans="1:20" ht="22.5" customHeight="1" x14ac:dyDescent="0.25">
      <c r="B3" s="155">
        <f>INDEX(net,MATCH($B$8,magasin,0))</f>
        <v>0</v>
      </c>
      <c r="C3" s="287">
        <f>INDEX(logidis,MATCH($B$8,magasin,0))</f>
        <v>0</v>
      </c>
      <c r="D3" s="248"/>
      <c r="E3" s="246"/>
      <c r="F3" s="246"/>
      <c r="G3" s="246"/>
      <c r="H3" s="246"/>
      <c r="I3" s="152"/>
      <c r="J3" s="152"/>
      <c r="K3" s="12"/>
      <c r="L3" s="138"/>
      <c r="O3" s="135"/>
    </row>
    <row r="4" spans="1:20" ht="18" customHeight="1" x14ac:dyDescent="0.25">
      <c r="B4" s="264">
        <f>INDEX(marché,MATCH($B$8,magasin,0))</f>
        <v>0</v>
      </c>
      <c r="C4" s="344"/>
      <c r="D4" s="309"/>
      <c r="E4" s="309"/>
      <c r="F4" s="309"/>
      <c r="G4" s="309"/>
      <c r="H4" s="309"/>
      <c r="I4" s="309"/>
      <c r="J4" s="152"/>
      <c r="K4" s="12"/>
      <c r="L4" s="138"/>
      <c r="O4" s="97"/>
      <c r="Q4" s="184"/>
    </row>
    <row r="5" spans="1:20" ht="27" customHeight="1" x14ac:dyDescent="0.35">
      <c r="A5" s="349" t="str">
        <f>IF(O2=TRUE,"BON DE LIVRAISON PROMOTIONNEL N°",IF(B3&gt;0,"BON NET NET","BON DE LIVRAISON N°"))</f>
        <v>BON DE LIVRAISON N°</v>
      </c>
      <c r="B5" s="350"/>
      <c r="C5" s="350"/>
      <c r="D5" s="350"/>
      <c r="E5" s="350"/>
      <c r="F5" s="350"/>
      <c r="H5" s="253" t="s">
        <v>1123</v>
      </c>
      <c r="I5" s="347">
        <v>5207</v>
      </c>
      <c r="J5" s="347"/>
      <c r="K5" s="348"/>
      <c r="L5" s="139"/>
      <c r="M5" s="228"/>
      <c r="O5" s="97"/>
    </row>
    <row r="6" spans="1:20" s="8" customFormat="1" ht="17.25" customHeight="1" x14ac:dyDescent="0.2">
      <c r="A6" s="313" t="s">
        <v>1513</v>
      </c>
      <c r="B6" s="314"/>
      <c r="C6" s="315">
        <f>INDEX(com,MATCH($B$8,magasin,0))</f>
        <v>0</v>
      </c>
      <c r="D6" s="316"/>
      <c r="E6" s="247">
        <f>INDEX(tel,MATCH($B$8,magasin,0))</f>
        <v>0</v>
      </c>
      <c r="F6" s="240"/>
      <c r="G6" s="241"/>
      <c r="H6" s="242"/>
      <c r="I6" s="243"/>
      <c r="J6" s="243"/>
      <c r="K6" s="244"/>
      <c r="L6" s="139"/>
      <c r="M6" s="245"/>
      <c r="N6" s="97"/>
      <c r="O6" s="97"/>
      <c r="P6" s="97"/>
      <c r="Q6" s="97"/>
      <c r="R6" s="97"/>
      <c r="S6" s="97"/>
      <c r="T6" s="97"/>
    </row>
    <row r="7" spans="1:20" s="8" customFormat="1" ht="17.25" customHeight="1" x14ac:dyDescent="0.2">
      <c r="A7" s="249"/>
      <c r="B7" s="250"/>
      <c r="C7" s="251"/>
      <c r="D7" s="252"/>
      <c r="E7" s="247"/>
      <c r="F7" s="240"/>
      <c r="G7" s="241"/>
      <c r="H7" s="242"/>
      <c r="I7" s="243"/>
      <c r="J7" s="243"/>
      <c r="K7" s="244"/>
      <c r="L7" s="139"/>
      <c r="M7" s="245"/>
      <c r="N7" s="97"/>
      <c r="O7" s="97"/>
      <c r="P7" s="97"/>
      <c r="Q7" s="97"/>
      <c r="R7" s="97"/>
      <c r="S7" s="97"/>
      <c r="T7" s="97"/>
    </row>
    <row r="8" spans="1:20" s="9" customFormat="1" ht="12" customHeight="1" x14ac:dyDescent="0.2">
      <c r="A8" s="13" t="s">
        <v>0</v>
      </c>
      <c r="B8" s="322" t="s">
        <v>163</v>
      </c>
      <c r="C8" s="322"/>
      <c r="D8" s="322"/>
      <c r="E8" s="322"/>
      <c r="F8" s="14" t="s">
        <v>553</v>
      </c>
      <c r="G8" s="335"/>
      <c r="H8" s="335"/>
      <c r="I8" s="336"/>
      <c r="J8" s="336"/>
      <c r="K8" s="336"/>
      <c r="L8" s="140"/>
      <c r="M8" s="229"/>
      <c r="N8" s="135"/>
      <c r="O8" s="135"/>
      <c r="P8" s="135"/>
      <c r="Q8" s="135"/>
      <c r="R8" s="135"/>
      <c r="S8" s="135"/>
      <c r="T8" s="135"/>
    </row>
    <row r="9" spans="1:20" s="9" customFormat="1" ht="12" customHeight="1" x14ac:dyDescent="0.2">
      <c r="A9" s="13" t="s">
        <v>1</v>
      </c>
      <c r="B9" s="338" t="str">
        <f>INDEX(adresse1,MATCH($B$8,magasin,0))</f>
        <v>-</v>
      </c>
      <c r="C9" s="338"/>
      <c r="D9" s="338"/>
      <c r="E9" s="338"/>
      <c r="F9" s="338"/>
      <c r="G9" s="338"/>
      <c r="H9" s="95"/>
      <c r="I9" s="15"/>
      <c r="J9" s="151"/>
      <c r="K9" s="15"/>
      <c r="L9" s="141"/>
      <c r="M9" s="230"/>
      <c r="N9" s="135"/>
      <c r="O9" s="135"/>
      <c r="P9" s="135"/>
      <c r="Q9" s="135"/>
      <c r="R9" s="135"/>
      <c r="S9" s="135"/>
      <c r="T9" s="135"/>
    </row>
    <row r="10" spans="1:20" s="9" customFormat="1" ht="12" customHeight="1" x14ac:dyDescent="0.2">
      <c r="A10" s="13" t="s">
        <v>2</v>
      </c>
      <c r="B10" s="340" t="str">
        <f>INDEX(adresse2,MATCH($B$8,magasin,0))</f>
        <v>-</v>
      </c>
      <c r="C10" s="340"/>
      <c r="D10" s="340"/>
      <c r="E10" s="340"/>
      <c r="F10" s="16" t="s">
        <v>7</v>
      </c>
      <c r="G10" s="338" t="str">
        <f>INDEX(adresse3,MATCH($B$8,magasin,0))</f>
        <v>-</v>
      </c>
      <c r="H10" s="338"/>
      <c r="I10" s="339"/>
      <c r="J10" s="339"/>
      <c r="K10" s="339"/>
      <c r="L10" s="142"/>
      <c r="M10" s="230"/>
      <c r="N10" s="135"/>
      <c r="O10" s="135"/>
      <c r="P10" s="135"/>
      <c r="Q10" s="135"/>
      <c r="R10" s="135"/>
      <c r="S10" s="135"/>
      <c r="T10" s="135"/>
    </row>
    <row r="11" spans="1:20" s="9" customFormat="1" ht="33.75" customHeight="1" x14ac:dyDescent="0.2">
      <c r="A11" s="353" t="s">
        <v>1678</v>
      </c>
      <c r="B11" s="354"/>
      <c r="C11" s="354"/>
      <c r="D11" s="354"/>
      <c r="E11" s="355" t="str">
        <f>IF(G8&gt;0,G8+70,"")</f>
        <v/>
      </c>
      <c r="F11" s="356"/>
      <c r="G11" s="356"/>
      <c r="H11" s="356"/>
      <c r="I11" s="356"/>
      <c r="J11" s="356"/>
      <c r="K11" s="356"/>
      <c r="L11" s="142"/>
      <c r="M11" s="230">
        <f>IF(G8&gt;0,1,0)</f>
        <v>0</v>
      </c>
      <c r="N11" s="135"/>
      <c r="O11" s="135"/>
      <c r="P11" s="135"/>
      <c r="Q11" s="135"/>
      <c r="R11" s="135"/>
      <c r="S11" s="135"/>
      <c r="T11" s="135"/>
    </row>
    <row r="12" spans="1:20" s="9" customFormat="1" ht="21" customHeight="1" x14ac:dyDescent="0.2">
      <c r="A12" s="341">
        <f>INDEX(numero,MATCH($B$8,magasin,0))</f>
        <v>0</v>
      </c>
      <c r="B12" s="342"/>
      <c r="C12" s="333"/>
      <c r="D12" s="334"/>
      <c r="E12" s="334"/>
      <c r="F12" s="323">
        <f>INDEX(ifls,MATCH($B$8,magasin,0))</f>
        <v>0</v>
      </c>
      <c r="G12" s="324"/>
      <c r="H12" s="325"/>
      <c r="I12" s="351" t="str">
        <f>IF(F12="numero ifls",74556,"")</f>
        <v/>
      </c>
      <c r="J12" s="351"/>
      <c r="K12" s="352"/>
      <c r="L12" s="143"/>
      <c r="M12" s="230"/>
      <c r="N12" s="135"/>
      <c r="O12" s="135"/>
      <c r="P12" s="135"/>
      <c r="Q12" s="135"/>
      <c r="R12" s="135"/>
      <c r="S12" s="135"/>
      <c r="T12" s="135"/>
    </row>
    <row r="13" spans="1:20" s="9" customFormat="1" ht="27" customHeight="1" x14ac:dyDescent="0.2">
      <c r="A13" s="33" t="s">
        <v>6</v>
      </c>
      <c r="B13" s="210" t="s">
        <v>3</v>
      </c>
      <c r="C13" s="211" t="s">
        <v>950</v>
      </c>
      <c r="D13" s="337" t="s">
        <v>4</v>
      </c>
      <c r="E13" s="337"/>
      <c r="F13" s="157" t="s">
        <v>5</v>
      </c>
      <c r="G13" s="43" t="s">
        <v>1134</v>
      </c>
      <c r="H13" s="345" t="s">
        <v>1135</v>
      </c>
      <c r="I13" s="346"/>
      <c r="J13" s="170" t="s">
        <v>1136</v>
      </c>
      <c r="K13" s="237">
        <f>INDEX(remise,MATCH($B$8,magasin,IF(N5=TRUE,INDEX(remise,MATCH($B$8,magasin,0)))))</f>
        <v>0</v>
      </c>
      <c r="L13" s="144"/>
      <c r="M13" s="230"/>
      <c r="N13" s="135"/>
      <c r="O13" s="154"/>
      <c r="P13" s="135"/>
      <c r="Q13" s="135"/>
      <c r="R13" s="135"/>
      <c r="S13" s="135"/>
      <c r="T13" s="135"/>
    </row>
    <row r="14" spans="1:20" s="9" customFormat="1" ht="6.75" customHeight="1" x14ac:dyDescent="0.2">
      <c r="A14" s="91"/>
      <c r="B14" s="145"/>
      <c r="C14" s="145"/>
      <c r="D14" s="92"/>
      <c r="E14" s="92"/>
      <c r="F14" s="92"/>
      <c r="G14" s="92"/>
      <c r="H14" s="92"/>
      <c r="I14" s="92"/>
      <c r="J14" s="92"/>
      <c r="K14" s="92"/>
      <c r="L14" s="145"/>
      <c r="M14" s="230"/>
      <c r="N14" s="135"/>
      <c r="O14" s="154"/>
      <c r="P14" s="135"/>
      <c r="Q14" s="135"/>
      <c r="R14" s="135"/>
      <c r="S14" s="135"/>
      <c r="T14" s="135"/>
    </row>
    <row r="15" spans="1:20" s="9" customFormat="1" ht="15" customHeight="1" x14ac:dyDescent="0.2">
      <c r="A15" s="159">
        <v>2564443</v>
      </c>
      <c r="B15" s="212"/>
      <c r="C15" s="213"/>
      <c r="D15" s="317" t="s">
        <v>8</v>
      </c>
      <c r="E15" s="317"/>
      <c r="F15" s="160"/>
      <c r="G15" s="161">
        <f>IF($B$2&gt;0,prix!K7,prix!E7)</f>
        <v>0</v>
      </c>
      <c r="H15" s="320">
        <f>IF($B$4&gt;0,prix!R7,IF($B$2&gt;0,prix!T7,IF($C$1=1,prix!X7,IF($C$2=1,prix!I7,IF($C$3&gt;0,prix!V7,IF(OR($F$2=TRUE,L15=TRUE),prix!I7,prix!G7))))))</f>
        <v>0</v>
      </c>
      <c r="I15" s="321"/>
      <c r="J15" s="169">
        <f>IF(OR($F$2=TRUE,L15=TRUE),"Net Net",IF($C$2=1,"Net Net",IF($C$3=1,"Net Net",IF($B$3=1,"Net Net",IF(L15=FALSE,INDEX(remise,MATCH($B$8,magasin,0)))))))</f>
        <v>0</v>
      </c>
      <c r="K15" s="162">
        <f>IF($O$2=TRUE,(H15*F15),IF($B$3=1,(F15*H15),IF($F$2=TRUE,(H15*F15),IF($K$13=0,(H15*F15),IF($O$5=TRUE,(H15*F15),IF(L15=FALSE,(G15*F15-G15*F15*$K$13%),F15*H15))))))</f>
        <v>0</v>
      </c>
      <c r="L15" s="146" t="b">
        <v>0</v>
      </c>
      <c r="M15" s="230"/>
      <c r="N15" s="135"/>
      <c r="O15" s="135"/>
      <c r="P15" s="135"/>
      <c r="Q15" s="135"/>
      <c r="R15" s="135"/>
      <c r="S15" s="135"/>
      <c r="T15" s="135"/>
    </row>
    <row r="16" spans="1:20" s="31" customFormat="1" ht="15" customHeight="1" x14ac:dyDescent="0.2">
      <c r="A16" s="238">
        <v>2564446</v>
      </c>
      <c r="B16" s="212"/>
      <c r="C16" s="213"/>
      <c r="D16" s="318" t="s">
        <v>1478</v>
      </c>
      <c r="E16" s="319"/>
      <c r="F16" s="160"/>
      <c r="G16" s="161">
        <f>IF($B$2&gt;0,prix!K8,prix!E8)</f>
        <v>0</v>
      </c>
      <c r="H16" s="320">
        <f>IF($B$4&gt;0,prix!R8,IF($B$2&gt;0,prix!T8,IF($C$1=1,prix!X8,IF($C$2=1,prix!I8,IF($C$3&gt;0,prix!V8,IF(OR($F$2=TRUE,L16=TRUE),prix!I8,prix!G8))))))</f>
        <v>0</v>
      </c>
      <c r="I16" s="321"/>
      <c r="J16" s="169">
        <f>IF(OR($F$2=TRUE,L16=TRUE),"Net Net",IF($C$2=1,"Net Net",IF($C$3=1,"Net Net",IF($B$3=1,"Net Net",IF(L16=FALSE,INDEX(remise,MATCH($B$8,magasin,0)))))))</f>
        <v>0</v>
      </c>
      <c r="K16" s="162">
        <f>IF($O$2=TRUE,(H16*F16),IF($B$3=1,(F16*H16),IF($F$2=TRUE,(H16*F16),IF($K$13=0,(H16*F16),IF($O$5=TRUE,(H16*F16),IF(L16=FALSE,(G16*F16-G16*F16*$K$13%),F16*H16))))))</f>
        <v>0</v>
      </c>
      <c r="L16" s="146" t="b">
        <v>0</v>
      </c>
      <c r="M16" s="136"/>
      <c r="N16" s="136"/>
      <c r="O16" s="136"/>
      <c r="P16" s="136"/>
      <c r="Q16" s="136"/>
      <c r="R16" s="136"/>
      <c r="S16" s="136"/>
      <c r="T16" s="136"/>
    </row>
    <row r="17" spans="1:20" s="8" customFormat="1" ht="15" customHeight="1" x14ac:dyDescent="0.2">
      <c r="A17" s="159">
        <v>2564445</v>
      </c>
      <c r="B17" s="212"/>
      <c r="C17" s="213"/>
      <c r="D17" s="317" t="s">
        <v>1163</v>
      </c>
      <c r="E17" s="317"/>
      <c r="F17" s="160"/>
      <c r="G17" s="161">
        <f>IF($B$2&gt;0,prix!K9,prix!E9)</f>
        <v>0</v>
      </c>
      <c r="H17" s="320">
        <f>IF($B$4&gt;0,prix!R9,IF($B$2&gt;0,prix!T9,IF($C$1=1,prix!X9,IF($C$2=1,prix!I9,IF($C$3&gt;0,prix!V9,IF(OR($F$2=TRUE,L17=TRUE),prix!I9,prix!G9))))))</f>
        <v>0</v>
      </c>
      <c r="I17" s="321"/>
      <c r="J17" s="169">
        <f>IF(OR($F$2=TRUE,L17=TRUE),"Net Net",IF($C$2=1,"Net Net",IF($C$3=1,"Net Net",IF($B$3=1,"Net Net",IF(L17=FALSE,INDEX(remise,MATCH($B$8,magasin,0)))))))</f>
        <v>0</v>
      </c>
      <c r="K17" s="162">
        <f>IF($O$2=TRUE,(H17*F17),IF($B$3=1,(F17*H17),IF($F$2=TRUE,(H17*F17),IF($K$13=0,(H17*F17),IF($O$5=TRUE,(H17*F17),IF(L17=FALSE,(G17*F17-G17*F17*$K$13%),F17*H17))))))</f>
        <v>0</v>
      </c>
      <c r="L17" s="146" t="b">
        <v>0</v>
      </c>
      <c r="M17" s="97"/>
      <c r="N17" s="97"/>
      <c r="O17" s="97"/>
      <c r="P17" s="97"/>
      <c r="Q17" s="97"/>
      <c r="R17" s="97"/>
      <c r="S17" s="97"/>
      <c r="T17" s="97"/>
    </row>
    <row r="18" spans="1:20" ht="15" customHeight="1" x14ac:dyDescent="0.2">
      <c r="A18" s="159">
        <v>2564447</v>
      </c>
      <c r="B18" s="212"/>
      <c r="C18" s="213"/>
      <c r="D18" s="317" t="s">
        <v>912</v>
      </c>
      <c r="E18" s="317"/>
      <c r="F18" s="160"/>
      <c r="G18" s="161">
        <f>IF($B$2&gt;0,prix!K10,prix!E10)</f>
        <v>0</v>
      </c>
      <c r="H18" s="320">
        <f>IF($B$4&gt;0,prix!R10,IF($B$2&gt;0,prix!T10,IF($C$1=1,prix!X10,IF($C$2=1,prix!I10,IF($C$3&gt;0,prix!V10,IF(OR($F$2=TRUE,L18=TRUE),prix!I10,prix!G10))))))</f>
        <v>0</v>
      </c>
      <c r="I18" s="321"/>
      <c r="J18" s="169">
        <f>IF(OR($F$2=TRUE,L18=TRUE),"Net Net",IF($C$2=1,"Net Net",IF($C$3=1,"Net Net",IF($B$3=1,"Net Net",IF(L18=FALSE,INDEX(remise,MATCH($B$8,magasin,0)))))))</f>
        <v>0</v>
      </c>
      <c r="K18" s="162">
        <f>IF($O$2=TRUE,(H18*F18),IF($B$3=1,(F18*H18),IF($F$2=TRUE,(H18*F18),IF($K$13=0,(H18*F18),IF($O$5=TRUE,(H18*F18),IF(L18=FALSE,(G18*F18-G18*F18*$K$13%),F18*H18))))))</f>
        <v>0</v>
      </c>
      <c r="L18" s="146" t="b">
        <v>0</v>
      </c>
      <c r="N18" s="231"/>
      <c r="O18" s="156">
        <f>IF(N18,"",1)</f>
        <v>1</v>
      </c>
    </row>
    <row r="19" spans="1:20" ht="15" customHeight="1" x14ac:dyDescent="0.2">
      <c r="A19" s="171">
        <v>2564453</v>
      </c>
      <c r="B19" s="212"/>
      <c r="C19" s="213"/>
      <c r="D19" s="318" t="s">
        <v>1173</v>
      </c>
      <c r="E19" s="327"/>
      <c r="F19" s="160"/>
      <c r="G19" s="161">
        <f>IF($B$2&gt;0,prix!K11,prix!E11)</f>
        <v>0</v>
      </c>
      <c r="H19" s="320">
        <f>IF($B$4&gt;0,prix!R11,IF($B$2&gt;0,prix!T11,IF($C$1=1,prix!X11,IF($C$2=1,prix!I11,IF($C$3&gt;0,prix!V11,IF(OR($F$2=TRUE,L19=TRUE),prix!I11,prix!G11))))))</f>
        <v>0</v>
      </c>
      <c r="I19" s="321"/>
      <c r="J19" s="169" t="s">
        <v>1140</v>
      </c>
      <c r="K19" s="162">
        <f>F19*H19</f>
        <v>0</v>
      </c>
      <c r="L19" s="146"/>
      <c r="N19" s="231"/>
      <c r="O19" s="156"/>
    </row>
    <row r="20" spans="1:20" ht="15" customHeight="1" x14ac:dyDescent="0.2">
      <c r="A20" s="254">
        <v>2564447</v>
      </c>
      <c r="B20" s="212"/>
      <c r="C20" s="213"/>
      <c r="D20" s="318" t="s">
        <v>1479</v>
      </c>
      <c r="E20" s="319"/>
      <c r="F20" s="160"/>
      <c r="G20" s="161">
        <f>IF($B$2&gt;0,prix!K12,prix!E12)</f>
        <v>0</v>
      </c>
      <c r="H20" s="320">
        <f>IF($B$4&gt;0,prix!R12,IF($B$2&gt;0,prix!T12,IF($C$1=1,prix!X12,IF($C$2=1,prix!I12,IF($C$3&gt;0,prix!V12,IF(OR($F$2=TRUE,L20=TRUE),prix!I12,prix!G12))))))</f>
        <v>0</v>
      </c>
      <c r="I20" s="321"/>
      <c r="J20" s="169">
        <f t="shared" ref="J20:J31" si="0">IF(OR($F$2=TRUE,L20=TRUE),"Net Net",IF($C$2=1,"Net Net",IF($C$3=1,"Net Net",IF($B$3=1,"Net Net",IF(L20=FALSE,INDEX(remise,MATCH($B$8,magasin,0)))))))</f>
        <v>0</v>
      </c>
      <c r="K20" s="162">
        <f t="shared" ref="K20:K31" si="1">IF($O$2=TRUE,(H20*F20),IF($B$3=1,(F20*H20),IF($F$2=TRUE,(H20*F20),IF($K$13=0,(H20*F20),IF($O$5=TRUE,(H20*F20),IF(L20=FALSE,(G20*F20-G20*F20*$K$13%),F20*H20))))))</f>
        <v>0</v>
      </c>
      <c r="L20" s="146" t="b">
        <v>0</v>
      </c>
      <c r="N20" s="231"/>
      <c r="O20" s="156"/>
    </row>
    <row r="21" spans="1:20" ht="15" customHeight="1" x14ac:dyDescent="0.2">
      <c r="A21" s="159">
        <v>2564448</v>
      </c>
      <c r="B21" s="212"/>
      <c r="C21" s="213"/>
      <c r="D21" s="317" t="s">
        <v>913</v>
      </c>
      <c r="E21" s="317"/>
      <c r="F21" s="160"/>
      <c r="G21" s="161">
        <f>IF($B$2&gt;0,prix!K13,prix!E13)</f>
        <v>0</v>
      </c>
      <c r="H21" s="320">
        <f>IF($B$4&gt;0,prix!R13,IF($B$2&gt;0,prix!T13,IF($C$1=1,prix!X13,IF($C$2=1,prix!I13,IF($C$3&gt;0,prix!V13,IF(OR($F$2=TRUE,L21=TRUE),prix!I13,prix!G13))))))</f>
        <v>0</v>
      </c>
      <c r="I21" s="321"/>
      <c r="J21" s="169">
        <f t="shared" si="0"/>
        <v>0</v>
      </c>
      <c r="K21" s="162">
        <f t="shared" si="1"/>
        <v>0</v>
      </c>
      <c r="L21" s="146" t="b">
        <v>0</v>
      </c>
      <c r="O21" s="156">
        <f>IF(N21,"",1)</f>
        <v>1</v>
      </c>
      <c r="Q21" s="185"/>
    </row>
    <row r="22" spans="1:20" ht="15" customHeight="1" x14ac:dyDescent="0.2">
      <c r="A22" s="159">
        <v>2564449</v>
      </c>
      <c r="B22" s="212"/>
      <c r="C22" s="213"/>
      <c r="D22" s="317" t="s">
        <v>914</v>
      </c>
      <c r="E22" s="317"/>
      <c r="F22" s="160"/>
      <c r="G22" s="161">
        <f>IF($B$2&gt;0,prix!K14,prix!E14)</f>
        <v>0</v>
      </c>
      <c r="H22" s="320">
        <f>IF($B$4&gt;0,prix!R14,IF($B$2&gt;0,prix!T14,IF($C$1=1,prix!X14,IF($C$2=1,prix!I14,IF($C$3&gt;0,prix!V14,IF(OR($F$2=TRUE,L22=TRUE),prix!I14,prix!G14))))))</f>
        <v>0</v>
      </c>
      <c r="I22" s="321"/>
      <c r="J22" s="169">
        <f t="shared" si="0"/>
        <v>0</v>
      </c>
      <c r="K22" s="162">
        <f t="shared" si="1"/>
        <v>0</v>
      </c>
      <c r="L22" s="146" t="b">
        <v>0</v>
      </c>
      <c r="O22" s="263"/>
    </row>
    <row r="23" spans="1:20" ht="15" customHeight="1" x14ac:dyDescent="0.2">
      <c r="A23" s="159">
        <v>2564476</v>
      </c>
      <c r="B23" s="212"/>
      <c r="C23" s="213"/>
      <c r="D23" s="317" t="s">
        <v>915</v>
      </c>
      <c r="E23" s="317"/>
      <c r="F23" s="160"/>
      <c r="G23" s="161">
        <f>IF($B$2&gt;0,prix!K15,prix!E15)</f>
        <v>0</v>
      </c>
      <c r="H23" s="320">
        <f>IF($B$4&gt;0,prix!R15,IF($B$2&gt;0,prix!T15,IF($C$1=1,prix!X15,IF($C$2=1,prix!I15,IF($C$3&gt;0,prix!V15,IF(OR($F$2=TRUE,L23=TRUE),prix!I15,prix!G15))))))</f>
        <v>0</v>
      </c>
      <c r="I23" s="321"/>
      <c r="J23" s="169">
        <f t="shared" si="0"/>
        <v>0</v>
      </c>
      <c r="K23" s="162">
        <f t="shared" si="1"/>
        <v>0</v>
      </c>
      <c r="L23" s="146" t="b">
        <v>0</v>
      </c>
      <c r="O23" s="263"/>
    </row>
    <row r="24" spans="1:20" ht="15" customHeight="1" x14ac:dyDescent="0.2">
      <c r="A24" s="159">
        <v>2564470</v>
      </c>
      <c r="B24" s="212"/>
      <c r="C24" s="213"/>
      <c r="D24" s="318" t="s">
        <v>916</v>
      </c>
      <c r="E24" s="327"/>
      <c r="F24" s="160"/>
      <c r="G24" s="161">
        <f>IF($B$2&gt;0,prix!K16,prix!E16)</f>
        <v>0</v>
      </c>
      <c r="H24" s="320">
        <f>IF($B$4&gt;0,prix!R16,IF($B$2&gt;0,prix!T16,IF($C$1=1,prix!X16,IF($C$2=1,prix!I16,IF($C$3&gt;0,prix!V16,IF(OR($F$2=TRUE,L24=TRUE),prix!I16,prix!G16))))))</f>
        <v>0</v>
      </c>
      <c r="I24" s="321"/>
      <c r="J24" s="169">
        <f t="shared" si="0"/>
        <v>0</v>
      </c>
      <c r="K24" s="162">
        <f t="shared" si="1"/>
        <v>0</v>
      </c>
      <c r="L24" s="146" t="b">
        <v>0</v>
      </c>
      <c r="O24" s="97"/>
    </row>
    <row r="25" spans="1:20" ht="15" customHeight="1" x14ac:dyDescent="0.2">
      <c r="A25" s="159">
        <v>2564450</v>
      </c>
      <c r="B25" s="212"/>
      <c r="C25" s="213"/>
      <c r="D25" s="317" t="s">
        <v>12</v>
      </c>
      <c r="E25" s="317"/>
      <c r="F25" s="160"/>
      <c r="G25" s="161">
        <f>IF($B$2&gt;0,prix!K17,prix!E17)</f>
        <v>0</v>
      </c>
      <c r="H25" s="320">
        <f>IF($B$4&gt;0,prix!R17,IF($B$2&gt;0,prix!T17,IF($C$1=1,prix!X17,IF($C$2=1,prix!I17,IF($C$3&gt;0,prix!V17,IF(OR($F$2=TRUE,L25=TRUE),prix!I17,prix!G17))))))</f>
        <v>0</v>
      </c>
      <c r="I25" s="321"/>
      <c r="J25" s="169">
        <f t="shared" si="0"/>
        <v>0</v>
      </c>
      <c r="K25" s="162">
        <f t="shared" si="1"/>
        <v>0</v>
      </c>
      <c r="L25" s="146" t="b">
        <v>0</v>
      </c>
      <c r="O25" s="97"/>
    </row>
    <row r="26" spans="1:20" ht="15" customHeight="1" x14ac:dyDescent="0.2">
      <c r="A26" s="159">
        <v>2564451</v>
      </c>
      <c r="B26" s="212"/>
      <c r="C26" s="213"/>
      <c r="D26" s="317" t="s">
        <v>917</v>
      </c>
      <c r="E26" s="317"/>
      <c r="F26" s="160"/>
      <c r="G26" s="161">
        <f>IF($B$2&gt;0,prix!K18,prix!E18)</f>
        <v>0</v>
      </c>
      <c r="H26" s="320">
        <f>IF($B$4&gt;0,prix!R18,IF($B$2&gt;0,prix!T18,IF($C$1=1,prix!X18,IF($C$2=1,prix!I18,IF($C$3&gt;0,prix!V18,IF(OR($F$2=TRUE,L26=TRUE),prix!I18,prix!G18))))))</f>
        <v>0</v>
      </c>
      <c r="I26" s="321"/>
      <c r="J26" s="169">
        <f t="shared" si="0"/>
        <v>0</v>
      </c>
      <c r="K26" s="162">
        <f t="shared" si="1"/>
        <v>0</v>
      </c>
      <c r="L26" s="146" t="b">
        <v>0</v>
      </c>
      <c r="O26" s="97"/>
    </row>
    <row r="27" spans="1:20" ht="15" customHeight="1" x14ac:dyDescent="0.2">
      <c r="A27" s="159">
        <v>2564452</v>
      </c>
      <c r="B27" s="212"/>
      <c r="C27" s="213"/>
      <c r="D27" s="317" t="s">
        <v>918</v>
      </c>
      <c r="E27" s="317"/>
      <c r="F27" s="160"/>
      <c r="G27" s="161">
        <f>IF($B$2&gt;0,prix!K19,prix!E19)</f>
        <v>0</v>
      </c>
      <c r="H27" s="320">
        <f>IF($B$4&gt;0,prix!R19,IF($B$2&gt;0,prix!T19,IF($C$1=1,prix!X19,IF($C$2=1,prix!I19,IF($C$3&gt;0,prix!V19,IF(OR($F$2=TRUE,L27=TRUE),prix!I19,prix!G19))))))</f>
        <v>0</v>
      </c>
      <c r="I27" s="321"/>
      <c r="J27" s="169">
        <f t="shared" si="0"/>
        <v>0</v>
      </c>
      <c r="K27" s="162">
        <f t="shared" si="1"/>
        <v>0</v>
      </c>
      <c r="L27" s="146" t="b">
        <v>0</v>
      </c>
      <c r="O27" s="97"/>
    </row>
    <row r="28" spans="1:20" ht="15" customHeight="1" x14ac:dyDescent="0.2">
      <c r="A28" s="159">
        <v>2564454</v>
      </c>
      <c r="B28" s="212"/>
      <c r="C28" s="213"/>
      <c r="D28" s="317" t="s">
        <v>919</v>
      </c>
      <c r="E28" s="317"/>
      <c r="F28" s="160"/>
      <c r="G28" s="161">
        <f>IF($B$2&gt;0,prix!K20,prix!E20)</f>
        <v>0</v>
      </c>
      <c r="H28" s="320">
        <f>IF($B$4&gt;0,prix!R20,IF($B$2&gt;0,prix!T20,IF($C$1=1,prix!X20,IF($C$2=1,prix!I20,IF($C$3&gt;0,prix!V20,IF(OR($F$2=TRUE,L28=TRUE),prix!I20,prix!G20))))))</f>
        <v>0</v>
      </c>
      <c r="I28" s="321"/>
      <c r="J28" s="169">
        <f t="shared" si="0"/>
        <v>0</v>
      </c>
      <c r="K28" s="162">
        <f t="shared" si="1"/>
        <v>0</v>
      </c>
      <c r="L28" s="146" t="b">
        <v>0</v>
      </c>
      <c r="O28" s="97"/>
    </row>
    <row r="29" spans="1:20" ht="15" customHeight="1" x14ac:dyDescent="0.2">
      <c r="A29" s="159">
        <v>2564455</v>
      </c>
      <c r="B29" s="212"/>
      <c r="C29" s="213"/>
      <c r="D29" s="317" t="s">
        <v>16</v>
      </c>
      <c r="E29" s="317"/>
      <c r="F29" s="160"/>
      <c r="G29" s="161">
        <f>IF($B$2&gt;0,prix!K21,prix!E21)</f>
        <v>0</v>
      </c>
      <c r="H29" s="320">
        <f>IF($B$4&gt;0,prix!R21,IF($B$2&gt;0,prix!T21,IF($C$1=1,prix!X21,IF($C$2=1,prix!I21,IF($C$3&gt;0,prix!V21,IF(OR($F$2=TRUE,L29=TRUE),prix!I21,prix!G21))))))</f>
        <v>0</v>
      </c>
      <c r="I29" s="321"/>
      <c r="J29" s="169">
        <f t="shared" si="0"/>
        <v>0</v>
      </c>
      <c r="K29" s="162">
        <f t="shared" si="1"/>
        <v>0</v>
      </c>
      <c r="L29" s="146" t="b">
        <v>0</v>
      </c>
      <c r="O29" s="97"/>
    </row>
    <row r="30" spans="1:20" ht="15" customHeight="1" x14ac:dyDescent="0.2">
      <c r="A30" s="159">
        <v>2564456</v>
      </c>
      <c r="B30" s="212"/>
      <c r="C30" s="213"/>
      <c r="D30" s="317" t="s">
        <v>17</v>
      </c>
      <c r="E30" s="317"/>
      <c r="F30" s="160"/>
      <c r="G30" s="161">
        <f>IF($B$2&gt;0,prix!K22,prix!E22)</f>
        <v>0</v>
      </c>
      <c r="H30" s="320">
        <f>IF($B$4&gt;0,prix!R22,IF($B$2&gt;0,prix!T22,IF($C$1=1,prix!X22,IF($C$2=1,prix!I22,IF($C$3&gt;0,prix!V22,IF(OR($F$2=TRUE,L30=TRUE),prix!I22,prix!G22))))))</f>
        <v>0</v>
      </c>
      <c r="I30" s="321"/>
      <c r="J30" s="169">
        <f t="shared" si="0"/>
        <v>0</v>
      </c>
      <c r="K30" s="162">
        <f t="shared" si="1"/>
        <v>0</v>
      </c>
      <c r="L30" s="146" t="b">
        <v>0</v>
      </c>
      <c r="O30" s="97"/>
    </row>
    <row r="31" spans="1:20" ht="15" customHeight="1" x14ac:dyDescent="0.2">
      <c r="A31" s="159">
        <v>2564457</v>
      </c>
      <c r="B31" s="212"/>
      <c r="C31" s="213"/>
      <c r="D31" s="317" t="s">
        <v>18</v>
      </c>
      <c r="E31" s="317"/>
      <c r="F31" s="160"/>
      <c r="G31" s="161">
        <f>IF($B$2&gt;0,prix!K23,prix!E23)</f>
        <v>0</v>
      </c>
      <c r="H31" s="320">
        <f>IF($B$4&gt;0,prix!R23,IF($B$2&gt;0,prix!T23,IF($C$1=1,prix!X23,IF($C$2=1,prix!I23,IF($C$3&gt;0,prix!V23,IF(OR($F$2=TRUE,L31=TRUE),prix!I23,prix!G23))))))</f>
        <v>0</v>
      </c>
      <c r="I31" s="321"/>
      <c r="J31" s="169">
        <f t="shared" si="0"/>
        <v>0</v>
      </c>
      <c r="K31" s="162">
        <f t="shared" si="1"/>
        <v>0</v>
      </c>
      <c r="L31" s="146" t="b">
        <v>0</v>
      </c>
      <c r="O31" s="97"/>
    </row>
    <row r="32" spans="1:20" ht="3.95" customHeight="1" x14ac:dyDescent="0.2">
      <c r="A32" s="190"/>
      <c r="B32" s="214"/>
      <c r="C32" s="215"/>
      <c r="D32" s="190"/>
      <c r="E32" s="190"/>
      <c r="F32" s="191"/>
      <c r="G32" s="283"/>
      <c r="H32" s="320">
        <f>IF($B$4&gt;0,prix!R24,IF($B$2&gt;0,prix!T24,IF($C$1=1,prix!X24,IF($C$2=1,prix!I24,IF($C$3&gt;0,prix!V24,IF(OR($F$2=TRUE,L32=TRUE),prix!I24,prix!G24))))))</f>
        <v>0</v>
      </c>
      <c r="I32" s="321"/>
      <c r="J32" s="169"/>
      <c r="K32" s="285"/>
      <c r="L32" s="97"/>
      <c r="O32" s="97"/>
      <c r="T32" s="1"/>
    </row>
    <row r="33" spans="1:15" ht="15" customHeight="1" x14ac:dyDescent="0.2">
      <c r="A33" s="159">
        <v>2564458</v>
      </c>
      <c r="B33" s="212"/>
      <c r="C33" s="213"/>
      <c r="D33" s="317" t="s">
        <v>920</v>
      </c>
      <c r="E33" s="317"/>
      <c r="F33" s="160"/>
      <c r="G33" s="161">
        <f>IF($B$2&gt;0,prix!K25,prix!E25)</f>
        <v>0</v>
      </c>
      <c r="H33" s="320">
        <f>IF($B$4&gt;0,prix!R25,IF($B$2&gt;0,prix!T25,IF($C$1=1,prix!X25,IF($C$2=1,prix!I25,IF($C$3&gt;0,prix!V25,IF(OR($F$2=TRUE,L33=TRUE),prix!I25,prix!G25))))))</f>
        <v>0</v>
      </c>
      <c r="I33" s="321"/>
      <c r="J33" s="169">
        <f>IF(OR($F$2=TRUE,L33=TRUE),"Net Net",IF($C$2=1,"Net Net",IF($C$3=1,"Net Net",IF($B$3=1,"Net Net",IF(L33=FALSE,INDEX(remise,MATCH($B$8,magasin,0)))))))</f>
        <v>0</v>
      </c>
      <c r="K33" s="162">
        <f>IF($O$2=TRUE,(H33*F33),IF($B$3=1,(F33*H33),IF($F$2=TRUE,(H33*F33),IF($K$13=0,(H33*F33),IF($O$5=TRUE,(H33*F33),IF(L33=FALSE,(G33*F33-G33*F33*$K$13%),F33*H33))))))</f>
        <v>0</v>
      </c>
      <c r="L33" s="146" t="b">
        <v>0</v>
      </c>
      <c r="O33" s="97"/>
    </row>
    <row r="34" spans="1:15" ht="15" customHeight="1" x14ac:dyDescent="0.2">
      <c r="A34" s="159">
        <v>2564459</v>
      </c>
      <c r="B34" s="212"/>
      <c r="C34" s="213"/>
      <c r="D34" s="317" t="s">
        <v>921</v>
      </c>
      <c r="E34" s="317"/>
      <c r="F34" s="160"/>
      <c r="G34" s="161">
        <f>IF($B$2&gt;0,prix!K26,prix!E26)</f>
        <v>0</v>
      </c>
      <c r="H34" s="320">
        <f>IF($B$4&gt;0,prix!R26,IF($B$2&gt;0,prix!T26,IF($C$1=1,prix!X26,IF($C$2=1,prix!I26,IF($C$3&gt;0,prix!V26,IF(OR($F$2=TRUE,L34=TRUE),prix!I26,prix!G26))))))</f>
        <v>0</v>
      </c>
      <c r="I34" s="321"/>
      <c r="J34" s="169">
        <f>IF(OR($F$2=TRUE,L34=TRUE),"Net Net",IF($C$2=1,"Net Net",IF($C$3=1,"Net Net",IF($B$3=1,"Net Net",IF(L34=FALSE,INDEX(remise,MATCH($B$8,magasin,0)))))))</f>
        <v>0</v>
      </c>
      <c r="K34" s="162">
        <f>IF($O$2=TRUE,(H34*F34),IF($B$3=1,(F34*H34),IF($F$2=TRUE,(H34*F34),IF($K$13=0,(H34*F34),IF($O$5=TRUE,(H34*F34),IF(L34=FALSE,(G34*F34-G34*F34*$K$13%),F34*H34))))))</f>
        <v>0</v>
      </c>
      <c r="L34" s="146" t="b">
        <v>0</v>
      </c>
      <c r="O34" s="97"/>
    </row>
    <row r="35" spans="1:15" ht="15" customHeight="1" x14ac:dyDescent="0.2">
      <c r="A35" s="159">
        <v>2564471</v>
      </c>
      <c r="B35" s="212"/>
      <c r="C35" s="213"/>
      <c r="D35" s="317" t="s">
        <v>21</v>
      </c>
      <c r="E35" s="317"/>
      <c r="F35" s="160"/>
      <c r="G35" s="161">
        <f>IF($B$2&gt;0,prix!K27,prix!E27)</f>
        <v>0</v>
      </c>
      <c r="H35" s="320">
        <f>IF($B$4&gt;0,prix!R27,IF($B$2&gt;0,prix!T27,IF($C$1=1,prix!X27,IF($C$2=1,prix!I27,IF($C$3&gt;0,prix!V27,IF(OR($F$2=TRUE,L35=TRUE),prix!I27,prix!G27))))))</f>
        <v>0</v>
      </c>
      <c r="I35" s="321"/>
      <c r="J35" s="169">
        <f>IF(OR($F$2=TRUE,L35=TRUE),"Net Net",IF($C$2=1,"Net Net",IF($C$3=1,"Net Net",IF($B$3=1,"Net Net",IF(L35=FALSE,INDEX(remise,MATCH($B$8,magasin,0)))))))</f>
        <v>0</v>
      </c>
      <c r="K35" s="162">
        <f>IF($O$2=TRUE,(H35*F35),IF($B$3=1,(F35*H35),IF($F$2=TRUE,(H35*F35),IF($K$13=0,(H35*F35),IF($O$5=TRUE,(H35*F35),IF(L35=FALSE,(G35*F35-G35*F35*$K$13%),F35*H35))))))</f>
        <v>0</v>
      </c>
      <c r="L35" s="146" t="b">
        <v>0</v>
      </c>
      <c r="O35" s="97"/>
    </row>
    <row r="36" spans="1:15" ht="5.25" customHeight="1" x14ac:dyDescent="0.2">
      <c r="A36" s="190"/>
      <c r="B36" s="214"/>
      <c r="C36" s="215"/>
      <c r="D36" s="190"/>
      <c r="E36" s="190"/>
      <c r="F36" s="191"/>
      <c r="G36" s="283"/>
      <c r="H36" s="320">
        <f>IF($B$4&gt;0,prix!R28,IF($B$2&gt;0,prix!T28,IF($C$1=1,prix!X28,IF($C$2=1,prix!I28,IF($C$3&gt;0,prix!V28,IF(OR($F$2=TRUE,L36=TRUE),prix!I28,prix!G28))))))</f>
        <v>0</v>
      </c>
      <c r="I36" s="321"/>
      <c r="J36" s="169"/>
      <c r="K36" s="162"/>
      <c r="L36" s="146"/>
      <c r="O36" s="97"/>
    </row>
    <row r="37" spans="1:15" ht="15" customHeight="1" x14ac:dyDescent="0.2">
      <c r="A37" s="159">
        <v>2564482</v>
      </c>
      <c r="B37" s="212"/>
      <c r="C37" s="213"/>
      <c r="D37" s="317" t="s">
        <v>36</v>
      </c>
      <c r="E37" s="317"/>
      <c r="F37" s="160"/>
      <c r="G37" s="161">
        <f>IF($B$2&gt;0,prix!K29,prix!E29)</f>
        <v>0</v>
      </c>
      <c r="H37" s="320">
        <f>IF($B$4&gt;0,prix!R29,IF($B$2&gt;0,prix!T29,IF($C$1=1,prix!X29,IF($C$2=1,prix!I29,IF($C$3&gt;0,prix!V29,IF(OR($F$2=TRUE,L37=TRUE),prix!I29,prix!G29))))))</f>
        <v>0</v>
      </c>
      <c r="I37" s="321"/>
      <c r="J37" s="169">
        <f t="shared" ref="J37:J51" si="2">IF(OR($F$2=TRUE,L37=TRUE),"Net Net",IF($C$2=1,"Net Net",IF($C$3=1,"Net Net",IF($B$3=1,"Net Net",IF(L37=FALSE,INDEX(remise,MATCH($B$8,magasin,0)))))))</f>
        <v>0</v>
      </c>
      <c r="K37" s="162">
        <f t="shared" ref="K37:K51" si="3">IF($O$2=TRUE,(H37*F37),IF($B$3=1,(F37*H37),IF($F$2=TRUE,(H37*F37),IF($K$13=0,(H37*F37),IF($O$5=TRUE,(H37*F37),IF(L37=FALSE,(G37*F37-G37*F37*$K$13%),F37*H37))))))</f>
        <v>0</v>
      </c>
      <c r="L37" s="146" t="b">
        <v>0</v>
      </c>
      <c r="O37" s="97"/>
    </row>
    <row r="38" spans="1:15" ht="15" customHeight="1" x14ac:dyDescent="0.2">
      <c r="A38" s="159">
        <v>2564483</v>
      </c>
      <c r="B38" s="212"/>
      <c r="C38" s="213"/>
      <c r="D38" s="317" t="s">
        <v>1164</v>
      </c>
      <c r="E38" s="317"/>
      <c r="F38" s="160"/>
      <c r="G38" s="161">
        <f>IF($B$2&gt;0,prix!K30,prix!E30)</f>
        <v>0</v>
      </c>
      <c r="H38" s="320">
        <f>IF($B$4&gt;0,prix!R30,IF($B$2&gt;0,prix!T30,IF($C$1=1,prix!X30,IF($C$2=1,prix!I30,IF($C$3&gt;0,prix!V30,IF(OR($F$2=TRUE,L38=TRUE),prix!I30,prix!G30))))))</f>
        <v>0</v>
      </c>
      <c r="I38" s="321"/>
      <c r="J38" s="169">
        <f t="shared" si="2"/>
        <v>0</v>
      </c>
      <c r="K38" s="162">
        <f t="shared" si="3"/>
        <v>0</v>
      </c>
      <c r="L38" s="146" t="b">
        <v>0</v>
      </c>
      <c r="O38" s="97"/>
    </row>
    <row r="39" spans="1:15" ht="15" customHeight="1" x14ac:dyDescent="0.2">
      <c r="A39" s="159">
        <v>2564484</v>
      </c>
      <c r="B39" s="212"/>
      <c r="C39" s="213"/>
      <c r="D39" s="317" t="s">
        <v>25</v>
      </c>
      <c r="E39" s="317"/>
      <c r="F39" s="160"/>
      <c r="G39" s="161">
        <f>IF($B$2&gt;0,prix!K31,prix!E31)</f>
        <v>0</v>
      </c>
      <c r="H39" s="320">
        <f>IF($B$4&gt;0,prix!R31,IF($B$2&gt;0,prix!T31,IF($C$1=1,prix!X31,IF($C$2=1,prix!I31,IF($C$3&gt;0,prix!V31,IF(OR($F$2=TRUE,L39=TRUE),prix!I31,prix!G31))))))</f>
        <v>0</v>
      </c>
      <c r="I39" s="321"/>
      <c r="J39" s="169">
        <f t="shared" si="2"/>
        <v>0</v>
      </c>
      <c r="K39" s="162">
        <f t="shared" si="3"/>
        <v>0</v>
      </c>
      <c r="L39" s="146" t="b">
        <v>0</v>
      </c>
      <c r="O39" s="97"/>
    </row>
    <row r="40" spans="1:15" ht="15" customHeight="1" x14ac:dyDescent="0.2">
      <c r="A40" s="159">
        <v>2564485</v>
      </c>
      <c r="B40" s="212"/>
      <c r="C40" s="213"/>
      <c r="D40" s="317" t="s">
        <v>1165</v>
      </c>
      <c r="E40" s="317"/>
      <c r="F40" s="160"/>
      <c r="G40" s="161">
        <f>IF($B$2&gt;0,prix!K32,prix!E32)</f>
        <v>0</v>
      </c>
      <c r="H40" s="320">
        <f>IF($B$4&gt;0,prix!R32,IF($B$2&gt;0,prix!T32,IF($C$1=1,prix!X32,IF($C$2=1,prix!I32,IF($C$3&gt;0,prix!V32,IF(OR($F$2=TRUE,L40=TRUE),prix!I32,prix!G32))))))</f>
        <v>0</v>
      </c>
      <c r="I40" s="321"/>
      <c r="J40" s="169">
        <f t="shared" si="2"/>
        <v>0</v>
      </c>
      <c r="K40" s="162">
        <f t="shared" si="3"/>
        <v>0</v>
      </c>
      <c r="L40" s="146" t="b">
        <v>0</v>
      </c>
      <c r="O40" s="97"/>
    </row>
    <row r="41" spans="1:15" ht="15" customHeight="1" x14ac:dyDescent="0.2">
      <c r="A41" s="159">
        <v>2564487</v>
      </c>
      <c r="B41" s="212"/>
      <c r="C41" s="213"/>
      <c r="D41" s="317" t="s">
        <v>27</v>
      </c>
      <c r="E41" s="317"/>
      <c r="F41" s="160"/>
      <c r="G41" s="161">
        <f>IF($B$2&gt;0,prix!K33,prix!E33)</f>
        <v>0</v>
      </c>
      <c r="H41" s="320">
        <f>IF($B$4&gt;0,prix!R33,IF($B$2&gt;0,prix!T33,IF($C$1=1,prix!X33,IF($C$2=1,prix!I33,IF($C$3&gt;0,prix!V33,IF(OR($F$2=TRUE,L41=TRUE),prix!I33,prix!G33))))))</f>
        <v>0</v>
      </c>
      <c r="I41" s="321"/>
      <c r="J41" s="169">
        <f t="shared" si="2"/>
        <v>0</v>
      </c>
      <c r="K41" s="162">
        <f t="shared" si="3"/>
        <v>0</v>
      </c>
      <c r="L41" s="146" t="b">
        <v>0</v>
      </c>
      <c r="O41" s="97"/>
    </row>
    <row r="42" spans="1:15" ht="15" customHeight="1" x14ac:dyDescent="0.2">
      <c r="A42" s="159">
        <v>2864430</v>
      </c>
      <c r="B42" s="212"/>
      <c r="C42" s="213"/>
      <c r="D42" s="317" t="s">
        <v>1166</v>
      </c>
      <c r="E42" s="317"/>
      <c r="F42" s="160"/>
      <c r="G42" s="161">
        <f>IF($B$2&gt;0,prix!K34,prix!E34)</f>
        <v>0</v>
      </c>
      <c r="H42" s="320">
        <f>IF($B$4&gt;0,prix!R34,IF($B$2&gt;0,prix!T34,IF($C$1=1,prix!X34,IF($C$2=1,prix!I34,IF($C$3&gt;0,prix!V34,IF(OR($F$2=TRUE,L42=TRUE),prix!I34,prix!G34))))))</f>
        <v>0</v>
      </c>
      <c r="I42" s="321"/>
      <c r="J42" s="169">
        <f t="shared" si="2"/>
        <v>0</v>
      </c>
      <c r="K42" s="162">
        <f t="shared" si="3"/>
        <v>0</v>
      </c>
      <c r="L42" s="146" t="b">
        <v>0</v>
      </c>
      <c r="O42" s="97"/>
    </row>
    <row r="43" spans="1:15" ht="15" customHeight="1" x14ac:dyDescent="0.2">
      <c r="A43" s="159">
        <v>2864431</v>
      </c>
      <c r="B43" s="212"/>
      <c r="C43" s="213"/>
      <c r="D43" s="317" t="s">
        <v>1167</v>
      </c>
      <c r="E43" s="317"/>
      <c r="F43" s="160"/>
      <c r="G43" s="161">
        <f>IF($B$2&gt;0,prix!K35,prix!E35)</f>
        <v>0</v>
      </c>
      <c r="H43" s="320">
        <f>IF($B$4&gt;0,prix!R35,IF($B$2&gt;0,prix!T35,IF($C$1=1,prix!X35,IF($C$2=1,prix!I35,IF($C$3&gt;0,prix!V35,IF(OR($F$2=TRUE,L43=TRUE),prix!I35,prix!G35))))))</f>
        <v>0</v>
      </c>
      <c r="I43" s="321"/>
      <c r="J43" s="169">
        <f t="shared" si="2"/>
        <v>0</v>
      </c>
      <c r="K43" s="162">
        <f t="shared" si="3"/>
        <v>0</v>
      </c>
      <c r="L43" s="146" t="b">
        <v>0</v>
      </c>
      <c r="O43" s="97"/>
    </row>
    <row r="44" spans="1:15" ht="15" customHeight="1" x14ac:dyDescent="0.2">
      <c r="A44" s="159">
        <v>2864432</v>
      </c>
      <c r="B44" s="212"/>
      <c r="C44" s="213"/>
      <c r="D44" s="317" t="s">
        <v>29</v>
      </c>
      <c r="E44" s="317"/>
      <c r="F44" s="160"/>
      <c r="G44" s="161">
        <f>IF($B$2&gt;0,prix!K36,prix!E36)</f>
        <v>0</v>
      </c>
      <c r="H44" s="320">
        <f>IF($B$4&gt;0,prix!R36,IF($B$2&gt;0,prix!T36,IF($C$1=1,prix!X36,IF($C$2=1,prix!I36,IF($C$3&gt;0,prix!V36,IF(OR($F$2=TRUE,L44=TRUE),prix!I36,prix!G36))))))</f>
        <v>0</v>
      </c>
      <c r="I44" s="321"/>
      <c r="J44" s="169">
        <f t="shared" si="2"/>
        <v>0</v>
      </c>
      <c r="K44" s="162">
        <f t="shared" si="3"/>
        <v>0</v>
      </c>
      <c r="L44" s="146" t="b">
        <v>0</v>
      </c>
      <c r="O44" s="97"/>
    </row>
    <row r="45" spans="1:15" ht="15" customHeight="1" x14ac:dyDescent="0.2">
      <c r="A45" s="159">
        <v>2864433</v>
      </c>
      <c r="B45" s="212"/>
      <c r="C45" s="213"/>
      <c r="D45" s="317" t="s">
        <v>30</v>
      </c>
      <c r="E45" s="317"/>
      <c r="F45" s="160"/>
      <c r="G45" s="161">
        <f>IF($B$2&gt;0,prix!K37,prix!E37)</f>
        <v>0</v>
      </c>
      <c r="H45" s="320">
        <f>IF($B$4&gt;0,prix!R37,IF($B$2&gt;0,prix!T37,IF($C$1=1,prix!X37,IF($C$2=1,prix!I37,IF($C$3&gt;0,prix!V37,IF(OR($F$2=TRUE,L45=TRUE),prix!I37,prix!G37))))))</f>
        <v>0</v>
      </c>
      <c r="I45" s="321"/>
      <c r="J45" s="169">
        <f t="shared" si="2"/>
        <v>0</v>
      </c>
      <c r="K45" s="162">
        <f t="shared" si="3"/>
        <v>0</v>
      </c>
      <c r="L45" s="146" t="b">
        <v>0</v>
      </c>
      <c r="O45" s="97"/>
    </row>
    <row r="46" spans="1:15" ht="15" customHeight="1" x14ac:dyDescent="0.2">
      <c r="A46" s="159">
        <v>2864434</v>
      </c>
      <c r="B46" s="212"/>
      <c r="C46" s="213"/>
      <c r="D46" s="317" t="s">
        <v>1168</v>
      </c>
      <c r="E46" s="317"/>
      <c r="F46" s="160"/>
      <c r="G46" s="161">
        <f>IF($B$2&gt;0,prix!K38,prix!E38)</f>
        <v>0</v>
      </c>
      <c r="H46" s="320">
        <f>IF($B$4&gt;0,prix!R38,IF($B$2&gt;0,prix!T38,IF($C$1=1,prix!X38,IF($C$2=1,prix!I38,IF($C$3&gt;0,prix!V38,IF(OR($F$2=TRUE,L46=TRUE),prix!I38,prix!G38))))))</f>
        <v>0</v>
      </c>
      <c r="I46" s="321"/>
      <c r="J46" s="169">
        <f t="shared" si="2"/>
        <v>0</v>
      </c>
      <c r="K46" s="162">
        <f t="shared" si="3"/>
        <v>0</v>
      </c>
      <c r="L46" s="146" t="b">
        <v>0</v>
      </c>
      <c r="O46" s="97"/>
    </row>
    <row r="47" spans="1:15" ht="15" customHeight="1" x14ac:dyDescent="0.2">
      <c r="A47" s="159">
        <v>2864435</v>
      </c>
      <c r="B47" s="212"/>
      <c r="C47" s="213"/>
      <c r="D47" s="317" t="s">
        <v>1169</v>
      </c>
      <c r="E47" s="317"/>
      <c r="F47" s="160"/>
      <c r="G47" s="161">
        <f>IF($B$2&gt;0,prix!K39,prix!E39)</f>
        <v>0</v>
      </c>
      <c r="H47" s="320">
        <f>IF($B$4&gt;0,prix!R39,IF($B$2&gt;0,prix!T39,IF($C$1=1,prix!X39,IF($C$2=1,prix!I39,IF($C$3&gt;0,prix!V39,IF(OR($F$2=TRUE,L47=TRUE),prix!I39,prix!G39))))))</f>
        <v>0</v>
      </c>
      <c r="I47" s="321"/>
      <c r="J47" s="169">
        <f t="shared" si="2"/>
        <v>0</v>
      </c>
      <c r="K47" s="162">
        <f t="shared" si="3"/>
        <v>0</v>
      </c>
      <c r="L47" s="146" t="b">
        <v>0</v>
      </c>
      <c r="O47" s="97"/>
    </row>
    <row r="48" spans="1:15" ht="15" customHeight="1" x14ac:dyDescent="0.2">
      <c r="A48" s="159">
        <v>2864436</v>
      </c>
      <c r="B48" s="212"/>
      <c r="C48" s="213"/>
      <c r="D48" s="317" t="s">
        <v>33</v>
      </c>
      <c r="E48" s="317"/>
      <c r="F48" s="160"/>
      <c r="G48" s="161">
        <f>IF($B$2&gt;0,prix!K40,prix!E40)</f>
        <v>0</v>
      </c>
      <c r="H48" s="320">
        <f>IF($B$4&gt;0,prix!R40,IF($B$2&gt;0,prix!T40,IF($C$1=1,prix!X40,IF($C$2=1,prix!I40,IF($C$3&gt;0,prix!V40,IF(OR($F$2=TRUE,L48=TRUE),prix!I40,prix!G40))))))</f>
        <v>0</v>
      </c>
      <c r="I48" s="321"/>
      <c r="J48" s="169">
        <f t="shared" si="2"/>
        <v>0</v>
      </c>
      <c r="K48" s="162">
        <f t="shared" si="3"/>
        <v>0</v>
      </c>
      <c r="L48" s="146" t="b">
        <v>0</v>
      </c>
      <c r="O48" s="97"/>
    </row>
    <row r="49" spans="1:18" ht="15" customHeight="1" x14ac:dyDescent="0.2">
      <c r="A49" s="159">
        <v>2864437</v>
      </c>
      <c r="B49" s="212"/>
      <c r="C49" s="213"/>
      <c r="D49" s="317" t="s">
        <v>34</v>
      </c>
      <c r="E49" s="317"/>
      <c r="F49" s="160"/>
      <c r="G49" s="161">
        <f>IF($B$2&gt;0,prix!K41,prix!E41)</f>
        <v>0</v>
      </c>
      <c r="H49" s="320">
        <f>IF($B$4&gt;0,prix!R41,IF($B$2&gt;0,prix!T41,IF($C$1=1,prix!X41,IF($C$2=1,prix!I41,IF($C$3&gt;0,prix!V41,IF(OR($F$2=TRUE,L49=TRUE),prix!I41,prix!G41))))))</f>
        <v>0</v>
      </c>
      <c r="I49" s="321"/>
      <c r="J49" s="169">
        <f t="shared" si="2"/>
        <v>0</v>
      </c>
      <c r="K49" s="162">
        <f t="shared" si="3"/>
        <v>0</v>
      </c>
      <c r="L49" s="146" t="b">
        <v>0</v>
      </c>
      <c r="O49" s="97"/>
    </row>
    <row r="50" spans="1:18" ht="15" customHeight="1" x14ac:dyDescent="0.2">
      <c r="A50" s="159">
        <v>2864438</v>
      </c>
      <c r="B50" s="212"/>
      <c r="C50" s="213"/>
      <c r="D50" s="317" t="s">
        <v>35</v>
      </c>
      <c r="E50" s="317"/>
      <c r="F50" s="160"/>
      <c r="G50" s="161">
        <f>IF($B$2&gt;0,prix!K42,prix!E42)</f>
        <v>0</v>
      </c>
      <c r="H50" s="320">
        <f>IF($B$4&gt;0,prix!R42,IF($B$2&gt;0,prix!T42,IF($C$1=1,prix!X42,IF($C$2=1,prix!I42,IF($C$3&gt;0,prix!V42,IF(OR($F$2=TRUE,L50=TRUE),prix!I42,prix!G42))))))</f>
        <v>0</v>
      </c>
      <c r="I50" s="321"/>
      <c r="J50" s="169">
        <f t="shared" si="2"/>
        <v>0</v>
      </c>
      <c r="K50" s="162">
        <f t="shared" si="3"/>
        <v>0</v>
      </c>
      <c r="L50" s="146" t="b">
        <v>0</v>
      </c>
      <c r="O50" s="97"/>
    </row>
    <row r="51" spans="1:18" ht="15" customHeight="1" x14ac:dyDescent="0.2">
      <c r="A51" s="159">
        <v>2864439</v>
      </c>
      <c r="B51" s="212"/>
      <c r="C51" s="213"/>
      <c r="D51" s="317" t="s">
        <v>1170</v>
      </c>
      <c r="E51" s="317"/>
      <c r="F51" s="160"/>
      <c r="G51" s="161">
        <f>IF($B$2&gt;0,prix!K43,prix!E43)</f>
        <v>0</v>
      </c>
      <c r="H51" s="320">
        <f>IF($B$4&gt;0,prix!R43,IF($B$2&gt;0,prix!T43,IF($C$1=1,prix!X43,IF($C$2=1,prix!I43,IF($C$3&gt;0,prix!V43,IF(OR($F$2=TRUE,L51=TRUE),prix!I43,prix!G43))))))</f>
        <v>0</v>
      </c>
      <c r="I51" s="321"/>
      <c r="J51" s="169">
        <f t="shared" si="2"/>
        <v>0</v>
      </c>
      <c r="K51" s="162">
        <f t="shared" si="3"/>
        <v>0</v>
      </c>
      <c r="L51" s="146" t="b">
        <v>0</v>
      </c>
      <c r="O51" s="97"/>
    </row>
    <row r="52" spans="1:18" ht="15" customHeight="1" x14ac:dyDescent="0.2">
      <c r="A52" s="84"/>
      <c r="B52" s="216"/>
      <c r="C52" s="216"/>
      <c r="D52" s="361" t="s">
        <v>1022</v>
      </c>
      <c r="E52" s="361"/>
      <c r="F52" s="158"/>
      <c r="G52" s="158"/>
      <c r="H52" s="158"/>
      <c r="I52" s="158"/>
      <c r="J52" s="158"/>
      <c r="K52" s="162"/>
      <c r="L52" s="147"/>
      <c r="N52" s="186"/>
      <c r="O52" s="186"/>
      <c r="P52" s="186"/>
      <c r="Q52" s="186"/>
      <c r="R52" s="186"/>
    </row>
    <row r="53" spans="1:18" ht="15" customHeight="1" x14ac:dyDescent="0.2">
      <c r="A53" s="159">
        <v>2564473</v>
      </c>
      <c r="B53" s="212"/>
      <c r="C53" s="213"/>
      <c r="D53" s="317" t="s">
        <v>775</v>
      </c>
      <c r="E53" s="331"/>
      <c r="F53" s="160"/>
      <c r="G53" s="162">
        <f>prix!E44</f>
        <v>0</v>
      </c>
      <c r="H53" s="320">
        <f>prix!E44</f>
        <v>0</v>
      </c>
      <c r="I53" s="328"/>
      <c r="J53" s="168" t="s">
        <v>1140</v>
      </c>
      <c r="K53" s="162">
        <f>IF($O$2=TRUE,(H53*F53),IF($O$5=TRUE,(H53*F53),F53*H53))</f>
        <v>0</v>
      </c>
      <c r="L53" s="146"/>
      <c r="N53" s="232"/>
      <c r="O53" s="186"/>
      <c r="P53" s="186"/>
      <c r="Q53" s="186"/>
      <c r="R53" s="186"/>
    </row>
    <row r="54" spans="1:18" ht="15" customHeight="1" x14ac:dyDescent="0.2">
      <c r="A54" s="280">
        <v>2564476</v>
      </c>
      <c r="B54" s="212"/>
      <c r="C54" s="213"/>
      <c r="D54" s="317" t="s">
        <v>1595</v>
      </c>
      <c r="E54" s="317"/>
      <c r="F54" s="160"/>
      <c r="G54" s="162">
        <f>prix!E45</f>
        <v>0</v>
      </c>
      <c r="H54" s="320">
        <f>prix!E45</f>
        <v>0</v>
      </c>
      <c r="I54" s="328"/>
      <c r="J54" s="168" t="s">
        <v>1140</v>
      </c>
      <c r="K54" s="162">
        <f t="shared" ref="K54:K55" si="4">IF($O$2=TRUE,(H54*F54),IF($O$5=TRUE,(H54*F54),F54*H54))</f>
        <v>0</v>
      </c>
      <c r="L54" s="146"/>
      <c r="N54" s="186"/>
      <c r="O54" s="186"/>
      <c r="P54" s="186"/>
      <c r="Q54" s="186"/>
      <c r="R54" s="186"/>
    </row>
    <row r="55" spans="1:18" ht="15" customHeight="1" x14ac:dyDescent="0.2">
      <c r="A55" s="280">
        <v>2564470</v>
      </c>
      <c r="B55" s="212"/>
      <c r="C55" s="213"/>
      <c r="D55" s="318" t="s">
        <v>1596</v>
      </c>
      <c r="E55" s="327"/>
      <c r="F55" s="160"/>
      <c r="G55" s="162">
        <f>prix!E46</f>
        <v>0</v>
      </c>
      <c r="H55" s="320">
        <f>prix!E46</f>
        <v>0</v>
      </c>
      <c r="I55" s="328"/>
      <c r="J55" s="168" t="s">
        <v>1140</v>
      </c>
      <c r="K55" s="162">
        <f t="shared" si="4"/>
        <v>0</v>
      </c>
      <c r="L55" s="146"/>
      <c r="N55" s="186"/>
      <c r="O55" s="186"/>
      <c r="P55" s="186"/>
      <c r="Q55" s="186"/>
      <c r="R55" s="186"/>
    </row>
    <row r="56" spans="1:18" ht="15" customHeight="1" x14ac:dyDescent="0.2">
      <c r="A56" s="159">
        <v>2564472</v>
      </c>
      <c r="B56" s="212"/>
      <c r="C56" s="213"/>
      <c r="D56" s="317" t="s">
        <v>1461</v>
      </c>
      <c r="E56" s="331"/>
      <c r="F56" s="160"/>
      <c r="G56" s="162">
        <f>prix!E47</f>
        <v>0</v>
      </c>
      <c r="H56" s="320">
        <f>IF(O5=TRUE,prix!R47,IF(Q5=TRUE,prix!#REF!,prix!E47))</f>
        <v>0</v>
      </c>
      <c r="I56" s="328"/>
      <c r="J56" s="168" t="s">
        <v>1140</v>
      </c>
      <c r="K56" s="162">
        <f>IF($O$2=TRUE,(H56*F56),IF($O$5=TRUE,(H56*F56),F56*H56))</f>
        <v>0</v>
      </c>
      <c r="L56" s="146"/>
      <c r="N56" s="186"/>
      <c r="O56" s="186"/>
      <c r="P56" s="186"/>
      <c r="Q56" s="186"/>
      <c r="R56" s="186"/>
    </row>
    <row r="57" spans="1:18" ht="15" customHeight="1" x14ac:dyDescent="0.2">
      <c r="A57" s="280">
        <v>2564445</v>
      </c>
      <c r="B57" s="212"/>
      <c r="C57" s="213"/>
      <c r="D57" s="317" t="s">
        <v>1597</v>
      </c>
      <c r="E57" s="317"/>
      <c r="F57" s="160"/>
      <c r="G57" s="162">
        <f>prix!E48</f>
        <v>0</v>
      </c>
      <c r="H57" s="320">
        <f>IF(O6=TRUE,prix!R48,IF(Q6=TRUE,prix!#REF!,prix!E48))</f>
        <v>0</v>
      </c>
      <c r="I57" s="328"/>
      <c r="J57" s="168" t="s">
        <v>1140</v>
      </c>
      <c r="K57" s="162">
        <f>IF($O$2=TRUE,(H57*F57),IF($O$5=TRUE,(H57*F57),F57*H57))</f>
        <v>0</v>
      </c>
      <c r="L57" s="146"/>
      <c r="N57" s="186"/>
      <c r="O57" s="186"/>
      <c r="P57" s="186"/>
      <c r="Q57" s="186"/>
      <c r="R57" s="186"/>
    </row>
    <row r="58" spans="1:18" ht="3.95" customHeight="1" x14ac:dyDescent="0.2">
      <c r="A58" s="85"/>
      <c r="B58" s="217"/>
      <c r="C58" s="217"/>
      <c r="D58" s="86"/>
      <c r="E58" s="86"/>
      <c r="F58" s="86"/>
      <c r="G58" s="86"/>
      <c r="H58" s="86"/>
      <c r="I58" s="86"/>
      <c r="J58" s="86"/>
      <c r="K58" s="87"/>
      <c r="L58" s="148"/>
      <c r="N58" s="186"/>
      <c r="O58" s="186"/>
      <c r="P58" s="186"/>
      <c r="Q58" s="186"/>
      <c r="R58" s="186"/>
    </row>
    <row r="59" spans="1:18" ht="15" customHeight="1" x14ac:dyDescent="0.2">
      <c r="A59" s="163">
        <v>3760172600015</v>
      </c>
      <c r="B59" s="211"/>
      <c r="C59" s="218"/>
      <c r="D59" s="317" t="s">
        <v>922</v>
      </c>
      <c r="E59" s="317"/>
      <c r="F59" s="164">
        <f>B59*24</f>
        <v>0</v>
      </c>
      <c r="G59" s="162">
        <f>IF(B2=TRUE,prix!T50,prix!E50)</f>
        <v>0</v>
      </c>
      <c r="H59" s="320">
        <f>IF(B2&gt;0,prix!T50,prix!E50)</f>
        <v>0</v>
      </c>
      <c r="I59" s="328"/>
      <c r="J59" s="168" t="s">
        <v>1140</v>
      </c>
      <c r="K59" s="162">
        <f>ROUND(F59*H59,2)</f>
        <v>0</v>
      </c>
      <c r="L59" s="146"/>
      <c r="N59" s="186"/>
      <c r="O59" s="186"/>
      <c r="P59" s="186"/>
      <c r="Q59" s="186"/>
      <c r="R59" s="186"/>
    </row>
    <row r="60" spans="1:18" ht="15" customHeight="1" x14ac:dyDescent="0.2">
      <c r="A60" s="163">
        <v>3760172600060</v>
      </c>
      <c r="B60" s="211"/>
      <c r="C60" s="218"/>
      <c r="D60" s="318" t="s">
        <v>978</v>
      </c>
      <c r="E60" s="327"/>
      <c r="F60" s="164">
        <f>B60*24</f>
        <v>0</v>
      </c>
      <c r="G60" s="162">
        <f>prix!E51</f>
        <v>0</v>
      </c>
      <c r="H60" s="320">
        <f>prix!E51</f>
        <v>0</v>
      </c>
      <c r="I60" s="328"/>
      <c r="J60" s="168" t="s">
        <v>1140</v>
      </c>
      <c r="K60" s="162">
        <f>ROUND(F60*H60,2)</f>
        <v>0</v>
      </c>
      <c r="L60" s="146"/>
      <c r="N60" s="186"/>
      <c r="O60" s="186"/>
      <c r="P60" s="186"/>
      <c r="Q60" s="186"/>
      <c r="R60" s="186"/>
    </row>
    <row r="61" spans="1:18" ht="15" customHeight="1" x14ac:dyDescent="0.2">
      <c r="A61" s="163">
        <v>3760172600022</v>
      </c>
      <c r="B61" s="210"/>
      <c r="C61" s="219"/>
      <c r="D61" s="317" t="s">
        <v>923</v>
      </c>
      <c r="E61" s="317"/>
      <c r="F61" s="164">
        <f>B61*90</f>
        <v>0</v>
      </c>
      <c r="G61" s="162">
        <f>prix!E52</f>
        <v>0</v>
      </c>
      <c r="H61" s="320">
        <f>prix!E52</f>
        <v>0</v>
      </c>
      <c r="I61" s="328"/>
      <c r="J61" s="168" t="s">
        <v>1140</v>
      </c>
      <c r="K61" s="162">
        <f>ROUND(F61*H61,2)</f>
        <v>0</v>
      </c>
      <c r="L61" s="146"/>
      <c r="N61" s="186"/>
      <c r="O61" s="186"/>
      <c r="P61" s="186"/>
      <c r="Q61" s="186"/>
      <c r="R61" s="186"/>
    </row>
    <row r="62" spans="1:18" ht="15" customHeight="1" x14ac:dyDescent="0.2">
      <c r="A62" s="163">
        <v>3760172600053</v>
      </c>
      <c r="B62" s="210"/>
      <c r="C62" s="219"/>
      <c r="D62" s="317" t="s">
        <v>555</v>
      </c>
      <c r="E62" s="317"/>
      <c r="F62" s="164">
        <f>B62*1</f>
        <v>0</v>
      </c>
      <c r="G62" s="162">
        <f>prix!E53</f>
        <v>0</v>
      </c>
      <c r="H62" s="320">
        <f>prix!E53</f>
        <v>0</v>
      </c>
      <c r="I62" s="328"/>
      <c r="J62" s="168" t="s">
        <v>1140</v>
      </c>
      <c r="K62" s="162">
        <f>ROUND(F62*H62,2)</f>
        <v>0</v>
      </c>
      <c r="L62" s="146"/>
      <c r="N62" s="186"/>
      <c r="O62" s="186"/>
      <c r="P62" s="186"/>
      <c r="Q62" s="186"/>
      <c r="R62" s="186"/>
    </row>
    <row r="63" spans="1:18" ht="3.95" customHeight="1" x14ac:dyDescent="0.2">
      <c r="A63" s="88"/>
      <c r="B63" s="220"/>
      <c r="C63" s="220"/>
      <c r="D63" s="89"/>
      <c r="E63" s="89"/>
      <c r="F63" s="89"/>
      <c r="G63" s="89"/>
      <c r="H63" s="89"/>
      <c r="I63" s="89"/>
      <c r="J63" s="89"/>
      <c r="K63" s="90"/>
      <c r="L63" s="149"/>
      <c r="N63" s="186"/>
      <c r="O63" s="186"/>
      <c r="P63" s="186"/>
      <c r="Q63" s="186"/>
      <c r="R63" s="186"/>
    </row>
    <row r="64" spans="1:18" ht="15" customHeight="1" x14ac:dyDescent="0.2">
      <c r="A64" s="163"/>
      <c r="B64" s="212"/>
      <c r="C64" s="213"/>
      <c r="D64" s="329"/>
      <c r="E64" s="330"/>
      <c r="F64" s="165"/>
      <c r="G64" s="166"/>
      <c r="H64" s="166" t="str">
        <f t="shared" ref="H64:H69" si="5">IF(D64="confiture de cerises noires 100 g",B64*24,IF(D64="confiture de cerises noires 30 g",B64*90,IF(D64="confiture de cerises noires pot de 3 kg",B64*1,IF(D64="confiture de piquillos au piment d'espelette 100 g",B64*24,""))))</f>
        <v/>
      </c>
      <c r="I64" s="360" t="str">
        <f t="shared" ref="I64:I69" si="6">IF(D64="confiture de cerises noires 100 g","POTS GRATUIT",IF(D64="confiture de piquillos au piment d'espelette 100 g","POTS GRATUIT",IF(D64="confiture de cerises noires 30 g","POTS GRATUIT",IF(D64="confiture de cerises noires pot de 3 kg","POTS GRATUIT",IF(B64&gt;0,"GRATUIT","")))))</f>
        <v/>
      </c>
      <c r="J64" s="360"/>
      <c r="K64" s="321"/>
      <c r="L64" s="150"/>
      <c r="N64" s="186"/>
      <c r="O64" s="186"/>
      <c r="P64" s="186"/>
      <c r="Q64" s="186"/>
      <c r="R64" s="186"/>
    </row>
    <row r="65" spans="1:18" ht="15" customHeight="1" x14ac:dyDescent="0.2">
      <c r="A65" s="163"/>
      <c r="B65" s="212"/>
      <c r="C65" s="213"/>
      <c r="D65" s="329"/>
      <c r="E65" s="332"/>
      <c r="F65" s="165"/>
      <c r="G65" s="166"/>
      <c r="H65" s="166" t="str">
        <f t="shared" si="5"/>
        <v/>
      </c>
      <c r="I65" s="360" t="str">
        <f t="shared" si="6"/>
        <v/>
      </c>
      <c r="J65" s="360"/>
      <c r="K65" s="321"/>
      <c r="L65" s="150"/>
      <c r="N65" s="186"/>
      <c r="O65" s="186"/>
      <c r="P65" s="186"/>
      <c r="Q65" s="186"/>
      <c r="R65" s="186"/>
    </row>
    <row r="66" spans="1:18" ht="15" customHeight="1" x14ac:dyDescent="0.2">
      <c r="A66" s="163"/>
      <c r="B66" s="212"/>
      <c r="C66" s="213"/>
      <c r="D66" s="326"/>
      <c r="E66" s="319"/>
      <c r="F66" s="165"/>
      <c r="G66" s="166"/>
      <c r="H66" s="166" t="str">
        <f t="shared" si="5"/>
        <v/>
      </c>
      <c r="I66" s="360" t="str">
        <f t="shared" si="6"/>
        <v/>
      </c>
      <c r="J66" s="360"/>
      <c r="K66" s="321"/>
      <c r="L66" s="150"/>
      <c r="N66" s="186"/>
      <c r="O66" s="186"/>
      <c r="P66" s="186"/>
      <c r="Q66" s="186"/>
      <c r="R66" s="186"/>
    </row>
    <row r="67" spans="1:18" ht="15" customHeight="1" x14ac:dyDescent="0.2">
      <c r="A67" s="163"/>
      <c r="B67" s="212"/>
      <c r="C67" s="213"/>
      <c r="D67" s="329"/>
      <c r="E67" s="332"/>
      <c r="F67" s="160"/>
      <c r="G67" s="189"/>
      <c r="H67" s="167" t="str">
        <f t="shared" si="5"/>
        <v/>
      </c>
      <c r="I67" s="360" t="str">
        <f t="shared" si="6"/>
        <v/>
      </c>
      <c r="J67" s="360"/>
      <c r="K67" s="321"/>
      <c r="L67" s="150"/>
      <c r="N67" s="187"/>
      <c r="O67" s="187"/>
      <c r="P67" s="187"/>
      <c r="Q67" s="187"/>
      <c r="R67" s="187"/>
    </row>
    <row r="68" spans="1:18" ht="15" customHeight="1" x14ac:dyDescent="0.2">
      <c r="A68" s="163"/>
      <c r="B68" s="212"/>
      <c r="C68" s="213"/>
      <c r="D68" s="329"/>
      <c r="E68" s="330"/>
      <c r="F68" s="165"/>
      <c r="G68" s="166"/>
      <c r="H68" s="166" t="str">
        <f t="shared" si="5"/>
        <v/>
      </c>
      <c r="I68" s="360" t="str">
        <f t="shared" si="6"/>
        <v/>
      </c>
      <c r="J68" s="360"/>
      <c r="K68" s="321"/>
      <c r="L68" s="150"/>
      <c r="M68" s="233"/>
      <c r="N68" s="233"/>
      <c r="O68" s="188"/>
      <c r="P68" s="188"/>
      <c r="Q68" s="188"/>
      <c r="R68" s="188"/>
    </row>
    <row r="69" spans="1:18" ht="15" hidden="1" customHeight="1" x14ac:dyDescent="0.2">
      <c r="A69" s="159"/>
      <c r="B69" s="212"/>
      <c r="C69" s="213"/>
      <c r="D69" s="329"/>
      <c r="E69" s="330"/>
      <c r="F69" s="165"/>
      <c r="G69" s="166"/>
      <c r="H69" s="166" t="str">
        <f t="shared" si="5"/>
        <v/>
      </c>
      <c r="I69" s="360" t="str">
        <f t="shared" si="6"/>
        <v/>
      </c>
      <c r="J69" s="360"/>
      <c r="K69" s="321"/>
      <c r="L69" s="150"/>
      <c r="M69" s="233"/>
      <c r="O69" s="97"/>
    </row>
    <row r="70" spans="1:18" ht="12" customHeight="1" x14ac:dyDescent="0.2">
      <c r="A70" s="27"/>
      <c r="B70" s="221"/>
      <c r="C70" s="221"/>
      <c r="D70" s="24"/>
      <c r="E70" s="28"/>
      <c r="F70" s="29"/>
      <c r="G70" s="23"/>
      <c r="H70" s="23"/>
      <c r="I70" s="25"/>
      <c r="J70" s="25"/>
      <c r="K70" s="26"/>
      <c r="L70" s="150"/>
      <c r="M70" s="233"/>
      <c r="O70" s="97"/>
    </row>
    <row r="71" spans="1:18" ht="12" customHeight="1" x14ac:dyDescent="0.2">
      <c r="A71" s="19" t="s">
        <v>776</v>
      </c>
      <c r="B71" s="222">
        <f>SUM(B15:B69)</f>
        <v>0</v>
      </c>
      <c r="C71" s="35"/>
      <c r="D71" s="17"/>
      <c r="E71" s="19" t="s">
        <v>777</v>
      </c>
      <c r="F71" s="357">
        <f>SUM(F15:F57)+F64+F65+F66+F67+F68+F69</f>
        <v>0</v>
      </c>
      <c r="G71" s="358"/>
      <c r="H71" s="358"/>
      <c r="I71" s="358"/>
      <c r="J71" s="359"/>
      <c r="M71" s="234"/>
      <c r="O71" s="97"/>
    </row>
    <row r="72" spans="1:18" ht="12" customHeight="1" x14ac:dyDescent="0.2">
      <c r="A72" s="19"/>
      <c r="B72" s="35"/>
      <c r="C72" s="35"/>
      <c r="D72" s="17"/>
      <c r="E72" s="19"/>
      <c r="F72" s="20"/>
      <c r="G72" s="34"/>
      <c r="H72" s="34"/>
      <c r="I72" s="35"/>
      <c r="J72" s="35"/>
      <c r="K72" s="36"/>
      <c r="L72" s="36"/>
      <c r="M72" s="233"/>
      <c r="O72" s="97"/>
    </row>
    <row r="73" spans="1:18" ht="12" customHeight="1" x14ac:dyDescent="0.2">
      <c r="A73" s="18"/>
      <c r="B73" s="35"/>
      <c r="C73" s="223"/>
      <c r="D73" s="40"/>
      <c r="E73" s="35"/>
      <c r="F73" s="39"/>
      <c r="M73" s="233"/>
      <c r="O73" s="97"/>
    </row>
    <row r="74" spans="1:18" ht="12" customHeight="1" x14ac:dyDescent="0.2">
      <c r="A74" s="21"/>
      <c r="B74" s="224"/>
      <c r="C74" s="225" t="s">
        <v>1453</v>
      </c>
      <c r="D74" s="41">
        <f>SUM(K15:K62)+C95</f>
        <v>0</v>
      </c>
      <c r="E74" s="37"/>
      <c r="F74" s="38"/>
      <c r="O74" s="97"/>
    </row>
    <row r="75" spans="1:18" ht="12" customHeight="1" x14ac:dyDescent="0.2">
      <c r="A75" s="93"/>
      <c r="B75" s="226"/>
      <c r="C75" s="227" t="s">
        <v>1454</v>
      </c>
      <c r="D75" s="42">
        <f>D74</f>
        <v>0</v>
      </c>
      <c r="E75" s="37"/>
      <c r="F75" s="38"/>
      <c r="O75" s="97"/>
    </row>
    <row r="76" spans="1:18" ht="12" customHeight="1" x14ac:dyDescent="0.2">
      <c r="A76" s="93"/>
      <c r="B76" s="226"/>
      <c r="C76" s="227" t="s">
        <v>1455</v>
      </c>
      <c r="D76" s="42">
        <f>D75*5.5%</f>
        <v>0</v>
      </c>
      <c r="E76" s="37"/>
      <c r="F76" s="38"/>
      <c r="O76" s="97"/>
    </row>
    <row r="77" spans="1:18" ht="12" customHeight="1" x14ac:dyDescent="0.2">
      <c r="A77" s="94"/>
      <c r="B77" s="224"/>
      <c r="C77" s="94" t="s">
        <v>939</v>
      </c>
      <c r="D77" s="42">
        <f>D75+D76</f>
        <v>0</v>
      </c>
      <c r="E77" s="22"/>
      <c r="F77" s="22"/>
      <c r="O77" s="97"/>
    </row>
    <row r="78" spans="1:18" ht="12" customHeight="1" thickBot="1" x14ac:dyDescent="0.25">
      <c r="A78" s="289"/>
      <c r="B78" s="290"/>
      <c r="C78" s="291"/>
      <c r="D78" s="292"/>
      <c r="E78" s="289"/>
      <c r="F78" s="289"/>
      <c r="G78" s="292"/>
      <c r="H78" s="292"/>
      <c r="I78" s="292"/>
      <c r="J78" s="292"/>
      <c r="K78" s="292"/>
      <c r="O78" s="97"/>
    </row>
    <row r="79" spans="1:18" ht="12" customHeight="1" x14ac:dyDescent="0.2">
      <c r="A79" s="296"/>
      <c r="B79" s="297"/>
      <c r="C79" s="306" t="str">
        <f>IF(M79&gt;0,"GAMME VACHE","")</f>
        <v/>
      </c>
      <c r="D79" s="307"/>
      <c r="E79" s="307"/>
      <c r="F79" s="296"/>
      <c r="G79" s="12"/>
      <c r="H79" s="12"/>
      <c r="I79" s="12"/>
      <c r="J79" s="12"/>
      <c r="K79" s="12"/>
      <c r="M79" s="295">
        <f>SUM(M80:M88)</f>
        <v>0</v>
      </c>
      <c r="O79" s="97"/>
    </row>
    <row r="80" spans="1:18" ht="12" customHeight="1" x14ac:dyDescent="0.2">
      <c r="C80" s="293">
        <f>F16*0.18</f>
        <v>0</v>
      </c>
      <c r="D80" s="22" t="s">
        <v>1655</v>
      </c>
      <c r="E80" s="22"/>
      <c r="M80" s="295">
        <f t="array" ref="M80">ROUNDUP(C80,0.1)</f>
        <v>0</v>
      </c>
    </row>
    <row r="81" spans="3:18" ht="12" customHeight="1" x14ac:dyDescent="0.2">
      <c r="C81" s="293">
        <f>F17*0.07</f>
        <v>0</v>
      </c>
      <c r="D81" s="22" t="s">
        <v>1163</v>
      </c>
      <c r="E81" s="22"/>
      <c r="M81" s="295">
        <f t="shared" ref="M81:M93" si="7">ROUNDUP(C81,0.1)</f>
        <v>0</v>
      </c>
    </row>
    <row r="82" spans="3:18" ht="12" customHeight="1" x14ac:dyDescent="0.2">
      <c r="C82" s="293">
        <f>F28*0.18</f>
        <v>0</v>
      </c>
      <c r="D82" s="22" t="s">
        <v>919</v>
      </c>
      <c r="E82" s="22"/>
      <c r="M82" s="295">
        <f t="shared" si="7"/>
        <v>0</v>
      </c>
    </row>
    <row r="83" spans="3:18" ht="12" customHeight="1" x14ac:dyDescent="0.2">
      <c r="C83" s="293">
        <f>F29*0.18</f>
        <v>0</v>
      </c>
      <c r="D83" s="22" t="s">
        <v>16</v>
      </c>
      <c r="E83" s="22"/>
      <c r="M83" s="295">
        <f t="shared" si="7"/>
        <v>0</v>
      </c>
      <c r="N83" s="186"/>
      <c r="O83" s="194"/>
      <c r="P83" s="186"/>
      <c r="Q83" s="186"/>
      <c r="R83" s="186"/>
    </row>
    <row r="84" spans="3:18" ht="12" customHeight="1" x14ac:dyDescent="0.2">
      <c r="C84" s="293">
        <f>F30*0.09</f>
        <v>0</v>
      </c>
      <c r="D84" s="22" t="s">
        <v>17</v>
      </c>
      <c r="E84" s="22"/>
      <c r="M84" s="295">
        <f t="shared" si="7"/>
        <v>0</v>
      </c>
      <c r="N84" s="235"/>
    </row>
    <row r="85" spans="3:18" ht="12" customHeight="1" x14ac:dyDescent="0.2">
      <c r="C85" s="293">
        <f>F33*0.18</f>
        <v>0</v>
      </c>
      <c r="D85" s="22" t="s">
        <v>920</v>
      </c>
      <c r="E85" s="22"/>
      <c r="M85" s="295">
        <f t="shared" si="7"/>
        <v>0</v>
      </c>
      <c r="N85" s="235"/>
    </row>
    <row r="86" spans="3:18" ht="12" customHeight="1" x14ac:dyDescent="0.2">
      <c r="C86" s="293">
        <f>F34*0.18</f>
        <v>0</v>
      </c>
      <c r="D86" s="22" t="s">
        <v>921</v>
      </c>
      <c r="E86" s="22"/>
      <c r="M86" s="295">
        <f t="shared" si="7"/>
        <v>0</v>
      </c>
      <c r="N86" s="185"/>
    </row>
    <row r="87" spans="3:18" x14ac:dyDescent="0.2">
      <c r="C87" s="293">
        <f>F35*0.18</f>
        <v>0</v>
      </c>
      <c r="D87" s="22" t="s">
        <v>21</v>
      </c>
      <c r="E87" s="22"/>
      <c r="M87" s="295">
        <f t="shared" si="7"/>
        <v>0</v>
      </c>
      <c r="N87" s="233"/>
      <c r="O87" s="97"/>
    </row>
    <row r="88" spans="3:18" x14ac:dyDescent="0.2">
      <c r="C88" s="293">
        <f>F56*0.18</f>
        <v>0</v>
      </c>
      <c r="D88" s="22" t="s">
        <v>1461</v>
      </c>
      <c r="E88" s="22"/>
      <c r="M88" s="295">
        <f t="shared" si="7"/>
        <v>0</v>
      </c>
      <c r="N88" s="233"/>
      <c r="O88" s="97"/>
    </row>
    <row r="89" spans="3:18" x14ac:dyDescent="0.2">
      <c r="C89" s="308" t="str">
        <f>IF(M89&gt;0,"GAMME CHEVRE","")</f>
        <v/>
      </c>
      <c r="D89" s="309"/>
      <c r="E89" s="309"/>
      <c r="M89" s="295">
        <f>SUM(M90:M94)</f>
        <v>0</v>
      </c>
      <c r="N89" s="233"/>
      <c r="O89" s="97"/>
    </row>
    <row r="90" spans="3:18" x14ac:dyDescent="0.2">
      <c r="C90" s="293">
        <f>F17*0.18</f>
        <v>0</v>
      </c>
      <c r="D90" s="22" t="s">
        <v>1163</v>
      </c>
      <c r="E90" s="22"/>
      <c r="M90" s="295">
        <f t="shared" si="7"/>
        <v>0</v>
      </c>
      <c r="N90" s="233"/>
      <c r="O90" s="97"/>
    </row>
    <row r="91" spans="3:18" x14ac:dyDescent="0.2">
      <c r="C91" s="293">
        <f>F25*0.6</f>
        <v>0</v>
      </c>
      <c r="D91" s="22" t="s">
        <v>1665</v>
      </c>
      <c r="E91" s="22"/>
      <c r="M91" s="295">
        <f t="shared" si="7"/>
        <v>0</v>
      </c>
      <c r="N91" s="233"/>
      <c r="O91" s="97"/>
    </row>
    <row r="92" spans="3:18" x14ac:dyDescent="0.2">
      <c r="C92" s="293">
        <f>F26*0.6</f>
        <v>0</v>
      </c>
      <c r="D92" s="22" t="s">
        <v>1666</v>
      </c>
      <c r="E92" s="22"/>
      <c r="M92" s="295">
        <f>ROUNDUP(C92,0.1)</f>
        <v>0</v>
      </c>
      <c r="N92" s="233"/>
      <c r="O92" s="97"/>
    </row>
    <row r="93" spans="3:18" x14ac:dyDescent="0.2">
      <c r="C93" s="293">
        <f>F27*0.6</f>
        <v>0</v>
      </c>
      <c r="D93" s="22" t="s">
        <v>14</v>
      </c>
      <c r="E93" s="22"/>
      <c r="M93" s="295">
        <f t="shared" si="7"/>
        <v>0</v>
      </c>
      <c r="N93" s="233"/>
      <c r="O93" s="97"/>
    </row>
    <row r="94" spans="3:18" x14ac:dyDescent="0.2">
      <c r="C94" s="293">
        <f>F31*0.23</f>
        <v>0</v>
      </c>
      <c r="D94" s="22" t="s">
        <v>1667</v>
      </c>
      <c r="E94" s="22"/>
      <c r="M94" s="295">
        <f>ROUNDUP(C94,0.1)</f>
        <v>0</v>
      </c>
      <c r="N94" s="233"/>
      <c r="O94" s="97"/>
    </row>
    <row r="95" spans="3:18" hidden="1" x14ac:dyDescent="0.2">
      <c r="C95" s="294">
        <f>SUM(C80:C88,C90:C94)</f>
        <v>0</v>
      </c>
      <c r="M95" s="295">
        <f>SUM(M79:M94)</f>
        <v>0</v>
      </c>
      <c r="N95" s="236"/>
      <c r="O95" s="97"/>
    </row>
    <row r="96" spans="3:18" x14ac:dyDescent="0.2">
      <c r="C96" s="298"/>
      <c r="N96" s="236"/>
      <c r="O96" s="97"/>
    </row>
    <row r="97" spans="1:20" s="304" customFormat="1" ht="21" customHeight="1" x14ac:dyDescent="0.2">
      <c r="A97" s="311" t="str">
        <f>IF(M79&gt;0,"Hausse du prix du lait de vache de 0.02€ par litre de lait","")</f>
        <v/>
      </c>
      <c r="B97" s="312"/>
      <c r="C97" s="312"/>
      <c r="D97" s="312"/>
      <c r="E97" s="312"/>
      <c r="F97" s="312"/>
      <c r="G97" s="312"/>
      <c r="H97" s="312"/>
      <c r="I97" s="312"/>
      <c r="J97" s="312"/>
      <c r="K97" s="312"/>
      <c r="L97" s="301"/>
      <c r="M97" s="302"/>
      <c r="N97" s="299"/>
      <c r="O97" s="303"/>
      <c r="P97" s="302"/>
      <c r="Q97" s="302"/>
      <c r="R97" s="302"/>
      <c r="S97" s="302"/>
      <c r="T97" s="302"/>
    </row>
    <row r="98" spans="1:20" s="304" customFormat="1" ht="21" customHeight="1" x14ac:dyDescent="0.2">
      <c r="A98" s="310" t="str">
        <f>IF(M89&gt;0,"Hausse du prix du lait de chevre de 0.06€ par litre de lait","")</f>
        <v/>
      </c>
      <c r="B98" s="310"/>
      <c r="C98" s="310"/>
      <c r="D98" s="310"/>
      <c r="E98" s="310"/>
      <c r="F98" s="310"/>
      <c r="G98" s="310"/>
      <c r="H98" s="310"/>
      <c r="I98" s="310"/>
      <c r="J98" s="310"/>
      <c r="K98" s="310"/>
      <c r="L98" s="301"/>
      <c r="M98" s="302"/>
      <c r="N98" s="299"/>
      <c r="O98" s="303"/>
      <c r="P98" s="302"/>
      <c r="Q98" s="302"/>
      <c r="R98" s="302"/>
      <c r="S98" s="302"/>
      <c r="T98" s="302"/>
    </row>
    <row r="99" spans="1:20" s="304" customFormat="1" ht="21" customHeight="1" x14ac:dyDescent="0.2">
      <c r="A99" s="310" t="str">
        <f>IF(M95&gt;0,"suite a un accord du Mediateur des relations agricoles","")</f>
        <v/>
      </c>
      <c r="B99" s="310"/>
      <c r="C99" s="310"/>
      <c r="D99" s="310"/>
      <c r="E99" s="310"/>
      <c r="F99" s="310"/>
      <c r="G99" s="310"/>
      <c r="H99" s="310"/>
      <c r="I99" s="310"/>
      <c r="J99" s="310"/>
      <c r="K99" s="310"/>
      <c r="L99" s="301"/>
      <c r="M99" s="302"/>
      <c r="N99" s="300"/>
      <c r="O99" s="303"/>
      <c r="P99" s="302"/>
      <c r="Q99" s="302"/>
      <c r="R99" s="302"/>
      <c r="S99" s="302"/>
      <c r="T99" s="302"/>
    </row>
  </sheetData>
  <mergeCells count="128">
    <mergeCell ref="A11:D11"/>
    <mergeCell ref="E11:K11"/>
    <mergeCell ref="F71:J71"/>
    <mergeCell ref="I68:K68"/>
    <mergeCell ref="I69:K69"/>
    <mergeCell ref="I65:K65"/>
    <mergeCell ref="I67:K67"/>
    <mergeCell ref="H62:I62"/>
    <mergeCell ref="H61:I61"/>
    <mergeCell ref="H60:I60"/>
    <mergeCell ref="H59:I59"/>
    <mergeCell ref="I66:K66"/>
    <mergeCell ref="I64:K64"/>
    <mergeCell ref="H24:I24"/>
    <mergeCell ref="D69:E69"/>
    <mergeCell ref="D40:E40"/>
    <mergeCell ref="D50:E50"/>
    <mergeCell ref="D42:E42"/>
    <mergeCell ref="D65:E65"/>
    <mergeCell ref="D59:E59"/>
    <mergeCell ref="D53:E53"/>
    <mergeCell ref="D60:E60"/>
    <mergeCell ref="D52:E52"/>
    <mergeCell ref="D62:E62"/>
    <mergeCell ref="D2:E2"/>
    <mergeCell ref="C4:I4"/>
    <mergeCell ref="H56:I56"/>
    <mergeCell ref="D25:E25"/>
    <mergeCell ref="D26:E26"/>
    <mergeCell ref="D27:E27"/>
    <mergeCell ref="H50:I50"/>
    <mergeCell ref="H49:I49"/>
    <mergeCell ref="H53:I53"/>
    <mergeCell ref="H34:I34"/>
    <mergeCell ref="H33:I33"/>
    <mergeCell ref="H31:I31"/>
    <mergeCell ref="H30:I30"/>
    <mergeCell ref="H13:I13"/>
    <mergeCell ref="I5:K5"/>
    <mergeCell ref="A5:F5"/>
    <mergeCell ref="H41:I41"/>
    <mergeCell ref="H40:I40"/>
    <mergeCell ref="H39:I39"/>
    <mergeCell ref="H38:I38"/>
    <mergeCell ref="H37:I37"/>
    <mergeCell ref="D34:E34"/>
    <mergeCell ref="D38:E38"/>
    <mergeCell ref="I12:K12"/>
    <mergeCell ref="G8:K8"/>
    <mergeCell ref="D13:E13"/>
    <mergeCell ref="D15:E15"/>
    <mergeCell ref="D29:E29"/>
    <mergeCell ref="D28:E28"/>
    <mergeCell ref="B9:G9"/>
    <mergeCell ref="H32:I32"/>
    <mergeCell ref="H29:I29"/>
    <mergeCell ref="D22:E22"/>
    <mergeCell ref="D18:E18"/>
    <mergeCell ref="G10:K10"/>
    <mergeCell ref="H18:I18"/>
    <mergeCell ref="H17:I17"/>
    <mergeCell ref="D24:E24"/>
    <mergeCell ref="D30:E30"/>
    <mergeCell ref="H26:I26"/>
    <mergeCell ref="D17:E17"/>
    <mergeCell ref="D21:E21"/>
    <mergeCell ref="D19:E19"/>
    <mergeCell ref="H19:I19"/>
    <mergeCell ref="H23:I23"/>
    <mergeCell ref="H21:I21"/>
    <mergeCell ref="B10:E10"/>
    <mergeCell ref="A12:B12"/>
    <mergeCell ref="D68:E68"/>
    <mergeCell ref="D51:E51"/>
    <mergeCell ref="D43:E43"/>
    <mergeCell ref="D44:E44"/>
    <mergeCell ref="D56:E56"/>
    <mergeCell ref="D64:E64"/>
    <mergeCell ref="D48:E48"/>
    <mergeCell ref="D67:E67"/>
    <mergeCell ref="C12:E12"/>
    <mergeCell ref="F12:H12"/>
    <mergeCell ref="D39:E39"/>
    <mergeCell ref="D66:E66"/>
    <mergeCell ref="D61:E61"/>
    <mergeCell ref="D47:E47"/>
    <mergeCell ref="D23:E23"/>
    <mergeCell ref="D46:E46"/>
    <mergeCell ref="D55:E55"/>
    <mergeCell ref="D57:E57"/>
    <mergeCell ref="H55:I55"/>
    <mergeCell ref="H57:I57"/>
    <mergeCell ref="D54:E54"/>
    <mergeCell ref="H54:I54"/>
    <mergeCell ref="D35:E35"/>
    <mergeCell ref="H28:I28"/>
    <mergeCell ref="H27:I27"/>
    <mergeCell ref="H36:I36"/>
    <mergeCell ref="D37:E37"/>
    <mergeCell ref="H51:I51"/>
    <mergeCell ref="D31:E31"/>
    <mergeCell ref="D45:E45"/>
    <mergeCell ref="D41:E41"/>
    <mergeCell ref="H25:I25"/>
    <mergeCell ref="C79:E79"/>
    <mergeCell ref="C89:E89"/>
    <mergeCell ref="A98:K98"/>
    <mergeCell ref="A99:K99"/>
    <mergeCell ref="A97:K97"/>
    <mergeCell ref="A6:B6"/>
    <mergeCell ref="C6:D6"/>
    <mergeCell ref="D49:E49"/>
    <mergeCell ref="D20:E20"/>
    <mergeCell ref="H20:I20"/>
    <mergeCell ref="D16:E16"/>
    <mergeCell ref="H16:I16"/>
    <mergeCell ref="D33:E33"/>
    <mergeCell ref="H48:I48"/>
    <mergeCell ref="H47:I47"/>
    <mergeCell ref="H35:I35"/>
    <mergeCell ref="H46:I46"/>
    <mergeCell ref="H45:I45"/>
    <mergeCell ref="H44:I44"/>
    <mergeCell ref="H43:I43"/>
    <mergeCell ref="H42:I42"/>
    <mergeCell ref="H15:I15"/>
    <mergeCell ref="H22:I22"/>
    <mergeCell ref="B8:E8"/>
  </mergeCells>
  <conditionalFormatting sqref="F59:F60">
    <cfRule type="cellIs" dxfId="17" priority="71" stopIfTrue="1" operator="equal">
      <formula>0</formula>
    </cfRule>
  </conditionalFormatting>
  <conditionalFormatting sqref="F61:F62">
    <cfRule type="cellIs" dxfId="16" priority="70" stopIfTrue="1" operator="equal">
      <formula>0</formula>
    </cfRule>
  </conditionalFormatting>
  <conditionalFormatting sqref="N83:R83 N52:R66">
    <cfRule type="containsText" dxfId="15" priority="67" stopIfTrue="1" operator="containsText" text="bon confiture a part">
      <formula>NOT(ISERROR(SEARCH("bon confiture a part",N52)))</formula>
    </cfRule>
  </conditionalFormatting>
  <conditionalFormatting sqref="A12:B12">
    <cfRule type="containsText" dxfId="14" priority="64" operator="containsText" text="commande">
      <formula>NOT(ISERROR(SEARCH("commande",A12)))</formula>
    </cfRule>
    <cfRule type="cellIs" dxfId="13" priority="72" operator="equal">
      <formula>0</formula>
    </cfRule>
  </conditionalFormatting>
  <conditionalFormatting sqref="F12:G12">
    <cfRule type="containsText" dxfId="12" priority="28" operator="containsText" text="0">
      <formula>NOT(ISERROR(SEARCH("0",F12)))</formula>
    </cfRule>
    <cfRule type="containsText" dxfId="11" priority="29" operator="containsText" text="ifls">
      <formula>NOT(ISERROR(SEARCH("ifls",F12)))</formula>
    </cfRule>
  </conditionalFormatting>
  <conditionalFormatting sqref="F73 E74:F76">
    <cfRule type="expression" dxfId="10" priority="80">
      <formula>IF($N$52="attention bon confiture a part",FALSE,TRUE)</formula>
    </cfRule>
  </conditionalFormatting>
  <conditionalFormatting sqref="F12:G12 I12:L12">
    <cfRule type="containsErrors" dxfId="9" priority="27">
      <formula>ISERROR(F12)</formula>
    </cfRule>
  </conditionalFormatting>
  <conditionalFormatting sqref="J15:J51">
    <cfRule type="containsText" dxfId="8" priority="17" operator="containsText" text="faux">
      <formula>NOT(ISERROR(SEARCH("faux",J15)))</formula>
    </cfRule>
  </conditionalFormatting>
  <conditionalFormatting sqref="J59:J62 J53:J57 J15:J51">
    <cfRule type="cellIs" dxfId="7" priority="16" operator="equal">
      <formula>0</formula>
    </cfRule>
  </conditionalFormatting>
  <conditionalFormatting sqref="C6:E6">
    <cfRule type="containsErrors" dxfId="6" priority="10">
      <formula>ISERROR(C6)</formula>
    </cfRule>
    <cfRule type="cellIs" dxfId="5" priority="11" operator="equal">
      <formula>0</formula>
    </cfRule>
  </conditionalFormatting>
  <conditionalFormatting sqref="K13:L13">
    <cfRule type="expression" dxfId="4" priority="81">
      <formula>$B$3&gt;0</formula>
    </cfRule>
    <cfRule type="containsText" dxfId="3" priority="82" operator="containsText" text="FAUX">
      <formula>NOT(ISERROR(SEARCH("FAUX",K13)))</formula>
    </cfRule>
  </conditionalFormatting>
  <conditionalFormatting sqref="H13:J13">
    <cfRule type="expression" dxfId="2" priority="83">
      <formula>$B$3&gt;0</formula>
    </cfRule>
  </conditionalFormatting>
  <conditionalFormatting sqref="J59:J62 J15:J51">
    <cfRule type="expression" dxfId="1" priority="84">
      <formula>$B$3=1</formula>
    </cfRule>
  </conditionalFormatting>
  <conditionalFormatting sqref="Q16">
    <cfRule type="expression" dxfId="0" priority="1">
      <formula>AND(VarEclairage,M11&gt;0)</formula>
    </cfRule>
  </conditionalFormatting>
  <dataValidations count="6">
    <dataValidation type="list" allowBlank="1" showInputMessage="1" showErrorMessage="1" sqref="D68:E68">
      <formula1>OFFSET(produits,MATCH($D$68&amp;"*",produits,0)-1,,COUNTIF(produits,$D$68&amp;"*"))</formula1>
    </dataValidation>
    <dataValidation type="list" allowBlank="1" showInputMessage="1" showErrorMessage="1" sqref="D64:E64">
      <formula1>OFFSET(produits,MATCH($D$64&amp;"*",produits,0)-1,,COUNTIF(produits,$D$64&amp;"*"))</formula1>
    </dataValidation>
    <dataValidation type="list" allowBlank="1" showInputMessage="1" showErrorMessage="1" sqref="D69:E70">
      <formula1>OFFSET(produits,MATCH($D$69&amp;"*",produits,0)-1,,COUNTIF(produits,$D$69&amp;"*"))</formula1>
    </dataValidation>
    <dataValidation type="list" allowBlank="1" showInputMessage="1" showErrorMessage="1" sqref="D65:D66 E65">
      <formula1>OFFSET(produits,MATCH($D$65&amp;"*",produits,0)-1,,COUNTIF(produits,$D$65&amp;"*"))</formula1>
    </dataValidation>
    <dataValidation type="list" allowBlank="1" showInputMessage="1" showErrorMessage="1" sqref="D67:E67">
      <formula1>OFFSET(produits,MATCH($D$67&amp;"*",produits,0)-1,,COUNTIF(produits,$D$67&amp;"*"))</formula1>
    </dataValidation>
    <dataValidation type="list" showInputMessage="1" sqref="B8:E8">
      <formula1>OFFSET(magasin,MATCH($B$8&amp;"*",magasin,0)-1,,COUNTIF(magasin,$B$8&amp;"*"))</formula1>
    </dataValidation>
  </dataValidations>
  <pageMargins left="0.19685039370078741" right="0.19685039370078741" top="0" bottom="0" header="0.31496062992125984" footer="0.31496062992125984"/>
  <pageSetup paperSize="9" orientation="portrait" horizontalDpi="300" verticalDpi="120" r:id="rId1"/>
  <ignoredErrors>
    <ignoredError sqref="G10 B10 B71 K64:K65 K67:K69 H67:I69 H64:I65 I15" emptyCellReference="1"/>
    <ignoredError sqref="F61:F62" unlockedFormula="1" emptyCellReferenc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808" r:id="rId4" name="Button 368">
              <controlPr defaultSize="0" print="0" autoFill="0" autoPict="0" macro="[0]!Feuil2.fromage" altText="Cliquez pour Enregister sous...">
                <anchor moveWithCells="1">
                  <from>
                    <xdr:col>12</xdr:col>
                    <xdr:colOff>38100</xdr:colOff>
                    <xdr:row>4</xdr:row>
                    <xdr:rowOff>333375</xdr:rowOff>
                  </from>
                  <to>
                    <xdr:col>13</xdr:col>
                    <xdr:colOff>1114425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09" r:id="rId5" name="Button 369">
              <controlPr defaultSize="0" print="0" autoFill="0" autoPict="0" macro="[0]!Imprimer" altText="Cliquez pour_x000a_Imprimer">
                <anchor moveWithCells="1">
                  <from>
                    <xdr:col>12</xdr:col>
                    <xdr:colOff>28575</xdr:colOff>
                    <xdr:row>7</xdr:row>
                    <xdr:rowOff>47625</xdr:rowOff>
                  </from>
                  <to>
                    <xdr:col>13</xdr:col>
                    <xdr:colOff>1095375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65" r:id="rId6" name="Check Box 425">
              <controlPr defaultSize="0" print="0" autoFill="0" autoLine="0" autoPict="0">
                <anchor>
                  <from>
                    <xdr:col>1</xdr:col>
                    <xdr:colOff>409575</xdr:colOff>
                    <xdr:row>13</xdr:row>
                    <xdr:rowOff>76200</xdr:rowOff>
                  </from>
                  <to>
                    <xdr:col>2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08" r:id="rId7" name="Check Box 468">
              <controlPr defaultSize="0" print="0" autoFill="0" autoLine="0" autoPict="0">
                <anchor>
                  <from>
                    <xdr:col>1</xdr:col>
                    <xdr:colOff>409575</xdr:colOff>
                    <xdr:row>15</xdr:row>
                    <xdr:rowOff>0</xdr:rowOff>
                  </from>
                  <to>
                    <xdr:col>2</xdr:col>
                    <xdr:colOff>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0" r:id="rId8" name="Check Box 470">
              <controlPr defaultSize="0" print="0" autoFill="0" autoLine="0" autoPict="0">
                <anchor>
                  <from>
                    <xdr:col>1</xdr:col>
                    <xdr:colOff>409575</xdr:colOff>
                    <xdr:row>16</xdr:row>
                    <xdr:rowOff>180975</xdr:rowOff>
                  </from>
                  <to>
                    <xdr:col>2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2" r:id="rId9" name="Check Box 472">
              <controlPr defaultSize="0" print="0" autoFill="0" autoLine="0" autoPict="0">
                <anchor>
                  <from>
                    <xdr:col>1</xdr:col>
                    <xdr:colOff>409575</xdr:colOff>
                    <xdr:row>18</xdr:row>
                    <xdr:rowOff>180975</xdr:rowOff>
                  </from>
                  <to>
                    <xdr:col>2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3" r:id="rId10" name="Check Box 473">
              <controlPr defaultSize="0" print="0" autoFill="0" autoLine="0" autoPict="0">
                <anchor>
                  <from>
                    <xdr:col>1</xdr:col>
                    <xdr:colOff>409575</xdr:colOff>
                    <xdr:row>19</xdr:row>
                    <xdr:rowOff>180975</xdr:rowOff>
                  </from>
                  <to>
                    <xdr:col>2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4" r:id="rId11" name="Check Box 474">
              <controlPr defaultSize="0" print="0" autoFill="0" autoLine="0" autoPict="0">
                <anchor>
                  <from>
                    <xdr:col>1</xdr:col>
                    <xdr:colOff>409575</xdr:colOff>
                    <xdr:row>21</xdr:row>
                    <xdr:rowOff>0</xdr:rowOff>
                  </from>
                  <to>
                    <xdr:col>2</xdr:col>
                    <xdr:colOff>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5" r:id="rId12" name="Check Box 475">
              <controlPr defaultSize="0" print="0" autoFill="0" autoLine="0" autoPict="0">
                <anchor>
                  <from>
                    <xdr:col>1</xdr:col>
                    <xdr:colOff>409575</xdr:colOff>
                    <xdr:row>21</xdr:row>
                    <xdr:rowOff>180975</xdr:rowOff>
                  </from>
                  <to>
                    <xdr:col>2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9" r:id="rId13" name="Check Box 479">
              <controlPr defaultSize="0" print="0" autoFill="0" autoLine="0" autoPict="0">
                <anchor>
                  <from>
                    <xdr:col>1</xdr:col>
                    <xdr:colOff>409575</xdr:colOff>
                    <xdr:row>22</xdr:row>
                    <xdr:rowOff>180975</xdr:rowOff>
                  </from>
                  <to>
                    <xdr:col>2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1" r:id="rId14" name="Check Box 481">
              <controlPr defaultSize="0" print="0" autoFill="0" autoLine="0" autoPict="0">
                <anchor>
                  <from>
                    <xdr:col>1</xdr:col>
                    <xdr:colOff>409575</xdr:colOff>
                    <xdr:row>23</xdr:row>
                    <xdr:rowOff>180975</xdr:rowOff>
                  </from>
                  <to>
                    <xdr:col>2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3" r:id="rId15" name="Check Box 483">
              <controlPr defaultSize="0" print="0" autoFill="0" autoLine="0" autoPict="0">
                <anchor>
                  <from>
                    <xdr:col>1</xdr:col>
                    <xdr:colOff>409575</xdr:colOff>
                    <xdr:row>25</xdr:row>
                    <xdr:rowOff>0</xdr:rowOff>
                  </from>
                  <to>
                    <xdr:col>2</xdr:col>
                    <xdr:colOff>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4" r:id="rId16" name="Check Box 484">
              <controlPr defaultSize="0" print="0" autoFill="0" autoLine="0" autoPict="0">
                <anchor>
                  <from>
                    <xdr:col>1</xdr:col>
                    <xdr:colOff>409575</xdr:colOff>
                    <xdr:row>25</xdr:row>
                    <xdr:rowOff>180975</xdr:rowOff>
                  </from>
                  <to>
                    <xdr:col>2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5" r:id="rId17" name="Check Box 485">
              <controlPr defaultSize="0" print="0" autoFill="0" autoLine="0" autoPict="0">
                <anchor>
                  <from>
                    <xdr:col>1</xdr:col>
                    <xdr:colOff>419100</xdr:colOff>
                    <xdr:row>26</xdr:row>
                    <xdr:rowOff>180975</xdr:rowOff>
                  </from>
                  <to>
                    <xdr:col>2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6" r:id="rId18" name="Check Box 486">
              <controlPr defaultSize="0" print="0" autoFill="0" autoLine="0" autoPict="0">
                <anchor>
                  <from>
                    <xdr:col>1</xdr:col>
                    <xdr:colOff>409575</xdr:colOff>
                    <xdr:row>27</xdr:row>
                    <xdr:rowOff>180975</xdr:rowOff>
                  </from>
                  <to>
                    <xdr:col>2</xdr:col>
                    <xdr:colOff>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8" r:id="rId19" name="Check Box 488">
              <controlPr defaultSize="0" print="0" autoFill="0" autoLine="0" autoPict="0">
                <anchor>
                  <from>
                    <xdr:col>1</xdr:col>
                    <xdr:colOff>409575</xdr:colOff>
                    <xdr:row>29</xdr:row>
                    <xdr:rowOff>0</xdr:rowOff>
                  </from>
                  <to>
                    <xdr:col>2</xdr:col>
                    <xdr:colOff>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0" r:id="rId20" name="Check Box 490">
              <controlPr defaultSize="0" print="0" autoFill="0" autoLine="0" autoPict="0">
                <anchor>
                  <from>
                    <xdr:col>1</xdr:col>
                    <xdr:colOff>409575</xdr:colOff>
                    <xdr:row>29</xdr:row>
                    <xdr:rowOff>180975</xdr:rowOff>
                  </from>
                  <to>
                    <xdr:col>2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2" r:id="rId21" name="Check Box 492">
              <controlPr defaultSize="0" print="0" autoFill="0" autoLine="0" autoPict="0">
                <anchor>
                  <from>
                    <xdr:col>1</xdr:col>
                    <xdr:colOff>409575</xdr:colOff>
                    <xdr:row>31</xdr:row>
                    <xdr:rowOff>0</xdr:rowOff>
                  </from>
                  <to>
                    <xdr:col>2</xdr:col>
                    <xdr:colOff>0</xdr:colOff>
                    <xdr:row>32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3" r:id="rId22" name="Check Box 493">
              <controlPr defaultSize="0" print="0" autoFill="0" autoLine="0" autoPict="0">
                <anchor>
                  <from>
                    <xdr:col>1</xdr:col>
                    <xdr:colOff>409575</xdr:colOff>
                    <xdr:row>33</xdr:row>
                    <xdr:rowOff>0</xdr:rowOff>
                  </from>
                  <to>
                    <xdr:col>2</xdr:col>
                    <xdr:colOff>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5" r:id="rId23" name="Check Box 495">
              <controlPr defaultSize="0" print="0" autoFill="0" autoLine="0" autoPict="0">
                <anchor>
                  <from>
                    <xdr:col>1</xdr:col>
                    <xdr:colOff>409575</xdr:colOff>
                    <xdr:row>33</xdr:row>
                    <xdr:rowOff>180975</xdr:rowOff>
                  </from>
                  <to>
                    <xdr:col>2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6" r:id="rId24" name="Check Box 496">
              <controlPr defaultSize="0" print="0" autoFill="0" autoLine="0" autoPict="0">
                <anchor>
                  <from>
                    <xdr:col>1</xdr:col>
                    <xdr:colOff>409575</xdr:colOff>
                    <xdr:row>36</xdr:row>
                    <xdr:rowOff>0</xdr:rowOff>
                  </from>
                  <to>
                    <xdr:col>2</xdr:col>
                    <xdr:colOff>0</xdr:colOff>
                    <xdr:row>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8" r:id="rId25" name="Check Box 498">
              <controlPr defaultSize="0" print="0" autoFill="0" autoLine="0" autoPict="0">
                <anchor>
                  <from>
                    <xdr:col>1</xdr:col>
                    <xdr:colOff>409575</xdr:colOff>
                    <xdr:row>36</xdr:row>
                    <xdr:rowOff>180975</xdr:rowOff>
                  </from>
                  <to>
                    <xdr:col>2</xdr:col>
                    <xdr:colOff>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0" r:id="rId26" name="Check Box 500">
              <controlPr defaultSize="0" print="0" autoFill="0" autoLine="0" autoPict="0">
                <anchor>
                  <from>
                    <xdr:col>1</xdr:col>
                    <xdr:colOff>409575</xdr:colOff>
                    <xdr:row>37</xdr:row>
                    <xdr:rowOff>171450</xdr:rowOff>
                  </from>
                  <to>
                    <xdr:col>2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1" r:id="rId27" name="Check Box 501">
              <controlPr defaultSize="0" print="0" autoFill="0" autoLine="0" autoPict="0">
                <anchor>
                  <from>
                    <xdr:col>1</xdr:col>
                    <xdr:colOff>409575</xdr:colOff>
                    <xdr:row>39</xdr:row>
                    <xdr:rowOff>0</xdr:rowOff>
                  </from>
                  <to>
                    <xdr:col>2</xdr:col>
                    <xdr:colOff>0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3" r:id="rId28" name="Check Box 503">
              <controlPr defaultSize="0" print="0" autoFill="0" autoLine="0" autoPict="0">
                <anchor>
                  <from>
                    <xdr:col>1</xdr:col>
                    <xdr:colOff>409575</xdr:colOff>
                    <xdr:row>39</xdr:row>
                    <xdr:rowOff>180975</xdr:rowOff>
                  </from>
                  <to>
                    <xdr:col>2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4" r:id="rId29" name="Check Box 504">
              <controlPr defaultSize="0" print="0" autoFill="0" autoLine="0" autoPict="0">
                <anchor>
                  <from>
                    <xdr:col>1</xdr:col>
                    <xdr:colOff>409575</xdr:colOff>
                    <xdr:row>40</xdr:row>
                    <xdr:rowOff>180975</xdr:rowOff>
                  </from>
                  <to>
                    <xdr:col>2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6" r:id="rId30" name="Check Box 506">
              <controlPr defaultSize="0" print="0" autoFill="0" autoLine="0" autoPict="0">
                <anchor>
                  <from>
                    <xdr:col>1</xdr:col>
                    <xdr:colOff>409575</xdr:colOff>
                    <xdr:row>41</xdr:row>
                    <xdr:rowOff>180975</xdr:rowOff>
                  </from>
                  <to>
                    <xdr:col>2</xdr:col>
                    <xdr:colOff>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8" r:id="rId31" name="Check Box 508">
              <controlPr defaultSize="0" print="0" autoFill="0" autoLine="0" autoPict="0">
                <anchor>
                  <from>
                    <xdr:col>1</xdr:col>
                    <xdr:colOff>409575</xdr:colOff>
                    <xdr:row>42</xdr:row>
                    <xdr:rowOff>180975</xdr:rowOff>
                  </from>
                  <to>
                    <xdr:col>2</xdr:col>
                    <xdr:colOff>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0" r:id="rId32" name="Check Box 510">
              <controlPr defaultSize="0" print="0" autoFill="0" autoLine="0" autoPict="0">
                <anchor>
                  <from>
                    <xdr:col>1</xdr:col>
                    <xdr:colOff>409575</xdr:colOff>
                    <xdr:row>43</xdr:row>
                    <xdr:rowOff>180975</xdr:rowOff>
                  </from>
                  <to>
                    <xdr:col>2</xdr:col>
                    <xdr:colOff>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1" r:id="rId33" name="Check Box 511">
              <controlPr defaultSize="0" print="0" autoFill="0" autoLine="0" autoPict="0">
                <anchor>
                  <from>
                    <xdr:col>1</xdr:col>
                    <xdr:colOff>409575</xdr:colOff>
                    <xdr:row>44</xdr:row>
                    <xdr:rowOff>180975</xdr:rowOff>
                  </from>
                  <to>
                    <xdr:col>2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3" r:id="rId34" name="Check Box 513">
              <controlPr defaultSize="0" print="0" autoFill="0" autoLine="0" autoPict="0">
                <anchor>
                  <from>
                    <xdr:col>1</xdr:col>
                    <xdr:colOff>409575</xdr:colOff>
                    <xdr:row>45</xdr:row>
                    <xdr:rowOff>180975</xdr:rowOff>
                  </from>
                  <to>
                    <xdr:col>2</xdr:col>
                    <xdr:colOff>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5" r:id="rId35" name="Check Box 515">
              <controlPr defaultSize="0" print="0" autoFill="0" autoLine="0" autoPict="0">
                <anchor>
                  <from>
                    <xdr:col>1</xdr:col>
                    <xdr:colOff>419100</xdr:colOff>
                    <xdr:row>47</xdr:row>
                    <xdr:rowOff>0</xdr:rowOff>
                  </from>
                  <to>
                    <xdr:col>2</xdr:col>
                    <xdr:colOff>0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7" r:id="rId36" name="Check Box 517">
              <controlPr defaultSize="0" print="0" autoFill="0" autoLine="0" autoPict="0">
                <anchor>
                  <from>
                    <xdr:col>1</xdr:col>
                    <xdr:colOff>409575</xdr:colOff>
                    <xdr:row>48</xdr:row>
                    <xdr:rowOff>0</xdr:rowOff>
                  </from>
                  <to>
                    <xdr:col>2</xdr:col>
                    <xdr:colOff>0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8" r:id="rId37" name="Check Box 518">
              <controlPr defaultSize="0" print="0" autoFill="0" autoLine="0" autoPict="0">
                <anchor>
                  <from>
                    <xdr:col>1</xdr:col>
                    <xdr:colOff>409575</xdr:colOff>
                    <xdr:row>48</xdr:row>
                    <xdr:rowOff>180975</xdr:rowOff>
                  </from>
                  <to>
                    <xdr:col>2</xdr:col>
                    <xdr:colOff>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60" r:id="rId38" name="Check Box 520">
              <controlPr defaultSize="0" print="0" autoFill="0" autoLine="0" autoPict="0">
                <anchor>
                  <from>
                    <xdr:col>1</xdr:col>
                    <xdr:colOff>409575</xdr:colOff>
                    <xdr:row>49</xdr:row>
                    <xdr:rowOff>180975</xdr:rowOff>
                  </from>
                  <to>
                    <xdr:col>2</xdr:col>
                    <xdr:colOff>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65" r:id="rId39" name="Check Box 525">
              <controlPr defaultSize="0" print="0" autoFill="0" autoLine="0" autoPict="0">
                <anchor>
                  <from>
                    <xdr:col>1</xdr:col>
                    <xdr:colOff>409575</xdr:colOff>
                    <xdr:row>15</xdr:row>
                    <xdr:rowOff>180975</xdr:rowOff>
                  </from>
                  <to>
                    <xdr:col>2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72" r:id="rId40" name="Check Box 532">
              <controlPr defaultSize="0" autoFill="0" autoLine="0" autoPict="0">
                <anchor moveWithCells="1">
                  <from>
                    <xdr:col>12</xdr:col>
                    <xdr:colOff>95250</xdr:colOff>
                    <xdr:row>1</xdr:row>
                    <xdr:rowOff>257175</xdr:rowOff>
                  </from>
                  <to>
                    <xdr:col>13</xdr:col>
                    <xdr:colOff>1009650</xdr:colOff>
                    <xdr:row>3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XFC544"/>
  <sheetViews>
    <sheetView showGridLines="0" zoomScale="125" zoomScaleNormal="125" workbookViewId="0">
      <pane ySplit="1" topLeftCell="A237" activePane="bottomLeft" state="frozen"/>
      <selection pane="bottomLeft" activeCell="N263" sqref="N263"/>
    </sheetView>
  </sheetViews>
  <sheetFormatPr baseColWidth="10" defaultColWidth="11.42578125" defaultRowHeight="11.25" x14ac:dyDescent="0.2"/>
  <cols>
    <col min="1" max="1" width="40.140625" style="5" customWidth="1"/>
    <col min="2" max="7" width="4.5703125" style="96" customWidth="1"/>
    <col min="8" max="8" width="32.7109375" style="2" bestFit="1" customWidth="1"/>
    <col min="9" max="9" width="6.140625" style="3" bestFit="1" customWidth="1"/>
    <col min="10" max="10" width="25.85546875" style="2" bestFit="1" customWidth="1"/>
    <col min="11" max="11" width="17.28515625" style="2" customWidth="1"/>
    <col min="12" max="12" width="11.28515625" style="2" bestFit="1" customWidth="1"/>
    <col min="13" max="13" width="4.5703125" style="2" customWidth="1"/>
    <col min="14" max="14" width="19.28515625" style="4" bestFit="1" customWidth="1"/>
    <col min="15" max="15" width="10.85546875" style="4" bestFit="1" customWidth="1"/>
    <col min="16" max="16384" width="11.42578125" style="4"/>
  </cols>
  <sheetData>
    <row r="1" spans="1:15" ht="12" thickBot="1" x14ac:dyDescent="0.25">
      <c r="A1" s="265" t="s">
        <v>163</v>
      </c>
      <c r="B1" s="266"/>
      <c r="C1" s="266"/>
      <c r="D1" s="4"/>
      <c r="E1" s="4"/>
      <c r="F1" s="266"/>
      <c r="G1" s="266"/>
      <c r="H1" s="267" t="s">
        <v>163</v>
      </c>
      <c r="I1" s="268" t="s">
        <v>163</v>
      </c>
      <c r="J1" s="267" t="s">
        <v>163</v>
      </c>
      <c r="K1" s="267"/>
      <c r="L1" s="267"/>
      <c r="M1" s="267"/>
      <c r="N1" s="269"/>
      <c r="O1" s="270"/>
    </row>
    <row r="2" spans="1:15" s="98" customFormat="1" x14ac:dyDescent="0.2">
      <c r="A2" s="114" t="s">
        <v>1086</v>
      </c>
      <c r="B2" s="271"/>
      <c r="C2" s="115"/>
      <c r="D2" s="115"/>
      <c r="E2" s="115"/>
      <c r="F2" s="115">
        <f t="shared" ref="F2:F8" si="0">IF(M2&gt;1,"",1)</f>
        <v>1</v>
      </c>
      <c r="G2" s="115"/>
      <c r="H2" s="116" t="s">
        <v>1087</v>
      </c>
      <c r="I2" s="117">
        <v>16240</v>
      </c>
      <c r="J2" s="116" t="s">
        <v>1088</v>
      </c>
      <c r="K2" s="272" t="s">
        <v>1520</v>
      </c>
      <c r="L2" s="116" t="s">
        <v>1521</v>
      </c>
      <c r="M2" s="116"/>
      <c r="N2" s="118"/>
      <c r="O2" s="119"/>
    </row>
    <row r="3" spans="1:15" s="98" customFormat="1" x14ac:dyDescent="0.2">
      <c r="A3" s="120" t="s">
        <v>1023</v>
      </c>
      <c r="B3" s="106"/>
      <c r="C3" s="106"/>
      <c r="D3" s="106"/>
      <c r="E3" s="106"/>
      <c r="F3" s="99" t="str">
        <f t="shared" si="0"/>
        <v/>
      </c>
      <c r="G3" s="99"/>
      <c r="H3" s="103" t="s">
        <v>948</v>
      </c>
      <c r="I3" s="104">
        <v>16400</v>
      </c>
      <c r="J3" s="103" t="s">
        <v>949</v>
      </c>
      <c r="K3" s="262" t="s">
        <v>1520</v>
      </c>
      <c r="L3" s="100" t="s">
        <v>1521</v>
      </c>
      <c r="M3" s="103">
        <v>17</v>
      </c>
      <c r="N3" s="105" t="s">
        <v>946</v>
      </c>
      <c r="O3" s="273" t="s">
        <v>947</v>
      </c>
    </row>
    <row r="4" spans="1:15" s="98" customFormat="1" x14ac:dyDescent="0.2">
      <c r="A4" s="120" t="s">
        <v>1519</v>
      </c>
      <c r="B4" s="106"/>
      <c r="C4" s="106"/>
      <c r="D4" s="106"/>
      <c r="E4" s="106"/>
      <c r="F4" s="99" t="str">
        <f t="shared" si="0"/>
        <v/>
      </c>
      <c r="G4" s="99"/>
      <c r="H4" s="103" t="s">
        <v>1273</v>
      </c>
      <c r="I4" s="101">
        <v>49240</v>
      </c>
      <c r="J4" s="100" t="s">
        <v>1274</v>
      </c>
      <c r="K4" s="100" t="s">
        <v>1524</v>
      </c>
      <c r="L4" s="100" t="s">
        <v>1525</v>
      </c>
      <c r="M4" s="100">
        <v>17</v>
      </c>
      <c r="N4" s="105" t="s">
        <v>946</v>
      </c>
      <c r="O4" s="273" t="s">
        <v>947</v>
      </c>
    </row>
    <row r="5" spans="1:15" s="98" customFormat="1" x14ac:dyDescent="0.2">
      <c r="A5" s="120" t="s">
        <v>1160</v>
      </c>
      <c r="B5" s="106"/>
      <c r="C5" s="106"/>
      <c r="D5" s="106"/>
      <c r="E5" s="106"/>
      <c r="F5" s="99" t="str">
        <f t="shared" si="0"/>
        <v/>
      </c>
      <c r="G5" s="99"/>
      <c r="H5" s="103" t="s">
        <v>1158</v>
      </c>
      <c r="I5" s="104">
        <v>34500</v>
      </c>
      <c r="J5" s="103" t="s">
        <v>1159</v>
      </c>
      <c r="K5" s="103" t="s">
        <v>1505</v>
      </c>
      <c r="L5" s="103" t="s">
        <v>1506</v>
      </c>
      <c r="M5" s="103">
        <v>17</v>
      </c>
      <c r="N5" s="105" t="s">
        <v>946</v>
      </c>
      <c r="O5" s="273" t="s">
        <v>947</v>
      </c>
    </row>
    <row r="6" spans="1:15" s="98" customFormat="1" x14ac:dyDescent="0.2">
      <c r="A6" s="120" t="s">
        <v>1024</v>
      </c>
      <c r="B6" s="106"/>
      <c r="C6" s="106"/>
      <c r="D6" s="106"/>
      <c r="E6" s="106"/>
      <c r="F6" s="99" t="str">
        <f t="shared" si="0"/>
        <v/>
      </c>
      <c r="G6" s="99"/>
      <c r="H6" s="103" t="s">
        <v>1025</v>
      </c>
      <c r="I6" s="104">
        <v>33380</v>
      </c>
      <c r="J6" s="103" t="s">
        <v>1026</v>
      </c>
      <c r="K6" s="103" t="s">
        <v>1522</v>
      </c>
      <c r="L6" s="103" t="s">
        <v>1523</v>
      </c>
      <c r="M6" s="103">
        <v>17</v>
      </c>
      <c r="N6" s="105" t="s">
        <v>946</v>
      </c>
      <c r="O6" s="273" t="s">
        <v>947</v>
      </c>
    </row>
    <row r="7" spans="1:15" s="98" customFormat="1" x14ac:dyDescent="0.2">
      <c r="A7" s="123" t="s">
        <v>1621</v>
      </c>
      <c r="B7" s="106"/>
      <c r="C7" s="99"/>
      <c r="D7" s="99"/>
      <c r="E7" s="99"/>
      <c r="F7" s="99" t="str">
        <f t="shared" si="0"/>
        <v/>
      </c>
      <c r="G7" s="99"/>
      <c r="H7" s="100" t="s">
        <v>1620</v>
      </c>
      <c r="I7" s="101">
        <v>41350</v>
      </c>
      <c r="J7" s="100" t="s">
        <v>1622</v>
      </c>
      <c r="K7" s="262" t="s">
        <v>1520</v>
      </c>
      <c r="L7" s="100" t="s">
        <v>1521</v>
      </c>
      <c r="M7" s="100">
        <v>17</v>
      </c>
      <c r="N7" s="105" t="s">
        <v>946</v>
      </c>
      <c r="O7" s="273" t="s">
        <v>947</v>
      </c>
    </row>
    <row r="8" spans="1:15" x14ac:dyDescent="0.2">
      <c r="A8" s="120" t="s">
        <v>1387</v>
      </c>
      <c r="B8" s="106"/>
      <c r="C8" s="106">
        <v>1</v>
      </c>
      <c r="D8" s="106"/>
      <c r="E8" s="106"/>
      <c r="F8" s="99" t="str">
        <f t="shared" si="0"/>
        <v/>
      </c>
      <c r="G8" s="99"/>
      <c r="H8" s="103" t="s">
        <v>1383</v>
      </c>
      <c r="I8" s="104">
        <v>81115</v>
      </c>
      <c r="J8" s="103" t="s">
        <v>435</v>
      </c>
      <c r="K8" s="103" t="s">
        <v>1505</v>
      </c>
      <c r="L8" s="103" t="s">
        <v>1506</v>
      </c>
      <c r="M8" s="103">
        <v>17</v>
      </c>
      <c r="N8" s="105" t="s">
        <v>946</v>
      </c>
      <c r="O8" s="273" t="s">
        <v>947</v>
      </c>
    </row>
    <row r="9" spans="1:15" x14ac:dyDescent="0.2">
      <c r="A9" s="120" t="s">
        <v>1656</v>
      </c>
      <c r="B9" s="106"/>
      <c r="C9" s="106"/>
      <c r="D9" s="106"/>
      <c r="E9" s="106"/>
      <c r="F9" s="99"/>
      <c r="G9" s="99"/>
      <c r="H9" s="103" t="s">
        <v>1657</v>
      </c>
      <c r="I9" s="104">
        <v>36330</v>
      </c>
      <c r="J9" s="103" t="s">
        <v>1658</v>
      </c>
      <c r="K9" s="105" t="s">
        <v>1520</v>
      </c>
      <c r="L9" s="100" t="s">
        <v>1521</v>
      </c>
      <c r="M9" s="103">
        <v>17</v>
      </c>
      <c r="N9" s="105" t="s">
        <v>946</v>
      </c>
      <c r="O9" s="273" t="s">
        <v>947</v>
      </c>
    </row>
    <row r="10" spans="1:15" x14ac:dyDescent="0.2">
      <c r="A10" s="123" t="s">
        <v>1089</v>
      </c>
      <c r="B10" s="99"/>
      <c r="C10" s="99"/>
      <c r="D10" s="99"/>
      <c r="E10" s="99"/>
      <c r="F10" s="99" t="str">
        <f t="shared" ref="F10:F24" si="1">IF(M10&gt;1,"",1)</f>
        <v/>
      </c>
      <c r="G10" s="99"/>
      <c r="H10" s="100" t="s">
        <v>1081</v>
      </c>
      <c r="I10" s="101">
        <v>16100</v>
      </c>
      <c r="J10" s="100" t="s">
        <v>1082</v>
      </c>
      <c r="K10" s="105" t="s">
        <v>1520</v>
      </c>
      <c r="L10" s="100" t="s">
        <v>1521</v>
      </c>
      <c r="M10" s="100">
        <v>17</v>
      </c>
      <c r="N10" s="105" t="s">
        <v>946</v>
      </c>
      <c r="O10" s="273" t="s">
        <v>947</v>
      </c>
    </row>
    <row r="11" spans="1:15" x14ac:dyDescent="0.2">
      <c r="A11" s="123" t="s">
        <v>1188</v>
      </c>
      <c r="B11" s="106"/>
      <c r="C11" s="99"/>
      <c r="D11" s="99"/>
      <c r="E11" s="99"/>
      <c r="F11" s="99" t="str">
        <f t="shared" si="1"/>
        <v/>
      </c>
      <c r="G11" s="99"/>
      <c r="H11" s="100" t="s">
        <v>1187</v>
      </c>
      <c r="I11" s="101">
        <v>33300</v>
      </c>
      <c r="J11" s="100" t="s">
        <v>377</v>
      </c>
      <c r="K11" s="257" t="s">
        <v>1522</v>
      </c>
      <c r="L11" s="103" t="s">
        <v>1523</v>
      </c>
      <c r="M11" s="100">
        <v>17</v>
      </c>
      <c r="N11" s="105" t="s">
        <v>946</v>
      </c>
      <c r="O11" s="273" t="s">
        <v>947</v>
      </c>
    </row>
    <row r="12" spans="1:15" x14ac:dyDescent="0.2">
      <c r="A12" s="120" t="s">
        <v>1564</v>
      </c>
      <c r="B12" s="106"/>
      <c r="C12" s="106"/>
      <c r="D12" s="106"/>
      <c r="E12" s="106"/>
      <c r="F12" s="99" t="str">
        <f t="shared" si="1"/>
        <v/>
      </c>
      <c r="G12" s="99"/>
      <c r="H12" s="103" t="s">
        <v>1565</v>
      </c>
      <c r="I12" s="104">
        <v>24430</v>
      </c>
      <c r="J12" s="103" t="s">
        <v>1566</v>
      </c>
      <c r="K12" s="255" t="s">
        <v>1520</v>
      </c>
      <c r="L12" s="100" t="s">
        <v>1521</v>
      </c>
      <c r="M12" s="103">
        <v>17</v>
      </c>
      <c r="N12" s="105" t="s">
        <v>946</v>
      </c>
      <c r="O12" s="273" t="s">
        <v>947</v>
      </c>
    </row>
    <row r="13" spans="1:15" x14ac:dyDescent="0.2">
      <c r="A13" s="120" t="s">
        <v>1027</v>
      </c>
      <c r="B13" s="106"/>
      <c r="C13" s="106"/>
      <c r="D13" s="106"/>
      <c r="E13" s="106"/>
      <c r="F13" s="99" t="str">
        <f t="shared" si="1"/>
        <v/>
      </c>
      <c r="G13" s="99"/>
      <c r="H13" s="103" t="s">
        <v>1028</v>
      </c>
      <c r="I13" s="104">
        <v>33000</v>
      </c>
      <c r="J13" s="103" t="s">
        <v>377</v>
      </c>
      <c r="K13" s="103" t="s">
        <v>1522</v>
      </c>
      <c r="L13" s="103" t="s">
        <v>1523</v>
      </c>
      <c r="M13" s="103">
        <v>17</v>
      </c>
      <c r="N13" s="105" t="s">
        <v>946</v>
      </c>
      <c r="O13" s="273" t="s">
        <v>947</v>
      </c>
    </row>
    <row r="14" spans="1:15" x14ac:dyDescent="0.2">
      <c r="A14" s="120" t="s">
        <v>1029</v>
      </c>
      <c r="B14" s="106"/>
      <c r="C14" s="106"/>
      <c r="D14" s="106"/>
      <c r="E14" s="106"/>
      <c r="F14" s="99" t="str">
        <f t="shared" si="1"/>
        <v/>
      </c>
      <c r="G14" s="99"/>
      <c r="H14" s="103" t="s">
        <v>971</v>
      </c>
      <c r="I14" s="104">
        <v>66028</v>
      </c>
      <c r="J14" s="103" t="s">
        <v>342</v>
      </c>
      <c r="K14" s="103" t="s">
        <v>1505</v>
      </c>
      <c r="L14" s="103" t="s">
        <v>1506</v>
      </c>
      <c r="M14" s="103">
        <v>17</v>
      </c>
      <c r="N14" s="105" t="s">
        <v>946</v>
      </c>
      <c r="O14" s="273" t="s">
        <v>947</v>
      </c>
    </row>
    <row r="15" spans="1:15" x14ac:dyDescent="0.2">
      <c r="A15" s="120" t="s">
        <v>1030</v>
      </c>
      <c r="B15" s="106"/>
      <c r="C15" s="106"/>
      <c r="D15" s="106"/>
      <c r="E15" s="106"/>
      <c r="F15" s="99" t="str">
        <f t="shared" si="1"/>
        <v/>
      </c>
      <c r="G15" s="99"/>
      <c r="H15" s="103" t="s">
        <v>1014</v>
      </c>
      <c r="I15" s="104">
        <v>86240</v>
      </c>
      <c r="J15" s="103" t="s">
        <v>1015</v>
      </c>
      <c r="K15" s="255" t="s">
        <v>1520</v>
      </c>
      <c r="L15" s="100" t="s">
        <v>1521</v>
      </c>
      <c r="M15" s="103">
        <v>17</v>
      </c>
      <c r="N15" s="105" t="s">
        <v>946</v>
      </c>
      <c r="O15" s="273" t="s">
        <v>947</v>
      </c>
    </row>
    <row r="16" spans="1:15" x14ac:dyDescent="0.2">
      <c r="A16" s="123" t="s">
        <v>1287</v>
      </c>
      <c r="B16" s="106"/>
      <c r="C16" s="99"/>
      <c r="D16" s="99"/>
      <c r="E16" s="99"/>
      <c r="F16" s="99" t="str">
        <f t="shared" si="1"/>
        <v/>
      </c>
      <c r="G16" s="99"/>
      <c r="H16" s="100" t="s">
        <v>1282</v>
      </c>
      <c r="I16" s="101">
        <v>44230</v>
      </c>
      <c r="J16" s="100" t="s">
        <v>1283</v>
      </c>
      <c r="K16" s="100" t="s">
        <v>1524</v>
      </c>
      <c r="L16" s="100" t="s">
        <v>1525</v>
      </c>
      <c r="M16" s="100">
        <v>17</v>
      </c>
      <c r="N16" s="105" t="s">
        <v>946</v>
      </c>
      <c r="O16" s="273" t="s">
        <v>947</v>
      </c>
    </row>
    <row r="17" spans="1:15" x14ac:dyDescent="0.2">
      <c r="A17" s="120" t="s">
        <v>1031</v>
      </c>
      <c r="B17" s="106"/>
      <c r="C17" s="106"/>
      <c r="D17" s="106"/>
      <c r="E17" s="106"/>
      <c r="F17" s="99" t="str">
        <f t="shared" si="1"/>
        <v/>
      </c>
      <c r="G17" s="99"/>
      <c r="H17" s="103" t="s">
        <v>1032</v>
      </c>
      <c r="I17" s="104">
        <v>31075</v>
      </c>
      <c r="J17" s="103" t="s">
        <v>262</v>
      </c>
      <c r="K17" s="103" t="s">
        <v>1505</v>
      </c>
      <c r="L17" s="103" t="s">
        <v>1506</v>
      </c>
      <c r="M17" s="103">
        <v>17</v>
      </c>
      <c r="N17" s="105" t="s">
        <v>946</v>
      </c>
      <c r="O17" s="273" t="s">
        <v>947</v>
      </c>
    </row>
    <row r="18" spans="1:15" x14ac:dyDescent="0.2">
      <c r="A18" s="123" t="s">
        <v>1418</v>
      </c>
      <c r="B18" s="106"/>
      <c r="C18" s="99"/>
      <c r="D18" s="99">
        <v>1</v>
      </c>
      <c r="E18" s="99"/>
      <c r="F18" s="99">
        <f t="shared" si="1"/>
        <v>1</v>
      </c>
      <c r="G18" s="99"/>
      <c r="H18" s="100" t="s">
        <v>1419</v>
      </c>
      <c r="I18" s="101">
        <v>64190</v>
      </c>
      <c r="J18" s="100" t="s">
        <v>1419</v>
      </c>
      <c r="K18" s="100" t="s">
        <v>1528</v>
      </c>
      <c r="L18" s="100"/>
      <c r="M18" s="100"/>
      <c r="N18" s="102"/>
      <c r="O18" s="274"/>
    </row>
    <row r="19" spans="1:15" x14ac:dyDescent="0.2">
      <c r="A19" s="123" t="s">
        <v>1155</v>
      </c>
      <c r="B19" s="106"/>
      <c r="C19" s="99"/>
      <c r="D19" s="99">
        <v>1</v>
      </c>
      <c r="E19" s="99"/>
      <c r="F19" s="99">
        <f t="shared" si="1"/>
        <v>1</v>
      </c>
      <c r="G19" s="99"/>
      <c r="H19" s="100" t="s">
        <v>1156</v>
      </c>
      <c r="I19" s="101">
        <v>83136</v>
      </c>
      <c r="J19" s="100" t="s">
        <v>1157</v>
      </c>
      <c r="K19" s="100" t="s">
        <v>1528</v>
      </c>
      <c r="L19" s="100"/>
      <c r="M19" s="100"/>
      <c r="N19" s="102"/>
      <c r="O19" s="274"/>
    </row>
    <row r="20" spans="1:15" x14ac:dyDescent="0.2">
      <c r="A20" s="123" t="s">
        <v>1180</v>
      </c>
      <c r="B20" s="106"/>
      <c r="C20" s="99"/>
      <c r="D20" s="99">
        <v>1</v>
      </c>
      <c r="E20" s="99"/>
      <c r="F20" s="99">
        <f t="shared" si="1"/>
        <v>1</v>
      </c>
      <c r="G20" s="99"/>
      <c r="H20" s="100" t="s">
        <v>1181</v>
      </c>
      <c r="I20" s="101">
        <v>47140</v>
      </c>
      <c r="J20" s="100" t="s">
        <v>1182</v>
      </c>
      <c r="K20" s="100" t="s">
        <v>1528</v>
      </c>
      <c r="L20" s="100" t="s">
        <v>1529</v>
      </c>
      <c r="M20" s="100"/>
      <c r="N20" s="102"/>
      <c r="O20" s="274"/>
    </row>
    <row r="21" spans="1:15" x14ac:dyDescent="0.2">
      <c r="A21" s="123" t="s">
        <v>1161</v>
      </c>
      <c r="B21" s="106"/>
      <c r="C21" s="99">
        <v>1</v>
      </c>
      <c r="D21" s="99"/>
      <c r="E21" s="99"/>
      <c r="F21" s="99" t="str">
        <f t="shared" si="1"/>
        <v/>
      </c>
      <c r="G21" s="99"/>
      <c r="H21" s="100" t="s">
        <v>1162</v>
      </c>
      <c r="I21" s="101">
        <v>12000</v>
      </c>
      <c r="J21" s="100" t="s">
        <v>820</v>
      </c>
      <c r="K21" s="103" t="s">
        <v>1505</v>
      </c>
      <c r="L21" s="103" t="s">
        <v>1506</v>
      </c>
      <c r="M21" s="100">
        <v>17</v>
      </c>
      <c r="N21" s="102"/>
      <c r="O21" s="274"/>
    </row>
    <row r="22" spans="1:15" x14ac:dyDescent="0.2">
      <c r="A22" s="123" t="s">
        <v>1618</v>
      </c>
      <c r="B22" s="106"/>
      <c r="C22" s="99"/>
      <c r="D22" s="99"/>
      <c r="E22" s="99"/>
      <c r="F22" s="99">
        <f t="shared" si="1"/>
        <v>1</v>
      </c>
      <c r="G22" s="99"/>
      <c r="H22" s="100"/>
      <c r="I22" s="101"/>
      <c r="J22" s="100" t="s">
        <v>1619</v>
      </c>
      <c r="K22" s="100"/>
      <c r="L22" s="100"/>
      <c r="M22" s="100"/>
      <c r="O22" s="274"/>
    </row>
    <row r="23" spans="1:15" x14ac:dyDescent="0.2">
      <c r="A23" s="121" t="s">
        <v>779</v>
      </c>
      <c r="B23" s="106"/>
      <c r="C23" s="107"/>
      <c r="D23" s="107"/>
      <c r="E23" s="107"/>
      <c r="F23" s="99" t="str">
        <f t="shared" si="1"/>
        <v/>
      </c>
      <c r="G23" s="99"/>
      <c r="H23" s="103" t="s">
        <v>174</v>
      </c>
      <c r="I23" s="101">
        <v>46000</v>
      </c>
      <c r="J23" s="100" t="s">
        <v>152</v>
      </c>
      <c r="K23" s="178" t="s">
        <v>1505</v>
      </c>
      <c r="L23" s="103" t="s">
        <v>1506</v>
      </c>
      <c r="M23" s="100">
        <v>17</v>
      </c>
      <c r="N23" s="102" t="s">
        <v>946</v>
      </c>
      <c r="O23" s="274"/>
    </row>
    <row r="24" spans="1:15" x14ac:dyDescent="0.2">
      <c r="A24" s="122" t="s">
        <v>780</v>
      </c>
      <c r="B24" s="106"/>
      <c r="C24" s="108"/>
      <c r="D24" s="108"/>
      <c r="E24" s="108"/>
      <c r="F24" s="99" t="str">
        <f t="shared" si="1"/>
        <v/>
      </c>
      <c r="G24" s="99"/>
      <c r="H24" s="103" t="s">
        <v>150</v>
      </c>
      <c r="I24" s="101">
        <v>40100</v>
      </c>
      <c r="J24" s="100" t="s">
        <v>151</v>
      </c>
      <c r="K24" s="103" t="s">
        <v>1522</v>
      </c>
      <c r="L24" s="103" t="s">
        <v>1523</v>
      </c>
      <c r="M24" s="100">
        <v>17</v>
      </c>
      <c r="N24" s="102" t="s">
        <v>946</v>
      </c>
      <c r="O24" s="274"/>
    </row>
    <row r="25" spans="1:15" x14ac:dyDescent="0.2">
      <c r="A25" s="120" t="s">
        <v>1567</v>
      </c>
      <c r="B25" s="106"/>
      <c r="C25" s="106"/>
      <c r="D25" s="106"/>
      <c r="E25" s="106"/>
      <c r="F25" s="99" t="str">
        <f t="shared" ref="F25:F51" si="2">IF(M25&gt;1,"",1)</f>
        <v/>
      </c>
      <c r="G25" s="99"/>
      <c r="H25" s="103" t="s">
        <v>236</v>
      </c>
      <c r="I25" s="101">
        <v>33640</v>
      </c>
      <c r="J25" s="100" t="s">
        <v>237</v>
      </c>
      <c r="K25" s="103" t="s">
        <v>1522</v>
      </c>
      <c r="L25" s="103" t="s">
        <v>1523</v>
      </c>
      <c r="M25" s="100">
        <v>8</v>
      </c>
      <c r="N25" s="102"/>
      <c r="O25" s="274"/>
    </row>
    <row r="26" spans="1:15" x14ac:dyDescent="0.2">
      <c r="A26" s="121" t="s">
        <v>984</v>
      </c>
      <c r="B26" s="106"/>
      <c r="C26" s="107"/>
      <c r="D26" s="107"/>
      <c r="E26" s="107"/>
      <c r="F26" s="99" t="str">
        <f t="shared" si="2"/>
        <v/>
      </c>
      <c r="G26" s="99"/>
      <c r="H26" s="100" t="s">
        <v>438</v>
      </c>
      <c r="I26" s="101">
        <v>31840</v>
      </c>
      <c r="J26" s="100" t="s">
        <v>439</v>
      </c>
      <c r="K26" s="103" t="s">
        <v>1505</v>
      </c>
      <c r="L26" s="103" t="s">
        <v>1506</v>
      </c>
      <c r="M26" s="100">
        <v>10</v>
      </c>
      <c r="O26" s="274"/>
    </row>
    <row r="27" spans="1:15" x14ac:dyDescent="0.2">
      <c r="A27" s="123" t="s">
        <v>985</v>
      </c>
      <c r="B27" s="106"/>
      <c r="C27" s="99"/>
      <c r="D27" s="99"/>
      <c r="E27" s="99">
        <v>1</v>
      </c>
      <c r="F27" s="99">
        <f t="shared" si="2"/>
        <v>1</v>
      </c>
      <c r="G27" s="99"/>
      <c r="H27" s="100" t="s">
        <v>787</v>
      </c>
      <c r="I27" s="101">
        <v>17440</v>
      </c>
      <c r="J27" s="100" t="s">
        <v>788</v>
      </c>
      <c r="K27" s="100" t="s">
        <v>1524</v>
      </c>
      <c r="L27" s="100" t="s">
        <v>1525</v>
      </c>
      <c r="M27" s="100"/>
      <c r="N27" s="102" t="s">
        <v>946</v>
      </c>
      <c r="O27" s="274"/>
    </row>
    <row r="28" spans="1:15" x14ac:dyDescent="0.2">
      <c r="A28" s="123" t="s">
        <v>986</v>
      </c>
      <c r="B28" s="106"/>
      <c r="C28" s="99">
        <v>1</v>
      </c>
      <c r="D28" s="99"/>
      <c r="E28" s="99">
        <v>1</v>
      </c>
      <c r="F28" s="99" t="str">
        <f t="shared" si="2"/>
        <v/>
      </c>
      <c r="G28" s="99"/>
      <c r="H28" s="100" t="s">
        <v>589</v>
      </c>
      <c r="I28" s="101">
        <v>65200</v>
      </c>
      <c r="J28" s="100" t="s">
        <v>590</v>
      </c>
      <c r="K28" s="103" t="s">
        <v>1522</v>
      </c>
      <c r="L28" s="103" t="s">
        <v>1523</v>
      </c>
      <c r="M28" s="100">
        <v>17</v>
      </c>
      <c r="N28" s="102" t="s">
        <v>946</v>
      </c>
      <c r="O28" s="274"/>
    </row>
    <row r="29" spans="1:15" ht="12.75" x14ac:dyDescent="0.2">
      <c r="A29" s="120" t="s">
        <v>987</v>
      </c>
      <c r="B29" s="106"/>
      <c r="C29" s="106"/>
      <c r="D29" s="106"/>
      <c r="E29" s="106"/>
      <c r="F29" s="99">
        <f t="shared" si="2"/>
        <v>1</v>
      </c>
      <c r="G29" s="99"/>
      <c r="H29" s="103" t="s">
        <v>175</v>
      </c>
      <c r="I29" s="101">
        <v>64100</v>
      </c>
      <c r="J29" s="100" t="s">
        <v>176</v>
      </c>
      <c r="K29" s="103" t="s">
        <v>1522</v>
      </c>
      <c r="L29" s="103" t="s">
        <v>1523</v>
      </c>
      <c r="M29" s="100"/>
      <c r="O29" s="275"/>
    </row>
    <row r="30" spans="1:15" x14ac:dyDescent="0.2">
      <c r="A30" s="123" t="s">
        <v>1633</v>
      </c>
      <c r="B30" s="106"/>
      <c r="C30" s="99">
        <v>1</v>
      </c>
      <c r="D30" s="99"/>
      <c r="E30" s="99">
        <v>1</v>
      </c>
      <c r="F30" s="99">
        <f t="shared" si="2"/>
        <v>1</v>
      </c>
      <c r="G30" s="99"/>
      <c r="H30" s="100" t="s">
        <v>1634</v>
      </c>
      <c r="I30" s="101">
        <v>31700</v>
      </c>
      <c r="J30" s="100" t="s">
        <v>1635</v>
      </c>
      <c r="K30" s="103" t="s">
        <v>1505</v>
      </c>
      <c r="L30" s="103" t="s">
        <v>1506</v>
      </c>
      <c r="M30" s="100"/>
      <c r="N30" s="102" t="s">
        <v>946</v>
      </c>
      <c r="O30" s="274"/>
    </row>
    <row r="31" spans="1:15" x14ac:dyDescent="0.2">
      <c r="A31" s="120" t="s">
        <v>988</v>
      </c>
      <c r="B31" s="106"/>
      <c r="C31" s="106"/>
      <c r="D31" s="106"/>
      <c r="E31" s="106"/>
      <c r="F31" s="99" t="str">
        <f t="shared" si="2"/>
        <v/>
      </c>
      <c r="G31" s="99"/>
      <c r="H31" s="103" t="s">
        <v>215</v>
      </c>
      <c r="I31" s="101">
        <v>24100</v>
      </c>
      <c r="J31" s="100" t="s">
        <v>216</v>
      </c>
      <c r="K31" s="100" t="s">
        <v>1507</v>
      </c>
      <c r="L31" s="100" t="s">
        <v>1521</v>
      </c>
      <c r="M31" s="100">
        <v>17</v>
      </c>
      <c r="N31" s="102" t="s">
        <v>946</v>
      </c>
      <c r="O31" s="274"/>
    </row>
    <row r="32" spans="1:15" ht="12.75" x14ac:dyDescent="0.2">
      <c r="A32" s="120" t="s">
        <v>1577</v>
      </c>
      <c r="B32" s="106"/>
      <c r="C32" s="106"/>
      <c r="D32" s="106"/>
      <c r="E32" s="106"/>
      <c r="F32" s="99" t="str">
        <f t="shared" si="2"/>
        <v/>
      </c>
      <c r="G32" s="99"/>
      <c r="H32" s="100" t="s">
        <v>931</v>
      </c>
      <c r="I32" s="101">
        <v>24100</v>
      </c>
      <c r="J32" s="100" t="s">
        <v>216</v>
      </c>
      <c r="K32" s="105" t="s">
        <v>1520</v>
      </c>
      <c r="L32" s="100" t="s">
        <v>1521</v>
      </c>
      <c r="M32" s="100">
        <v>17</v>
      </c>
      <c r="N32" s="109"/>
      <c r="O32" s="275"/>
    </row>
    <row r="33" spans="1:15" x14ac:dyDescent="0.2">
      <c r="A33" s="123" t="s">
        <v>989</v>
      </c>
      <c r="B33" s="106"/>
      <c r="C33" s="99"/>
      <c r="D33" s="99"/>
      <c r="E33" s="99">
        <v>1</v>
      </c>
      <c r="F33" s="99" t="str">
        <f t="shared" si="2"/>
        <v/>
      </c>
      <c r="G33" s="99"/>
      <c r="H33" s="100" t="s">
        <v>644</v>
      </c>
      <c r="I33" s="101">
        <v>33420</v>
      </c>
      <c r="J33" s="100" t="s">
        <v>645</v>
      </c>
      <c r="K33" s="103" t="s">
        <v>1522</v>
      </c>
      <c r="L33" s="103" t="s">
        <v>1523</v>
      </c>
      <c r="M33" s="100">
        <v>17</v>
      </c>
      <c r="N33" s="102"/>
      <c r="O33" s="274"/>
    </row>
    <row r="34" spans="1:15" ht="12.75" x14ac:dyDescent="0.2">
      <c r="A34" s="122" t="s">
        <v>990</v>
      </c>
      <c r="B34" s="106"/>
      <c r="C34" s="108"/>
      <c r="D34" s="108"/>
      <c r="E34" s="108"/>
      <c r="F34" s="99" t="str">
        <f t="shared" si="2"/>
        <v/>
      </c>
      <c r="G34" s="99"/>
      <c r="H34" s="103" t="s">
        <v>179</v>
      </c>
      <c r="I34" s="101">
        <v>33021</v>
      </c>
      <c r="J34" s="100" t="s">
        <v>180</v>
      </c>
      <c r="K34" s="103" t="s">
        <v>1522</v>
      </c>
      <c r="L34" s="103" t="s">
        <v>1523</v>
      </c>
      <c r="M34" s="100">
        <v>17</v>
      </c>
      <c r="N34" s="110"/>
      <c r="O34" s="276"/>
    </row>
    <row r="35" spans="1:15" x14ac:dyDescent="0.2">
      <c r="A35" s="120" t="s">
        <v>1033</v>
      </c>
      <c r="B35" s="106"/>
      <c r="C35" s="106"/>
      <c r="D35" s="106"/>
      <c r="E35" s="106"/>
      <c r="F35" s="99" t="str">
        <f t="shared" si="2"/>
        <v/>
      </c>
      <c r="G35" s="99"/>
      <c r="H35" s="103" t="s">
        <v>635</v>
      </c>
      <c r="I35" s="104">
        <v>33000</v>
      </c>
      <c r="J35" s="103" t="s">
        <v>377</v>
      </c>
      <c r="K35" s="178" t="s">
        <v>1522</v>
      </c>
      <c r="L35" s="103" t="s">
        <v>1523</v>
      </c>
      <c r="M35" s="103">
        <v>17</v>
      </c>
      <c r="N35" s="102"/>
      <c r="O35" s="274"/>
    </row>
    <row r="36" spans="1:15" x14ac:dyDescent="0.2">
      <c r="A36" s="121" t="s">
        <v>991</v>
      </c>
      <c r="B36" s="106"/>
      <c r="C36" s="107"/>
      <c r="D36" s="107"/>
      <c r="E36" s="107"/>
      <c r="F36" s="99" t="str">
        <f t="shared" si="2"/>
        <v/>
      </c>
      <c r="G36" s="99"/>
      <c r="H36" s="103" t="s">
        <v>181</v>
      </c>
      <c r="I36" s="101">
        <v>66400</v>
      </c>
      <c r="J36" s="100" t="s">
        <v>182</v>
      </c>
      <c r="K36" s="103" t="s">
        <v>1505</v>
      </c>
      <c r="L36" s="103" t="s">
        <v>1506</v>
      </c>
      <c r="M36" s="100">
        <v>17</v>
      </c>
      <c r="N36" s="102"/>
      <c r="O36" s="274"/>
    </row>
    <row r="37" spans="1:15" x14ac:dyDescent="0.2">
      <c r="A37" s="123" t="s">
        <v>762</v>
      </c>
      <c r="B37" s="106"/>
      <c r="C37" s="99">
        <v>1</v>
      </c>
      <c r="D37" s="99"/>
      <c r="E37" s="99">
        <v>1</v>
      </c>
      <c r="F37" s="99" t="str">
        <f t="shared" si="2"/>
        <v/>
      </c>
      <c r="G37" s="99"/>
      <c r="H37" s="100" t="s">
        <v>657</v>
      </c>
      <c r="I37" s="101">
        <v>31770</v>
      </c>
      <c r="J37" s="100" t="s">
        <v>658</v>
      </c>
      <c r="K37" s="103" t="s">
        <v>1505</v>
      </c>
      <c r="L37" s="103" t="s">
        <v>1506</v>
      </c>
      <c r="M37" s="100">
        <v>17</v>
      </c>
      <c r="N37" s="102" t="s">
        <v>946</v>
      </c>
      <c r="O37" s="274"/>
    </row>
    <row r="38" spans="1:15" x14ac:dyDescent="0.2">
      <c r="A38" s="120" t="s">
        <v>992</v>
      </c>
      <c r="B38" s="106"/>
      <c r="C38" s="106"/>
      <c r="D38" s="106"/>
      <c r="E38" s="106"/>
      <c r="F38" s="99" t="str">
        <f t="shared" si="2"/>
        <v/>
      </c>
      <c r="G38" s="99"/>
      <c r="H38" s="103" t="s">
        <v>183</v>
      </c>
      <c r="I38" s="101">
        <v>33670</v>
      </c>
      <c r="J38" s="100" t="s">
        <v>184</v>
      </c>
      <c r="K38" s="103" t="s">
        <v>1522</v>
      </c>
      <c r="L38" s="103" t="s">
        <v>1523</v>
      </c>
      <c r="M38" s="100">
        <v>17</v>
      </c>
      <c r="N38" s="102"/>
      <c r="O38" s="274"/>
    </row>
    <row r="39" spans="1:15" x14ac:dyDescent="0.2">
      <c r="A39" s="120" t="s">
        <v>781</v>
      </c>
      <c r="B39" s="106"/>
      <c r="C39" s="106"/>
      <c r="D39" s="106"/>
      <c r="E39" s="106"/>
      <c r="F39" s="99" t="str">
        <f t="shared" si="2"/>
        <v/>
      </c>
      <c r="G39" s="99"/>
      <c r="H39" s="103" t="s">
        <v>185</v>
      </c>
      <c r="I39" s="101">
        <v>40100</v>
      </c>
      <c r="J39" s="100" t="s">
        <v>151</v>
      </c>
      <c r="K39" s="103" t="s">
        <v>1522</v>
      </c>
      <c r="L39" s="103" t="s">
        <v>1523</v>
      </c>
      <c r="M39" s="100">
        <v>17</v>
      </c>
      <c r="N39" s="102" t="s">
        <v>946</v>
      </c>
      <c r="O39" s="274"/>
    </row>
    <row r="40" spans="1:15" x14ac:dyDescent="0.2">
      <c r="A40" s="121" t="s">
        <v>993</v>
      </c>
      <c r="B40" s="106"/>
      <c r="C40" s="107"/>
      <c r="D40" s="107"/>
      <c r="E40" s="107"/>
      <c r="F40" s="99" t="str">
        <f t="shared" si="2"/>
        <v/>
      </c>
      <c r="G40" s="99"/>
      <c r="H40" s="100" t="s">
        <v>440</v>
      </c>
      <c r="I40" s="101">
        <v>66200</v>
      </c>
      <c r="J40" s="100" t="s">
        <v>441</v>
      </c>
      <c r="K40" s="103" t="s">
        <v>1505</v>
      </c>
      <c r="L40" s="103" t="s">
        <v>1506</v>
      </c>
      <c r="M40" s="100">
        <v>17</v>
      </c>
      <c r="N40" s="102"/>
      <c r="O40" s="274"/>
    </row>
    <row r="41" spans="1:15" x14ac:dyDescent="0.2">
      <c r="A41" s="123" t="s">
        <v>1189</v>
      </c>
      <c r="B41" s="106"/>
      <c r="C41" s="99"/>
      <c r="D41" s="99"/>
      <c r="E41" s="99"/>
      <c r="F41" s="99" t="str">
        <f t="shared" si="2"/>
        <v/>
      </c>
      <c r="G41" s="99"/>
      <c r="H41" s="100" t="s">
        <v>1190</v>
      </c>
      <c r="I41" s="101">
        <v>17170</v>
      </c>
      <c r="J41" s="100" t="s">
        <v>1191</v>
      </c>
      <c r="K41" s="100" t="s">
        <v>1524</v>
      </c>
      <c r="L41" s="100" t="s">
        <v>1525</v>
      </c>
      <c r="M41" s="100">
        <v>17</v>
      </c>
      <c r="N41" s="102"/>
      <c r="O41" s="274"/>
    </row>
    <row r="42" spans="1:15" x14ac:dyDescent="0.2">
      <c r="A42" s="120" t="s">
        <v>994</v>
      </c>
      <c r="B42" s="106"/>
      <c r="C42" s="106"/>
      <c r="D42" s="106"/>
      <c r="E42" s="106"/>
      <c r="F42" s="99" t="str">
        <f t="shared" si="2"/>
        <v/>
      </c>
      <c r="G42" s="99"/>
      <c r="H42" s="103" t="s">
        <v>186</v>
      </c>
      <c r="I42" s="101">
        <v>32500</v>
      </c>
      <c r="J42" s="100" t="s">
        <v>187</v>
      </c>
      <c r="K42" s="103" t="s">
        <v>1522</v>
      </c>
      <c r="L42" s="103" t="s">
        <v>1523</v>
      </c>
      <c r="M42" s="100">
        <v>17</v>
      </c>
      <c r="N42" s="288"/>
      <c r="O42" s="274"/>
    </row>
    <row r="43" spans="1:15" x14ac:dyDescent="0.2">
      <c r="A43" s="120" t="s">
        <v>1670</v>
      </c>
      <c r="B43" s="106"/>
      <c r="C43" s="106">
        <v>1</v>
      </c>
      <c r="D43" s="106"/>
      <c r="E43" s="106"/>
      <c r="F43" s="99" t="str">
        <f t="shared" si="2"/>
        <v/>
      </c>
      <c r="G43" s="99"/>
      <c r="H43" s="103" t="s">
        <v>1668</v>
      </c>
      <c r="I43" s="104">
        <v>31270</v>
      </c>
      <c r="J43" s="103" t="s">
        <v>1669</v>
      </c>
      <c r="K43" s="103" t="s">
        <v>1505</v>
      </c>
      <c r="L43" s="103" t="s">
        <v>1506</v>
      </c>
      <c r="M43" s="103">
        <v>17</v>
      </c>
      <c r="N43" s="102"/>
      <c r="O43" s="274"/>
    </row>
    <row r="44" spans="1:15" x14ac:dyDescent="0.2">
      <c r="A44" s="123" t="s">
        <v>715</v>
      </c>
      <c r="B44" s="106"/>
      <c r="C44" s="99"/>
      <c r="D44" s="99"/>
      <c r="E44" s="99"/>
      <c r="F44" s="99" t="str">
        <f t="shared" si="2"/>
        <v/>
      </c>
      <c r="G44" s="99"/>
      <c r="H44" s="100" t="s">
        <v>716</v>
      </c>
      <c r="I44" s="101">
        <v>33470</v>
      </c>
      <c r="J44" s="100" t="s">
        <v>222</v>
      </c>
      <c r="K44" s="103" t="s">
        <v>1522</v>
      </c>
      <c r="L44" s="103" t="s">
        <v>1523</v>
      </c>
      <c r="M44" s="100">
        <v>17</v>
      </c>
      <c r="N44" s="102"/>
      <c r="O44" s="274"/>
    </row>
    <row r="45" spans="1:15" x14ac:dyDescent="0.2">
      <c r="A45" s="120" t="s">
        <v>995</v>
      </c>
      <c r="B45" s="106"/>
      <c r="C45" s="106"/>
      <c r="D45" s="106"/>
      <c r="E45" s="106"/>
      <c r="F45" s="99" t="str">
        <f t="shared" si="2"/>
        <v/>
      </c>
      <c r="G45" s="99"/>
      <c r="H45" s="103" t="s">
        <v>190</v>
      </c>
      <c r="I45" s="101">
        <v>64700</v>
      </c>
      <c r="J45" s="100" t="s">
        <v>189</v>
      </c>
      <c r="K45" s="257" t="s">
        <v>1522</v>
      </c>
      <c r="L45" s="103" t="s">
        <v>1523</v>
      </c>
      <c r="M45" s="100">
        <v>17</v>
      </c>
      <c r="N45" s="102" t="s">
        <v>946</v>
      </c>
      <c r="O45" s="274"/>
    </row>
    <row r="46" spans="1:15" x14ac:dyDescent="0.2">
      <c r="A46" s="123" t="s">
        <v>928</v>
      </c>
      <c r="B46" s="106"/>
      <c r="C46" s="99"/>
      <c r="D46" s="99"/>
      <c r="E46" s="99"/>
      <c r="F46" s="99" t="str">
        <f t="shared" si="2"/>
        <v/>
      </c>
      <c r="G46" s="99"/>
      <c r="H46" s="100" t="s">
        <v>929</v>
      </c>
      <c r="I46" s="101">
        <v>66130</v>
      </c>
      <c r="J46" s="100" t="s">
        <v>930</v>
      </c>
      <c r="K46" s="103" t="s">
        <v>1505</v>
      </c>
      <c r="L46" s="103" t="s">
        <v>1506</v>
      </c>
      <c r="M46" s="100">
        <v>17</v>
      </c>
      <c r="N46" s="102"/>
      <c r="O46" s="274"/>
    </row>
    <row r="47" spans="1:15" x14ac:dyDescent="0.2">
      <c r="A47" s="123" t="s">
        <v>1150</v>
      </c>
      <c r="B47" s="106"/>
      <c r="C47" s="99"/>
      <c r="D47" s="99"/>
      <c r="E47" s="99"/>
      <c r="F47" s="99" t="str">
        <f t="shared" si="2"/>
        <v/>
      </c>
      <c r="G47" s="99"/>
      <c r="H47" s="100" t="s">
        <v>1151</v>
      </c>
      <c r="I47" s="101">
        <v>33320</v>
      </c>
      <c r="J47" s="100" t="s">
        <v>1516</v>
      </c>
      <c r="K47" s="103" t="s">
        <v>1522</v>
      </c>
      <c r="L47" s="103" t="s">
        <v>1523</v>
      </c>
      <c r="M47" s="100">
        <v>17</v>
      </c>
      <c r="N47" s="102"/>
      <c r="O47" s="274"/>
    </row>
    <row r="48" spans="1:15" s="98" customFormat="1" x14ac:dyDescent="0.2">
      <c r="A48" s="120" t="s">
        <v>996</v>
      </c>
      <c r="B48" s="106"/>
      <c r="C48" s="106"/>
      <c r="D48" s="106"/>
      <c r="E48" s="106"/>
      <c r="F48" s="99">
        <f t="shared" si="2"/>
        <v>1</v>
      </c>
      <c r="G48" s="99"/>
      <c r="H48" s="103" t="s">
        <v>193</v>
      </c>
      <c r="I48" s="101">
        <v>40550</v>
      </c>
      <c r="J48" s="100" t="s">
        <v>194</v>
      </c>
      <c r="K48" s="103" t="s">
        <v>1522</v>
      </c>
      <c r="L48" s="103" t="s">
        <v>1523</v>
      </c>
      <c r="M48" s="100"/>
      <c r="N48" s="102"/>
      <c r="O48" s="274"/>
    </row>
    <row r="49" spans="1:22" x14ac:dyDescent="0.2">
      <c r="A49" s="123" t="s">
        <v>676</v>
      </c>
      <c r="B49" s="106"/>
      <c r="C49" s="99"/>
      <c r="D49" s="99"/>
      <c r="E49" s="99"/>
      <c r="F49" s="99" t="str">
        <f t="shared" si="2"/>
        <v/>
      </c>
      <c r="G49" s="99"/>
      <c r="H49" s="100" t="s">
        <v>677</v>
      </c>
      <c r="I49" s="101">
        <v>65100</v>
      </c>
      <c r="J49" s="100" t="s">
        <v>678</v>
      </c>
      <c r="K49" s="103" t="s">
        <v>1522</v>
      </c>
      <c r="L49" s="103" t="s">
        <v>1523</v>
      </c>
      <c r="M49" s="100">
        <v>17</v>
      </c>
      <c r="N49" s="288"/>
      <c r="O49" s="274"/>
    </row>
    <row r="50" spans="1:22" x14ac:dyDescent="0.2">
      <c r="A50" s="124" t="s">
        <v>763</v>
      </c>
      <c r="B50" s="106"/>
      <c r="C50" s="111"/>
      <c r="D50" s="111"/>
      <c r="E50" s="111"/>
      <c r="F50" s="99" t="str">
        <f t="shared" si="2"/>
        <v/>
      </c>
      <c r="G50" s="99"/>
      <c r="H50" s="103" t="s">
        <v>491</v>
      </c>
      <c r="I50" s="104">
        <v>47200</v>
      </c>
      <c r="J50" s="103" t="s">
        <v>492</v>
      </c>
      <c r="K50" s="255" t="s">
        <v>1520</v>
      </c>
      <c r="L50" s="100" t="s">
        <v>1521</v>
      </c>
      <c r="M50" s="100">
        <v>17</v>
      </c>
      <c r="N50" s="102"/>
      <c r="O50" s="274"/>
    </row>
    <row r="51" spans="1:22" x14ac:dyDescent="0.2">
      <c r="A51" s="120" t="s">
        <v>997</v>
      </c>
      <c r="B51" s="106"/>
      <c r="C51" s="106"/>
      <c r="D51" s="106"/>
      <c r="E51" s="106"/>
      <c r="F51" s="99">
        <f t="shared" si="2"/>
        <v>1</v>
      </c>
      <c r="G51" s="99"/>
      <c r="H51" s="103" t="s">
        <v>195</v>
      </c>
      <c r="I51" s="101">
        <v>64130</v>
      </c>
      <c r="J51" s="100" t="s">
        <v>196</v>
      </c>
      <c r="K51" s="103" t="s">
        <v>1522</v>
      </c>
      <c r="L51" s="103" t="s">
        <v>1523</v>
      </c>
      <c r="M51" s="100"/>
      <c r="N51" s="102"/>
      <c r="O51" s="274"/>
    </row>
    <row r="52" spans="1:22" x14ac:dyDescent="0.2">
      <c r="A52" s="120" t="s">
        <v>1568</v>
      </c>
      <c r="B52" s="106"/>
      <c r="C52" s="106">
        <v>1</v>
      </c>
      <c r="D52" s="106"/>
      <c r="E52" s="106">
        <v>1</v>
      </c>
      <c r="F52" s="99"/>
      <c r="G52" s="99"/>
      <c r="H52" s="103" t="s">
        <v>1569</v>
      </c>
      <c r="I52" s="101">
        <v>33700</v>
      </c>
      <c r="J52" s="100" t="s">
        <v>1570</v>
      </c>
      <c r="K52" s="103" t="s">
        <v>1522</v>
      </c>
      <c r="L52" s="103" t="s">
        <v>1571</v>
      </c>
      <c r="M52" s="100"/>
      <c r="N52" s="288" t="s">
        <v>946</v>
      </c>
      <c r="O52" s="274"/>
    </row>
    <row r="53" spans="1:22" x14ac:dyDescent="0.2">
      <c r="A53" s="123" t="s">
        <v>761</v>
      </c>
      <c r="B53" s="106"/>
      <c r="C53" s="99"/>
      <c r="D53" s="99"/>
      <c r="E53" s="99"/>
      <c r="F53" s="99" t="str">
        <f>IF(M53&gt;1,"",1)</f>
        <v/>
      </c>
      <c r="G53" s="99"/>
      <c r="H53" s="100" t="s">
        <v>661</v>
      </c>
      <c r="I53" s="101">
        <v>40200</v>
      </c>
      <c r="J53" s="100" t="s">
        <v>662</v>
      </c>
      <c r="K53" s="257" t="s">
        <v>1522</v>
      </c>
      <c r="L53" s="103" t="s">
        <v>1523</v>
      </c>
      <c r="M53" s="100">
        <v>17</v>
      </c>
      <c r="N53" s="102"/>
      <c r="O53" s="274"/>
    </row>
    <row r="54" spans="1:22" x14ac:dyDescent="0.2">
      <c r="A54" s="121" t="s">
        <v>998</v>
      </c>
      <c r="B54" s="106"/>
      <c r="C54" s="107"/>
      <c r="D54" s="107"/>
      <c r="E54" s="107"/>
      <c r="F54" s="99">
        <f>IF(M54&gt;1,"",1)</f>
        <v>1</v>
      </c>
      <c r="G54" s="99"/>
      <c r="H54" s="100" t="s">
        <v>442</v>
      </c>
      <c r="I54" s="101">
        <v>82200</v>
      </c>
      <c r="J54" s="100" t="s">
        <v>443</v>
      </c>
      <c r="K54" s="103" t="s">
        <v>1505</v>
      </c>
      <c r="L54" s="103" t="s">
        <v>1506</v>
      </c>
      <c r="M54" s="100"/>
      <c r="N54" s="288"/>
      <c r="O54" s="274"/>
    </row>
    <row r="55" spans="1:22" x14ac:dyDescent="0.2">
      <c r="A55" s="121" t="s">
        <v>782</v>
      </c>
      <c r="B55" s="106"/>
      <c r="C55" s="107"/>
      <c r="D55" s="107"/>
      <c r="E55" s="107"/>
      <c r="F55" s="99" t="str">
        <f>IF(M55&gt;1,"",1)</f>
        <v/>
      </c>
      <c r="G55" s="99"/>
      <c r="H55" s="103" t="s">
        <v>197</v>
      </c>
      <c r="I55" s="101">
        <v>31210</v>
      </c>
      <c r="J55" s="100" t="s">
        <v>198</v>
      </c>
      <c r="K55" s="103" t="s">
        <v>1505</v>
      </c>
      <c r="L55" s="103" t="s">
        <v>1506</v>
      </c>
      <c r="M55" s="100">
        <v>17</v>
      </c>
      <c r="N55" s="102" t="s">
        <v>946</v>
      </c>
      <c r="O55" s="274"/>
    </row>
    <row r="56" spans="1:22" s="98" customFormat="1" x14ac:dyDescent="0.2">
      <c r="A56" s="123" t="s">
        <v>673</v>
      </c>
      <c r="B56" s="106"/>
      <c r="C56" s="99"/>
      <c r="D56" s="99"/>
      <c r="E56" s="99"/>
      <c r="F56" s="99" t="str">
        <f>IF(M56&gt;1,"",1)</f>
        <v/>
      </c>
      <c r="G56" s="99"/>
      <c r="H56" s="100" t="s">
        <v>674</v>
      </c>
      <c r="I56" s="101">
        <v>56190</v>
      </c>
      <c r="J56" s="100" t="s">
        <v>675</v>
      </c>
      <c r="K56" s="100" t="s">
        <v>1524</v>
      </c>
      <c r="L56" s="100" t="s">
        <v>1525</v>
      </c>
      <c r="M56" s="100">
        <v>15</v>
      </c>
      <c r="N56" s="288"/>
      <c r="O56" s="274"/>
    </row>
    <row r="57" spans="1:22" x14ac:dyDescent="0.2">
      <c r="A57" s="120" t="s">
        <v>1623</v>
      </c>
      <c r="B57" s="106"/>
      <c r="C57" s="106"/>
      <c r="D57" s="106"/>
      <c r="E57" s="106">
        <v>1</v>
      </c>
      <c r="F57" s="99"/>
      <c r="G57" s="99"/>
      <c r="H57" s="103" t="s">
        <v>1624</v>
      </c>
      <c r="I57" s="104">
        <v>33250</v>
      </c>
      <c r="J57" s="103" t="s">
        <v>1625</v>
      </c>
      <c r="K57" s="103" t="s">
        <v>1522</v>
      </c>
      <c r="L57" s="103" t="s">
        <v>1523</v>
      </c>
      <c r="M57" s="103"/>
      <c r="N57" s="102" t="s">
        <v>946</v>
      </c>
      <c r="O57" s="274"/>
    </row>
    <row r="58" spans="1:22" x14ac:dyDescent="0.2">
      <c r="A58" s="120" t="s">
        <v>999</v>
      </c>
      <c r="B58" s="106"/>
      <c r="C58" s="106"/>
      <c r="D58" s="106"/>
      <c r="E58" s="106"/>
      <c r="F58" s="99" t="str">
        <f>IF(M58&gt;1,"",1)</f>
        <v/>
      </c>
      <c r="G58" s="99"/>
      <c r="H58" s="103" t="s">
        <v>199</v>
      </c>
      <c r="I58" s="101">
        <v>40300</v>
      </c>
      <c r="J58" s="100" t="s">
        <v>200</v>
      </c>
      <c r="K58" s="257" t="s">
        <v>1522</v>
      </c>
      <c r="L58" s="103" t="s">
        <v>1523</v>
      </c>
      <c r="M58" s="100">
        <v>17</v>
      </c>
      <c r="N58" s="262"/>
      <c r="O58" s="274"/>
    </row>
    <row r="59" spans="1:22" x14ac:dyDescent="0.2">
      <c r="A59" s="123" t="s">
        <v>1465</v>
      </c>
      <c r="B59" s="106"/>
      <c r="C59" s="99">
        <v>1</v>
      </c>
      <c r="D59" s="99"/>
      <c r="E59" s="99">
        <v>1</v>
      </c>
      <c r="F59" s="99"/>
      <c r="G59" s="99"/>
      <c r="H59" s="100" t="s">
        <v>1466</v>
      </c>
      <c r="I59" s="101">
        <v>31820</v>
      </c>
      <c r="J59" s="100" t="s">
        <v>1467</v>
      </c>
      <c r="K59" s="103" t="s">
        <v>1505</v>
      </c>
      <c r="L59" s="103" t="s">
        <v>1506</v>
      </c>
      <c r="M59" s="100"/>
      <c r="N59" s="102" t="s">
        <v>946</v>
      </c>
      <c r="O59" s="274"/>
      <c r="V59" s="102" t="s">
        <v>946</v>
      </c>
    </row>
    <row r="60" spans="1:22" x14ac:dyDescent="0.2">
      <c r="A60" s="120" t="s">
        <v>1000</v>
      </c>
      <c r="B60" s="106"/>
      <c r="C60" s="106"/>
      <c r="D60" s="106"/>
      <c r="E60" s="106"/>
      <c r="F60" s="99">
        <f t="shared" ref="F60:F70" si="3">IF(M60&gt;1,"",1)</f>
        <v>1</v>
      </c>
      <c r="G60" s="99"/>
      <c r="H60" s="103" t="s">
        <v>201</v>
      </c>
      <c r="I60" s="101">
        <v>24130</v>
      </c>
      <c r="J60" s="100" t="s">
        <v>202</v>
      </c>
      <c r="K60" s="105" t="s">
        <v>1520</v>
      </c>
      <c r="L60" s="100" t="s">
        <v>1521</v>
      </c>
      <c r="M60" s="100"/>
      <c r="N60" s="102"/>
      <c r="O60" s="274"/>
    </row>
    <row r="61" spans="1:22" x14ac:dyDescent="0.2">
      <c r="A61" s="123" t="s">
        <v>1126</v>
      </c>
      <c r="B61" s="106"/>
      <c r="C61" s="99"/>
      <c r="D61" s="99"/>
      <c r="E61" s="99"/>
      <c r="F61" s="99" t="str">
        <f t="shared" si="3"/>
        <v/>
      </c>
      <c r="G61" s="99"/>
      <c r="H61" s="100" t="s">
        <v>756</v>
      </c>
      <c r="I61" s="101">
        <v>64270</v>
      </c>
      <c r="J61" s="100" t="s">
        <v>757</v>
      </c>
      <c r="K61" s="103" t="s">
        <v>1522</v>
      </c>
      <c r="L61" s="103" t="s">
        <v>1523</v>
      </c>
      <c r="M61" s="100">
        <v>17</v>
      </c>
      <c r="N61" s="102" t="s">
        <v>946</v>
      </c>
      <c r="O61" s="274"/>
    </row>
    <row r="62" spans="1:22" x14ac:dyDescent="0.2">
      <c r="A62" s="121" t="s">
        <v>1001</v>
      </c>
      <c r="B62" s="106"/>
      <c r="C62" s="107"/>
      <c r="D62" s="107"/>
      <c r="E62" s="107"/>
      <c r="F62" s="99">
        <f t="shared" si="3"/>
        <v>1</v>
      </c>
      <c r="G62" s="99"/>
      <c r="H62" s="103" t="s">
        <v>203</v>
      </c>
      <c r="I62" s="101">
        <v>9110</v>
      </c>
      <c r="J62" s="100" t="s">
        <v>204</v>
      </c>
      <c r="K62" s="103" t="s">
        <v>1505</v>
      </c>
      <c r="L62" s="103" t="s">
        <v>1506</v>
      </c>
      <c r="M62" s="100"/>
      <c r="N62" s="102"/>
      <c r="O62" s="274"/>
    </row>
    <row r="63" spans="1:22" x14ac:dyDescent="0.2">
      <c r="A63" s="125" t="s">
        <v>1002</v>
      </c>
      <c r="B63" s="106"/>
      <c r="C63" s="112"/>
      <c r="D63" s="112"/>
      <c r="E63" s="112"/>
      <c r="F63" s="99" t="str">
        <f t="shared" si="3"/>
        <v/>
      </c>
      <c r="G63" s="99"/>
      <c r="H63" s="103" t="s">
        <v>205</v>
      </c>
      <c r="I63" s="101">
        <v>66240</v>
      </c>
      <c r="J63" s="100" t="s">
        <v>206</v>
      </c>
      <c r="K63" s="103" t="s">
        <v>1505</v>
      </c>
      <c r="L63" s="103" t="s">
        <v>1506</v>
      </c>
      <c r="M63" s="100">
        <v>17</v>
      </c>
      <c r="N63" s="288"/>
      <c r="O63" s="274"/>
    </row>
    <row r="64" spans="1:22" x14ac:dyDescent="0.2">
      <c r="A64" s="121" t="s">
        <v>1003</v>
      </c>
      <c r="B64" s="106"/>
      <c r="C64" s="107"/>
      <c r="D64" s="107"/>
      <c r="E64" s="107"/>
      <c r="F64" s="99" t="str">
        <f t="shared" si="3"/>
        <v/>
      </c>
      <c r="G64" s="99"/>
      <c r="H64" s="103" t="s">
        <v>207</v>
      </c>
      <c r="I64" s="101">
        <v>66250</v>
      </c>
      <c r="J64" s="100" t="s">
        <v>208</v>
      </c>
      <c r="K64" s="103" t="s">
        <v>1505</v>
      </c>
      <c r="L64" s="103" t="s">
        <v>1506</v>
      </c>
      <c r="M64" s="100">
        <v>17</v>
      </c>
      <c r="N64" s="262"/>
      <c r="O64" s="273"/>
    </row>
    <row r="65" spans="1:15" x14ac:dyDescent="0.2">
      <c r="A65" s="120" t="s">
        <v>1034</v>
      </c>
      <c r="B65" s="106"/>
      <c r="C65" s="106"/>
      <c r="D65" s="106"/>
      <c r="E65" s="106"/>
      <c r="F65" s="99">
        <f t="shared" si="3"/>
        <v>1</v>
      </c>
      <c r="G65" s="99"/>
      <c r="H65" s="103" t="s">
        <v>1035</v>
      </c>
      <c r="I65" s="104">
        <v>87400</v>
      </c>
      <c r="J65" s="103" t="s">
        <v>1036</v>
      </c>
      <c r="K65" s="105" t="s">
        <v>1520</v>
      </c>
      <c r="L65" s="100" t="s">
        <v>1521</v>
      </c>
      <c r="M65" s="103"/>
      <c r="N65" s="102"/>
      <c r="O65" s="274"/>
    </row>
    <row r="66" spans="1:15" x14ac:dyDescent="0.2">
      <c r="A66" s="122" t="s">
        <v>1004</v>
      </c>
      <c r="B66" s="106"/>
      <c r="C66" s="108"/>
      <c r="D66" s="108"/>
      <c r="E66" s="108"/>
      <c r="F66" s="99" t="str">
        <f t="shared" si="3"/>
        <v/>
      </c>
      <c r="G66" s="99"/>
      <c r="H66" s="103" t="s">
        <v>209</v>
      </c>
      <c r="I66" s="101">
        <v>64990</v>
      </c>
      <c r="J66" s="100" t="s">
        <v>210</v>
      </c>
      <c r="K66" s="103" t="s">
        <v>1522</v>
      </c>
      <c r="L66" s="103" t="s">
        <v>1523</v>
      </c>
      <c r="M66" s="100">
        <v>17</v>
      </c>
      <c r="N66" s="102"/>
      <c r="O66" s="274"/>
    </row>
    <row r="67" spans="1:15" x14ac:dyDescent="0.2">
      <c r="A67" s="123" t="s">
        <v>783</v>
      </c>
      <c r="B67" s="106"/>
      <c r="C67" s="99">
        <v>1</v>
      </c>
      <c r="D67" s="99"/>
      <c r="E67" s="99">
        <v>1</v>
      </c>
      <c r="F67" s="99" t="str">
        <f t="shared" si="3"/>
        <v/>
      </c>
      <c r="G67" s="99"/>
      <c r="H67" s="100" t="s">
        <v>531</v>
      </c>
      <c r="I67" s="101">
        <v>40500</v>
      </c>
      <c r="J67" s="100" t="s">
        <v>532</v>
      </c>
      <c r="K67" s="103" t="s">
        <v>1522</v>
      </c>
      <c r="L67" s="103" t="s">
        <v>1523</v>
      </c>
      <c r="M67" s="100">
        <v>17</v>
      </c>
      <c r="N67" s="288" t="s">
        <v>946</v>
      </c>
      <c r="O67" s="274"/>
    </row>
    <row r="68" spans="1:15" x14ac:dyDescent="0.2">
      <c r="A68" s="121" t="s">
        <v>1005</v>
      </c>
      <c r="B68" s="106"/>
      <c r="C68" s="107"/>
      <c r="D68" s="107"/>
      <c r="E68" s="107"/>
      <c r="F68" s="99">
        <f t="shared" si="3"/>
        <v>1</v>
      </c>
      <c r="G68" s="99"/>
      <c r="H68" s="103" t="s">
        <v>211</v>
      </c>
      <c r="I68" s="101">
        <v>66300</v>
      </c>
      <c r="J68" s="100" t="s">
        <v>212</v>
      </c>
      <c r="K68" s="103" t="s">
        <v>1505</v>
      </c>
      <c r="L68" s="103" t="s">
        <v>1506</v>
      </c>
      <c r="M68" s="100"/>
      <c r="N68" s="102" t="s">
        <v>946</v>
      </c>
      <c r="O68" s="274"/>
    </row>
    <row r="69" spans="1:15" x14ac:dyDescent="0.2">
      <c r="A69" s="121" t="s">
        <v>764</v>
      </c>
      <c r="B69" s="106"/>
      <c r="C69" s="107">
        <v>1</v>
      </c>
      <c r="D69" s="107"/>
      <c r="E69" s="107"/>
      <c r="F69" s="99" t="str">
        <f t="shared" si="3"/>
        <v/>
      </c>
      <c r="G69" s="99"/>
      <c r="H69" s="100" t="s">
        <v>444</v>
      </c>
      <c r="I69" s="101">
        <v>31500</v>
      </c>
      <c r="J69" s="100" t="s">
        <v>262</v>
      </c>
      <c r="K69" s="103" t="s">
        <v>1505</v>
      </c>
      <c r="L69" s="103" t="s">
        <v>1506</v>
      </c>
      <c r="M69" s="100">
        <v>17</v>
      </c>
      <c r="N69" s="102"/>
      <c r="O69" s="274"/>
    </row>
    <row r="70" spans="1:15" x14ac:dyDescent="0.2">
      <c r="A70" s="123" t="s">
        <v>1006</v>
      </c>
      <c r="B70" s="106"/>
      <c r="C70" s="99">
        <v>1</v>
      </c>
      <c r="D70" s="99"/>
      <c r="E70" s="99">
        <v>1</v>
      </c>
      <c r="F70" s="99" t="str">
        <f t="shared" si="3"/>
        <v/>
      </c>
      <c r="G70" s="99"/>
      <c r="H70" s="100" t="s">
        <v>499</v>
      </c>
      <c r="I70" s="101">
        <v>31300</v>
      </c>
      <c r="J70" s="100" t="s">
        <v>262</v>
      </c>
      <c r="K70" s="103" t="s">
        <v>1505</v>
      </c>
      <c r="L70" s="103" t="s">
        <v>1506</v>
      </c>
      <c r="M70" s="100">
        <v>17</v>
      </c>
      <c r="N70" s="288" t="s">
        <v>946</v>
      </c>
      <c r="O70" s="274"/>
    </row>
    <row r="71" spans="1:15" x14ac:dyDescent="0.2">
      <c r="A71" s="123" t="s">
        <v>1494</v>
      </c>
      <c r="B71" s="106"/>
      <c r="C71" s="99">
        <v>1</v>
      </c>
      <c r="D71" s="99"/>
      <c r="E71" s="99">
        <v>1</v>
      </c>
      <c r="F71" s="99"/>
      <c r="G71" s="99"/>
      <c r="H71" s="100" t="s">
        <v>1495</v>
      </c>
      <c r="I71" s="101">
        <v>31170</v>
      </c>
      <c r="J71" s="100" t="s">
        <v>1104</v>
      </c>
      <c r="K71" s="103" t="s">
        <v>1505</v>
      </c>
      <c r="L71" s="103" t="s">
        <v>1506</v>
      </c>
      <c r="M71" s="100"/>
      <c r="N71" s="102" t="s">
        <v>946</v>
      </c>
      <c r="O71" s="274"/>
    </row>
    <row r="72" spans="1:15" x14ac:dyDescent="0.2">
      <c r="A72" s="120" t="s">
        <v>1007</v>
      </c>
      <c r="B72" s="106"/>
      <c r="C72" s="106"/>
      <c r="D72" s="106"/>
      <c r="E72" s="106"/>
      <c r="F72" s="99">
        <f>IF(M72&gt;1,"",1)</f>
        <v>1</v>
      </c>
      <c r="G72" s="99"/>
      <c r="H72" s="103" t="s">
        <v>213</v>
      </c>
      <c r="I72" s="101">
        <v>32190</v>
      </c>
      <c r="J72" s="100" t="s">
        <v>214</v>
      </c>
      <c r="K72" s="103" t="s">
        <v>1522</v>
      </c>
      <c r="L72" s="103" t="s">
        <v>1523</v>
      </c>
      <c r="M72" s="100"/>
      <c r="N72" s="288"/>
      <c r="O72" s="274"/>
    </row>
    <row r="73" spans="1:15" x14ac:dyDescent="0.2">
      <c r="A73" s="123" t="s">
        <v>784</v>
      </c>
      <c r="B73" s="106"/>
      <c r="C73" s="99"/>
      <c r="D73" s="99"/>
      <c r="E73" s="99"/>
      <c r="F73" s="99" t="str">
        <f>IF(M73&gt;1,"",1)</f>
        <v/>
      </c>
      <c r="G73" s="99"/>
      <c r="H73" s="100" t="s">
        <v>618</v>
      </c>
      <c r="I73" s="101">
        <v>40190</v>
      </c>
      <c r="J73" s="100" t="s">
        <v>619</v>
      </c>
      <c r="K73" s="103" t="s">
        <v>1522</v>
      </c>
      <c r="L73" s="103" t="s">
        <v>1523</v>
      </c>
      <c r="M73" s="100">
        <v>17</v>
      </c>
      <c r="N73" s="102" t="s">
        <v>946</v>
      </c>
      <c r="O73" s="273"/>
    </row>
    <row r="74" spans="1:15" x14ac:dyDescent="0.2">
      <c r="A74" s="120" t="s">
        <v>1037</v>
      </c>
      <c r="B74" s="106"/>
      <c r="C74" s="106"/>
      <c r="D74" s="106"/>
      <c r="E74" s="106"/>
      <c r="F74" s="99" t="str">
        <f>IF(M74&gt;1,"",1)</f>
        <v/>
      </c>
      <c r="G74" s="99"/>
      <c r="H74" s="103" t="s">
        <v>1038</v>
      </c>
      <c r="I74" s="104">
        <v>34420</v>
      </c>
      <c r="J74" s="103" t="s">
        <v>1039</v>
      </c>
      <c r="K74" s="103" t="s">
        <v>1505</v>
      </c>
      <c r="L74" s="103" t="s">
        <v>1506</v>
      </c>
      <c r="M74" s="103">
        <v>17</v>
      </c>
      <c r="N74" s="288"/>
      <c r="O74" s="274"/>
    </row>
    <row r="75" spans="1:15" x14ac:dyDescent="0.2">
      <c r="A75" s="120" t="s">
        <v>1671</v>
      </c>
      <c r="B75" s="106"/>
      <c r="C75" s="106">
        <v>1</v>
      </c>
      <c r="D75" s="106"/>
      <c r="E75" s="106"/>
      <c r="F75" s="99" t="str">
        <f>IF(M75&gt;1,"",1)</f>
        <v/>
      </c>
      <c r="G75" s="99"/>
      <c r="H75" s="103" t="s">
        <v>1672</v>
      </c>
      <c r="I75" s="104">
        <v>34120</v>
      </c>
      <c r="J75" s="103" t="s">
        <v>1673</v>
      </c>
      <c r="K75" s="103" t="s">
        <v>1505</v>
      </c>
      <c r="L75" s="103" t="s">
        <v>1674</v>
      </c>
      <c r="M75" s="103">
        <v>17</v>
      </c>
      <c r="N75" s="288"/>
      <c r="O75" s="274"/>
    </row>
    <row r="76" spans="1:15" x14ac:dyDescent="0.2">
      <c r="A76" s="126" t="s">
        <v>785</v>
      </c>
      <c r="B76" s="106"/>
      <c r="C76" s="113"/>
      <c r="D76" s="113"/>
      <c r="E76" s="113"/>
      <c r="F76" s="99" t="str">
        <f t="shared" ref="F76:F87" si="4">IF(M76&gt;1,"",1)</f>
        <v/>
      </c>
      <c r="G76" s="99"/>
      <c r="H76" s="103" t="s">
        <v>155</v>
      </c>
      <c r="I76" s="101">
        <v>40000</v>
      </c>
      <c r="J76" s="100" t="s">
        <v>156</v>
      </c>
      <c r="K76" s="103" t="s">
        <v>1522</v>
      </c>
      <c r="L76" s="103" t="s">
        <v>1523</v>
      </c>
      <c r="M76" s="100">
        <v>17</v>
      </c>
      <c r="N76" s="288" t="s">
        <v>946</v>
      </c>
      <c r="O76" s="274"/>
    </row>
    <row r="77" spans="1:15" x14ac:dyDescent="0.2">
      <c r="A77" s="121" t="s">
        <v>67</v>
      </c>
      <c r="B77" s="106"/>
      <c r="C77" s="107"/>
      <c r="D77" s="107"/>
      <c r="E77" s="107"/>
      <c r="F77" s="99" t="str">
        <f t="shared" si="4"/>
        <v/>
      </c>
      <c r="G77" s="99"/>
      <c r="H77" s="103" t="s">
        <v>157</v>
      </c>
      <c r="I77" s="101">
        <v>11100</v>
      </c>
      <c r="J77" s="100" t="s">
        <v>158</v>
      </c>
      <c r="K77" s="103" t="s">
        <v>1505</v>
      </c>
      <c r="L77" s="103" t="s">
        <v>1506</v>
      </c>
      <c r="M77" s="100">
        <v>15</v>
      </c>
      <c r="N77" s="102"/>
      <c r="O77" s="274"/>
    </row>
    <row r="78" spans="1:15" x14ac:dyDescent="0.2">
      <c r="A78" s="123" t="s">
        <v>1486</v>
      </c>
      <c r="B78" s="106"/>
      <c r="C78" s="99"/>
      <c r="D78" s="99"/>
      <c r="E78" s="99"/>
      <c r="F78" s="99">
        <f t="shared" si="4"/>
        <v>1</v>
      </c>
      <c r="G78" s="99"/>
      <c r="H78" s="100" t="s">
        <v>1487</v>
      </c>
      <c r="I78" s="101">
        <v>64130</v>
      </c>
      <c r="J78" s="100" t="s">
        <v>340</v>
      </c>
      <c r="K78" s="103" t="s">
        <v>1522</v>
      </c>
      <c r="L78" s="103" t="s">
        <v>1523</v>
      </c>
      <c r="M78" s="100"/>
      <c r="N78" s="102" t="s">
        <v>946</v>
      </c>
      <c r="O78" s="274"/>
    </row>
    <row r="79" spans="1:15" x14ac:dyDescent="0.2">
      <c r="A79" s="120" t="s">
        <v>786</v>
      </c>
      <c r="B79" s="106"/>
      <c r="C79" s="106"/>
      <c r="D79" s="106"/>
      <c r="E79" s="106"/>
      <c r="F79" s="99" t="str">
        <f t="shared" si="4"/>
        <v/>
      </c>
      <c r="G79" s="99"/>
      <c r="H79" s="103" t="s">
        <v>160</v>
      </c>
      <c r="I79" s="101">
        <v>64500</v>
      </c>
      <c r="J79" s="100" t="s">
        <v>161</v>
      </c>
      <c r="K79" s="103" t="s">
        <v>1522</v>
      </c>
      <c r="L79" s="103" t="s">
        <v>1523</v>
      </c>
      <c r="M79" s="100">
        <v>17</v>
      </c>
      <c r="N79" s="102" t="s">
        <v>946</v>
      </c>
      <c r="O79" s="274"/>
    </row>
    <row r="80" spans="1:15" x14ac:dyDescent="0.2">
      <c r="A80" s="120" t="s">
        <v>469</v>
      </c>
      <c r="B80" s="106"/>
      <c r="C80" s="106">
        <v>1</v>
      </c>
      <c r="D80" s="106"/>
      <c r="E80" s="106"/>
      <c r="F80" s="99">
        <f t="shared" si="4"/>
        <v>1</v>
      </c>
      <c r="G80" s="99"/>
      <c r="H80" s="103" t="s">
        <v>472</v>
      </c>
      <c r="I80" s="100">
        <v>44470</v>
      </c>
      <c r="J80" s="100" t="s">
        <v>473</v>
      </c>
      <c r="K80" s="100" t="s">
        <v>1511</v>
      </c>
      <c r="L80" s="100" t="s">
        <v>1512</v>
      </c>
      <c r="M80" s="100"/>
      <c r="N80" s="102" t="s">
        <v>946</v>
      </c>
      <c r="O80" s="274"/>
    </row>
    <row r="81" spans="1:15" x14ac:dyDescent="0.2">
      <c r="A81" s="120" t="s">
        <v>470</v>
      </c>
      <c r="B81" s="106"/>
      <c r="C81" s="106">
        <v>1</v>
      </c>
      <c r="D81" s="106"/>
      <c r="E81" s="106"/>
      <c r="F81" s="99">
        <f t="shared" si="4"/>
        <v>1</v>
      </c>
      <c r="G81" s="99"/>
      <c r="H81" s="103" t="s">
        <v>474</v>
      </c>
      <c r="I81" s="101">
        <v>22940</v>
      </c>
      <c r="J81" s="100" t="s">
        <v>475</v>
      </c>
      <c r="K81" s="100" t="s">
        <v>1511</v>
      </c>
      <c r="L81" s="100" t="s">
        <v>1512</v>
      </c>
      <c r="M81" s="100"/>
      <c r="N81" s="102" t="s">
        <v>946</v>
      </c>
      <c r="O81" s="274"/>
    </row>
    <row r="82" spans="1:15" x14ac:dyDescent="0.2">
      <c r="A82" s="120" t="s">
        <v>471</v>
      </c>
      <c r="B82" s="106"/>
      <c r="C82" s="106">
        <v>1</v>
      </c>
      <c r="D82" s="106"/>
      <c r="E82" s="106"/>
      <c r="F82" s="99">
        <f t="shared" si="4"/>
        <v>1</v>
      </c>
      <c r="G82" s="99"/>
      <c r="H82" s="103" t="s">
        <v>935</v>
      </c>
      <c r="I82" s="100">
        <v>37420</v>
      </c>
      <c r="J82" s="100" t="s">
        <v>476</v>
      </c>
      <c r="K82" s="100" t="s">
        <v>1511</v>
      </c>
      <c r="L82" s="100" t="s">
        <v>1512</v>
      </c>
      <c r="M82" s="100"/>
      <c r="N82" s="102" t="s">
        <v>946</v>
      </c>
      <c r="O82" s="274"/>
    </row>
    <row r="83" spans="1:15" x14ac:dyDescent="0.2">
      <c r="A83" s="123" t="s">
        <v>789</v>
      </c>
      <c r="B83" s="106"/>
      <c r="C83" s="99">
        <v>1</v>
      </c>
      <c r="D83" s="99">
        <v>1</v>
      </c>
      <c r="E83" s="99"/>
      <c r="F83" s="99">
        <f t="shared" si="4"/>
        <v>1</v>
      </c>
      <c r="G83" s="99"/>
      <c r="H83" s="100" t="s">
        <v>790</v>
      </c>
      <c r="I83" s="101">
        <v>85270</v>
      </c>
      <c r="J83" s="100" t="s">
        <v>791</v>
      </c>
      <c r="K83" s="100" t="s">
        <v>1528</v>
      </c>
      <c r="L83" s="100" t="s">
        <v>1529</v>
      </c>
      <c r="M83" s="100"/>
      <c r="N83" s="102"/>
      <c r="O83" s="274"/>
    </row>
    <row r="84" spans="1:15" x14ac:dyDescent="0.2">
      <c r="A84" s="123" t="s">
        <v>792</v>
      </c>
      <c r="B84" s="106"/>
      <c r="C84" s="99"/>
      <c r="D84" s="99"/>
      <c r="E84" s="99"/>
      <c r="F84" s="99">
        <f t="shared" si="4"/>
        <v>1</v>
      </c>
      <c r="G84" s="99"/>
      <c r="H84" s="100" t="s">
        <v>793</v>
      </c>
      <c r="I84" s="101">
        <v>33000</v>
      </c>
      <c r="J84" s="100" t="s">
        <v>794</v>
      </c>
      <c r="K84" s="257" t="s">
        <v>1522</v>
      </c>
      <c r="L84" s="103" t="s">
        <v>1523</v>
      </c>
      <c r="M84" s="100"/>
      <c r="N84" s="102"/>
      <c r="O84" s="274"/>
    </row>
    <row r="85" spans="1:15" x14ac:dyDescent="0.2">
      <c r="A85" s="123" t="s">
        <v>1641</v>
      </c>
      <c r="B85" s="106"/>
      <c r="C85" s="99"/>
      <c r="D85" s="99"/>
      <c r="E85" s="99"/>
      <c r="F85" s="99">
        <f t="shared" si="4"/>
        <v>1</v>
      </c>
      <c r="G85" s="99"/>
      <c r="H85" s="100" t="s">
        <v>1642</v>
      </c>
      <c r="I85" s="101">
        <v>34310</v>
      </c>
      <c r="J85" s="100" t="s">
        <v>1643</v>
      </c>
      <c r="K85" s="103" t="s">
        <v>1505</v>
      </c>
      <c r="L85" s="103" t="s">
        <v>1506</v>
      </c>
      <c r="M85" s="100"/>
      <c r="N85" s="102"/>
      <c r="O85" s="274"/>
    </row>
    <row r="86" spans="1:15" x14ac:dyDescent="0.2">
      <c r="A86" s="120" t="s">
        <v>477</v>
      </c>
      <c r="B86" s="106"/>
      <c r="C86" s="106"/>
      <c r="D86" s="106">
        <v>1</v>
      </c>
      <c r="E86" s="106"/>
      <c r="F86" s="99">
        <f t="shared" si="4"/>
        <v>1</v>
      </c>
      <c r="G86" s="99"/>
      <c r="H86" s="103" t="s">
        <v>1171</v>
      </c>
      <c r="I86" s="100">
        <v>64250</v>
      </c>
      <c r="J86" s="100" t="s">
        <v>1172</v>
      </c>
      <c r="K86" s="100" t="s">
        <v>1528</v>
      </c>
      <c r="L86" s="100" t="s">
        <v>1529</v>
      </c>
      <c r="M86" s="100"/>
      <c r="N86" s="102"/>
      <c r="O86" s="274"/>
    </row>
    <row r="87" spans="1:15" x14ac:dyDescent="0.2">
      <c r="A87" s="120" t="s">
        <v>1090</v>
      </c>
      <c r="B87" s="106"/>
      <c r="C87" s="106"/>
      <c r="D87" s="106"/>
      <c r="E87" s="106"/>
      <c r="F87" s="99">
        <f t="shared" si="4"/>
        <v>1</v>
      </c>
      <c r="G87" s="99"/>
      <c r="H87" s="103" t="s">
        <v>1091</v>
      </c>
      <c r="I87" s="100">
        <v>64000</v>
      </c>
      <c r="J87" s="100" t="s">
        <v>340</v>
      </c>
      <c r="K87" s="103" t="s">
        <v>1522</v>
      </c>
      <c r="L87" s="103" t="s">
        <v>1523</v>
      </c>
      <c r="M87" s="100"/>
      <c r="N87" s="102"/>
      <c r="O87" s="274"/>
    </row>
    <row r="88" spans="1:15" x14ac:dyDescent="0.2">
      <c r="A88" s="120" t="s">
        <v>1602</v>
      </c>
      <c r="B88" s="106"/>
      <c r="C88" s="106"/>
      <c r="D88" s="106"/>
      <c r="E88" s="106"/>
      <c r="F88" s="99"/>
      <c r="G88" s="99"/>
      <c r="H88" s="103" t="s">
        <v>1603</v>
      </c>
      <c r="I88" s="100">
        <v>54300</v>
      </c>
      <c r="J88" s="100" t="s">
        <v>1604</v>
      </c>
      <c r="K88" s="100" t="s">
        <v>1526</v>
      </c>
      <c r="L88" s="100" t="s">
        <v>1527</v>
      </c>
      <c r="M88" s="100">
        <v>17</v>
      </c>
      <c r="N88" s="102"/>
      <c r="O88" s="274"/>
    </row>
    <row r="89" spans="1:15" x14ac:dyDescent="0.2">
      <c r="A89" s="123" t="s">
        <v>1371</v>
      </c>
      <c r="B89" s="106"/>
      <c r="C89" s="99"/>
      <c r="D89" s="99"/>
      <c r="E89" s="99"/>
      <c r="F89" s="99">
        <f>IF(M89&gt;1,"",1)</f>
        <v>1</v>
      </c>
      <c r="G89" s="99"/>
      <c r="H89" s="100" t="s">
        <v>1372</v>
      </c>
      <c r="I89" s="101">
        <v>33130</v>
      </c>
      <c r="J89" s="100" t="s">
        <v>1373</v>
      </c>
      <c r="K89" s="100" t="s">
        <v>1511</v>
      </c>
      <c r="L89" s="100" t="s">
        <v>1512</v>
      </c>
      <c r="M89" s="100"/>
      <c r="N89" s="102"/>
      <c r="O89" s="274"/>
    </row>
    <row r="90" spans="1:15" x14ac:dyDescent="0.2">
      <c r="A90" s="123" t="s">
        <v>925</v>
      </c>
      <c r="B90" s="106"/>
      <c r="C90" s="99">
        <v>1</v>
      </c>
      <c r="D90" s="99">
        <v>1</v>
      </c>
      <c r="E90" s="99"/>
      <c r="F90" s="99"/>
      <c r="G90" s="99"/>
      <c r="H90" s="100" t="s">
        <v>926</v>
      </c>
      <c r="I90" s="101">
        <v>34670</v>
      </c>
      <c r="J90" s="100" t="s">
        <v>927</v>
      </c>
      <c r="K90" s="100" t="s">
        <v>1528</v>
      </c>
      <c r="L90" s="100" t="s">
        <v>1529</v>
      </c>
      <c r="M90" s="100"/>
      <c r="N90" s="102"/>
      <c r="O90" s="274"/>
    </row>
    <row r="91" spans="1:15" x14ac:dyDescent="0.2">
      <c r="A91" s="123" t="s">
        <v>1599</v>
      </c>
      <c r="B91" s="106"/>
      <c r="C91" s="99">
        <v>1</v>
      </c>
      <c r="D91" s="99"/>
      <c r="E91" s="99"/>
      <c r="F91" s="99">
        <f t="shared" ref="F91:F96" si="5">IF(M91&gt;1,"",1)</f>
        <v>1</v>
      </c>
      <c r="G91" s="99"/>
      <c r="H91" s="100" t="s">
        <v>1600</v>
      </c>
      <c r="I91" s="101">
        <v>94154</v>
      </c>
      <c r="J91" s="100" t="s">
        <v>1601</v>
      </c>
      <c r="K91" s="100" t="s">
        <v>1511</v>
      </c>
      <c r="L91" s="100" t="s">
        <v>1512</v>
      </c>
      <c r="M91" s="100"/>
      <c r="N91" s="288"/>
      <c r="O91" s="274"/>
    </row>
    <row r="92" spans="1:15" x14ac:dyDescent="0.2">
      <c r="A92" s="123" t="s">
        <v>1555</v>
      </c>
      <c r="B92" s="106"/>
      <c r="C92" s="99">
        <v>1</v>
      </c>
      <c r="D92" s="99"/>
      <c r="E92" s="99"/>
      <c r="F92" s="99" t="str">
        <f t="shared" si="5"/>
        <v/>
      </c>
      <c r="G92" s="99"/>
      <c r="H92" s="100" t="s">
        <v>1556</v>
      </c>
      <c r="I92" s="101">
        <v>84035</v>
      </c>
      <c r="J92" s="100" t="s">
        <v>1557</v>
      </c>
      <c r="K92" s="103" t="s">
        <v>1505</v>
      </c>
      <c r="L92" s="103" t="s">
        <v>1506</v>
      </c>
      <c r="M92" s="100">
        <v>27.54</v>
      </c>
      <c r="N92" s="102"/>
      <c r="O92" s="274"/>
    </row>
    <row r="93" spans="1:15" x14ac:dyDescent="0.2">
      <c r="A93" s="123" t="s">
        <v>1113</v>
      </c>
      <c r="B93" s="106"/>
      <c r="C93" s="99">
        <v>1</v>
      </c>
      <c r="D93" s="99"/>
      <c r="E93" s="99"/>
      <c r="F93" s="99">
        <f t="shared" si="5"/>
        <v>1</v>
      </c>
      <c r="G93" s="99"/>
      <c r="H93" s="100"/>
      <c r="I93" s="101"/>
      <c r="J93" s="100"/>
      <c r="K93" s="100"/>
      <c r="L93" s="100"/>
      <c r="M93" s="100"/>
      <c r="N93" s="102"/>
      <c r="O93" s="274"/>
    </row>
    <row r="94" spans="1:15" x14ac:dyDescent="0.2">
      <c r="A94" s="123" t="s">
        <v>1112</v>
      </c>
      <c r="B94" s="106">
        <v>1</v>
      </c>
      <c r="C94" s="99">
        <v>1</v>
      </c>
      <c r="D94" s="99"/>
      <c r="E94" s="99"/>
      <c r="F94" s="99">
        <f t="shared" si="5"/>
        <v>1</v>
      </c>
      <c r="G94" s="99"/>
      <c r="H94" s="100" t="s">
        <v>699</v>
      </c>
      <c r="I94" s="101">
        <v>86220</v>
      </c>
      <c r="J94" s="100" t="s">
        <v>700</v>
      </c>
      <c r="K94" s="100" t="s">
        <v>1511</v>
      </c>
      <c r="L94" s="100" t="s">
        <v>1512</v>
      </c>
      <c r="M94" s="100"/>
      <c r="N94" s="102" t="s">
        <v>946</v>
      </c>
      <c r="O94" s="274"/>
    </row>
    <row r="95" spans="1:15" x14ac:dyDescent="0.2">
      <c r="A95" s="123" t="s">
        <v>795</v>
      </c>
      <c r="B95" s="106">
        <v>1</v>
      </c>
      <c r="C95" s="99">
        <v>1</v>
      </c>
      <c r="D95" s="99"/>
      <c r="E95" s="99"/>
      <c r="F95" s="99">
        <f t="shared" si="5"/>
        <v>1</v>
      </c>
      <c r="G95" s="99"/>
      <c r="H95" s="100" t="s">
        <v>696</v>
      </c>
      <c r="I95" s="101">
        <v>17100</v>
      </c>
      <c r="J95" s="100" t="s">
        <v>159</v>
      </c>
      <c r="K95" s="100" t="s">
        <v>1511</v>
      </c>
      <c r="L95" s="100" t="s">
        <v>1512</v>
      </c>
      <c r="M95" s="100"/>
      <c r="N95" s="102" t="s">
        <v>946</v>
      </c>
      <c r="O95" s="274"/>
    </row>
    <row r="96" spans="1:15" x14ac:dyDescent="0.2">
      <c r="A96" s="123" t="s">
        <v>1111</v>
      </c>
      <c r="B96" s="106">
        <v>1</v>
      </c>
      <c r="C96" s="99">
        <v>1</v>
      </c>
      <c r="D96" s="99"/>
      <c r="E96" s="99"/>
      <c r="F96" s="99">
        <f t="shared" si="5"/>
        <v>1</v>
      </c>
      <c r="G96" s="99"/>
      <c r="H96" s="100" t="s">
        <v>697</v>
      </c>
      <c r="I96" s="101">
        <v>87920</v>
      </c>
      <c r="J96" s="100" t="s">
        <v>698</v>
      </c>
      <c r="K96" s="175" t="s">
        <v>1511</v>
      </c>
      <c r="L96" s="100" t="s">
        <v>1512</v>
      </c>
      <c r="M96" s="100"/>
      <c r="N96" s="102" t="s">
        <v>946</v>
      </c>
      <c r="O96" s="274"/>
    </row>
    <row r="97" spans="1:15" x14ac:dyDescent="0.2">
      <c r="A97" s="123" t="s">
        <v>1653</v>
      </c>
      <c r="B97" s="106"/>
      <c r="C97" s="99">
        <v>1</v>
      </c>
      <c r="D97" s="99"/>
      <c r="E97" s="99"/>
      <c r="F97" s="99">
        <v>1</v>
      </c>
      <c r="G97" s="99"/>
      <c r="H97" s="100" t="s">
        <v>1654</v>
      </c>
      <c r="I97" s="101">
        <v>64270</v>
      </c>
      <c r="J97" s="100" t="s">
        <v>757</v>
      </c>
      <c r="K97" s="103" t="s">
        <v>1522</v>
      </c>
      <c r="L97" s="103" t="s">
        <v>1523</v>
      </c>
      <c r="M97" s="100"/>
      <c r="N97" s="102"/>
      <c r="O97" s="274"/>
    </row>
    <row r="98" spans="1:15" x14ac:dyDescent="0.2">
      <c r="A98" s="124" t="s">
        <v>162</v>
      </c>
      <c r="B98" s="106"/>
      <c r="C98" s="111"/>
      <c r="D98" s="111">
        <v>1</v>
      </c>
      <c r="E98" s="111"/>
      <c r="F98" s="99">
        <f t="shared" ref="F98:F103" si="6">IF(M98&gt;1,"",1)</f>
        <v>1</v>
      </c>
      <c r="G98" s="99"/>
      <c r="H98" s="103" t="s">
        <v>432</v>
      </c>
      <c r="I98" s="101">
        <v>24750</v>
      </c>
      <c r="J98" s="100" t="s">
        <v>149</v>
      </c>
      <c r="K98" s="100"/>
      <c r="L98" s="100"/>
      <c r="M98" s="100"/>
      <c r="N98" s="102"/>
      <c r="O98" s="274"/>
    </row>
    <row r="99" spans="1:15" x14ac:dyDescent="0.2">
      <c r="A99" s="123" t="s">
        <v>1503</v>
      </c>
      <c r="B99" s="106"/>
      <c r="C99" s="99"/>
      <c r="D99" s="99">
        <v>1</v>
      </c>
      <c r="E99" s="99"/>
      <c r="F99" s="99">
        <f t="shared" si="6"/>
        <v>1</v>
      </c>
      <c r="G99" s="99"/>
      <c r="H99" s="100" t="s">
        <v>1504</v>
      </c>
      <c r="I99" s="101"/>
      <c r="J99" s="100"/>
      <c r="K99" s="100"/>
      <c r="L99" s="100"/>
      <c r="M99" s="100"/>
      <c r="N99" s="288"/>
      <c r="O99" s="274"/>
    </row>
    <row r="100" spans="1:15" x14ac:dyDescent="0.2">
      <c r="A100" s="123" t="s">
        <v>1130</v>
      </c>
      <c r="B100" s="106"/>
      <c r="C100" s="99"/>
      <c r="D100" s="99">
        <v>1</v>
      </c>
      <c r="E100" s="99"/>
      <c r="F100" s="99">
        <f t="shared" si="6"/>
        <v>1</v>
      </c>
      <c r="G100" s="99"/>
      <c r="H100" s="100" t="s">
        <v>1131</v>
      </c>
      <c r="I100" s="101">
        <v>33000</v>
      </c>
      <c r="J100" s="100" t="s">
        <v>377</v>
      </c>
      <c r="K100" s="100"/>
      <c r="L100" s="100"/>
      <c r="M100" s="100"/>
      <c r="N100" s="102"/>
      <c r="O100" s="274"/>
    </row>
    <row r="101" spans="1:15" x14ac:dyDescent="0.2">
      <c r="A101" s="123" t="s">
        <v>796</v>
      </c>
      <c r="B101" s="106"/>
      <c r="C101" s="99">
        <v>1</v>
      </c>
      <c r="D101" s="99">
        <v>1</v>
      </c>
      <c r="E101" s="99"/>
      <c r="F101" s="99">
        <f t="shared" si="6"/>
        <v>1</v>
      </c>
      <c r="G101" s="99"/>
      <c r="H101" s="100" t="s">
        <v>797</v>
      </c>
      <c r="I101" s="101">
        <v>58300</v>
      </c>
      <c r="J101" s="100" t="s">
        <v>798</v>
      </c>
      <c r="K101" s="175" t="s">
        <v>1528</v>
      </c>
      <c r="L101" s="100" t="s">
        <v>1532</v>
      </c>
      <c r="M101" s="100"/>
      <c r="N101" s="102"/>
      <c r="O101" s="274"/>
    </row>
    <row r="102" spans="1:15" x14ac:dyDescent="0.2">
      <c r="A102" s="123" t="s">
        <v>1098</v>
      </c>
      <c r="B102" s="106"/>
      <c r="C102" s="99"/>
      <c r="D102" s="99">
        <v>1</v>
      </c>
      <c r="E102" s="99"/>
      <c r="F102" s="99">
        <f t="shared" si="6"/>
        <v>1</v>
      </c>
      <c r="G102" s="99"/>
      <c r="H102" s="100" t="s">
        <v>1439</v>
      </c>
      <c r="I102" s="101">
        <v>34110</v>
      </c>
      <c r="J102" s="100" t="s">
        <v>1440</v>
      </c>
      <c r="K102" s="175" t="s">
        <v>1528</v>
      </c>
      <c r="L102" s="100" t="s">
        <v>1529</v>
      </c>
      <c r="M102" s="100"/>
      <c r="N102" s="102"/>
      <c r="O102" s="274"/>
    </row>
    <row r="103" spans="1:15" x14ac:dyDescent="0.2">
      <c r="A103" s="120" t="s">
        <v>39</v>
      </c>
      <c r="B103" s="106"/>
      <c r="C103" s="106"/>
      <c r="D103" s="106"/>
      <c r="E103" s="106"/>
      <c r="F103" s="99" t="str">
        <f t="shared" si="6"/>
        <v/>
      </c>
      <c r="G103" s="99"/>
      <c r="H103" s="103" t="s">
        <v>217</v>
      </c>
      <c r="I103" s="101">
        <v>40530</v>
      </c>
      <c r="J103" s="100" t="s">
        <v>218</v>
      </c>
      <c r="K103" s="178" t="s">
        <v>1522</v>
      </c>
      <c r="L103" s="103" t="s">
        <v>1523</v>
      </c>
      <c r="M103" s="100">
        <v>17</v>
      </c>
      <c r="N103" s="102" t="s">
        <v>946</v>
      </c>
      <c r="O103" s="274"/>
    </row>
    <row r="104" spans="1:15" x14ac:dyDescent="0.2">
      <c r="A104" s="123" t="s">
        <v>1426</v>
      </c>
      <c r="B104" s="106"/>
      <c r="C104" s="99"/>
      <c r="D104" s="99">
        <v>1</v>
      </c>
      <c r="E104" s="99"/>
      <c r="F104" s="99"/>
      <c r="G104" s="99"/>
      <c r="H104" s="100" t="s">
        <v>1427</v>
      </c>
      <c r="I104" s="101">
        <v>17420</v>
      </c>
      <c r="J104" s="100" t="s">
        <v>1428</v>
      </c>
      <c r="K104" s="175" t="s">
        <v>1524</v>
      </c>
      <c r="L104" s="100" t="s">
        <v>1525</v>
      </c>
      <c r="M104" s="100"/>
      <c r="N104" s="102"/>
      <c r="O104" s="274"/>
    </row>
    <row r="105" spans="1:15" x14ac:dyDescent="0.2">
      <c r="A105" s="123" t="s">
        <v>1446</v>
      </c>
      <c r="B105" s="106"/>
      <c r="C105" s="99"/>
      <c r="D105" s="99">
        <v>1</v>
      </c>
      <c r="E105" s="99"/>
      <c r="F105" s="99">
        <f t="shared" ref="F105:F136" si="7">IF(M105&gt;1,"",1)</f>
        <v>1</v>
      </c>
      <c r="G105" s="99"/>
      <c r="H105" s="100" t="s">
        <v>1447</v>
      </c>
      <c r="I105" s="101">
        <v>83136</v>
      </c>
      <c r="J105" s="100" t="s">
        <v>1157</v>
      </c>
      <c r="K105" s="100"/>
      <c r="L105" s="100"/>
      <c r="M105" s="100"/>
      <c r="N105" s="102"/>
      <c r="O105" s="274"/>
    </row>
    <row r="106" spans="1:15" x14ac:dyDescent="0.2">
      <c r="A106" s="123" t="s">
        <v>1397</v>
      </c>
      <c r="B106" s="106"/>
      <c r="C106" s="99">
        <v>1</v>
      </c>
      <c r="D106" s="99">
        <v>1</v>
      </c>
      <c r="E106" s="99"/>
      <c r="F106" s="99">
        <f t="shared" si="7"/>
        <v>1</v>
      </c>
      <c r="G106" s="99"/>
      <c r="H106" s="100" t="s">
        <v>794</v>
      </c>
      <c r="I106" s="101"/>
      <c r="J106" s="100" t="s">
        <v>794</v>
      </c>
      <c r="K106" s="100"/>
      <c r="L106" s="100"/>
      <c r="M106" s="100"/>
      <c r="N106" s="102"/>
      <c r="O106" s="274"/>
    </row>
    <row r="107" spans="1:15" x14ac:dyDescent="0.2">
      <c r="A107" s="121" t="s">
        <v>437</v>
      </c>
      <c r="B107" s="106"/>
      <c r="C107" s="107"/>
      <c r="D107" s="107"/>
      <c r="E107" s="107"/>
      <c r="F107" s="99" t="str">
        <f t="shared" si="7"/>
        <v/>
      </c>
      <c r="G107" s="99"/>
      <c r="H107" s="103" t="s">
        <v>436</v>
      </c>
      <c r="I107" s="101">
        <v>12850</v>
      </c>
      <c r="J107" s="100" t="s">
        <v>378</v>
      </c>
      <c r="K107" s="178" t="s">
        <v>1505</v>
      </c>
      <c r="L107" s="103" t="s">
        <v>1506</v>
      </c>
      <c r="M107" s="100">
        <v>15</v>
      </c>
      <c r="N107" s="102"/>
      <c r="O107" s="274"/>
    </row>
    <row r="108" spans="1:15" x14ac:dyDescent="0.2">
      <c r="A108" s="121" t="s">
        <v>68</v>
      </c>
      <c r="B108" s="106"/>
      <c r="C108" s="107"/>
      <c r="D108" s="107"/>
      <c r="E108" s="107"/>
      <c r="F108" s="99">
        <f t="shared" si="7"/>
        <v>1</v>
      </c>
      <c r="G108" s="99"/>
      <c r="H108" s="103" t="s">
        <v>219</v>
      </c>
      <c r="I108" s="101">
        <v>30100</v>
      </c>
      <c r="J108" s="100" t="s">
        <v>220</v>
      </c>
      <c r="K108" s="178" t="s">
        <v>1505</v>
      </c>
      <c r="L108" s="103" t="s">
        <v>1506</v>
      </c>
      <c r="M108" s="100"/>
      <c r="N108" s="102"/>
      <c r="O108" s="274"/>
    </row>
    <row r="109" spans="1:15" x14ac:dyDescent="0.2">
      <c r="A109" s="123" t="s">
        <v>1204</v>
      </c>
      <c r="B109" s="106"/>
      <c r="C109" s="99"/>
      <c r="D109" s="99"/>
      <c r="E109" s="99"/>
      <c r="F109" s="99" t="str">
        <f t="shared" si="7"/>
        <v/>
      </c>
      <c r="G109" s="99"/>
      <c r="H109" s="100" t="s">
        <v>1205</v>
      </c>
      <c r="I109" s="101">
        <v>85300</v>
      </c>
      <c r="J109" s="100" t="s">
        <v>1206</v>
      </c>
      <c r="K109" s="256" t="s">
        <v>1524</v>
      </c>
      <c r="L109" s="100" t="s">
        <v>1525</v>
      </c>
      <c r="M109" s="100">
        <v>17</v>
      </c>
      <c r="N109" s="102"/>
      <c r="O109" s="274"/>
    </row>
    <row r="110" spans="1:15" x14ac:dyDescent="0.2">
      <c r="A110" s="123" t="s">
        <v>709</v>
      </c>
      <c r="B110" s="106"/>
      <c r="C110" s="99"/>
      <c r="D110" s="99"/>
      <c r="E110" s="99"/>
      <c r="F110" s="99" t="str">
        <f t="shared" si="7"/>
        <v/>
      </c>
      <c r="G110" s="99"/>
      <c r="H110" s="100" t="s">
        <v>710</v>
      </c>
      <c r="I110" s="101">
        <v>85110</v>
      </c>
      <c r="J110" s="100" t="s">
        <v>711</v>
      </c>
      <c r="K110" s="175" t="s">
        <v>1524</v>
      </c>
      <c r="L110" s="100" t="s">
        <v>1525</v>
      </c>
      <c r="M110" s="100">
        <v>17</v>
      </c>
      <c r="N110" s="102"/>
      <c r="O110" s="274"/>
    </row>
    <row r="111" spans="1:15" x14ac:dyDescent="0.2">
      <c r="A111" s="123" t="s">
        <v>1294</v>
      </c>
      <c r="B111" s="106"/>
      <c r="C111" s="99"/>
      <c r="D111" s="99"/>
      <c r="E111" s="99"/>
      <c r="F111" s="99" t="str">
        <f t="shared" si="7"/>
        <v/>
      </c>
      <c r="G111" s="99"/>
      <c r="H111" s="100" t="s">
        <v>1295</v>
      </c>
      <c r="I111" s="101">
        <v>44110</v>
      </c>
      <c r="J111" s="100" t="s">
        <v>1296</v>
      </c>
      <c r="K111" s="175" t="s">
        <v>1524</v>
      </c>
      <c r="L111" s="100" t="s">
        <v>1525</v>
      </c>
      <c r="M111" s="100">
        <v>17</v>
      </c>
      <c r="N111" s="102"/>
      <c r="O111" s="274"/>
    </row>
    <row r="112" spans="1:15" x14ac:dyDescent="0.2">
      <c r="A112" s="123" t="s">
        <v>632</v>
      </c>
      <c r="B112" s="106"/>
      <c r="C112" s="99"/>
      <c r="D112" s="99"/>
      <c r="E112" s="99"/>
      <c r="F112" s="99" t="str">
        <f t="shared" si="7"/>
        <v/>
      </c>
      <c r="G112" s="99"/>
      <c r="H112" s="100" t="s">
        <v>633</v>
      </c>
      <c r="I112" s="101">
        <v>35410</v>
      </c>
      <c r="J112" s="100" t="s">
        <v>634</v>
      </c>
      <c r="K112" s="100" t="s">
        <v>1524</v>
      </c>
      <c r="L112" s="100" t="s">
        <v>1525</v>
      </c>
      <c r="M112" s="100">
        <v>12</v>
      </c>
      <c r="N112" s="102"/>
      <c r="O112" s="274"/>
    </row>
    <row r="113" spans="1:15" x14ac:dyDescent="0.2">
      <c r="A113" s="120" t="s">
        <v>40</v>
      </c>
      <c r="B113" s="106"/>
      <c r="C113" s="106"/>
      <c r="D113" s="106"/>
      <c r="E113" s="106"/>
      <c r="F113" s="99" t="str">
        <f t="shared" si="7"/>
        <v/>
      </c>
      <c r="G113" s="99"/>
      <c r="H113" s="103" t="s">
        <v>221</v>
      </c>
      <c r="I113" s="101">
        <v>33470</v>
      </c>
      <c r="J113" s="100" t="s">
        <v>222</v>
      </c>
      <c r="K113" s="178" t="s">
        <v>1522</v>
      </c>
      <c r="L113" s="103" t="s">
        <v>1523</v>
      </c>
      <c r="M113" s="100">
        <v>17</v>
      </c>
      <c r="N113" s="102"/>
      <c r="O113" s="274"/>
    </row>
    <row r="114" spans="1:15" x14ac:dyDescent="0.2">
      <c r="A114" s="121" t="s">
        <v>69</v>
      </c>
      <c r="B114" s="106"/>
      <c r="C114" s="107">
        <v>1</v>
      </c>
      <c r="D114" s="107"/>
      <c r="E114" s="107"/>
      <c r="F114" s="99" t="str">
        <f t="shared" si="7"/>
        <v/>
      </c>
      <c r="G114" s="99"/>
      <c r="H114" s="100" t="s">
        <v>445</v>
      </c>
      <c r="I114" s="101">
        <v>34920</v>
      </c>
      <c r="J114" s="100" t="s">
        <v>446</v>
      </c>
      <c r="K114" s="178" t="s">
        <v>1505</v>
      </c>
      <c r="L114" s="103" t="s">
        <v>1506</v>
      </c>
      <c r="M114" s="100">
        <v>17</v>
      </c>
      <c r="N114" s="102"/>
      <c r="O114" s="274"/>
    </row>
    <row r="115" spans="1:15" x14ac:dyDescent="0.2">
      <c r="A115" s="123" t="s">
        <v>1240</v>
      </c>
      <c r="B115" s="106"/>
      <c r="C115" s="99"/>
      <c r="D115" s="99"/>
      <c r="E115" s="99"/>
      <c r="F115" s="99" t="str">
        <f t="shared" si="7"/>
        <v/>
      </c>
      <c r="G115" s="99"/>
      <c r="H115" s="100" t="s">
        <v>1241</v>
      </c>
      <c r="I115" s="101">
        <v>85500</v>
      </c>
      <c r="J115" s="100" t="s">
        <v>1242</v>
      </c>
      <c r="K115" s="100" t="s">
        <v>1524</v>
      </c>
      <c r="L115" s="100" t="s">
        <v>1525</v>
      </c>
      <c r="M115" s="100">
        <v>17</v>
      </c>
      <c r="N115" s="102"/>
      <c r="O115" s="274"/>
    </row>
    <row r="116" spans="1:15" x14ac:dyDescent="0.2">
      <c r="A116" s="123" t="s">
        <v>1174</v>
      </c>
      <c r="B116" s="106"/>
      <c r="C116" s="99"/>
      <c r="D116" s="99"/>
      <c r="E116" s="99"/>
      <c r="F116" s="99" t="str">
        <f t="shared" si="7"/>
        <v/>
      </c>
      <c r="G116" s="99"/>
      <c r="H116" s="100" t="s">
        <v>1179</v>
      </c>
      <c r="I116" s="101">
        <v>85400</v>
      </c>
      <c r="J116" s="100" t="s">
        <v>1175</v>
      </c>
      <c r="K116" s="175" t="s">
        <v>1524</v>
      </c>
      <c r="L116" s="100" t="s">
        <v>1525</v>
      </c>
      <c r="M116" s="100">
        <v>17</v>
      </c>
      <c r="N116" s="102"/>
      <c r="O116" s="274"/>
    </row>
    <row r="117" spans="1:15" x14ac:dyDescent="0.2">
      <c r="A117" s="122" t="s">
        <v>100</v>
      </c>
      <c r="B117" s="106"/>
      <c r="C117" s="108"/>
      <c r="D117" s="108"/>
      <c r="E117" s="108"/>
      <c r="F117" s="99">
        <f t="shared" si="7"/>
        <v>1</v>
      </c>
      <c r="G117" s="99"/>
      <c r="H117" s="103" t="s">
        <v>223</v>
      </c>
      <c r="I117" s="101">
        <v>86500</v>
      </c>
      <c r="J117" s="100" t="s">
        <v>224</v>
      </c>
      <c r="K117" s="255" t="s">
        <v>1520</v>
      </c>
      <c r="L117" s="100" t="s">
        <v>1521</v>
      </c>
      <c r="M117" s="100"/>
      <c r="N117" s="102"/>
      <c r="O117" s="274"/>
    </row>
    <row r="118" spans="1:15" x14ac:dyDescent="0.2">
      <c r="A118" s="123" t="s">
        <v>799</v>
      </c>
      <c r="B118" s="106"/>
      <c r="C118" s="99"/>
      <c r="D118" s="99"/>
      <c r="E118" s="99"/>
      <c r="F118" s="99" t="str">
        <f t="shared" si="7"/>
        <v/>
      </c>
      <c r="G118" s="99"/>
      <c r="H118" s="100" t="s">
        <v>800</v>
      </c>
      <c r="I118" s="101">
        <v>49610</v>
      </c>
      <c r="J118" s="100" t="s">
        <v>801</v>
      </c>
      <c r="K118" s="256" t="s">
        <v>1524</v>
      </c>
      <c r="L118" s="100" t="s">
        <v>1525</v>
      </c>
      <c r="M118" s="100">
        <v>16</v>
      </c>
      <c r="N118" s="102"/>
      <c r="O118" s="274"/>
    </row>
    <row r="119" spans="1:15" x14ac:dyDescent="0.2">
      <c r="A119" s="123" t="s">
        <v>1249</v>
      </c>
      <c r="B119" s="106"/>
      <c r="C119" s="99"/>
      <c r="D119" s="99"/>
      <c r="E119" s="99"/>
      <c r="F119" s="99" t="str">
        <f t="shared" si="7"/>
        <v/>
      </c>
      <c r="G119" s="99"/>
      <c r="H119" s="100" t="s">
        <v>1250</v>
      </c>
      <c r="I119" s="101">
        <v>79200</v>
      </c>
      <c r="J119" s="100" t="s">
        <v>1251</v>
      </c>
      <c r="K119" s="100" t="s">
        <v>1524</v>
      </c>
      <c r="L119" s="100" t="s">
        <v>1525</v>
      </c>
      <c r="M119" s="100">
        <v>17</v>
      </c>
      <c r="N119" s="102"/>
      <c r="O119" s="274"/>
    </row>
    <row r="120" spans="1:15" x14ac:dyDescent="0.2">
      <c r="A120" s="121" t="s">
        <v>70</v>
      </c>
      <c r="B120" s="106"/>
      <c r="C120" s="107"/>
      <c r="D120" s="107"/>
      <c r="E120" s="107"/>
      <c r="F120" s="99" t="str">
        <f t="shared" si="7"/>
        <v/>
      </c>
      <c r="G120" s="99"/>
      <c r="H120" s="103" t="s">
        <v>1133</v>
      </c>
      <c r="I120" s="101">
        <v>84120</v>
      </c>
      <c r="J120" s="100" t="s">
        <v>225</v>
      </c>
      <c r="K120" s="178" t="s">
        <v>1505</v>
      </c>
      <c r="L120" s="103" t="s">
        <v>1506</v>
      </c>
      <c r="M120" s="100">
        <v>15</v>
      </c>
      <c r="N120" s="102"/>
      <c r="O120" s="274"/>
    </row>
    <row r="121" spans="1:15" x14ac:dyDescent="0.2">
      <c r="A121" s="123" t="s">
        <v>1488</v>
      </c>
      <c r="B121" s="106"/>
      <c r="C121" s="99"/>
      <c r="D121" s="99"/>
      <c r="E121" s="99"/>
      <c r="F121" s="99">
        <f t="shared" si="7"/>
        <v>1</v>
      </c>
      <c r="G121" s="99"/>
      <c r="H121" s="100" t="s">
        <v>1489</v>
      </c>
      <c r="I121" s="101">
        <v>44260</v>
      </c>
      <c r="J121" s="100" t="s">
        <v>1490</v>
      </c>
      <c r="K121" s="100" t="s">
        <v>1524</v>
      </c>
      <c r="L121" s="100" t="s">
        <v>1525</v>
      </c>
      <c r="M121" s="100"/>
      <c r="N121" s="102"/>
      <c r="O121" s="274"/>
    </row>
    <row r="122" spans="1:15" x14ac:dyDescent="0.2">
      <c r="A122" s="123" t="s">
        <v>1201</v>
      </c>
      <c r="B122" s="106"/>
      <c r="C122" s="99"/>
      <c r="D122" s="99"/>
      <c r="E122" s="99"/>
      <c r="F122" s="99" t="str">
        <f t="shared" si="7"/>
        <v/>
      </c>
      <c r="G122" s="99"/>
      <c r="H122" s="100" t="s">
        <v>1202</v>
      </c>
      <c r="I122" s="101">
        <v>44330</v>
      </c>
      <c r="J122" s="100" t="s">
        <v>1203</v>
      </c>
      <c r="K122" s="256" t="s">
        <v>1524</v>
      </c>
      <c r="L122" s="100" t="s">
        <v>1525</v>
      </c>
      <c r="M122" s="100">
        <v>17</v>
      </c>
      <c r="N122" s="102"/>
      <c r="O122" s="274"/>
    </row>
    <row r="123" spans="1:15" x14ac:dyDescent="0.2">
      <c r="A123" s="121" t="s">
        <v>164</v>
      </c>
      <c r="B123" s="106"/>
      <c r="C123" s="107"/>
      <c r="D123" s="107"/>
      <c r="E123" s="107"/>
      <c r="F123" s="99" t="str">
        <f t="shared" si="7"/>
        <v/>
      </c>
      <c r="G123" s="99"/>
      <c r="H123" s="103" t="s">
        <v>226</v>
      </c>
      <c r="I123" s="101">
        <v>12200</v>
      </c>
      <c r="J123" s="100" t="s">
        <v>227</v>
      </c>
      <c r="K123" s="103" t="s">
        <v>1505</v>
      </c>
      <c r="L123" s="103" t="s">
        <v>1506</v>
      </c>
      <c r="M123" s="100">
        <v>17</v>
      </c>
      <c r="N123" s="102"/>
      <c r="O123" s="274"/>
    </row>
    <row r="124" spans="1:15" x14ac:dyDescent="0.2">
      <c r="A124" s="123" t="s">
        <v>594</v>
      </c>
      <c r="B124" s="106"/>
      <c r="C124" s="99"/>
      <c r="D124" s="99"/>
      <c r="E124" s="99"/>
      <c r="F124" s="99" t="str">
        <f t="shared" si="7"/>
        <v/>
      </c>
      <c r="G124" s="99"/>
      <c r="H124" s="100" t="s">
        <v>595</v>
      </c>
      <c r="I124" s="101">
        <v>35500</v>
      </c>
      <c r="J124" s="100" t="s">
        <v>596</v>
      </c>
      <c r="K124" s="175" t="s">
        <v>1524</v>
      </c>
      <c r="L124" s="100" t="s">
        <v>1525</v>
      </c>
      <c r="M124" s="100">
        <v>14</v>
      </c>
      <c r="N124" s="102"/>
      <c r="O124" s="274"/>
    </row>
    <row r="125" spans="1:15" x14ac:dyDescent="0.2">
      <c r="A125" s="123" t="s">
        <v>726</v>
      </c>
      <c r="B125" s="106"/>
      <c r="C125" s="99"/>
      <c r="D125" s="99"/>
      <c r="E125" s="99"/>
      <c r="F125" s="99">
        <f t="shared" si="7"/>
        <v>1</v>
      </c>
      <c r="G125" s="99"/>
      <c r="H125" s="100" t="s">
        <v>727</v>
      </c>
      <c r="I125" s="101">
        <v>22120</v>
      </c>
      <c r="J125" s="100" t="s">
        <v>728</v>
      </c>
      <c r="K125" s="100" t="s">
        <v>1524</v>
      </c>
      <c r="L125" s="100" t="s">
        <v>1525</v>
      </c>
      <c r="M125" s="100"/>
      <c r="N125" s="102"/>
      <c r="O125" s="274"/>
    </row>
    <row r="126" spans="1:15" x14ac:dyDescent="0.2">
      <c r="A126" s="123" t="s">
        <v>685</v>
      </c>
      <c r="B126" s="106"/>
      <c r="C126" s="99"/>
      <c r="D126" s="99"/>
      <c r="E126" s="99"/>
      <c r="F126" s="99">
        <f t="shared" si="7"/>
        <v>1</v>
      </c>
      <c r="G126" s="99"/>
      <c r="H126" s="100" t="s">
        <v>686</v>
      </c>
      <c r="I126" s="101">
        <v>87700</v>
      </c>
      <c r="J126" s="100" t="s">
        <v>687</v>
      </c>
      <c r="K126" s="255" t="s">
        <v>1520</v>
      </c>
      <c r="L126" s="100" t="s">
        <v>1521</v>
      </c>
      <c r="M126" s="100"/>
      <c r="N126" s="102"/>
      <c r="O126" s="274"/>
    </row>
    <row r="127" spans="1:15" x14ac:dyDescent="0.2">
      <c r="A127" s="121" t="s">
        <v>165</v>
      </c>
      <c r="B127" s="106"/>
      <c r="C127" s="107"/>
      <c r="D127" s="107"/>
      <c r="E127" s="107"/>
      <c r="F127" s="99" t="str">
        <f t="shared" si="7"/>
        <v/>
      </c>
      <c r="G127" s="99"/>
      <c r="H127" s="103" t="s">
        <v>486</v>
      </c>
      <c r="I127" s="101">
        <v>30100</v>
      </c>
      <c r="J127" s="100" t="s">
        <v>220</v>
      </c>
      <c r="K127" s="103" t="s">
        <v>1505</v>
      </c>
      <c r="L127" s="103" t="s">
        <v>1506</v>
      </c>
      <c r="M127" s="100">
        <v>15</v>
      </c>
      <c r="N127" s="102"/>
      <c r="O127" s="274"/>
    </row>
    <row r="128" spans="1:15" x14ac:dyDescent="0.2">
      <c r="A128" s="123" t="s">
        <v>591</v>
      </c>
      <c r="B128" s="106"/>
      <c r="C128" s="99"/>
      <c r="D128" s="99"/>
      <c r="E128" s="99"/>
      <c r="F128" s="99" t="str">
        <f t="shared" si="7"/>
        <v/>
      </c>
      <c r="G128" s="99"/>
      <c r="H128" s="100" t="s">
        <v>592</v>
      </c>
      <c r="I128" s="101">
        <v>44150</v>
      </c>
      <c r="J128" s="100" t="s">
        <v>593</v>
      </c>
      <c r="K128" s="256" t="s">
        <v>1524</v>
      </c>
      <c r="L128" s="100" t="s">
        <v>1525</v>
      </c>
      <c r="M128" s="100">
        <v>15</v>
      </c>
      <c r="N128" s="102"/>
      <c r="O128" s="274"/>
    </row>
    <row r="129" spans="1:15" x14ac:dyDescent="0.2">
      <c r="A129" s="120" t="s">
        <v>41</v>
      </c>
      <c r="B129" s="106"/>
      <c r="C129" s="106"/>
      <c r="D129" s="106"/>
      <c r="E129" s="106"/>
      <c r="F129" s="99" t="str">
        <f t="shared" si="7"/>
        <v/>
      </c>
      <c r="G129" s="99"/>
      <c r="H129" s="103" t="s">
        <v>228</v>
      </c>
      <c r="I129" s="101">
        <v>33510</v>
      </c>
      <c r="J129" s="100" t="s">
        <v>229</v>
      </c>
      <c r="K129" s="103" t="s">
        <v>1522</v>
      </c>
      <c r="L129" s="103" t="s">
        <v>1523</v>
      </c>
      <c r="M129" s="100">
        <v>17</v>
      </c>
      <c r="N129" s="102"/>
      <c r="O129" s="274"/>
    </row>
    <row r="130" spans="1:15" x14ac:dyDescent="0.2">
      <c r="A130" s="123" t="s">
        <v>651</v>
      </c>
      <c r="B130" s="106"/>
      <c r="C130" s="99"/>
      <c r="D130" s="99"/>
      <c r="E130" s="99"/>
      <c r="F130" s="99" t="str">
        <f t="shared" si="7"/>
        <v/>
      </c>
      <c r="G130" s="99"/>
      <c r="H130" s="100" t="s">
        <v>652</v>
      </c>
      <c r="I130" s="101">
        <v>16000</v>
      </c>
      <c r="J130" s="100" t="s">
        <v>308</v>
      </c>
      <c r="K130" s="105" t="s">
        <v>1520</v>
      </c>
      <c r="L130" s="100" t="s">
        <v>1521</v>
      </c>
      <c r="M130" s="100">
        <v>17</v>
      </c>
      <c r="N130" s="102"/>
      <c r="O130" s="274"/>
    </row>
    <row r="131" spans="1:15" x14ac:dyDescent="0.2">
      <c r="A131" s="121" t="s">
        <v>71</v>
      </c>
      <c r="B131" s="106"/>
      <c r="C131" s="107"/>
      <c r="D131" s="107"/>
      <c r="E131" s="107"/>
      <c r="F131" s="99" t="str">
        <f t="shared" si="7"/>
        <v/>
      </c>
      <c r="G131" s="99"/>
      <c r="H131" s="103" t="s">
        <v>230</v>
      </c>
      <c r="I131" s="101">
        <v>84400</v>
      </c>
      <c r="J131" s="100" t="s">
        <v>231</v>
      </c>
      <c r="K131" s="178" t="s">
        <v>1505</v>
      </c>
      <c r="L131" s="103" t="s">
        <v>1506</v>
      </c>
      <c r="M131" s="100">
        <v>15</v>
      </c>
      <c r="N131" s="102"/>
      <c r="O131" s="274"/>
    </row>
    <row r="132" spans="1:15" x14ac:dyDescent="0.2">
      <c r="A132" s="123" t="s">
        <v>802</v>
      </c>
      <c r="B132" s="106"/>
      <c r="C132" s="99"/>
      <c r="D132" s="99"/>
      <c r="E132" s="99"/>
      <c r="F132" s="99" t="str">
        <f t="shared" si="7"/>
        <v/>
      </c>
      <c r="G132" s="99"/>
      <c r="H132" s="100" t="s">
        <v>803</v>
      </c>
      <c r="I132" s="101">
        <v>35370</v>
      </c>
      <c r="J132" s="100" t="s">
        <v>804</v>
      </c>
      <c r="K132" s="256" t="s">
        <v>1524</v>
      </c>
      <c r="L132" s="100" t="s">
        <v>1525</v>
      </c>
      <c r="M132" s="100">
        <v>17</v>
      </c>
      <c r="N132" s="102"/>
      <c r="O132" s="274"/>
    </row>
    <row r="133" spans="1:15" x14ac:dyDescent="0.2">
      <c r="A133" s="120" t="s">
        <v>42</v>
      </c>
      <c r="B133" s="106"/>
      <c r="C133" s="106"/>
      <c r="D133" s="106"/>
      <c r="E133" s="106"/>
      <c r="F133" s="99">
        <f t="shared" si="7"/>
        <v>1</v>
      </c>
      <c r="G133" s="99"/>
      <c r="H133" s="103" t="s">
        <v>232</v>
      </c>
      <c r="I133" s="101">
        <v>33370</v>
      </c>
      <c r="J133" s="100" t="s">
        <v>233</v>
      </c>
      <c r="K133" s="257" t="s">
        <v>1522</v>
      </c>
      <c r="L133" s="103" t="s">
        <v>1523</v>
      </c>
      <c r="M133" s="100"/>
      <c r="N133" s="102"/>
      <c r="O133" s="274"/>
    </row>
    <row r="134" spans="1:15" x14ac:dyDescent="0.2">
      <c r="A134" s="121" t="s">
        <v>72</v>
      </c>
      <c r="B134" s="106"/>
      <c r="C134" s="107"/>
      <c r="D134" s="107"/>
      <c r="E134" s="107"/>
      <c r="F134" s="99" t="str">
        <f t="shared" si="7"/>
        <v/>
      </c>
      <c r="G134" s="99"/>
      <c r="H134" s="103" t="s">
        <v>234</v>
      </c>
      <c r="I134" s="101">
        <v>31130</v>
      </c>
      <c r="J134" s="100" t="s">
        <v>235</v>
      </c>
      <c r="K134" s="103" t="s">
        <v>1505</v>
      </c>
      <c r="L134" s="103" t="s">
        <v>1506</v>
      </c>
      <c r="M134" s="100">
        <v>15</v>
      </c>
      <c r="N134" s="102"/>
      <c r="O134" s="274"/>
    </row>
    <row r="135" spans="1:15" x14ac:dyDescent="0.2">
      <c r="A135" s="120" t="s">
        <v>101</v>
      </c>
      <c r="B135" s="106"/>
      <c r="C135" s="106"/>
      <c r="D135" s="106"/>
      <c r="E135" s="106"/>
      <c r="F135" s="99">
        <f t="shared" si="7"/>
        <v>1</v>
      </c>
      <c r="G135" s="99"/>
      <c r="H135" s="100" t="s">
        <v>447</v>
      </c>
      <c r="I135" s="101">
        <v>16300</v>
      </c>
      <c r="J135" s="100" t="s">
        <v>448</v>
      </c>
      <c r="K135" s="105" t="s">
        <v>1520</v>
      </c>
      <c r="L135" s="100" t="s">
        <v>1521</v>
      </c>
      <c r="M135" s="100"/>
      <c r="N135" s="102"/>
      <c r="O135" s="274"/>
    </row>
    <row r="136" spans="1:15" x14ac:dyDescent="0.2">
      <c r="A136" s="120" t="s">
        <v>166</v>
      </c>
      <c r="B136" s="106"/>
      <c r="C136" s="106"/>
      <c r="D136" s="106"/>
      <c r="E136" s="106"/>
      <c r="F136" s="99" t="str">
        <f t="shared" si="7"/>
        <v/>
      </c>
      <c r="G136" s="99"/>
      <c r="H136" s="103" t="s">
        <v>238</v>
      </c>
      <c r="I136" s="101">
        <v>33410</v>
      </c>
      <c r="J136" s="100" t="s">
        <v>239</v>
      </c>
      <c r="K136" s="257" t="s">
        <v>1522</v>
      </c>
      <c r="L136" s="103" t="s">
        <v>1523</v>
      </c>
      <c r="M136" s="100">
        <v>12</v>
      </c>
      <c r="N136" s="102"/>
      <c r="O136" s="274"/>
    </row>
    <row r="137" spans="1:15" x14ac:dyDescent="0.2">
      <c r="A137" s="123" t="s">
        <v>1434</v>
      </c>
      <c r="B137" s="106"/>
      <c r="C137" s="99"/>
      <c r="D137" s="99"/>
      <c r="E137" s="99"/>
      <c r="F137" s="99" t="str">
        <f t="shared" ref="F137:F156" si="8">IF(M137&gt;1,"",1)</f>
        <v/>
      </c>
      <c r="G137" s="99"/>
      <c r="H137" s="100" t="s">
        <v>1435</v>
      </c>
      <c r="I137" s="101">
        <v>67230</v>
      </c>
      <c r="J137" s="100" t="s">
        <v>1436</v>
      </c>
      <c r="K137" s="256" t="s">
        <v>1526</v>
      </c>
      <c r="L137" s="100" t="s">
        <v>1527</v>
      </c>
      <c r="M137" s="100">
        <v>17</v>
      </c>
      <c r="N137" s="102"/>
      <c r="O137" s="274"/>
    </row>
    <row r="138" spans="1:15" x14ac:dyDescent="0.2">
      <c r="A138" s="120" t="s">
        <v>932</v>
      </c>
      <c r="B138" s="106"/>
      <c r="C138" s="106"/>
      <c r="D138" s="106"/>
      <c r="E138" s="106"/>
      <c r="F138" s="99" t="str">
        <f t="shared" si="8"/>
        <v/>
      </c>
      <c r="G138" s="99"/>
      <c r="H138" s="100" t="s">
        <v>449</v>
      </c>
      <c r="I138" s="101">
        <v>24100</v>
      </c>
      <c r="J138" s="100" t="s">
        <v>216</v>
      </c>
      <c r="K138" s="255" t="s">
        <v>1520</v>
      </c>
      <c r="L138" s="100" t="s">
        <v>1521</v>
      </c>
      <c r="M138" s="100">
        <v>17</v>
      </c>
      <c r="N138" s="102"/>
      <c r="O138" s="274"/>
    </row>
    <row r="139" spans="1:15" x14ac:dyDescent="0.2">
      <c r="A139" s="120" t="s">
        <v>1258</v>
      </c>
      <c r="B139" s="106"/>
      <c r="C139" s="106"/>
      <c r="D139" s="106"/>
      <c r="E139" s="106"/>
      <c r="F139" s="99" t="str">
        <f t="shared" si="8"/>
        <v/>
      </c>
      <c r="G139" s="99"/>
      <c r="H139" s="103" t="s">
        <v>1259</v>
      </c>
      <c r="I139" s="101">
        <v>64210</v>
      </c>
      <c r="J139" s="100" t="s">
        <v>1260</v>
      </c>
      <c r="K139" s="103" t="s">
        <v>1522</v>
      </c>
      <c r="L139" s="103" t="s">
        <v>1523</v>
      </c>
      <c r="M139" s="100">
        <v>17</v>
      </c>
      <c r="N139" s="102"/>
      <c r="O139" s="274"/>
    </row>
    <row r="140" spans="1:15" x14ac:dyDescent="0.2">
      <c r="A140" s="123" t="s">
        <v>805</v>
      </c>
      <c r="B140" s="106"/>
      <c r="C140" s="99"/>
      <c r="D140" s="99"/>
      <c r="E140" s="99"/>
      <c r="F140" s="99" t="str">
        <f t="shared" si="8"/>
        <v/>
      </c>
      <c r="G140" s="99"/>
      <c r="H140" s="100" t="s">
        <v>806</v>
      </c>
      <c r="I140" s="101">
        <v>64140</v>
      </c>
      <c r="J140" s="100" t="s">
        <v>807</v>
      </c>
      <c r="K140" s="103" t="s">
        <v>1522</v>
      </c>
      <c r="L140" s="103" t="s">
        <v>1523</v>
      </c>
      <c r="M140" s="100">
        <v>17</v>
      </c>
      <c r="N140" s="102"/>
      <c r="O140" s="274"/>
    </row>
    <row r="141" spans="1:15" x14ac:dyDescent="0.2">
      <c r="A141" s="123" t="s">
        <v>767</v>
      </c>
      <c r="B141" s="106"/>
      <c r="C141" s="99"/>
      <c r="D141" s="99"/>
      <c r="E141" s="99"/>
      <c r="F141" s="99">
        <f t="shared" si="8"/>
        <v>1</v>
      </c>
      <c r="G141" s="99"/>
      <c r="H141" s="100" t="s">
        <v>768</v>
      </c>
      <c r="I141" s="101">
        <v>42130</v>
      </c>
      <c r="J141" s="100" t="s">
        <v>769</v>
      </c>
      <c r="K141" s="105" t="s">
        <v>1520</v>
      </c>
      <c r="L141" s="100" t="s">
        <v>1521</v>
      </c>
      <c r="M141" s="100"/>
      <c r="N141" s="102"/>
      <c r="O141" s="274"/>
    </row>
    <row r="142" spans="1:15" x14ac:dyDescent="0.2">
      <c r="A142" s="120" t="s">
        <v>481</v>
      </c>
      <c r="B142" s="106"/>
      <c r="C142" s="106"/>
      <c r="D142" s="106"/>
      <c r="E142" s="106"/>
      <c r="F142" s="99" t="str">
        <f t="shared" si="8"/>
        <v/>
      </c>
      <c r="G142" s="99"/>
      <c r="H142" s="100" t="s">
        <v>482</v>
      </c>
      <c r="I142" s="101">
        <v>19000</v>
      </c>
      <c r="J142" s="100" t="s">
        <v>483</v>
      </c>
      <c r="K142" s="105" t="s">
        <v>1520</v>
      </c>
      <c r="L142" s="100" t="s">
        <v>1521</v>
      </c>
      <c r="M142" s="100">
        <v>17</v>
      </c>
      <c r="N142" s="102"/>
      <c r="O142" s="274"/>
    </row>
    <row r="143" spans="1:15" x14ac:dyDescent="0.2">
      <c r="A143" s="120" t="s">
        <v>167</v>
      </c>
      <c r="B143" s="106"/>
      <c r="C143" s="106"/>
      <c r="D143" s="106"/>
      <c r="E143" s="106"/>
      <c r="F143" s="99" t="str">
        <f t="shared" si="8"/>
        <v/>
      </c>
      <c r="G143" s="99"/>
      <c r="H143" s="103" t="s">
        <v>240</v>
      </c>
      <c r="I143" s="101">
        <v>35170</v>
      </c>
      <c r="J143" s="100" t="s">
        <v>241</v>
      </c>
      <c r="K143" s="100" t="s">
        <v>1524</v>
      </c>
      <c r="L143" s="100" t="s">
        <v>1525</v>
      </c>
      <c r="M143" s="100">
        <v>17</v>
      </c>
      <c r="N143" s="102"/>
      <c r="O143" s="274"/>
    </row>
    <row r="144" spans="1:15" x14ac:dyDescent="0.2">
      <c r="A144" s="123" t="s">
        <v>808</v>
      </c>
      <c r="B144" s="106"/>
      <c r="C144" s="99"/>
      <c r="D144" s="99"/>
      <c r="E144" s="99"/>
      <c r="F144" s="99" t="str">
        <f t="shared" si="8"/>
        <v/>
      </c>
      <c r="G144" s="99"/>
      <c r="H144" s="100" t="s">
        <v>666</v>
      </c>
      <c r="I144" s="101">
        <v>66330</v>
      </c>
      <c r="J144" s="100" t="s">
        <v>667</v>
      </c>
      <c r="K144" s="257" t="s">
        <v>1505</v>
      </c>
      <c r="L144" s="103" t="s">
        <v>1506</v>
      </c>
      <c r="M144" s="100">
        <v>17</v>
      </c>
      <c r="N144" s="102"/>
      <c r="O144" s="274"/>
    </row>
    <row r="145" spans="1:15" x14ac:dyDescent="0.2">
      <c r="A145" s="123" t="s">
        <v>936</v>
      </c>
      <c r="B145" s="106"/>
      <c r="C145" s="99"/>
      <c r="D145" s="99"/>
      <c r="E145" s="99"/>
      <c r="F145" s="99" t="str">
        <f t="shared" si="8"/>
        <v/>
      </c>
      <c r="G145" s="99"/>
      <c r="H145" s="100" t="s">
        <v>671</v>
      </c>
      <c r="I145" s="101">
        <v>6150</v>
      </c>
      <c r="J145" s="100" t="s">
        <v>672</v>
      </c>
      <c r="K145" s="257" t="s">
        <v>1505</v>
      </c>
      <c r="L145" s="103" t="s">
        <v>1506</v>
      </c>
      <c r="M145" s="100">
        <v>15</v>
      </c>
      <c r="N145" s="102"/>
      <c r="O145" s="274"/>
    </row>
    <row r="146" spans="1:15" x14ac:dyDescent="0.2">
      <c r="A146" s="121" t="s">
        <v>73</v>
      </c>
      <c r="B146" s="106"/>
      <c r="C146" s="107"/>
      <c r="D146" s="107"/>
      <c r="E146" s="107"/>
      <c r="F146" s="99">
        <f t="shared" si="8"/>
        <v>1</v>
      </c>
      <c r="G146" s="99"/>
      <c r="H146" s="103" t="s">
        <v>242</v>
      </c>
      <c r="I146" s="101">
        <v>31320</v>
      </c>
      <c r="J146" s="100" t="s">
        <v>243</v>
      </c>
      <c r="K146" s="257" t="s">
        <v>1505</v>
      </c>
      <c r="L146" s="103" t="s">
        <v>1506</v>
      </c>
      <c r="M146" s="100"/>
      <c r="N146" s="102"/>
      <c r="O146" s="274"/>
    </row>
    <row r="147" spans="1:15" x14ac:dyDescent="0.2">
      <c r="A147" s="121" t="s">
        <v>74</v>
      </c>
      <c r="B147" s="106"/>
      <c r="C147" s="107"/>
      <c r="D147" s="107"/>
      <c r="E147" s="107"/>
      <c r="F147" s="99" t="str">
        <f t="shared" si="8"/>
        <v/>
      </c>
      <c r="G147" s="99"/>
      <c r="H147" s="100" t="s">
        <v>450</v>
      </c>
      <c r="I147" s="101">
        <v>34170</v>
      </c>
      <c r="J147" s="100" t="s">
        <v>383</v>
      </c>
      <c r="K147" s="257" t="s">
        <v>1505</v>
      </c>
      <c r="L147" s="103" t="s">
        <v>1506</v>
      </c>
      <c r="M147" s="100">
        <v>15</v>
      </c>
      <c r="N147" s="102"/>
      <c r="O147" s="274"/>
    </row>
    <row r="148" spans="1:15" x14ac:dyDescent="0.2">
      <c r="A148" s="120" t="s">
        <v>43</v>
      </c>
      <c r="B148" s="106"/>
      <c r="C148" s="106"/>
      <c r="D148" s="106"/>
      <c r="E148" s="106"/>
      <c r="F148" s="99" t="str">
        <f t="shared" si="8"/>
        <v/>
      </c>
      <c r="G148" s="99"/>
      <c r="H148" s="100" t="s">
        <v>454</v>
      </c>
      <c r="I148" s="101">
        <v>40300</v>
      </c>
      <c r="J148" s="100" t="s">
        <v>455</v>
      </c>
      <c r="K148" s="178" t="s">
        <v>1522</v>
      </c>
      <c r="L148" s="103" t="s">
        <v>1523</v>
      </c>
      <c r="M148" s="100">
        <v>17</v>
      </c>
      <c r="N148" s="102"/>
      <c r="O148" s="274"/>
    </row>
    <row r="149" spans="1:15" x14ac:dyDescent="0.2">
      <c r="A149" s="120" t="s">
        <v>102</v>
      </c>
      <c r="B149" s="106"/>
      <c r="C149" s="106"/>
      <c r="D149" s="106"/>
      <c r="E149" s="106"/>
      <c r="F149" s="99" t="str">
        <f t="shared" si="8"/>
        <v/>
      </c>
      <c r="G149" s="99"/>
      <c r="H149" s="103" t="s">
        <v>244</v>
      </c>
      <c r="I149" s="101">
        <v>16210</v>
      </c>
      <c r="J149" s="100" t="s">
        <v>245</v>
      </c>
      <c r="K149" s="105" t="s">
        <v>1520</v>
      </c>
      <c r="L149" s="100" t="s">
        <v>1521</v>
      </c>
      <c r="M149" s="100">
        <v>17</v>
      </c>
      <c r="N149" s="102"/>
      <c r="O149" s="274"/>
    </row>
    <row r="150" spans="1:15" x14ac:dyDescent="0.2">
      <c r="A150" s="123" t="s">
        <v>663</v>
      </c>
      <c r="B150" s="106"/>
      <c r="C150" s="99"/>
      <c r="D150" s="99"/>
      <c r="E150" s="99"/>
      <c r="F150" s="99" t="str">
        <f t="shared" si="8"/>
        <v/>
      </c>
      <c r="G150" s="99"/>
      <c r="H150" s="100" t="s">
        <v>664</v>
      </c>
      <c r="I150" s="101">
        <v>16430</v>
      </c>
      <c r="J150" s="100" t="s">
        <v>665</v>
      </c>
      <c r="K150" s="105" t="s">
        <v>1520</v>
      </c>
      <c r="L150" s="100" t="s">
        <v>1521</v>
      </c>
      <c r="M150" s="100">
        <v>12</v>
      </c>
      <c r="N150" s="102"/>
      <c r="O150" s="274"/>
    </row>
    <row r="151" spans="1:15" x14ac:dyDescent="0.2">
      <c r="A151" s="120" t="s">
        <v>103</v>
      </c>
      <c r="B151" s="106"/>
      <c r="C151" s="106"/>
      <c r="D151" s="106"/>
      <c r="E151" s="106"/>
      <c r="F151" s="99">
        <f t="shared" si="8"/>
        <v>1</v>
      </c>
      <c r="G151" s="99"/>
      <c r="H151" s="100"/>
      <c r="I151" s="101"/>
      <c r="J151" s="100"/>
      <c r="K151" s="255" t="s">
        <v>1520</v>
      </c>
      <c r="L151" s="100" t="s">
        <v>1521</v>
      </c>
      <c r="M151" s="100"/>
      <c r="N151" s="102"/>
      <c r="O151" s="274"/>
    </row>
    <row r="152" spans="1:15" x14ac:dyDescent="0.2">
      <c r="A152" s="120" t="s">
        <v>104</v>
      </c>
      <c r="B152" s="106"/>
      <c r="C152" s="106"/>
      <c r="D152" s="106"/>
      <c r="E152" s="106"/>
      <c r="F152" s="99" t="str">
        <f t="shared" si="8"/>
        <v/>
      </c>
      <c r="G152" s="99"/>
      <c r="H152" s="103" t="s">
        <v>246</v>
      </c>
      <c r="I152" s="101">
        <v>16100</v>
      </c>
      <c r="J152" s="100" t="s">
        <v>247</v>
      </c>
      <c r="K152" s="105" t="s">
        <v>1520</v>
      </c>
      <c r="L152" s="100" t="s">
        <v>1521</v>
      </c>
      <c r="M152" s="100">
        <v>17</v>
      </c>
      <c r="N152" s="102"/>
      <c r="O152" s="274"/>
    </row>
    <row r="153" spans="1:15" x14ac:dyDescent="0.2">
      <c r="A153" s="123" t="s">
        <v>1303</v>
      </c>
      <c r="B153" s="106"/>
      <c r="C153" s="99"/>
      <c r="D153" s="99"/>
      <c r="E153" s="99"/>
      <c r="F153" s="99" t="str">
        <f t="shared" si="8"/>
        <v/>
      </c>
      <c r="G153" s="99"/>
      <c r="H153" s="100" t="s">
        <v>1304</v>
      </c>
      <c r="I153" s="101">
        <v>55200</v>
      </c>
      <c r="J153" s="100" t="s">
        <v>1305</v>
      </c>
      <c r="K153" s="175" t="s">
        <v>1526</v>
      </c>
      <c r="L153" s="100" t="s">
        <v>1527</v>
      </c>
      <c r="M153" s="100">
        <v>12</v>
      </c>
      <c r="N153" s="102"/>
      <c r="O153" s="274"/>
    </row>
    <row r="154" spans="1:15" x14ac:dyDescent="0.2">
      <c r="A154" s="120" t="s">
        <v>44</v>
      </c>
      <c r="B154" s="106"/>
      <c r="C154" s="106"/>
      <c r="D154" s="106"/>
      <c r="E154" s="106"/>
      <c r="F154" s="99" t="str">
        <f t="shared" si="8"/>
        <v/>
      </c>
      <c r="G154" s="99"/>
      <c r="H154" s="100" t="s">
        <v>456</v>
      </c>
      <c r="I154" s="101">
        <v>32100</v>
      </c>
      <c r="J154" s="100" t="s">
        <v>457</v>
      </c>
      <c r="K154" s="103" t="s">
        <v>1522</v>
      </c>
      <c r="L154" s="103" t="s">
        <v>1523</v>
      </c>
      <c r="M154" s="100">
        <v>17</v>
      </c>
      <c r="N154" s="102"/>
      <c r="O154" s="274"/>
    </row>
    <row r="155" spans="1:15" x14ac:dyDescent="0.2">
      <c r="A155" s="120" t="s">
        <v>45</v>
      </c>
      <c r="B155" s="106"/>
      <c r="C155" s="106"/>
      <c r="D155" s="106"/>
      <c r="E155" s="106"/>
      <c r="F155" s="99">
        <f t="shared" si="8"/>
        <v>1</v>
      </c>
      <c r="G155" s="99"/>
      <c r="H155" s="103" t="s">
        <v>248</v>
      </c>
      <c r="I155" s="101">
        <v>33230</v>
      </c>
      <c r="J155" s="100" t="s">
        <v>249</v>
      </c>
      <c r="K155" s="103" t="s">
        <v>1522</v>
      </c>
      <c r="L155" s="103" t="s">
        <v>1523</v>
      </c>
      <c r="M155" s="100"/>
      <c r="N155" s="102"/>
      <c r="O155" s="274"/>
    </row>
    <row r="156" spans="1:15" x14ac:dyDescent="0.2">
      <c r="A156" s="123" t="s">
        <v>1246</v>
      </c>
      <c r="B156" s="106"/>
      <c r="C156" s="99"/>
      <c r="D156" s="99"/>
      <c r="E156" s="99"/>
      <c r="F156" s="99" t="str">
        <f t="shared" si="8"/>
        <v/>
      </c>
      <c r="G156" s="99"/>
      <c r="H156" s="100" t="s">
        <v>1247</v>
      </c>
      <c r="I156" s="101">
        <v>10150</v>
      </c>
      <c r="J156" s="100" t="s">
        <v>1248</v>
      </c>
      <c r="K156" s="100" t="s">
        <v>1526</v>
      </c>
      <c r="L156" s="100" t="s">
        <v>1527</v>
      </c>
      <c r="M156" s="100">
        <v>12</v>
      </c>
      <c r="N156" s="102"/>
      <c r="O156" s="274"/>
    </row>
    <row r="157" spans="1:15" x14ac:dyDescent="0.2">
      <c r="A157" s="120" t="s">
        <v>1563</v>
      </c>
      <c r="B157" s="106"/>
      <c r="C157" s="106"/>
      <c r="D157" s="106"/>
      <c r="E157" s="106"/>
      <c r="F157" s="99"/>
      <c r="G157" s="99"/>
      <c r="H157" s="103" t="s">
        <v>1561</v>
      </c>
      <c r="I157" s="101">
        <v>24100</v>
      </c>
      <c r="J157" s="100" t="s">
        <v>1562</v>
      </c>
      <c r="K157" s="105" t="s">
        <v>1520</v>
      </c>
      <c r="L157" s="100" t="s">
        <v>1542</v>
      </c>
      <c r="M157" s="100">
        <v>17</v>
      </c>
      <c r="N157" s="102"/>
      <c r="O157" s="274"/>
    </row>
    <row r="158" spans="1:15" x14ac:dyDescent="0.2">
      <c r="A158" s="121" t="s">
        <v>75</v>
      </c>
      <c r="B158" s="106"/>
      <c r="C158" s="107"/>
      <c r="D158" s="107"/>
      <c r="E158" s="107"/>
      <c r="F158" s="99">
        <f>IF(M158&gt;1,"",1)</f>
        <v>1</v>
      </c>
      <c r="G158" s="99"/>
      <c r="H158" s="103" t="s">
        <v>250</v>
      </c>
      <c r="I158" s="101">
        <v>31270</v>
      </c>
      <c r="J158" s="100" t="s">
        <v>251</v>
      </c>
      <c r="K158" s="103" t="s">
        <v>1505</v>
      </c>
      <c r="L158" s="103" t="s">
        <v>1506</v>
      </c>
      <c r="M158" s="100"/>
      <c r="N158" s="102"/>
      <c r="O158" s="274"/>
    </row>
    <row r="159" spans="1:15" x14ac:dyDescent="0.2">
      <c r="A159" s="123" t="s">
        <v>1318</v>
      </c>
      <c r="B159" s="99"/>
      <c r="C159" s="99"/>
      <c r="D159" s="99"/>
      <c r="E159" s="99"/>
      <c r="F159" s="99" t="str">
        <f>IF(M159&gt;1,"",1)</f>
        <v/>
      </c>
      <c r="G159" s="99"/>
      <c r="H159" s="100" t="s">
        <v>1319</v>
      </c>
      <c r="I159" s="101">
        <v>54120</v>
      </c>
      <c r="J159" s="100" t="s">
        <v>1320</v>
      </c>
      <c r="K159" s="175" t="s">
        <v>1526</v>
      </c>
      <c r="L159" s="100" t="s">
        <v>1527</v>
      </c>
      <c r="M159" s="100">
        <v>17</v>
      </c>
      <c r="N159" s="102"/>
      <c r="O159" s="274"/>
    </row>
    <row r="160" spans="1:15" x14ac:dyDescent="0.2">
      <c r="A160" s="120" t="s">
        <v>140</v>
      </c>
      <c r="B160" s="106"/>
      <c r="C160" s="106"/>
      <c r="D160" s="106"/>
      <c r="E160" s="106"/>
      <c r="F160" s="99">
        <f>IF(M160&gt;1,"",1)</f>
        <v>1</v>
      </c>
      <c r="G160" s="99"/>
      <c r="H160" s="103" t="s">
        <v>252</v>
      </c>
      <c r="I160" s="101">
        <v>4000</v>
      </c>
      <c r="J160" s="100" t="s">
        <v>253</v>
      </c>
      <c r="K160" s="103" t="s">
        <v>1505</v>
      </c>
      <c r="L160" s="103" t="s">
        <v>1506</v>
      </c>
      <c r="M160" s="100"/>
      <c r="N160" s="102"/>
      <c r="O160" s="274"/>
    </row>
    <row r="161" spans="1:15" s="98" customFormat="1" x14ac:dyDescent="0.2">
      <c r="A161" s="120" t="s">
        <v>136</v>
      </c>
      <c r="B161" s="106"/>
      <c r="C161" s="106"/>
      <c r="D161" s="106"/>
      <c r="E161" s="106"/>
      <c r="F161" s="99">
        <f>IF(M161&gt;1,"",1)</f>
        <v>1</v>
      </c>
      <c r="G161" s="99"/>
      <c r="H161" s="100"/>
      <c r="I161" s="101"/>
      <c r="J161" s="100"/>
      <c r="K161" s="178" t="s">
        <v>1505</v>
      </c>
      <c r="L161" s="103" t="s">
        <v>1506</v>
      </c>
      <c r="M161" s="100"/>
      <c r="N161" s="102"/>
      <c r="O161" s="274"/>
    </row>
    <row r="162" spans="1:15" x14ac:dyDescent="0.2">
      <c r="A162" s="120" t="s">
        <v>1558</v>
      </c>
      <c r="B162" s="106"/>
      <c r="C162" s="106"/>
      <c r="D162" s="106"/>
      <c r="E162" s="106"/>
      <c r="F162" s="99"/>
      <c r="G162" s="99"/>
      <c r="H162" s="103" t="s">
        <v>1559</v>
      </c>
      <c r="I162" s="101">
        <v>54200</v>
      </c>
      <c r="J162" s="100" t="s">
        <v>1560</v>
      </c>
      <c r="K162" s="100" t="s">
        <v>1526</v>
      </c>
      <c r="L162" s="100" t="s">
        <v>1527</v>
      </c>
      <c r="M162" s="100">
        <v>17</v>
      </c>
      <c r="N162" s="102"/>
      <c r="O162" s="274"/>
    </row>
    <row r="163" spans="1:15" x14ac:dyDescent="0.2">
      <c r="A163" s="123" t="s">
        <v>496</v>
      </c>
      <c r="B163" s="106"/>
      <c r="C163" s="99"/>
      <c r="D163" s="99"/>
      <c r="E163" s="99"/>
      <c r="F163" s="99">
        <f t="shared" ref="F163:F185" si="9">IF(M163&gt;1,"",1)</f>
        <v>1</v>
      </c>
      <c r="G163" s="99"/>
      <c r="H163" s="100" t="s">
        <v>497</v>
      </c>
      <c r="I163" s="101">
        <v>31800</v>
      </c>
      <c r="J163" s="100" t="s">
        <v>498</v>
      </c>
      <c r="K163" s="257" t="s">
        <v>1505</v>
      </c>
      <c r="L163" s="103" t="s">
        <v>1506</v>
      </c>
      <c r="M163" s="100"/>
      <c r="N163" s="102"/>
      <c r="O163" s="274"/>
    </row>
    <row r="164" spans="1:15" x14ac:dyDescent="0.2">
      <c r="A164" s="121" t="s">
        <v>76</v>
      </c>
      <c r="B164" s="106"/>
      <c r="C164" s="107"/>
      <c r="D164" s="107"/>
      <c r="E164" s="107"/>
      <c r="F164" s="99">
        <f t="shared" si="9"/>
        <v>1</v>
      </c>
      <c r="G164" s="99"/>
      <c r="H164" s="100"/>
      <c r="I164" s="101"/>
      <c r="J164" s="100"/>
      <c r="K164" s="178" t="s">
        <v>1505</v>
      </c>
      <c r="L164" s="103" t="s">
        <v>1506</v>
      </c>
      <c r="M164" s="100"/>
      <c r="N164" s="102"/>
      <c r="O164" s="274"/>
    </row>
    <row r="165" spans="1:15" x14ac:dyDescent="0.2">
      <c r="A165" s="122" t="s">
        <v>46</v>
      </c>
      <c r="B165" s="106"/>
      <c r="C165" s="108"/>
      <c r="D165" s="108"/>
      <c r="E165" s="108"/>
      <c r="F165" s="99" t="str">
        <f t="shared" si="9"/>
        <v/>
      </c>
      <c r="G165" s="99"/>
      <c r="H165" s="100" t="s">
        <v>458</v>
      </c>
      <c r="I165" s="101">
        <v>64330</v>
      </c>
      <c r="J165" s="100" t="s">
        <v>459</v>
      </c>
      <c r="K165" s="178" t="s">
        <v>1522</v>
      </c>
      <c r="L165" s="103" t="s">
        <v>1523</v>
      </c>
      <c r="M165" s="100">
        <v>17</v>
      </c>
      <c r="N165" s="102"/>
      <c r="O165" s="274"/>
    </row>
    <row r="166" spans="1:15" x14ac:dyDescent="0.2">
      <c r="A166" s="120" t="s">
        <v>168</v>
      </c>
      <c r="B166" s="106"/>
      <c r="C166" s="106"/>
      <c r="D166" s="106"/>
      <c r="E166" s="106"/>
      <c r="F166" s="99">
        <f t="shared" si="9"/>
        <v>1</v>
      </c>
      <c r="G166" s="99"/>
      <c r="H166" s="103" t="s">
        <v>254</v>
      </c>
      <c r="I166" s="101">
        <v>2430</v>
      </c>
      <c r="J166" s="100" t="s">
        <v>255</v>
      </c>
      <c r="K166" s="100" t="s">
        <v>1526</v>
      </c>
      <c r="L166" s="100" t="s">
        <v>1527</v>
      </c>
      <c r="M166" s="100"/>
      <c r="N166" s="102"/>
      <c r="O166" s="274"/>
    </row>
    <row r="167" spans="1:15" x14ac:dyDescent="0.2">
      <c r="A167" s="121" t="s">
        <v>77</v>
      </c>
      <c r="B167" s="106"/>
      <c r="C167" s="107"/>
      <c r="D167" s="107"/>
      <c r="E167" s="107"/>
      <c r="F167" s="99" t="str">
        <f t="shared" si="9"/>
        <v/>
      </c>
      <c r="G167" s="99"/>
      <c r="H167" s="103" t="s">
        <v>561</v>
      </c>
      <c r="I167" s="101">
        <v>34150</v>
      </c>
      <c r="J167" s="100" t="s">
        <v>256</v>
      </c>
      <c r="K167" s="103" t="s">
        <v>1505</v>
      </c>
      <c r="L167" s="103" t="s">
        <v>1506</v>
      </c>
      <c r="M167" s="100">
        <v>15</v>
      </c>
      <c r="N167" s="102"/>
      <c r="O167" s="274"/>
    </row>
    <row r="168" spans="1:15" x14ac:dyDescent="0.2">
      <c r="A168" s="123" t="s">
        <v>1377</v>
      </c>
      <c r="B168" s="106"/>
      <c r="C168" s="99"/>
      <c r="D168" s="99"/>
      <c r="E168" s="99"/>
      <c r="F168" s="99" t="str">
        <f t="shared" si="9"/>
        <v/>
      </c>
      <c r="G168" s="99"/>
      <c r="H168" s="100" t="s">
        <v>1378</v>
      </c>
      <c r="I168" s="101">
        <v>90200</v>
      </c>
      <c r="J168" s="100" t="s">
        <v>1379</v>
      </c>
      <c r="K168" s="256" t="s">
        <v>1526</v>
      </c>
      <c r="L168" s="100" t="s">
        <v>1527</v>
      </c>
      <c r="M168" s="100">
        <v>17</v>
      </c>
      <c r="N168" s="102"/>
      <c r="O168" s="274"/>
    </row>
    <row r="169" spans="1:15" x14ac:dyDescent="0.2">
      <c r="A169" s="123" t="s">
        <v>1345</v>
      </c>
      <c r="B169" s="106"/>
      <c r="C169" s="99"/>
      <c r="D169" s="99"/>
      <c r="E169" s="99"/>
      <c r="F169" s="99" t="str">
        <f t="shared" si="9"/>
        <v/>
      </c>
      <c r="G169" s="99"/>
      <c r="H169" s="100" t="s">
        <v>1346</v>
      </c>
      <c r="I169" s="101">
        <v>64240</v>
      </c>
      <c r="J169" s="100" t="s">
        <v>1347</v>
      </c>
      <c r="K169" s="178" t="s">
        <v>1522</v>
      </c>
      <c r="L169" s="103" t="s">
        <v>1523</v>
      </c>
      <c r="M169" s="100">
        <v>17</v>
      </c>
      <c r="N169" s="102"/>
      <c r="O169" s="274"/>
    </row>
    <row r="170" spans="1:15" x14ac:dyDescent="0.2">
      <c r="A170" s="120" t="s">
        <v>1514</v>
      </c>
      <c r="B170" s="106"/>
      <c r="C170" s="106"/>
      <c r="D170" s="106"/>
      <c r="E170" s="106"/>
      <c r="F170" s="99" t="str">
        <f t="shared" si="9"/>
        <v/>
      </c>
      <c r="G170" s="99"/>
      <c r="H170" s="103" t="s">
        <v>188</v>
      </c>
      <c r="I170" s="101">
        <v>64700</v>
      </c>
      <c r="J170" s="100" t="s">
        <v>189</v>
      </c>
      <c r="K170" s="103" t="s">
        <v>1522</v>
      </c>
      <c r="L170" s="103" t="s">
        <v>1523</v>
      </c>
      <c r="M170" s="100">
        <v>17</v>
      </c>
      <c r="N170" s="102"/>
      <c r="O170" s="274"/>
    </row>
    <row r="171" spans="1:15" x14ac:dyDescent="0.2">
      <c r="A171" s="126" t="s">
        <v>105</v>
      </c>
      <c r="B171" s="106"/>
      <c r="C171" s="113"/>
      <c r="D171" s="113"/>
      <c r="E171" s="113"/>
      <c r="F171" s="99" t="str">
        <f t="shared" si="9"/>
        <v/>
      </c>
      <c r="G171" s="99"/>
      <c r="H171" s="103" t="s">
        <v>257</v>
      </c>
      <c r="I171" s="101">
        <v>16200</v>
      </c>
      <c r="J171" s="100" t="s">
        <v>258</v>
      </c>
      <c r="K171" s="105" t="s">
        <v>1520</v>
      </c>
      <c r="L171" s="100" t="s">
        <v>1521</v>
      </c>
      <c r="M171" s="100">
        <v>17</v>
      </c>
      <c r="N171" s="102"/>
      <c r="O171" s="274"/>
    </row>
    <row r="172" spans="1:15" s="98" customFormat="1" x14ac:dyDescent="0.2">
      <c r="A172" s="123" t="s">
        <v>1312</v>
      </c>
      <c r="B172" s="106"/>
      <c r="C172" s="99"/>
      <c r="D172" s="99"/>
      <c r="E172" s="99"/>
      <c r="F172" s="99" t="str">
        <f t="shared" si="9"/>
        <v/>
      </c>
      <c r="G172" s="99"/>
      <c r="H172" s="100" t="s">
        <v>1313</v>
      </c>
      <c r="I172" s="101">
        <v>54140</v>
      </c>
      <c r="J172" s="100" t="s">
        <v>1314</v>
      </c>
      <c r="K172" s="256" t="s">
        <v>1526</v>
      </c>
      <c r="L172" s="100" t="s">
        <v>1527</v>
      </c>
      <c r="M172" s="100">
        <v>15</v>
      </c>
      <c r="N172" s="102"/>
      <c r="O172" s="274"/>
    </row>
    <row r="173" spans="1:15" x14ac:dyDescent="0.2">
      <c r="A173" s="123" t="s">
        <v>1279</v>
      </c>
      <c r="B173" s="106"/>
      <c r="C173" s="99"/>
      <c r="D173" s="99"/>
      <c r="E173" s="99"/>
      <c r="F173" s="99" t="str">
        <f t="shared" si="9"/>
        <v/>
      </c>
      <c r="G173" s="99"/>
      <c r="H173" s="100" t="s">
        <v>1280</v>
      </c>
      <c r="I173" s="101">
        <v>52300</v>
      </c>
      <c r="J173" s="100" t="s">
        <v>1281</v>
      </c>
      <c r="K173" s="175" t="s">
        <v>1526</v>
      </c>
      <c r="L173" s="100" t="s">
        <v>1527</v>
      </c>
      <c r="M173" s="100">
        <v>12</v>
      </c>
      <c r="N173" s="102"/>
      <c r="O173" s="274"/>
    </row>
    <row r="174" spans="1:15" x14ac:dyDescent="0.2">
      <c r="A174" s="122" t="s">
        <v>1515</v>
      </c>
      <c r="B174" s="106"/>
      <c r="C174" s="108"/>
      <c r="D174" s="108"/>
      <c r="E174" s="108"/>
      <c r="F174" s="99">
        <f t="shared" si="9"/>
        <v>1</v>
      </c>
      <c r="G174" s="99"/>
      <c r="H174" s="103" t="s">
        <v>191</v>
      </c>
      <c r="I174" s="101">
        <v>64110</v>
      </c>
      <c r="J174" s="100" t="s">
        <v>192</v>
      </c>
      <c r="K174" s="103" t="s">
        <v>1522</v>
      </c>
      <c r="L174" s="103" t="s">
        <v>1523</v>
      </c>
      <c r="M174" s="100"/>
      <c r="N174" s="102"/>
      <c r="O174" s="274"/>
    </row>
    <row r="175" spans="1:15" x14ac:dyDescent="0.2">
      <c r="A175" s="123" t="s">
        <v>759</v>
      </c>
      <c r="B175" s="106"/>
      <c r="C175" s="99"/>
      <c r="D175" s="99"/>
      <c r="E175" s="99"/>
      <c r="F175" s="99" t="str">
        <f t="shared" si="9"/>
        <v/>
      </c>
      <c r="G175" s="99"/>
      <c r="H175" s="100" t="s">
        <v>758</v>
      </c>
      <c r="I175" s="101">
        <v>13112</v>
      </c>
      <c r="J175" s="100" t="s">
        <v>760</v>
      </c>
      <c r="K175" s="103" t="s">
        <v>1505</v>
      </c>
      <c r="L175" s="103" t="s">
        <v>1506</v>
      </c>
      <c r="M175" s="100">
        <v>17</v>
      </c>
      <c r="N175" s="102"/>
      <c r="O175" s="274"/>
    </row>
    <row r="176" spans="1:15" x14ac:dyDescent="0.2">
      <c r="A176" s="123" t="s">
        <v>493</v>
      </c>
      <c r="B176" s="106"/>
      <c r="C176" s="99"/>
      <c r="D176" s="99"/>
      <c r="E176" s="99"/>
      <c r="F176" s="99" t="str">
        <f t="shared" si="9"/>
        <v/>
      </c>
      <c r="G176" s="99"/>
      <c r="H176" s="100" t="s">
        <v>494</v>
      </c>
      <c r="I176" s="101">
        <v>33190</v>
      </c>
      <c r="J176" s="100" t="s">
        <v>495</v>
      </c>
      <c r="K176" s="178" t="s">
        <v>1522</v>
      </c>
      <c r="L176" s="103" t="s">
        <v>1523</v>
      </c>
      <c r="M176" s="100">
        <v>17</v>
      </c>
      <c r="N176" s="102"/>
      <c r="O176" s="274"/>
    </row>
    <row r="177" spans="1:15" x14ac:dyDescent="0.2">
      <c r="A177" s="123" t="s">
        <v>809</v>
      </c>
      <c r="B177" s="106"/>
      <c r="C177" s="99"/>
      <c r="D177" s="99"/>
      <c r="E177" s="99"/>
      <c r="F177" s="99" t="str">
        <f t="shared" si="9"/>
        <v/>
      </c>
      <c r="G177" s="99"/>
      <c r="H177" s="100" t="s">
        <v>810</v>
      </c>
      <c r="I177" s="101">
        <v>24490</v>
      </c>
      <c r="J177" s="100" t="s">
        <v>811</v>
      </c>
      <c r="K177" s="262" t="s">
        <v>1520</v>
      </c>
      <c r="L177" s="100" t="s">
        <v>1521</v>
      </c>
      <c r="M177" s="100">
        <v>17</v>
      </c>
      <c r="N177" s="102"/>
      <c r="O177" s="274"/>
    </row>
    <row r="178" spans="1:15" x14ac:dyDescent="0.2">
      <c r="A178" s="123" t="s">
        <v>812</v>
      </c>
      <c r="B178" s="106"/>
      <c r="C178" s="99"/>
      <c r="D178" s="99"/>
      <c r="E178" s="99"/>
      <c r="F178" s="99" t="str">
        <f t="shared" si="9"/>
        <v/>
      </c>
      <c r="G178" s="99"/>
      <c r="H178" s="100" t="s">
        <v>659</v>
      </c>
      <c r="I178" s="101">
        <v>17000</v>
      </c>
      <c r="J178" s="100" t="s">
        <v>660</v>
      </c>
      <c r="K178" s="100" t="s">
        <v>1524</v>
      </c>
      <c r="L178" s="100" t="s">
        <v>1525</v>
      </c>
      <c r="M178" s="100">
        <v>17</v>
      </c>
      <c r="N178" s="102"/>
      <c r="O178" s="274"/>
    </row>
    <row r="179" spans="1:15" x14ac:dyDescent="0.2">
      <c r="A179" s="123" t="s">
        <v>1483</v>
      </c>
      <c r="B179" s="106"/>
      <c r="C179" s="99"/>
      <c r="D179" s="99"/>
      <c r="E179" s="99"/>
      <c r="F179" s="99" t="str">
        <f t="shared" si="9"/>
        <v/>
      </c>
      <c r="G179" s="99"/>
      <c r="H179" s="100" t="s">
        <v>1484</v>
      </c>
      <c r="I179" s="101">
        <v>33260</v>
      </c>
      <c r="J179" s="100" t="s">
        <v>1485</v>
      </c>
      <c r="K179" s="103" t="s">
        <v>1522</v>
      </c>
      <c r="L179" s="103" t="s">
        <v>1523</v>
      </c>
      <c r="M179" s="100">
        <v>17</v>
      </c>
      <c r="N179" s="102"/>
      <c r="O179" s="274"/>
    </row>
    <row r="180" spans="1:15" x14ac:dyDescent="0.2">
      <c r="A180" s="123" t="s">
        <v>1324</v>
      </c>
      <c r="B180" s="106"/>
      <c r="C180" s="99"/>
      <c r="D180" s="99"/>
      <c r="E180" s="99"/>
      <c r="F180" s="99" t="str">
        <f t="shared" si="9"/>
        <v/>
      </c>
      <c r="G180" s="99"/>
      <c r="H180" s="100" t="s">
        <v>1325</v>
      </c>
      <c r="I180" s="101">
        <v>31860</v>
      </c>
      <c r="J180" s="100" t="s">
        <v>1326</v>
      </c>
      <c r="K180" s="257" t="s">
        <v>1505</v>
      </c>
      <c r="L180" s="103" t="s">
        <v>1506</v>
      </c>
      <c r="M180" s="100">
        <v>17</v>
      </c>
      <c r="N180" s="102"/>
      <c r="O180" s="274"/>
    </row>
    <row r="181" spans="1:15" x14ac:dyDescent="0.2">
      <c r="A181" s="120" t="s">
        <v>106</v>
      </c>
      <c r="B181" s="106"/>
      <c r="C181" s="106"/>
      <c r="D181" s="106"/>
      <c r="E181" s="106"/>
      <c r="F181" s="99">
        <f t="shared" si="9"/>
        <v>1</v>
      </c>
      <c r="G181" s="99"/>
      <c r="H181" s="103" t="s">
        <v>259</v>
      </c>
      <c r="I181" s="101">
        <v>24150</v>
      </c>
      <c r="J181" s="100" t="s">
        <v>260</v>
      </c>
      <c r="K181" s="255" t="s">
        <v>1520</v>
      </c>
      <c r="L181" s="100" t="s">
        <v>1521</v>
      </c>
      <c r="M181" s="100"/>
      <c r="N181" s="102"/>
      <c r="O181" s="274"/>
    </row>
    <row r="182" spans="1:15" x14ac:dyDescent="0.2">
      <c r="A182" s="123" t="s">
        <v>679</v>
      </c>
      <c r="B182" s="106"/>
      <c r="C182" s="99"/>
      <c r="D182" s="99"/>
      <c r="E182" s="99"/>
      <c r="F182" s="99" t="str">
        <f t="shared" si="9"/>
        <v/>
      </c>
      <c r="G182" s="99"/>
      <c r="H182" s="100" t="s">
        <v>680</v>
      </c>
      <c r="I182" s="101">
        <v>22400</v>
      </c>
      <c r="J182" s="100" t="s">
        <v>681</v>
      </c>
      <c r="K182" s="100" t="s">
        <v>1524</v>
      </c>
      <c r="L182" s="100" t="s">
        <v>1525</v>
      </c>
      <c r="M182" s="100">
        <v>12</v>
      </c>
      <c r="N182" s="102"/>
      <c r="O182" s="274"/>
    </row>
    <row r="183" spans="1:15" x14ac:dyDescent="0.2">
      <c r="A183" s="123" t="s">
        <v>1192</v>
      </c>
      <c r="B183" s="106"/>
      <c r="C183" s="99"/>
      <c r="D183" s="99"/>
      <c r="E183" s="99"/>
      <c r="F183" s="99" t="str">
        <f t="shared" si="9"/>
        <v/>
      </c>
      <c r="G183" s="99"/>
      <c r="H183" s="100" t="s">
        <v>1193</v>
      </c>
      <c r="I183" s="101">
        <v>33210</v>
      </c>
      <c r="J183" s="100" t="s">
        <v>326</v>
      </c>
      <c r="K183" s="103" t="s">
        <v>1522</v>
      </c>
      <c r="L183" s="103" t="s">
        <v>1523</v>
      </c>
      <c r="M183" s="100">
        <v>17</v>
      </c>
      <c r="N183" s="102"/>
      <c r="O183" s="274"/>
    </row>
    <row r="184" spans="1:15" x14ac:dyDescent="0.2">
      <c r="A184" s="120" t="s">
        <v>1284</v>
      </c>
      <c r="B184" s="106"/>
      <c r="C184" s="106"/>
      <c r="D184" s="106"/>
      <c r="E184" s="106"/>
      <c r="F184" s="99" t="str">
        <f t="shared" si="9"/>
        <v/>
      </c>
      <c r="G184" s="99"/>
      <c r="H184" s="103" t="s">
        <v>1285</v>
      </c>
      <c r="I184" s="101">
        <v>33138</v>
      </c>
      <c r="J184" s="100" t="s">
        <v>1286</v>
      </c>
      <c r="K184" s="178" t="s">
        <v>1522</v>
      </c>
      <c r="L184" s="103" t="s">
        <v>1523</v>
      </c>
      <c r="M184" s="100">
        <v>17</v>
      </c>
      <c r="N184" s="102"/>
      <c r="O184" s="274"/>
    </row>
    <row r="185" spans="1:15" x14ac:dyDescent="0.2">
      <c r="A185" s="123" t="s">
        <v>937</v>
      </c>
      <c r="B185" s="106"/>
      <c r="C185" s="99"/>
      <c r="D185" s="99"/>
      <c r="E185" s="99"/>
      <c r="F185" s="99" t="str">
        <f t="shared" si="9"/>
        <v/>
      </c>
      <c r="G185" s="99"/>
      <c r="H185" s="100" t="s">
        <v>755</v>
      </c>
      <c r="I185" s="101">
        <v>72000</v>
      </c>
      <c r="J185" s="100" t="s">
        <v>501</v>
      </c>
      <c r="K185" s="175" t="s">
        <v>1524</v>
      </c>
      <c r="L185" s="100" t="s">
        <v>1525</v>
      </c>
      <c r="M185" s="100">
        <v>17</v>
      </c>
      <c r="N185" s="102"/>
      <c r="O185" s="274"/>
    </row>
    <row r="186" spans="1:15" x14ac:dyDescent="0.2">
      <c r="A186" s="120" t="s">
        <v>1539</v>
      </c>
      <c r="B186" s="106"/>
      <c r="C186" s="106"/>
      <c r="D186" s="106"/>
      <c r="E186" s="106"/>
      <c r="F186" s="99"/>
      <c r="G186" s="99"/>
      <c r="H186" s="103" t="s">
        <v>1540</v>
      </c>
      <c r="I186" s="101">
        <v>87410</v>
      </c>
      <c r="J186" s="100" t="s">
        <v>1541</v>
      </c>
      <c r="K186" s="105" t="s">
        <v>1520</v>
      </c>
      <c r="L186" s="100" t="s">
        <v>1542</v>
      </c>
      <c r="M186" s="100">
        <v>15</v>
      </c>
      <c r="N186" s="102"/>
      <c r="O186" s="274"/>
    </row>
    <row r="187" spans="1:15" x14ac:dyDescent="0.2">
      <c r="A187" s="120" t="s">
        <v>47</v>
      </c>
      <c r="B187" s="106"/>
      <c r="C187" s="106"/>
      <c r="D187" s="106"/>
      <c r="E187" s="106"/>
      <c r="F187" s="99">
        <f>IF(M187&gt;1,"",1)</f>
        <v>1</v>
      </c>
      <c r="G187" s="99"/>
      <c r="H187" s="103" t="s">
        <v>263</v>
      </c>
      <c r="I187" s="101">
        <v>47520</v>
      </c>
      <c r="J187" s="100" t="s">
        <v>264</v>
      </c>
      <c r="K187" s="255" t="s">
        <v>1520</v>
      </c>
      <c r="L187" s="100" t="s">
        <v>1521</v>
      </c>
      <c r="M187" s="100"/>
      <c r="N187" s="102"/>
      <c r="O187" s="274"/>
    </row>
    <row r="188" spans="1:15" s="98" customFormat="1" x14ac:dyDescent="0.2">
      <c r="A188" s="120" t="s">
        <v>1517</v>
      </c>
      <c r="B188" s="106"/>
      <c r="C188" s="106"/>
      <c r="D188" s="106"/>
      <c r="E188" s="106"/>
      <c r="F188" s="99">
        <f>IF(M188&gt;1,"",1)</f>
        <v>1</v>
      </c>
      <c r="G188" s="99"/>
      <c r="H188" s="103" t="s">
        <v>265</v>
      </c>
      <c r="I188" s="101">
        <v>32700</v>
      </c>
      <c r="J188" s="100" t="s">
        <v>266</v>
      </c>
      <c r="K188" s="103" t="s">
        <v>1522</v>
      </c>
      <c r="L188" s="103" t="s">
        <v>1523</v>
      </c>
      <c r="M188" s="100"/>
      <c r="N188" s="102"/>
      <c r="O188" s="274"/>
    </row>
    <row r="189" spans="1:15" x14ac:dyDescent="0.2">
      <c r="A189" s="120" t="s">
        <v>1533</v>
      </c>
      <c r="B189" s="106"/>
      <c r="C189" s="106"/>
      <c r="D189" s="106"/>
      <c r="E189" s="106"/>
      <c r="F189" s="99"/>
      <c r="G189" s="99"/>
      <c r="H189" s="103" t="s">
        <v>1534</v>
      </c>
      <c r="I189" s="101">
        <v>49130</v>
      </c>
      <c r="J189" s="100" t="s">
        <v>1535</v>
      </c>
      <c r="K189" s="100" t="s">
        <v>1524</v>
      </c>
      <c r="L189" s="100" t="s">
        <v>1525</v>
      </c>
      <c r="M189" s="100">
        <v>17</v>
      </c>
      <c r="N189" s="102"/>
      <c r="O189" s="274"/>
    </row>
    <row r="190" spans="1:15" s="98" customFormat="1" x14ac:dyDescent="0.2">
      <c r="A190" s="125" t="s">
        <v>78</v>
      </c>
      <c r="B190" s="106"/>
      <c r="C190" s="112"/>
      <c r="D190" s="112"/>
      <c r="E190" s="112"/>
      <c r="F190" s="99" t="str">
        <f>IF(M190&gt;1,"",1)</f>
        <v/>
      </c>
      <c r="G190" s="99"/>
      <c r="H190" s="100" t="s">
        <v>451</v>
      </c>
      <c r="I190" s="101">
        <v>34190</v>
      </c>
      <c r="J190" s="100" t="s">
        <v>452</v>
      </c>
      <c r="K190" s="103" t="s">
        <v>1505</v>
      </c>
      <c r="L190" s="103" t="s">
        <v>1506</v>
      </c>
      <c r="M190" s="100">
        <v>12</v>
      </c>
      <c r="N190" s="102"/>
      <c r="O190" s="274"/>
    </row>
    <row r="191" spans="1:15" x14ac:dyDescent="0.2">
      <c r="A191" s="123" t="s">
        <v>938</v>
      </c>
      <c r="B191" s="106"/>
      <c r="C191" s="99"/>
      <c r="D191" s="99"/>
      <c r="E191" s="99"/>
      <c r="F191" s="99" t="str">
        <f>IF(M191&gt;1,"",1)</f>
        <v/>
      </c>
      <c r="G191" s="99"/>
      <c r="H191" s="100" t="s">
        <v>813</v>
      </c>
      <c r="I191" s="101">
        <v>87100</v>
      </c>
      <c r="J191" s="100" t="s">
        <v>154</v>
      </c>
      <c r="K191" s="262" t="s">
        <v>1520</v>
      </c>
      <c r="L191" s="100" t="s">
        <v>1521</v>
      </c>
      <c r="M191" s="100">
        <v>17</v>
      </c>
      <c r="N191" s="102"/>
      <c r="O191" s="274"/>
    </row>
    <row r="192" spans="1:15" x14ac:dyDescent="0.2">
      <c r="A192" s="123" t="s">
        <v>1309</v>
      </c>
      <c r="B192" s="106"/>
      <c r="C192" s="99"/>
      <c r="D192" s="99"/>
      <c r="E192" s="99"/>
      <c r="F192" s="99" t="str">
        <f>IF(M192&gt;1,"",1)</f>
        <v/>
      </c>
      <c r="G192" s="99"/>
      <c r="H192" s="100" t="s">
        <v>1310</v>
      </c>
      <c r="I192" s="101">
        <v>54170</v>
      </c>
      <c r="J192" s="100" t="s">
        <v>1311</v>
      </c>
      <c r="K192" s="100" t="s">
        <v>1526</v>
      </c>
      <c r="L192" s="100" t="s">
        <v>1527</v>
      </c>
      <c r="M192" s="100">
        <v>15</v>
      </c>
      <c r="N192" s="102"/>
      <c r="O192" s="274"/>
    </row>
    <row r="193" spans="1:15" x14ac:dyDescent="0.2">
      <c r="A193" s="121" t="s">
        <v>1584</v>
      </c>
      <c r="B193" s="106"/>
      <c r="C193" s="107"/>
      <c r="D193" s="107"/>
      <c r="E193" s="107"/>
      <c r="F193" s="99"/>
      <c r="G193" s="99"/>
      <c r="H193" s="103" t="s">
        <v>1585</v>
      </c>
      <c r="I193" s="101">
        <v>3600</v>
      </c>
      <c r="J193" s="100" t="s">
        <v>1586</v>
      </c>
      <c r="K193" s="256" t="s">
        <v>1511</v>
      </c>
      <c r="L193" s="100" t="s">
        <v>1512</v>
      </c>
      <c r="M193" s="100">
        <v>20</v>
      </c>
      <c r="N193" s="102"/>
      <c r="O193" s="274"/>
    </row>
    <row r="194" spans="1:15" x14ac:dyDescent="0.2">
      <c r="A194" s="121" t="s">
        <v>79</v>
      </c>
      <c r="B194" s="106"/>
      <c r="C194" s="107"/>
      <c r="D194" s="107"/>
      <c r="E194" s="107"/>
      <c r="F194" s="99" t="str">
        <f t="shared" ref="F194:F203" si="10">IF(M194&gt;1,"",1)</f>
        <v/>
      </c>
      <c r="G194" s="99"/>
      <c r="H194" s="103" t="s">
        <v>267</v>
      </c>
      <c r="I194" s="101">
        <v>13370</v>
      </c>
      <c r="J194" s="100" t="s">
        <v>268</v>
      </c>
      <c r="K194" s="257" t="s">
        <v>1505</v>
      </c>
      <c r="L194" s="103" t="s">
        <v>1506</v>
      </c>
      <c r="M194" s="100">
        <v>15</v>
      </c>
      <c r="N194" s="102"/>
      <c r="O194" s="274"/>
    </row>
    <row r="195" spans="1:15" x14ac:dyDescent="0.2">
      <c r="A195" s="120" t="s">
        <v>48</v>
      </c>
      <c r="B195" s="106"/>
      <c r="C195" s="106"/>
      <c r="D195" s="106"/>
      <c r="E195" s="106"/>
      <c r="F195" s="99">
        <f t="shared" si="10"/>
        <v>1</v>
      </c>
      <c r="G195" s="99"/>
      <c r="H195" s="103" t="s">
        <v>269</v>
      </c>
      <c r="I195" s="101">
        <v>32190</v>
      </c>
      <c r="J195" s="100" t="s">
        <v>270</v>
      </c>
      <c r="K195" s="257" t="s">
        <v>1522</v>
      </c>
      <c r="L195" s="103" t="s">
        <v>1523</v>
      </c>
      <c r="M195" s="100"/>
      <c r="N195" s="102"/>
      <c r="O195" s="274"/>
    </row>
    <row r="196" spans="1:15" x14ac:dyDescent="0.2">
      <c r="A196" s="120" t="s">
        <v>107</v>
      </c>
      <c r="B196" s="106"/>
      <c r="C196" s="106"/>
      <c r="D196" s="106"/>
      <c r="E196" s="106"/>
      <c r="F196" s="99" t="str">
        <f t="shared" si="10"/>
        <v/>
      </c>
      <c r="G196" s="99"/>
      <c r="H196" s="103" t="s">
        <v>271</v>
      </c>
      <c r="I196" s="101">
        <v>17320</v>
      </c>
      <c r="J196" s="100" t="s">
        <v>272</v>
      </c>
      <c r="K196" s="175" t="s">
        <v>1524</v>
      </c>
      <c r="L196" s="100" t="s">
        <v>1525</v>
      </c>
      <c r="M196" s="100">
        <v>17</v>
      </c>
      <c r="N196" s="102"/>
      <c r="O196" s="274"/>
    </row>
    <row r="197" spans="1:15" x14ac:dyDescent="0.2">
      <c r="A197" s="123" t="s">
        <v>623</v>
      </c>
      <c r="B197" s="106"/>
      <c r="C197" s="99"/>
      <c r="D197" s="99"/>
      <c r="E197" s="99"/>
      <c r="F197" s="99">
        <f t="shared" si="10"/>
        <v>1</v>
      </c>
      <c r="G197" s="99"/>
      <c r="H197" s="100" t="s">
        <v>624</v>
      </c>
      <c r="I197" s="101">
        <v>17160</v>
      </c>
      <c r="J197" s="100" t="s">
        <v>625</v>
      </c>
      <c r="K197" s="100" t="s">
        <v>1524</v>
      </c>
      <c r="L197" s="100" t="s">
        <v>1525</v>
      </c>
      <c r="M197" s="100"/>
      <c r="N197" s="102"/>
      <c r="O197" s="274"/>
    </row>
    <row r="198" spans="1:15" x14ac:dyDescent="0.2">
      <c r="A198" s="123" t="s">
        <v>620</v>
      </c>
      <c r="B198" s="106"/>
      <c r="C198" s="99"/>
      <c r="D198" s="99"/>
      <c r="E198" s="99"/>
      <c r="F198" s="99">
        <f t="shared" si="10"/>
        <v>1</v>
      </c>
      <c r="G198" s="99"/>
      <c r="H198" s="100" t="s">
        <v>621</v>
      </c>
      <c r="I198" s="101">
        <v>6500</v>
      </c>
      <c r="J198" s="100" t="s">
        <v>622</v>
      </c>
      <c r="K198" s="103" t="s">
        <v>1505</v>
      </c>
      <c r="L198" s="103" t="s">
        <v>1506</v>
      </c>
      <c r="M198" s="100"/>
      <c r="N198" s="102"/>
      <c r="O198" s="274"/>
    </row>
    <row r="199" spans="1:15" x14ac:dyDescent="0.2">
      <c r="A199" s="123" t="s">
        <v>1462</v>
      </c>
      <c r="B199" s="106"/>
      <c r="C199" s="99"/>
      <c r="D199" s="99"/>
      <c r="E199" s="99"/>
      <c r="F199" s="99" t="str">
        <f t="shared" si="10"/>
        <v/>
      </c>
      <c r="G199" s="99"/>
      <c r="H199" s="100" t="s">
        <v>1463</v>
      </c>
      <c r="I199" s="101">
        <v>57070</v>
      </c>
      <c r="J199" s="100" t="s">
        <v>1464</v>
      </c>
      <c r="K199" s="100" t="s">
        <v>1526</v>
      </c>
      <c r="L199" s="100" t="s">
        <v>1527</v>
      </c>
      <c r="M199" s="100">
        <v>17</v>
      </c>
      <c r="N199" s="102"/>
      <c r="O199" s="274"/>
    </row>
    <row r="200" spans="1:15" s="98" customFormat="1" x14ac:dyDescent="0.2">
      <c r="A200" s="121" t="s">
        <v>80</v>
      </c>
      <c r="B200" s="106"/>
      <c r="C200" s="107"/>
      <c r="D200" s="107"/>
      <c r="E200" s="107"/>
      <c r="F200" s="99" t="str">
        <f t="shared" si="10"/>
        <v/>
      </c>
      <c r="G200" s="99"/>
      <c r="H200" s="103" t="s">
        <v>273</v>
      </c>
      <c r="I200" s="101">
        <v>34140</v>
      </c>
      <c r="J200" s="100" t="s">
        <v>274</v>
      </c>
      <c r="K200" s="103" t="s">
        <v>1505</v>
      </c>
      <c r="L200" s="103" t="s">
        <v>1506</v>
      </c>
      <c r="M200" s="100">
        <v>17</v>
      </c>
      <c r="N200" s="102"/>
      <c r="O200" s="274"/>
    </row>
    <row r="201" spans="1:15" x14ac:dyDescent="0.2">
      <c r="A201" s="123" t="s">
        <v>1368</v>
      </c>
      <c r="B201" s="106"/>
      <c r="C201" s="99"/>
      <c r="D201" s="99"/>
      <c r="E201" s="99"/>
      <c r="F201" s="99" t="str">
        <f t="shared" si="10"/>
        <v/>
      </c>
      <c r="G201" s="99"/>
      <c r="H201" s="100" t="s">
        <v>1369</v>
      </c>
      <c r="I201" s="101">
        <v>32300</v>
      </c>
      <c r="J201" s="100" t="s">
        <v>1370</v>
      </c>
      <c r="K201" s="178" t="s">
        <v>1522</v>
      </c>
      <c r="L201" s="103" t="s">
        <v>1523</v>
      </c>
      <c r="M201" s="100">
        <v>17</v>
      </c>
      <c r="N201" s="102"/>
      <c r="O201" s="274"/>
    </row>
    <row r="202" spans="1:15" x14ac:dyDescent="0.2">
      <c r="A202" s="123" t="s">
        <v>575</v>
      </c>
      <c r="B202" s="106"/>
      <c r="C202" s="99"/>
      <c r="D202" s="99"/>
      <c r="E202" s="99"/>
      <c r="F202" s="99" t="str">
        <f t="shared" si="10"/>
        <v/>
      </c>
      <c r="G202" s="99"/>
      <c r="H202" s="100" t="s">
        <v>574</v>
      </c>
      <c r="I202" s="101">
        <v>82300</v>
      </c>
      <c r="J202" s="100" t="s">
        <v>576</v>
      </c>
      <c r="K202" s="103" t="s">
        <v>1505</v>
      </c>
      <c r="L202" s="103" t="s">
        <v>1506</v>
      </c>
      <c r="M202" s="100">
        <v>15</v>
      </c>
      <c r="N202" s="102"/>
      <c r="O202" s="274"/>
    </row>
    <row r="203" spans="1:15" x14ac:dyDescent="0.2">
      <c r="A203" s="120" t="s">
        <v>108</v>
      </c>
      <c r="B203" s="106"/>
      <c r="C203" s="106"/>
      <c r="D203" s="106"/>
      <c r="E203" s="106"/>
      <c r="F203" s="99" t="str">
        <f t="shared" si="10"/>
        <v/>
      </c>
      <c r="G203" s="99"/>
      <c r="H203" s="103" t="s">
        <v>275</v>
      </c>
      <c r="I203" s="101">
        <v>17130</v>
      </c>
      <c r="J203" s="100" t="s">
        <v>276</v>
      </c>
      <c r="K203" s="255" t="s">
        <v>1520</v>
      </c>
      <c r="L203" s="100" t="s">
        <v>1521</v>
      </c>
      <c r="M203" s="100">
        <v>17</v>
      </c>
      <c r="N203" s="102"/>
      <c r="O203" s="274"/>
    </row>
    <row r="204" spans="1:15" x14ac:dyDescent="0.2">
      <c r="A204" s="123" t="s">
        <v>1638</v>
      </c>
      <c r="B204" s="106"/>
      <c r="C204" s="99"/>
      <c r="D204" s="99"/>
      <c r="E204" s="99"/>
      <c r="F204" s="99"/>
      <c r="G204" s="99"/>
      <c r="H204" s="100" t="s">
        <v>1639</v>
      </c>
      <c r="I204" s="101">
        <v>17270</v>
      </c>
      <c r="J204" s="100" t="s">
        <v>1640</v>
      </c>
      <c r="K204" s="255" t="s">
        <v>1520</v>
      </c>
      <c r="L204" s="100" t="s">
        <v>1521</v>
      </c>
      <c r="M204" s="100">
        <v>20</v>
      </c>
      <c r="N204" s="102"/>
      <c r="O204" s="274"/>
    </row>
    <row r="205" spans="1:15" x14ac:dyDescent="0.2">
      <c r="A205" s="121" t="s">
        <v>81</v>
      </c>
      <c r="B205" s="106"/>
      <c r="C205" s="107"/>
      <c r="D205" s="107"/>
      <c r="E205" s="107"/>
      <c r="F205" s="99">
        <f>IF(M205&gt;1,"",1)</f>
        <v>1</v>
      </c>
      <c r="G205" s="99"/>
      <c r="H205" s="103" t="s">
        <v>277</v>
      </c>
      <c r="I205" s="101">
        <v>31110</v>
      </c>
      <c r="J205" s="100" t="s">
        <v>278</v>
      </c>
      <c r="K205" s="178" t="s">
        <v>1505</v>
      </c>
      <c r="L205" s="103" t="s">
        <v>1506</v>
      </c>
      <c r="M205" s="100"/>
      <c r="N205" s="102"/>
      <c r="O205" s="274"/>
    </row>
    <row r="206" spans="1:15" x14ac:dyDescent="0.2">
      <c r="A206" s="123" t="s">
        <v>600</v>
      </c>
      <c r="B206" s="106"/>
      <c r="C206" s="99"/>
      <c r="D206" s="99"/>
      <c r="E206" s="99"/>
      <c r="F206" s="99" t="str">
        <f>IF(M206&gt;1,"",1)</f>
        <v/>
      </c>
      <c r="G206" s="99"/>
      <c r="H206" s="100" t="s">
        <v>601</v>
      </c>
      <c r="I206" s="101">
        <v>47600</v>
      </c>
      <c r="J206" s="100" t="s">
        <v>602</v>
      </c>
      <c r="K206" s="105" t="s">
        <v>1520</v>
      </c>
      <c r="L206" s="100" t="s">
        <v>1521</v>
      </c>
      <c r="M206" s="100">
        <v>15</v>
      </c>
      <c r="N206" s="102"/>
      <c r="O206" s="274"/>
    </row>
    <row r="207" spans="1:15" x14ac:dyDescent="0.2">
      <c r="A207" s="123" t="s">
        <v>1127</v>
      </c>
      <c r="B207" s="106"/>
      <c r="C207" s="99"/>
      <c r="D207" s="99"/>
      <c r="E207" s="99"/>
      <c r="F207" s="99" t="str">
        <f>IF(M207&gt;1,"",1)</f>
        <v/>
      </c>
      <c r="G207" s="99"/>
      <c r="H207" s="100" t="s">
        <v>1128</v>
      </c>
      <c r="I207" s="101">
        <v>17137</v>
      </c>
      <c r="J207" s="100" t="s">
        <v>1129</v>
      </c>
      <c r="K207" s="175" t="s">
        <v>1524</v>
      </c>
      <c r="L207" s="100" t="s">
        <v>1525</v>
      </c>
      <c r="M207" s="100">
        <v>17</v>
      </c>
      <c r="N207" s="102"/>
      <c r="O207" s="274"/>
    </row>
    <row r="208" spans="1:15" x14ac:dyDescent="0.2">
      <c r="A208" s="120" t="s">
        <v>109</v>
      </c>
      <c r="B208" s="106"/>
      <c r="C208" s="106"/>
      <c r="D208" s="106"/>
      <c r="E208" s="106"/>
      <c r="F208" s="99">
        <f>IF(M208&gt;1,"",1)</f>
        <v>1</v>
      </c>
      <c r="G208" s="99"/>
      <c r="H208" s="103" t="s">
        <v>279</v>
      </c>
      <c r="I208" s="101">
        <v>79000</v>
      </c>
      <c r="J208" s="100" t="s">
        <v>280</v>
      </c>
      <c r="K208" s="255" t="s">
        <v>1520</v>
      </c>
      <c r="L208" s="100" t="s">
        <v>1521</v>
      </c>
      <c r="M208" s="100"/>
      <c r="N208" s="102"/>
      <c r="O208" s="274"/>
    </row>
    <row r="209" spans="1:15" x14ac:dyDescent="0.2">
      <c r="A209" s="120" t="s">
        <v>1575</v>
      </c>
      <c r="B209" s="106"/>
      <c r="C209" s="106"/>
      <c r="D209" s="106"/>
      <c r="E209" s="106"/>
      <c r="F209" s="99">
        <v>1</v>
      </c>
      <c r="G209" s="99"/>
      <c r="H209" s="103" t="s">
        <v>1576</v>
      </c>
      <c r="I209" s="101">
        <v>24300</v>
      </c>
      <c r="J209" s="100" t="s">
        <v>670</v>
      </c>
      <c r="K209" s="262" t="s">
        <v>1520</v>
      </c>
      <c r="L209" s="100" t="s">
        <v>1542</v>
      </c>
      <c r="M209" s="100"/>
      <c r="N209" s="102"/>
      <c r="O209" s="274"/>
    </row>
    <row r="210" spans="1:15" x14ac:dyDescent="0.2">
      <c r="A210" s="123" t="s">
        <v>1367</v>
      </c>
      <c r="B210" s="106"/>
      <c r="C210" s="99"/>
      <c r="D210" s="99"/>
      <c r="E210" s="99"/>
      <c r="F210" s="99" t="str">
        <f t="shared" ref="F210:F243" si="11">IF(M210&gt;1,"",1)</f>
        <v/>
      </c>
      <c r="G210" s="99"/>
      <c r="H210" s="100" t="s">
        <v>1194</v>
      </c>
      <c r="I210" s="101">
        <v>54520</v>
      </c>
      <c r="J210" s="100" t="s">
        <v>1195</v>
      </c>
      <c r="K210" s="175" t="s">
        <v>1526</v>
      </c>
      <c r="L210" s="100" t="s">
        <v>1527</v>
      </c>
      <c r="M210" s="100">
        <v>15</v>
      </c>
      <c r="N210" s="102"/>
      <c r="O210" s="274"/>
    </row>
    <row r="211" spans="1:15" x14ac:dyDescent="0.2">
      <c r="A211" s="123" t="s">
        <v>814</v>
      </c>
      <c r="B211" s="106"/>
      <c r="C211" s="99"/>
      <c r="D211" s="99"/>
      <c r="E211" s="99"/>
      <c r="F211" s="99" t="str">
        <f t="shared" si="11"/>
        <v/>
      </c>
      <c r="G211" s="99"/>
      <c r="H211" s="100" t="s">
        <v>815</v>
      </c>
      <c r="I211" s="101">
        <v>4200</v>
      </c>
      <c r="J211" s="100" t="s">
        <v>816</v>
      </c>
      <c r="K211" s="257" t="s">
        <v>1505</v>
      </c>
      <c r="L211" s="103" t="s">
        <v>1506</v>
      </c>
      <c r="M211" s="100">
        <v>17</v>
      </c>
      <c r="N211" s="102"/>
      <c r="O211" s="274"/>
    </row>
    <row r="212" spans="1:15" x14ac:dyDescent="0.2">
      <c r="A212" s="121" t="s">
        <v>169</v>
      </c>
      <c r="B212" s="106"/>
      <c r="C212" s="107"/>
      <c r="D212" s="107"/>
      <c r="E212" s="107"/>
      <c r="F212" s="99" t="str">
        <f t="shared" si="11"/>
        <v/>
      </c>
      <c r="G212" s="99"/>
      <c r="H212" s="103" t="s">
        <v>282</v>
      </c>
      <c r="I212" s="101">
        <v>31830</v>
      </c>
      <c r="J212" s="100" t="s">
        <v>283</v>
      </c>
      <c r="K212" s="178" t="s">
        <v>1505</v>
      </c>
      <c r="L212" s="103" t="s">
        <v>1506</v>
      </c>
      <c r="M212" s="100">
        <v>17</v>
      </c>
      <c r="N212" s="102"/>
      <c r="O212" s="274"/>
    </row>
    <row r="213" spans="1:15" x14ac:dyDescent="0.2">
      <c r="A213" s="121" t="s">
        <v>82</v>
      </c>
      <c r="B213" s="106"/>
      <c r="C213" s="107"/>
      <c r="D213" s="107"/>
      <c r="E213" s="107"/>
      <c r="F213" s="99" t="str">
        <f t="shared" si="11"/>
        <v/>
      </c>
      <c r="G213" s="99"/>
      <c r="H213" s="103" t="s">
        <v>284</v>
      </c>
      <c r="I213" s="101">
        <v>66450</v>
      </c>
      <c r="J213" s="100" t="s">
        <v>285</v>
      </c>
      <c r="K213" s="103" t="s">
        <v>1505</v>
      </c>
      <c r="L213" s="103" t="s">
        <v>1506</v>
      </c>
      <c r="M213" s="100">
        <v>12</v>
      </c>
      <c r="N213" s="102"/>
      <c r="O213" s="274"/>
    </row>
    <row r="214" spans="1:15" x14ac:dyDescent="0.2">
      <c r="A214" s="120" t="s">
        <v>170</v>
      </c>
      <c r="B214" s="106"/>
      <c r="C214" s="106"/>
      <c r="D214" s="106"/>
      <c r="E214" s="106"/>
      <c r="F214" s="99">
        <f t="shared" si="11"/>
        <v>1</v>
      </c>
      <c r="G214" s="99"/>
      <c r="H214" s="103" t="s">
        <v>286</v>
      </c>
      <c r="I214" s="101">
        <v>54700</v>
      </c>
      <c r="J214" s="100" t="s">
        <v>287</v>
      </c>
      <c r="K214" s="100" t="s">
        <v>1526</v>
      </c>
      <c r="L214" s="100" t="s">
        <v>1527</v>
      </c>
      <c r="M214" s="100"/>
      <c r="N214" s="102"/>
      <c r="O214" s="274"/>
    </row>
    <row r="215" spans="1:15" x14ac:dyDescent="0.2">
      <c r="A215" s="121" t="s">
        <v>817</v>
      </c>
      <c r="B215" s="106"/>
      <c r="C215" s="107"/>
      <c r="D215" s="107"/>
      <c r="E215" s="107"/>
      <c r="F215" s="99">
        <f t="shared" si="11"/>
        <v>1</v>
      </c>
      <c r="G215" s="99"/>
      <c r="H215" s="103" t="s">
        <v>288</v>
      </c>
      <c r="I215" s="101">
        <v>31520</v>
      </c>
      <c r="J215" s="100" t="s">
        <v>289</v>
      </c>
      <c r="K215" s="103" t="s">
        <v>1505</v>
      </c>
      <c r="L215" s="103" t="s">
        <v>1506</v>
      </c>
      <c r="M215" s="100"/>
      <c r="N215" s="102"/>
      <c r="O215" s="274"/>
    </row>
    <row r="216" spans="1:15" x14ac:dyDescent="0.2">
      <c r="A216" s="123" t="s">
        <v>572</v>
      </c>
      <c r="B216" s="106"/>
      <c r="C216" s="99"/>
      <c r="D216" s="99"/>
      <c r="E216" s="99"/>
      <c r="F216" s="99" t="str">
        <f t="shared" si="11"/>
        <v/>
      </c>
      <c r="G216" s="99"/>
      <c r="H216" s="100" t="s">
        <v>614</v>
      </c>
      <c r="I216" s="101">
        <v>35600</v>
      </c>
      <c r="J216" s="100" t="s">
        <v>573</v>
      </c>
      <c r="K216" s="175" t="s">
        <v>1524</v>
      </c>
      <c r="L216" s="100" t="s">
        <v>1525</v>
      </c>
      <c r="M216" s="100">
        <v>15</v>
      </c>
      <c r="N216" s="102"/>
      <c r="O216" s="274"/>
    </row>
    <row r="217" spans="1:15" x14ac:dyDescent="0.2">
      <c r="A217" s="123" t="s">
        <v>603</v>
      </c>
      <c r="B217" s="106"/>
      <c r="C217" s="99"/>
      <c r="D217" s="99"/>
      <c r="E217" s="99"/>
      <c r="F217" s="99" t="str">
        <f t="shared" si="11"/>
        <v/>
      </c>
      <c r="G217" s="99"/>
      <c r="H217" s="100" t="s">
        <v>604</v>
      </c>
      <c r="I217" s="101">
        <v>35700</v>
      </c>
      <c r="J217" s="100" t="s">
        <v>503</v>
      </c>
      <c r="K217" s="100" t="s">
        <v>1524</v>
      </c>
      <c r="L217" s="100" t="s">
        <v>1525</v>
      </c>
      <c r="M217" s="100">
        <v>15</v>
      </c>
      <c r="N217" s="102"/>
      <c r="O217" s="274"/>
    </row>
    <row r="218" spans="1:15" x14ac:dyDescent="0.2">
      <c r="A218" s="120" t="s">
        <v>1628</v>
      </c>
      <c r="B218" s="106"/>
      <c r="C218" s="106"/>
      <c r="D218" s="106"/>
      <c r="E218" s="106"/>
      <c r="F218" s="99" t="str">
        <f t="shared" si="11"/>
        <v/>
      </c>
      <c r="G218" s="99"/>
      <c r="H218" s="103" t="s">
        <v>1629</v>
      </c>
      <c r="I218" s="101">
        <v>24600</v>
      </c>
      <c r="J218" s="100" t="s">
        <v>350</v>
      </c>
      <c r="K218" s="255" t="s">
        <v>1520</v>
      </c>
      <c r="L218" s="100" t="s">
        <v>1521</v>
      </c>
      <c r="M218" s="100">
        <v>20</v>
      </c>
      <c r="N218" s="102"/>
      <c r="O218" s="274"/>
    </row>
    <row r="219" spans="1:15" x14ac:dyDescent="0.2">
      <c r="A219" s="120" t="s">
        <v>1267</v>
      </c>
      <c r="B219" s="106"/>
      <c r="C219" s="106"/>
      <c r="D219" s="106"/>
      <c r="E219" s="106"/>
      <c r="F219" s="99" t="str">
        <f t="shared" si="11"/>
        <v/>
      </c>
      <c r="G219" s="99"/>
      <c r="H219" s="103" t="s">
        <v>1268</v>
      </c>
      <c r="I219" s="101">
        <v>17300</v>
      </c>
      <c r="J219" s="100" t="s">
        <v>1269</v>
      </c>
      <c r="K219" s="175" t="s">
        <v>1524</v>
      </c>
      <c r="L219" s="100" t="s">
        <v>1525</v>
      </c>
      <c r="M219" s="100">
        <v>17</v>
      </c>
      <c r="N219" s="102"/>
      <c r="O219" s="274"/>
    </row>
    <row r="220" spans="1:15" x14ac:dyDescent="0.2">
      <c r="A220" s="123" t="s">
        <v>818</v>
      </c>
      <c r="B220" s="106"/>
      <c r="C220" s="99"/>
      <c r="D220" s="99"/>
      <c r="E220" s="99"/>
      <c r="F220" s="99" t="str">
        <f t="shared" si="11"/>
        <v/>
      </c>
      <c r="G220" s="99"/>
      <c r="H220" s="100" t="s">
        <v>819</v>
      </c>
      <c r="I220" s="101">
        <v>12000</v>
      </c>
      <c r="J220" s="100" t="s">
        <v>820</v>
      </c>
      <c r="K220" s="103" t="s">
        <v>1505</v>
      </c>
      <c r="L220" s="103" t="s">
        <v>1506</v>
      </c>
      <c r="M220" s="100">
        <v>15</v>
      </c>
      <c r="N220" s="102"/>
      <c r="O220" s="274"/>
    </row>
    <row r="221" spans="1:15" x14ac:dyDescent="0.2">
      <c r="A221" s="120" t="s">
        <v>110</v>
      </c>
      <c r="B221" s="106"/>
      <c r="C221" s="106"/>
      <c r="D221" s="106"/>
      <c r="E221" s="106"/>
      <c r="F221" s="99">
        <f t="shared" si="11"/>
        <v>1</v>
      </c>
      <c r="G221" s="99"/>
      <c r="H221" s="103" t="s">
        <v>290</v>
      </c>
      <c r="I221" s="101">
        <v>16270</v>
      </c>
      <c r="J221" s="100" t="s">
        <v>291</v>
      </c>
      <c r="K221" s="105" t="s">
        <v>1520</v>
      </c>
      <c r="L221" s="100" t="s">
        <v>1521</v>
      </c>
      <c r="M221" s="100"/>
      <c r="N221" s="102"/>
      <c r="O221" s="274"/>
    </row>
    <row r="222" spans="1:15" s="98" customFormat="1" x14ac:dyDescent="0.2">
      <c r="A222" s="120" t="s">
        <v>111</v>
      </c>
      <c r="B222" s="106"/>
      <c r="C222" s="106"/>
      <c r="D222" s="106"/>
      <c r="E222" s="106"/>
      <c r="F222" s="99" t="str">
        <f t="shared" si="11"/>
        <v/>
      </c>
      <c r="G222" s="99"/>
      <c r="H222" s="103" t="s">
        <v>1064</v>
      </c>
      <c r="I222" s="101">
        <v>17640</v>
      </c>
      <c r="J222" s="100" t="s">
        <v>1065</v>
      </c>
      <c r="K222" s="100" t="s">
        <v>1524</v>
      </c>
      <c r="L222" s="100" t="s">
        <v>1525</v>
      </c>
      <c r="M222" s="100">
        <v>17</v>
      </c>
      <c r="N222" s="102"/>
      <c r="O222" s="274"/>
    </row>
    <row r="223" spans="1:15" x14ac:dyDescent="0.2">
      <c r="A223" s="120" t="s">
        <v>1261</v>
      </c>
      <c r="B223" s="106"/>
      <c r="C223" s="106"/>
      <c r="D223" s="106"/>
      <c r="E223" s="106"/>
      <c r="F223" s="99" t="str">
        <f t="shared" si="11"/>
        <v/>
      </c>
      <c r="G223" s="99"/>
      <c r="H223" s="103" t="s">
        <v>1262</v>
      </c>
      <c r="I223" s="101">
        <v>23000</v>
      </c>
      <c r="J223" s="100" t="s">
        <v>1263</v>
      </c>
      <c r="K223" s="255" t="s">
        <v>1520</v>
      </c>
      <c r="L223" s="100" t="s">
        <v>1521</v>
      </c>
      <c r="M223" s="100">
        <v>17</v>
      </c>
      <c r="N223" s="102"/>
      <c r="O223" s="274"/>
    </row>
    <row r="224" spans="1:15" x14ac:dyDescent="0.2">
      <c r="A224" s="123" t="s">
        <v>1468</v>
      </c>
      <c r="B224" s="106"/>
      <c r="C224" s="99"/>
      <c r="D224" s="99"/>
      <c r="E224" s="99"/>
      <c r="F224" s="99" t="str">
        <f t="shared" si="11"/>
        <v/>
      </c>
      <c r="G224" s="99"/>
      <c r="H224" s="100" t="s">
        <v>1469</v>
      </c>
      <c r="I224" s="101">
        <v>57450</v>
      </c>
      <c r="J224" s="100" t="s">
        <v>1470</v>
      </c>
      <c r="K224" s="175" t="s">
        <v>1526</v>
      </c>
      <c r="L224" s="100" t="s">
        <v>1527</v>
      </c>
      <c r="M224" s="100">
        <v>17</v>
      </c>
      <c r="N224" s="102"/>
      <c r="O224" s="274"/>
    </row>
    <row r="225" spans="1:15" x14ac:dyDescent="0.2">
      <c r="A225" s="123" t="s">
        <v>1225</v>
      </c>
      <c r="B225" s="106"/>
      <c r="C225" s="99"/>
      <c r="D225" s="99"/>
      <c r="E225" s="99"/>
      <c r="F225" s="99" t="str">
        <f t="shared" si="11"/>
        <v/>
      </c>
      <c r="G225" s="99"/>
      <c r="H225" s="100" t="s">
        <v>1226</v>
      </c>
      <c r="I225" s="101">
        <v>86400</v>
      </c>
      <c r="J225" s="100" t="s">
        <v>1227</v>
      </c>
      <c r="K225" s="105" t="s">
        <v>1520</v>
      </c>
      <c r="L225" s="100" t="s">
        <v>1521</v>
      </c>
      <c r="M225" s="100">
        <v>17</v>
      </c>
      <c r="N225" s="102"/>
      <c r="O225" s="274"/>
    </row>
    <row r="226" spans="1:15" x14ac:dyDescent="0.2">
      <c r="A226" s="123" t="s">
        <v>1437</v>
      </c>
      <c r="B226" s="106"/>
      <c r="C226" s="99"/>
      <c r="D226" s="99"/>
      <c r="E226" s="99"/>
      <c r="F226" s="99" t="str">
        <f t="shared" si="11"/>
        <v/>
      </c>
      <c r="G226" s="99"/>
      <c r="H226" s="100" t="s">
        <v>1438</v>
      </c>
      <c r="I226" s="101">
        <v>67600</v>
      </c>
      <c r="J226" s="100" t="s">
        <v>1390</v>
      </c>
      <c r="K226" s="100" t="s">
        <v>1526</v>
      </c>
      <c r="L226" s="100" t="s">
        <v>1527</v>
      </c>
      <c r="M226" s="100">
        <v>17</v>
      </c>
      <c r="N226" s="102"/>
      <c r="O226" s="274"/>
    </row>
    <row r="227" spans="1:15" x14ac:dyDescent="0.2">
      <c r="A227" s="123" t="s">
        <v>1216</v>
      </c>
      <c r="B227" s="106"/>
      <c r="C227" s="99"/>
      <c r="D227" s="99"/>
      <c r="E227" s="99"/>
      <c r="F227" s="99" t="str">
        <f t="shared" si="11"/>
        <v/>
      </c>
      <c r="G227" s="99"/>
      <c r="H227" s="100" t="s">
        <v>1217</v>
      </c>
      <c r="I227" s="101">
        <v>65600</v>
      </c>
      <c r="J227" s="100" t="s">
        <v>1218</v>
      </c>
      <c r="K227" s="103" t="s">
        <v>1522</v>
      </c>
      <c r="L227" s="103" t="s">
        <v>1523</v>
      </c>
      <c r="M227" s="100">
        <v>17</v>
      </c>
      <c r="N227" s="102"/>
      <c r="O227" s="274"/>
    </row>
    <row r="228" spans="1:15" s="98" customFormat="1" x14ac:dyDescent="0.2">
      <c r="A228" s="121" t="s">
        <v>83</v>
      </c>
      <c r="B228" s="106"/>
      <c r="C228" s="107"/>
      <c r="D228" s="107"/>
      <c r="E228" s="107"/>
      <c r="F228" s="99" t="str">
        <f t="shared" si="11"/>
        <v/>
      </c>
      <c r="G228" s="99"/>
      <c r="H228" s="103" t="s">
        <v>297</v>
      </c>
      <c r="I228" s="101">
        <v>11310</v>
      </c>
      <c r="J228" s="100" t="s">
        <v>298</v>
      </c>
      <c r="K228" s="103" t="s">
        <v>1505</v>
      </c>
      <c r="L228" s="103" t="s">
        <v>1506</v>
      </c>
      <c r="M228" s="100">
        <v>15</v>
      </c>
      <c r="N228" s="102"/>
      <c r="O228" s="274"/>
    </row>
    <row r="229" spans="1:15" x14ac:dyDescent="0.2">
      <c r="A229" s="123" t="s">
        <v>1198</v>
      </c>
      <c r="B229" s="106"/>
      <c r="C229" s="99"/>
      <c r="D229" s="99"/>
      <c r="E229" s="99"/>
      <c r="F229" s="99" t="str">
        <f t="shared" si="11"/>
        <v/>
      </c>
      <c r="G229" s="99"/>
      <c r="H229" s="100" t="s">
        <v>1199</v>
      </c>
      <c r="I229" s="101">
        <v>33910</v>
      </c>
      <c r="J229" s="100" t="s">
        <v>1200</v>
      </c>
      <c r="K229" s="257" t="s">
        <v>1522</v>
      </c>
      <c r="L229" s="103" t="s">
        <v>1523</v>
      </c>
      <c r="M229" s="100">
        <v>17</v>
      </c>
      <c r="N229" s="102"/>
      <c r="O229" s="274"/>
    </row>
    <row r="230" spans="1:15" x14ac:dyDescent="0.2">
      <c r="A230" s="123" t="s">
        <v>1323</v>
      </c>
      <c r="B230" s="106"/>
      <c r="C230" s="99"/>
      <c r="D230" s="99"/>
      <c r="E230" s="99"/>
      <c r="F230" s="99" t="str">
        <f t="shared" si="11"/>
        <v/>
      </c>
      <c r="G230" s="99"/>
      <c r="H230" s="100" t="s">
        <v>1321</v>
      </c>
      <c r="I230" s="101">
        <v>85600</v>
      </c>
      <c r="J230" s="100" t="s">
        <v>1322</v>
      </c>
      <c r="K230" s="100" t="s">
        <v>1524</v>
      </c>
      <c r="L230" s="100" t="s">
        <v>1525</v>
      </c>
      <c r="M230" s="100">
        <v>17</v>
      </c>
      <c r="N230" s="102"/>
      <c r="O230" s="274"/>
    </row>
    <row r="231" spans="1:15" x14ac:dyDescent="0.2">
      <c r="A231" s="121" t="s">
        <v>84</v>
      </c>
      <c r="B231" s="106"/>
      <c r="C231" s="107"/>
      <c r="D231" s="107"/>
      <c r="E231" s="107"/>
      <c r="F231" s="99">
        <f t="shared" si="11"/>
        <v>1</v>
      </c>
      <c r="G231" s="99"/>
      <c r="H231" s="103" t="s">
        <v>299</v>
      </c>
      <c r="I231" s="101">
        <v>9190</v>
      </c>
      <c r="J231" s="100" t="s">
        <v>300</v>
      </c>
      <c r="K231" s="178" t="s">
        <v>1505</v>
      </c>
      <c r="L231" s="103" t="s">
        <v>1506</v>
      </c>
      <c r="M231" s="100"/>
      <c r="N231" s="102"/>
      <c r="O231" s="274"/>
    </row>
    <row r="232" spans="1:15" x14ac:dyDescent="0.2">
      <c r="A232" s="123" t="s">
        <v>821</v>
      </c>
      <c r="B232" s="106"/>
      <c r="C232" s="99"/>
      <c r="D232" s="99"/>
      <c r="E232" s="99"/>
      <c r="F232" s="99" t="str">
        <f t="shared" si="11"/>
        <v/>
      </c>
      <c r="G232" s="99"/>
      <c r="H232" s="100" t="s">
        <v>526</v>
      </c>
      <c r="I232" s="101">
        <v>35400</v>
      </c>
      <c r="J232" s="100" t="s">
        <v>527</v>
      </c>
      <c r="K232" s="256" t="s">
        <v>1524</v>
      </c>
      <c r="L232" s="100" t="s">
        <v>1525</v>
      </c>
      <c r="M232" s="100">
        <v>10</v>
      </c>
      <c r="N232" s="102"/>
      <c r="O232" s="274"/>
    </row>
    <row r="233" spans="1:15" x14ac:dyDescent="0.2">
      <c r="A233" s="123" t="s">
        <v>933</v>
      </c>
      <c r="B233" s="106"/>
      <c r="C233" s="99"/>
      <c r="D233" s="99"/>
      <c r="E233" s="99"/>
      <c r="F233" s="99" t="str">
        <f t="shared" si="11"/>
        <v/>
      </c>
      <c r="G233" s="99"/>
      <c r="H233" s="100" t="s">
        <v>934</v>
      </c>
      <c r="I233" s="101">
        <v>33160</v>
      </c>
      <c r="J233" s="100" t="s">
        <v>361</v>
      </c>
      <c r="K233" s="178" t="s">
        <v>1522</v>
      </c>
      <c r="L233" s="103" t="s">
        <v>1523</v>
      </c>
      <c r="M233" s="100">
        <v>17</v>
      </c>
      <c r="N233" s="105"/>
      <c r="O233" s="273"/>
    </row>
    <row r="234" spans="1:15" x14ac:dyDescent="0.2">
      <c r="A234" s="120" t="s">
        <v>1040</v>
      </c>
      <c r="B234" s="106"/>
      <c r="C234" s="106"/>
      <c r="D234" s="106"/>
      <c r="E234" s="106"/>
      <c r="F234" s="99">
        <f t="shared" si="11"/>
        <v>1</v>
      </c>
      <c r="G234" s="99"/>
      <c r="H234" s="103" t="s">
        <v>1041</v>
      </c>
      <c r="I234" s="104">
        <v>42190</v>
      </c>
      <c r="J234" s="103" t="s">
        <v>1042</v>
      </c>
      <c r="K234" s="255" t="s">
        <v>1520</v>
      </c>
      <c r="L234" s="100" t="s">
        <v>1521</v>
      </c>
      <c r="M234" s="103"/>
      <c r="N234" s="102"/>
      <c r="O234" s="274"/>
    </row>
    <row r="235" spans="1:15" x14ac:dyDescent="0.2">
      <c r="A235" s="123" t="s">
        <v>822</v>
      </c>
      <c r="B235" s="106"/>
      <c r="C235" s="99"/>
      <c r="D235" s="99"/>
      <c r="E235" s="99"/>
      <c r="F235" s="99" t="str">
        <f t="shared" si="11"/>
        <v/>
      </c>
      <c r="G235" s="99"/>
      <c r="H235" s="100" t="s">
        <v>823</v>
      </c>
      <c r="I235" s="101">
        <v>64310</v>
      </c>
      <c r="J235" s="100" t="s">
        <v>824</v>
      </c>
      <c r="K235" s="103" t="s">
        <v>1522</v>
      </c>
      <c r="L235" s="103" t="s">
        <v>1523</v>
      </c>
      <c r="M235" s="100">
        <v>17</v>
      </c>
      <c r="N235" s="102"/>
      <c r="O235" s="274"/>
    </row>
    <row r="236" spans="1:15" x14ac:dyDescent="0.2">
      <c r="A236" s="120" t="s">
        <v>825</v>
      </c>
      <c r="B236" s="106"/>
      <c r="C236" s="106"/>
      <c r="D236" s="106"/>
      <c r="E236" s="106"/>
      <c r="F236" s="99">
        <f t="shared" si="11"/>
        <v>1</v>
      </c>
      <c r="G236" s="99"/>
      <c r="H236" s="103" t="s">
        <v>293</v>
      </c>
      <c r="I236" s="101">
        <v>2100</v>
      </c>
      <c r="J236" s="100" t="s">
        <v>294</v>
      </c>
      <c r="K236" s="100" t="s">
        <v>1526</v>
      </c>
      <c r="L236" s="100" t="s">
        <v>1527</v>
      </c>
      <c r="M236" s="100"/>
      <c r="N236" s="102"/>
      <c r="O236" s="274"/>
    </row>
    <row r="237" spans="1:15" x14ac:dyDescent="0.2">
      <c r="A237" s="120" t="s">
        <v>826</v>
      </c>
      <c r="B237" s="106"/>
      <c r="C237" s="106"/>
      <c r="D237" s="106"/>
      <c r="E237" s="106"/>
      <c r="F237" s="99">
        <f t="shared" si="11"/>
        <v>1</v>
      </c>
      <c r="G237" s="99"/>
      <c r="H237" s="103" t="s">
        <v>295</v>
      </c>
      <c r="I237" s="101">
        <v>2100</v>
      </c>
      <c r="J237" s="100" t="s">
        <v>296</v>
      </c>
      <c r="K237" s="100" t="s">
        <v>1526</v>
      </c>
      <c r="L237" s="100" t="s">
        <v>1527</v>
      </c>
      <c r="M237" s="100"/>
      <c r="N237" s="102"/>
      <c r="O237" s="274"/>
    </row>
    <row r="238" spans="1:15" x14ac:dyDescent="0.2">
      <c r="A238" s="123" t="s">
        <v>827</v>
      </c>
      <c r="B238" s="106"/>
      <c r="C238" s="99"/>
      <c r="D238" s="99"/>
      <c r="E238" s="99"/>
      <c r="F238" s="99" t="str">
        <f t="shared" si="11"/>
        <v/>
      </c>
      <c r="G238" s="99"/>
      <c r="H238" s="100" t="s">
        <v>548</v>
      </c>
      <c r="I238" s="101">
        <v>33113</v>
      </c>
      <c r="J238" s="100" t="s">
        <v>549</v>
      </c>
      <c r="K238" s="103" t="s">
        <v>1522</v>
      </c>
      <c r="L238" s="103" t="s">
        <v>1523</v>
      </c>
      <c r="M238" s="100">
        <v>17</v>
      </c>
      <c r="N238" s="102"/>
      <c r="O238" s="274"/>
    </row>
    <row r="239" spans="1:15" x14ac:dyDescent="0.2">
      <c r="A239" s="120" t="s">
        <v>49</v>
      </c>
      <c r="B239" s="106"/>
      <c r="C239" s="106"/>
      <c r="D239" s="106"/>
      <c r="E239" s="106"/>
      <c r="F239" s="99">
        <f t="shared" si="11"/>
        <v>1</v>
      </c>
      <c r="G239" s="99"/>
      <c r="H239" s="103" t="s">
        <v>301</v>
      </c>
      <c r="I239" s="101">
        <v>40400</v>
      </c>
      <c r="J239" s="100" t="s">
        <v>302</v>
      </c>
      <c r="K239" s="178" t="s">
        <v>1522</v>
      </c>
      <c r="L239" s="103" t="s">
        <v>1523</v>
      </c>
      <c r="M239" s="100"/>
      <c r="N239" s="102"/>
      <c r="O239" s="274"/>
    </row>
    <row r="240" spans="1:15" x14ac:dyDescent="0.2">
      <c r="A240" s="120" t="s">
        <v>171</v>
      </c>
      <c r="B240" s="106"/>
      <c r="C240" s="106"/>
      <c r="D240" s="106"/>
      <c r="E240" s="106"/>
      <c r="F240" s="99" t="str">
        <f t="shared" si="11"/>
        <v/>
      </c>
      <c r="G240" s="99"/>
      <c r="H240" s="103" t="s">
        <v>303</v>
      </c>
      <c r="I240" s="101">
        <v>31200</v>
      </c>
      <c r="J240" s="100" t="s">
        <v>262</v>
      </c>
      <c r="K240" s="103" t="s">
        <v>1505</v>
      </c>
      <c r="L240" s="103" t="s">
        <v>1506</v>
      </c>
      <c r="M240" s="100">
        <v>17</v>
      </c>
      <c r="N240" s="102"/>
      <c r="O240" s="274"/>
    </row>
    <row r="241" spans="1:15" x14ac:dyDescent="0.2">
      <c r="A241" s="121" t="s">
        <v>568</v>
      </c>
      <c r="B241" s="106"/>
      <c r="C241" s="107"/>
      <c r="D241" s="107"/>
      <c r="E241" s="107"/>
      <c r="F241" s="99" t="str">
        <f t="shared" si="11"/>
        <v/>
      </c>
      <c r="G241" s="99"/>
      <c r="H241" s="103" t="s">
        <v>261</v>
      </c>
      <c r="I241" s="101">
        <v>31100</v>
      </c>
      <c r="J241" s="100" t="s">
        <v>262</v>
      </c>
      <c r="K241" s="103" t="s">
        <v>1505</v>
      </c>
      <c r="L241" s="103" t="s">
        <v>1506</v>
      </c>
      <c r="M241" s="100">
        <v>15</v>
      </c>
      <c r="N241" s="102"/>
      <c r="O241" s="274"/>
    </row>
    <row r="242" spans="1:15" x14ac:dyDescent="0.2">
      <c r="A242" s="123" t="s">
        <v>693</v>
      </c>
      <c r="B242" s="106"/>
      <c r="C242" s="99"/>
      <c r="D242" s="99"/>
      <c r="E242" s="99"/>
      <c r="F242" s="99" t="str">
        <f t="shared" si="11"/>
        <v/>
      </c>
      <c r="G242" s="99"/>
      <c r="H242" s="100" t="s">
        <v>694</v>
      </c>
      <c r="I242" s="101">
        <v>19000</v>
      </c>
      <c r="J242" s="100" t="s">
        <v>695</v>
      </c>
      <c r="K242" s="255" t="s">
        <v>1520</v>
      </c>
      <c r="L242" s="100" t="s">
        <v>1521</v>
      </c>
      <c r="M242" s="100">
        <v>17</v>
      </c>
      <c r="N242" s="102"/>
      <c r="O242" s="274"/>
    </row>
    <row r="243" spans="1:15" x14ac:dyDescent="0.2">
      <c r="A243" s="123" t="s">
        <v>1219</v>
      </c>
      <c r="B243" s="106"/>
      <c r="C243" s="99"/>
      <c r="D243" s="99"/>
      <c r="E243" s="99"/>
      <c r="F243" s="99" t="str">
        <f t="shared" si="11"/>
        <v/>
      </c>
      <c r="G243" s="99"/>
      <c r="H243" s="100" t="s">
        <v>1220</v>
      </c>
      <c r="I243" s="101">
        <v>65500</v>
      </c>
      <c r="J243" s="100" t="s">
        <v>1221</v>
      </c>
      <c r="K243" s="257" t="s">
        <v>1522</v>
      </c>
      <c r="L243" s="103" t="s">
        <v>1523</v>
      </c>
      <c r="M243" s="100">
        <v>17</v>
      </c>
      <c r="N243" s="102"/>
      <c r="O243" s="274"/>
    </row>
    <row r="244" spans="1:15" x14ac:dyDescent="0.2">
      <c r="A244" s="123" t="s">
        <v>1420</v>
      </c>
      <c r="B244" s="106"/>
      <c r="C244" s="99"/>
      <c r="D244" s="99"/>
      <c r="E244" s="99"/>
      <c r="F244" s="99"/>
      <c r="G244" s="99"/>
      <c r="H244" s="100" t="s">
        <v>1421</v>
      </c>
      <c r="I244" s="101">
        <v>68800</v>
      </c>
      <c r="J244" s="100" t="s">
        <v>1422</v>
      </c>
      <c r="K244" s="175" t="s">
        <v>1526</v>
      </c>
      <c r="L244" s="100" t="s">
        <v>1527</v>
      </c>
      <c r="M244" s="100">
        <v>17</v>
      </c>
      <c r="N244" s="102"/>
      <c r="O244" s="274"/>
    </row>
    <row r="245" spans="1:15" x14ac:dyDescent="0.2">
      <c r="A245" s="120" t="s">
        <v>112</v>
      </c>
      <c r="B245" s="106"/>
      <c r="C245" s="106"/>
      <c r="D245" s="106"/>
      <c r="E245" s="106"/>
      <c r="F245" s="99">
        <f t="shared" ref="F245:F248" si="12">IF(M245&gt;1,"",1)</f>
        <v>1</v>
      </c>
      <c r="G245" s="99"/>
      <c r="H245" s="103" t="s">
        <v>304</v>
      </c>
      <c r="I245" s="101">
        <v>47210</v>
      </c>
      <c r="J245" s="100" t="s">
        <v>305</v>
      </c>
      <c r="K245" s="105" t="s">
        <v>1520</v>
      </c>
      <c r="L245" s="100" t="s">
        <v>1521</v>
      </c>
      <c r="M245" s="100"/>
      <c r="N245" s="102"/>
      <c r="O245" s="274"/>
    </row>
    <row r="246" spans="1:15" x14ac:dyDescent="0.2">
      <c r="A246" s="123" t="s">
        <v>1069</v>
      </c>
      <c r="B246" s="99"/>
      <c r="C246" s="99">
        <v>1</v>
      </c>
      <c r="D246" s="99">
        <v>1</v>
      </c>
      <c r="E246" s="99"/>
      <c r="F246" s="99">
        <f t="shared" si="12"/>
        <v>1</v>
      </c>
      <c r="G246" s="99"/>
      <c r="H246" s="100" t="s">
        <v>1070</v>
      </c>
      <c r="I246" s="101">
        <v>85270</v>
      </c>
      <c r="J246" s="100" t="s">
        <v>1071</v>
      </c>
      <c r="K246" s="256" t="s">
        <v>1528</v>
      </c>
      <c r="L246" s="100" t="s">
        <v>1529</v>
      </c>
      <c r="M246" s="100"/>
      <c r="N246" s="102"/>
      <c r="O246" s="274"/>
    </row>
    <row r="247" spans="1:15" x14ac:dyDescent="0.2">
      <c r="A247" s="123" t="s">
        <v>828</v>
      </c>
      <c r="B247" s="106"/>
      <c r="C247" s="99"/>
      <c r="D247" s="99"/>
      <c r="E247" s="99"/>
      <c r="F247" s="99">
        <f t="shared" si="12"/>
        <v>1</v>
      </c>
      <c r="G247" s="99"/>
      <c r="H247" s="100" t="s">
        <v>829</v>
      </c>
      <c r="I247" s="101">
        <v>17000</v>
      </c>
      <c r="J247" s="100" t="s">
        <v>660</v>
      </c>
      <c r="K247" s="100" t="s">
        <v>1524</v>
      </c>
      <c r="L247" s="100" t="s">
        <v>1525</v>
      </c>
      <c r="M247" s="100"/>
      <c r="N247" s="105"/>
      <c r="O247" s="273"/>
    </row>
    <row r="248" spans="1:15" x14ac:dyDescent="0.2">
      <c r="A248" s="120" t="s">
        <v>1043</v>
      </c>
      <c r="B248" s="106"/>
      <c r="C248" s="106">
        <v>1</v>
      </c>
      <c r="D248" s="106">
        <v>1</v>
      </c>
      <c r="E248" s="106"/>
      <c r="F248" s="99">
        <f t="shared" si="12"/>
        <v>1</v>
      </c>
      <c r="G248" s="99"/>
      <c r="H248" s="103" t="s">
        <v>1044</v>
      </c>
      <c r="I248" s="104">
        <v>74800</v>
      </c>
      <c r="J248" s="103" t="s">
        <v>1045</v>
      </c>
      <c r="K248" s="256" t="s">
        <v>1528</v>
      </c>
      <c r="L248" s="100" t="s">
        <v>1529</v>
      </c>
      <c r="M248" s="103"/>
      <c r="N248" s="102"/>
      <c r="O248" s="274"/>
    </row>
    <row r="249" spans="1:15" x14ac:dyDescent="0.2">
      <c r="A249" s="121" t="s">
        <v>85</v>
      </c>
      <c r="B249" s="106"/>
      <c r="C249" s="107"/>
      <c r="D249" s="107"/>
      <c r="E249" s="107"/>
      <c r="F249" s="99" t="str">
        <f t="shared" ref="F249:F275" si="13">IF(M249&gt;1,"",1)</f>
        <v/>
      </c>
      <c r="G249" s="99"/>
      <c r="H249" s="103" t="s">
        <v>306</v>
      </c>
      <c r="I249" s="101">
        <v>30100</v>
      </c>
      <c r="J249" s="100" t="s">
        <v>220</v>
      </c>
      <c r="K249" s="178" t="s">
        <v>1505</v>
      </c>
      <c r="L249" s="103" t="s">
        <v>1506</v>
      </c>
      <c r="M249" s="100">
        <v>17</v>
      </c>
      <c r="N249" s="102"/>
      <c r="O249" s="274"/>
    </row>
    <row r="250" spans="1:15" x14ac:dyDescent="0.2">
      <c r="A250" s="123" t="s">
        <v>611</v>
      </c>
      <c r="B250" s="106"/>
      <c r="C250" s="99"/>
      <c r="D250" s="99"/>
      <c r="E250" s="99"/>
      <c r="F250" s="99" t="str">
        <f t="shared" si="13"/>
        <v/>
      </c>
      <c r="G250" s="99"/>
      <c r="H250" s="100" t="s">
        <v>612</v>
      </c>
      <c r="I250" s="101">
        <v>72700</v>
      </c>
      <c r="J250" s="100" t="s">
        <v>613</v>
      </c>
      <c r="K250" s="256" t="s">
        <v>1524</v>
      </c>
      <c r="L250" s="100" t="s">
        <v>1525</v>
      </c>
      <c r="M250" s="100">
        <v>17</v>
      </c>
      <c r="N250" s="102"/>
      <c r="O250" s="274"/>
    </row>
    <row r="251" spans="1:15" x14ac:dyDescent="0.2">
      <c r="A251" s="123" t="s">
        <v>1011</v>
      </c>
      <c r="B251" s="106"/>
      <c r="C251" s="99"/>
      <c r="D251" s="99"/>
      <c r="E251" s="99"/>
      <c r="F251" s="99">
        <f t="shared" si="13"/>
        <v>1</v>
      </c>
      <c r="G251" s="99"/>
      <c r="H251" s="100" t="s">
        <v>1012</v>
      </c>
      <c r="I251" s="101">
        <v>45200</v>
      </c>
      <c r="J251" s="100" t="s">
        <v>1013</v>
      </c>
      <c r="K251" s="105" t="s">
        <v>1520</v>
      </c>
      <c r="L251" s="100" t="s">
        <v>1521</v>
      </c>
      <c r="M251" s="100"/>
      <c r="N251" s="102"/>
      <c r="O251" s="274"/>
    </row>
    <row r="252" spans="1:15" x14ac:dyDescent="0.2">
      <c r="A252" s="123" t="s">
        <v>586</v>
      </c>
      <c r="B252" s="106"/>
      <c r="C252" s="99"/>
      <c r="D252" s="99"/>
      <c r="E252" s="99"/>
      <c r="F252" s="99" t="str">
        <f t="shared" si="13"/>
        <v/>
      </c>
      <c r="G252" s="99"/>
      <c r="H252" s="100" t="s">
        <v>587</v>
      </c>
      <c r="I252" s="101">
        <v>49100</v>
      </c>
      <c r="J252" s="100" t="s">
        <v>588</v>
      </c>
      <c r="K252" s="175" t="s">
        <v>1524</v>
      </c>
      <c r="L252" s="100" t="s">
        <v>1525</v>
      </c>
      <c r="M252" s="100">
        <v>17</v>
      </c>
      <c r="N252" s="102"/>
      <c r="O252" s="274"/>
    </row>
    <row r="253" spans="1:15" x14ac:dyDescent="0.2">
      <c r="A253" s="121" t="s">
        <v>1213</v>
      </c>
      <c r="B253" s="106"/>
      <c r="C253" s="107"/>
      <c r="D253" s="107"/>
      <c r="E253" s="107"/>
      <c r="F253" s="99" t="str">
        <f t="shared" si="13"/>
        <v/>
      </c>
      <c r="G253" s="99"/>
      <c r="H253" s="103" t="s">
        <v>1214</v>
      </c>
      <c r="I253" s="101">
        <v>64000</v>
      </c>
      <c r="J253" s="100" t="s">
        <v>1215</v>
      </c>
      <c r="K253" s="257" t="s">
        <v>1522</v>
      </c>
      <c r="L253" s="103" t="s">
        <v>1523</v>
      </c>
      <c r="M253" s="100">
        <v>17</v>
      </c>
      <c r="N253" s="102"/>
      <c r="O253" s="274"/>
    </row>
    <row r="254" spans="1:15" x14ac:dyDescent="0.2">
      <c r="A254" s="120" t="s">
        <v>113</v>
      </c>
      <c r="B254" s="106"/>
      <c r="C254" s="106"/>
      <c r="D254" s="106"/>
      <c r="E254" s="106"/>
      <c r="F254" s="99">
        <f t="shared" si="13"/>
        <v>1</v>
      </c>
      <c r="G254" s="99"/>
      <c r="H254" s="103" t="s">
        <v>307</v>
      </c>
      <c r="I254" s="101">
        <v>16000</v>
      </c>
      <c r="J254" s="100" t="s">
        <v>308</v>
      </c>
      <c r="K254" s="262" t="s">
        <v>1520</v>
      </c>
      <c r="L254" s="100" t="s">
        <v>1521</v>
      </c>
      <c r="M254" s="100"/>
      <c r="N254" s="102"/>
      <c r="O254" s="274"/>
    </row>
    <row r="255" spans="1:15" x14ac:dyDescent="0.2">
      <c r="A255" s="123" t="s">
        <v>982</v>
      </c>
      <c r="B255" s="106"/>
      <c r="C255" s="99"/>
      <c r="D255" s="99"/>
      <c r="E255" s="99"/>
      <c r="F255" s="99" t="str">
        <f t="shared" si="13"/>
        <v/>
      </c>
      <c r="G255" s="99"/>
      <c r="H255" s="100" t="s">
        <v>983</v>
      </c>
      <c r="I255" s="101">
        <v>82000</v>
      </c>
      <c r="J255" s="100" t="s">
        <v>490</v>
      </c>
      <c r="K255" s="103" t="s">
        <v>1505</v>
      </c>
      <c r="L255" s="103" t="s">
        <v>1506</v>
      </c>
      <c r="M255" s="100">
        <v>15</v>
      </c>
      <c r="N255" s="102"/>
      <c r="O255" s="274"/>
    </row>
    <row r="256" spans="1:15" x14ac:dyDescent="0.2">
      <c r="A256" s="123" t="s">
        <v>629</v>
      </c>
      <c r="B256" s="106"/>
      <c r="C256" s="99"/>
      <c r="D256" s="99"/>
      <c r="E256" s="99"/>
      <c r="F256" s="99" t="str">
        <f t="shared" si="13"/>
        <v/>
      </c>
      <c r="G256" s="99"/>
      <c r="H256" s="100" t="s">
        <v>630</v>
      </c>
      <c r="I256" s="101">
        <v>71400</v>
      </c>
      <c r="J256" s="100" t="s">
        <v>631</v>
      </c>
      <c r="K256" s="105" t="s">
        <v>1520</v>
      </c>
      <c r="L256" s="100" t="s">
        <v>1521</v>
      </c>
      <c r="M256" s="100">
        <v>17</v>
      </c>
      <c r="N256" s="102"/>
      <c r="O256" s="274"/>
    </row>
    <row r="257" spans="1:15" x14ac:dyDescent="0.2">
      <c r="A257" s="123" t="s">
        <v>1412</v>
      </c>
      <c r="B257" s="106"/>
      <c r="C257" s="99"/>
      <c r="D257" s="99"/>
      <c r="E257" s="99"/>
      <c r="F257" s="99">
        <f t="shared" si="13"/>
        <v>1</v>
      </c>
      <c r="G257" s="99"/>
      <c r="H257" s="100" t="s">
        <v>1413</v>
      </c>
      <c r="I257" s="101">
        <v>89000</v>
      </c>
      <c r="J257" s="100" t="s">
        <v>1414</v>
      </c>
      <c r="K257" s="100" t="s">
        <v>1526</v>
      </c>
      <c r="L257" s="100" t="s">
        <v>1527</v>
      </c>
      <c r="M257" s="100"/>
      <c r="N257" s="102"/>
      <c r="O257" s="274"/>
    </row>
    <row r="258" spans="1:15" x14ac:dyDescent="0.2">
      <c r="A258" s="120" t="s">
        <v>114</v>
      </c>
      <c r="B258" s="106"/>
      <c r="C258" s="106"/>
      <c r="D258" s="106"/>
      <c r="E258" s="106"/>
      <c r="F258" s="99" t="str">
        <f t="shared" si="13"/>
        <v/>
      </c>
      <c r="G258" s="99"/>
      <c r="H258" s="100" t="s">
        <v>462</v>
      </c>
      <c r="I258" s="101">
        <v>16300</v>
      </c>
      <c r="J258" s="100" t="s">
        <v>448</v>
      </c>
      <c r="K258" s="105" t="s">
        <v>1520</v>
      </c>
      <c r="L258" s="100" t="s">
        <v>1521</v>
      </c>
      <c r="M258" s="100">
        <v>13</v>
      </c>
      <c r="N258" s="102"/>
      <c r="O258" s="274"/>
    </row>
    <row r="259" spans="1:15" x14ac:dyDescent="0.2">
      <c r="A259" s="123" t="s">
        <v>1185</v>
      </c>
      <c r="B259" s="106"/>
      <c r="C259" s="99"/>
      <c r="D259" s="99"/>
      <c r="E259" s="99"/>
      <c r="F259" s="99">
        <f t="shared" si="13"/>
        <v>1</v>
      </c>
      <c r="G259" s="99"/>
      <c r="H259" s="100" t="s">
        <v>1186</v>
      </c>
      <c r="I259" s="101">
        <v>64100</v>
      </c>
      <c r="J259" s="100" t="s">
        <v>176</v>
      </c>
      <c r="K259" s="178" t="s">
        <v>1522</v>
      </c>
      <c r="L259" s="103" t="s">
        <v>1523</v>
      </c>
      <c r="M259" s="100"/>
      <c r="N259" s="102"/>
      <c r="O259" s="274"/>
    </row>
    <row r="260" spans="1:15" x14ac:dyDescent="0.2">
      <c r="A260" s="123" t="s">
        <v>1095</v>
      </c>
      <c r="B260" s="106"/>
      <c r="C260" s="99"/>
      <c r="D260" s="99"/>
      <c r="E260" s="99"/>
      <c r="F260" s="99">
        <f t="shared" si="13"/>
        <v>1</v>
      </c>
      <c r="G260" s="99"/>
      <c r="H260" s="100" t="s">
        <v>1096</v>
      </c>
      <c r="I260" s="101">
        <v>2800</v>
      </c>
      <c r="J260" s="100" t="s">
        <v>1097</v>
      </c>
      <c r="K260" s="256" t="s">
        <v>1526</v>
      </c>
      <c r="L260" s="100" t="s">
        <v>1527</v>
      </c>
      <c r="M260" s="100"/>
      <c r="N260" s="102"/>
      <c r="O260" s="274"/>
    </row>
    <row r="261" spans="1:15" x14ac:dyDescent="0.2">
      <c r="A261" s="120" t="s">
        <v>830</v>
      </c>
      <c r="B261" s="106"/>
      <c r="C261" s="106"/>
      <c r="D261" s="106"/>
      <c r="E261" s="106"/>
      <c r="F261" s="99" t="str">
        <f t="shared" si="13"/>
        <v/>
      </c>
      <c r="G261" s="99"/>
      <c r="H261" s="103" t="s">
        <v>309</v>
      </c>
      <c r="I261" s="101">
        <v>24100</v>
      </c>
      <c r="J261" s="100" t="s">
        <v>216</v>
      </c>
      <c r="K261" s="105" t="s">
        <v>1520</v>
      </c>
      <c r="L261" s="100" t="s">
        <v>1521</v>
      </c>
      <c r="M261" s="100">
        <v>17</v>
      </c>
      <c r="N261" s="102"/>
      <c r="O261" s="274"/>
    </row>
    <row r="262" spans="1:15" x14ac:dyDescent="0.2">
      <c r="A262" s="120" t="s">
        <v>831</v>
      </c>
      <c r="B262" s="106"/>
      <c r="C262" s="106"/>
      <c r="D262" s="106"/>
      <c r="E262" s="106"/>
      <c r="F262" s="99">
        <f t="shared" si="13"/>
        <v>1</v>
      </c>
      <c r="G262" s="99"/>
      <c r="H262" s="103" t="s">
        <v>310</v>
      </c>
      <c r="I262" s="101">
        <v>24100</v>
      </c>
      <c r="J262" s="100" t="s">
        <v>216</v>
      </c>
      <c r="K262" s="105" t="s">
        <v>1520</v>
      </c>
      <c r="L262" s="100" t="s">
        <v>1521</v>
      </c>
      <c r="M262" s="100"/>
      <c r="N262" s="102"/>
      <c r="O262" s="274"/>
    </row>
    <row r="263" spans="1:15" x14ac:dyDescent="0.2">
      <c r="A263" s="120" t="s">
        <v>50</v>
      </c>
      <c r="B263" s="106"/>
      <c r="C263" s="106"/>
      <c r="D263" s="106"/>
      <c r="E263" s="106"/>
      <c r="F263" s="99" t="str">
        <f t="shared" si="13"/>
        <v/>
      </c>
      <c r="G263" s="99"/>
      <c r="H263" s="103" t="s">
        <v>311</v>
      </c>
      <c r="I263" s="101">
        <v>40600</v>
      </c>
      <c r="J263" s="100" t="s">
        <v>312</v>
      </c>
      <c r="K263" s="103" t="s">
        <v>1522</v>
      </c>
      <c r="L263" s="103" t="s">
        <v>1523</v>
      </c>
      <c r="M263" s="100">
        <v>17</v>
      </c>
      <c r="N263" s="102"/>
      <c r="O263" s="274"/>
    </row>
    <row r="264" spans="1:15" x14ac:dyDescent="0.2">
      <c r="A264" s="123" t="s">
        <v>1008</v>
      </c>
      <c r="B264" s="106"/>
      <c r="C264" s="99"/>
      <c r="D264" s="99"/>
      <c r="E264" s="99"/>
      <c r="F264" s="99" t="str">
        <f t="shared" si="13"/>
        <v/>
      </c>
      <c r="G264" s="99"/>
      <c r="H264" s="100" t="s">
        <v>1009</v>
      </c>
      <c r="I264" s="101">
        <v>31715</v>
      </c>
      <c r="J264" s="100" t="s">
        <v>1010</v>
      </c>
      <c r="K264" s="178" t="s">
        <v>1505</v>
      </c>
      <c r="L264" s="103" t="s">
        <v>1506</v>
      </c>
      <c r="M264" s="100">
        <v>12</v>
      </c>
      <c r="N264" s="105"/>
      <c r="O264" s="273"/>
    </row>
    <row r="265" spans="1:15" x14ac:dyDescent="0.2">
      <c r="A265" s="120" t="s">
        <v>1046</v>
      </c>
      <c r="B265" s="106"/>
      <c r="C265" s="106"/>
      <c r="D265" s="106"/>
      <c r="E265" s="106"/>
      <c r="F265" s="99" t="str">
        <f t="shared" si="13"/>
        <v/>
      </c>
      <c r="G265" s="99"/>
      <c r="H265" s="103" t="s">
        <v>1047</v>
      </c>
      <c r="I265" s="104">
        <v>78390</v>
      </c>
      <c r="J265" s="103" t="s">
        <v>1048</v>
      </c>
      <c r="K265" s="178" t="s">
        <v>1522</v>
      </c>
      <c r="L265" s="103" t="s">
        <v>1523</v>
      </c>
      <c r="M265" s="103">
        <v>19</v>
      </c>
      <c r="N265" s="102"/>
      <c r="O265" s="274"/>
    </row>
    <row r="266" spans="1:15" x14ac:dyDescent="0.2">
      <c r="A266" s="123" t="s">
        <v>1176</v>
      </c>
      <c r="B266" s="106"/>
      <c r="C266" s="99"/>
      <c r="D266" s="99"/>
      <c r="E266" s="99"/>
      <c r="F266" s="99">
        <f t="shared" si="13"/>
        <v>1</v>
      </c>
      <c r="G266" s="99"/>
      <c r="H266" s="100" t="s">
        <v>1177</v>
      </c>
      <c r="I266" s="101">
        <v>81660</v>
      </c>
      <c r="J266" s="100" t="s">
        <v>1178</v>
      </c>
      <c r="K266" s="103" t="s">
        <v>1505</v>
      </c>
      <c r="L266" s="103" t="s">
        <v>1506</v>
      </c>
      <c r="M266" s="100"/>
      <c r="N266" s="102"/>
      <c r="O266" s="274"/>
    </row>
    <row r="267" spans="1:15" x14ac:dyDescent="0.2">
      <c r="A267" s="122" t="s">
        <v>115</v>
      </c>
      <c r="B267" s="106"/>
      <c r="C267" s="108"/>
      <c r="D267" s="108"/>
      <c r="E267" s="108"/>
      <c r="F267" s="99">
        <f t="shared" si="13"/>
        <v>1</v>
      </c>
      <c r="G267" s="99"/>
      <c r="H267" s="103" t="s">
        <v>313</v>
      </c>
      <c r="I267" s="101">
        <v>79300</v>
      </c>
      <c r="J267" s="100" t="s">
        <v>314</v>
      </c>
      <c r="K267" s="256" t="s">
        <v>1524</v>
      </c>
      <c r="L267" s="100" t="s">
        <v>1525</v>
      </c>
      <c r="M267" s="100"/>
      <c r="N267" s="105"/>
      <c r="O267" s="273"/>
    </row>
    <row r="268" spans="1:15" x14ac:dyDescent="0.2">
      <c r="A268" s="120" t="s">
        <v>1049</v>
      </c>
      <c r="B268" s="106"/>
      <c r="C268" s="106"/>
      <c r="D268" s="106"/>
      <c r="E268" s="106"/>
      <c r="F268" s="99" t="str">
        <f t="shared" si="13"/>
        <v/>
      </c>
      <c r="G268" s="99"/>
      <c r="H268" s="103" t="s">
        <v>1050</v>
      </c>
      <c r="I268" s="104">
        <v>19100</v>
      </c>
      <c r="J268" s="103" t="s">
        <v>1051</v>
      </c>
      <c r="K268" s="262" t="s">
        <v>1520</v>
      </c>
      <c r="L268" s="100" t="s">
        <v>1521</v>
      </c>
      <c r="M268" s="103">
        <v>17</v>
      </c>
      <c r="N268" s="102"/>
      <c r="O268" s="274"/>
    </row>
    <row r="269" spans="1:15" x14ac:dyDescent="0.2">
      <c r="A269" s="120" t="s">
        <v>51</v>
      </c>
      <c r="B269" s="106"/>
      <c r="C269" s="106"/>
      <c r="D269" s="106"/>
      <c r="E269" s="106"/>
      <c r="F269" s="99">
        <f t="shared" si="13"/>
        <v>1</v>
      </c>
      <c r="G269" s="99"/>
      <c r="H269" s="103" t="s">
        <v>315</v>
      </c>
      <c r="I269" s="101">
        <v>33520</v>
      </c>
      <c r="J269" s="100" t="s">
        <v>316</v>
      </c>
      <c r="K269" s="178" t="s">
        <v>1522</v>
      </c>
      <c r="L269" s="103" t="s">
        <v>1523</v>
      </c>
      <c r="M269" s="100"/>
      <c r="N269" s="102"/>
      <c r="O269" s="274"/>
    </row>
    <row r="270" spans="1:15" x14ac:dyDescent="0.2">
      <c r="A270" s="123" t="s">
        <v>732</v>
      </c>
      <c r="B270" s="106"/>
      <c r="C270" s="99"/>
      <c r="D270" s="99"/>
      <c r="E270" s="99"/>
      <c r="F270" s="99" t="str">
        <f t="shared" si="13"/>
        <v/>
      </c>
      <c r="G270" s="99"/>
      <c r="H270" s="100" t="s">
        <v>733</v>
      </c>
      <c r="I270" s="101">
        <v>11000</v>
      </c>
      <c r="J270" s="100" t="s">
        <v>734</v>
      </c>
      <c r="K270" s="103" t="s">
        <v>1505</v>
      </c>
      <c r="L270" s="103" t="s">
        <v>1506</v>
      </c>
      <c r="M270" s="100">
        <v>20</v>
      </c>
      <c r="N270" s="102"/>
      <c r="O270" s="274"/>
    </row>
    <row r="271" spans="1:15" x14ac:dyDescent="0.2">
      <c r="A271" s="123" t="s">
        <v>655</v>
      </c>
      <c r="B271" s="106"/>
      <c r="C271" s="99"/>
      <c r="D271" s="99"/>
      <c r="E271" s="99"/>
      <c r="F271" s="99" t="str">
        <f t="shared" si="13"/>
        <v/>
      </c>
      <c r="G271" s="99"/>
      <c r="H271" s="100" t="s">
        <v>656</v>
      </c>
      <c r="I271" s="101">
        <v>33350</v>
      </c>
      <c r="J271" s="100" t="s">
        <v>317</v>
      </c>
      <c r="K271" s="178" t="s">
        <v>1522</v>
      </c>
      <c r="L271" s="103" t="s">
        <v>1523</v>
      </c>
      <c r="M271" s="100">
        <v>15</v>
      </c>
      <c r="N271" s="102"/>
      <c r="O271" s="274"/>
    </row>
    <row r="272" spans="1:15" x14ac:dyDescent="0.2">
      <c r="A272" s="123" t="s">
        <v>1406</v>
      </c>
      <c r="B272" s="106"/>
      <c r="C272" s="99"/>
      <c r="D272" s="99"/>
      <c r="E272" s="99"/>
      <c r="F272" s="99">
        <f t="shared" si="13"/>
        <v>1</v>
      </c>
      <c r="G272" s="99"/>
      <c r="H272" s="100" t="s">
        <v>1407</v>
      </c>
      <c r="I272" s="101">
        <v>68700</v>
      </c>
      <c r="J272" s="100" t="s">
        <v>1408</v>
      </c>
      <c r="K272" s="100" t="s">
        <v>1526</v>
      </c>
      <c r="L272" s="100" t="s">
        <v>1527</v>
      </c>
      <c r="M272" s="100"/>
      <c r="N272" s="102"/>
      <c r="O272" s="274"/>
    </row>
    <row r="273" spans="1:15" x14ac:dyDescent="0.2">
      <c r="A273" s="123" t="s">
        <v>1183</v>
      </c>
      <c r="B273" s="106"/>
      <c r="C273" s="99"/>
      <c r="D273" s="99"/>
      <c r="E273" s="99"/>
      <c r="F273" s="99">
        <f t="shared" si="13"/>
        <v>1</v>
      </c>
      <c r="G273" s="99"/>
      <c r="H273" s="100" t="s">
        <v>1184</v>
      </c>
      <c r="I273" s="101">
        <v>85300</v>
      </c>
      <c r="J273" s="100" t="s">
        <v>1206</v>
      </c>
      <c r="K273" s="175" t="s">
        <v>1524</v>
      </c>
      <c r="L273" s="100" t="s">
        <v>1525</v>
      </c>
      <c r="M273" s="100"/>
      <c r="N273" s="102"/>
      <c r="O273" s="274"/>
    </row>
    <row r="274" spans="1:15" x14ac:dyDescent="0.2">
      <c r="A274" s="123" t="s">
        <v>1508</v>
      </c>
      <c r="B274" s="106"/>
      <c r="C274" s="99"/>
      <c r="D274" s="99"/>
      <c r="E274" s="99"/>
      <c r="F274" s="99" t="str">
        <f t="shared" si="13"/>
        <v/>
      </c>
      <c r="G274" s="99"/>
      <c r="H274" s="100" t="s">
        <v>1509</v>
      </c>
      <c r="I274" s="101">
        <v>73000</v>
      </c>
      <c r="J274" s="100" t="s">
        <v>1510</v>
      </c>
      <c r="K274" s="100" t="s">
        <v>1511</v>
      </c>
      <c r="L274" s="100" t="s">
        <v>1512</v>
      </c>
      <c r="M274" s="100">
        <v>20</v>
      </c>
      <c r="N274" s="102"/>
      <c r="O274" s="274"/>
    </row>
    <row r="275" spans="1:15" x14ac:dyDescent="0.2">
      <c r="A275" s="123" t="s">
        <v>1072</v>
      </c>
      <c r="B275" s="106"/>
      <c r="C275" s="99"/>
      <c r="D275" s="99"/>
      <c r="E275" s="99"/>
      <c r="F275" s="99">
        <f t="shared" si="13"/>
        <v>1</v>
      </c>
      <c r="G275" s="99"/>
      <c r="H275" s="100" t="s">
        <v>1073</v>
      </c>
      <c r="I275" s="101">
        <v>2400</v>
      </c>
      <c r="J275" s="100" t="s">
        <v>1074</v>
      </c>
      <c r="K275" s="105" t="s">
        <v>1520</v>
      </c>
      <c r="L275" s="100" t="s">
        <v>1521</v>
      </c>
      <c r="M275" s="100"/>
      <c r="N275" s="102"/>
      <c r="O275" s="274"/>
    </row>
    <row r="276" spans="1:15" x14ac:dyDescent="0.2">
      <c r="A276" s="123" t="s">
        <v>1491</v>
      </c>
      <c r="B276" s="106"/>
      <c r="C276" s="99"/>
      <c r="D276" s="99"/>
      <c r="E276" s="99"/>
      <c r="F276" s="99"/>
      <c r="G276" s="99"/>
      <c r="H276" s="100" t="s">
        <v>1492</v>
      </c>
      <c r="I276" s="101">
        <v>86100</v>
      </c>
      <c r="J276" s="100" t="s">
        <v>1493</v>
      </c>
      <c r="K276" s="105" t="s">
        <v>1520</v>
      </c>
      <c r="L276" s="100" t="s">
        <v>1521</v>
      </c>
      <c r="M276" s="100">
        <v>17</v>
      </c>
      <c r="N276" s="102"/>
      <c r="O276" s="274"/>
    </row>
    <row r="277" spans="1:15" x14ac:dyDescent="0.2">
      <c r="A277" s="122" t="s">
        <v>116</v>
      </c>
      <c r="B277" s="106"/>
      <c r="C277" s="108"/>
      <c r="D277" s="108"/>
      <c r="E277" s="108"/>
      <c r="F277" s="99">
        <f>IF(M277&gt;1,"",1)</f>
        <v>1</v>
      </c>
      <c r="G277" s="99"/>
      <c r="H277" s="103" t="s">
        <v>318</v>
      </c>
      <c r="I277" s="101">
        <v>49300</v>
      </c>
      <c r="J277" s="100" t="s">
        <v>319</v>
      </c>
      <c r="K277" s="175" t="s">
        <v>1524</v>
      </c>
      <c r="L277" s="100" t="s">
        <v>1525</v>
      </c>
      <c r="M277" s="100"/>
      <c r="N277" s="102"/>
      <c r="O277" s="274"/>
    </row>
    <row r="278" spans="1:15" x14ac:dyDescent="0.2">
      <c r="A278" s="123" t="s">
        <v>1587</v>
      </c>
      <c r="B278" s="106"/>
      <c r="C278" s="99"/>
      <c r="D278" s="99"/>
      <c r="E278" s="99"/>
      <c r="F278" s="99" t="str">
        <f>IF(M278&gt;1,"",1)</f>
        <v/>
      </c>
      <c r="G278" s="99"/>
      <c r="H278" s="100" t="s">
        <v>1588</v>
      </c>
      <c r="I278" s="101">
        <v>69380</v>
      </c>
      <c r="J278" s="100" t="s">
        <v>1589</v>
      </c>
      <c r="K278" s="100" t="s">
        <v>1511</v>
      </c>
      <c r="L278" s="100" t="s">
        <v>1512</v>
      </c>
      <c r="M278" s="100">
        <v>20</v>
      </c>
      <c r="N278" s="102"/>
      <c r="O278" s="274"/>
    </row>
    <row r="279" spans="1:15" x14ac:dyDescent="0.2">
      <c r="A279" s="121" t="s">
        <v>1536</v>
      </c>
      <c r="B279" s="106"/>
      <c r="C279" s="107"/>
      <c r="D279" s="107"/>
      <c r="E279" s="107"/>
      <c r="F279" s="99"/>
      <c r="G279" s="99"/>
      <c r="H279" s="103" t="s">
        <v>1537</v>
      </c>
      <c r="I279" s="101">
        <v>63000</v>
      </c>
      <c r="J279" s="100" t="s">
        <v>1538</v>
      </c>
      <c r="K279" s="175" t="s">
        <v>1511</v>
      </c>
      <c r="L279" s="100" t="s">
        <v>1512</v>
      </c>
      <c r="M279" s="100">
        <v>20</v>
      </c>
      <c r="N279" s="102"/>
      <c r="O279" s="274"/>
    </row>
    <row r="280" spans="1:15" x14ac:dyDescent="0.2">
      <c r="A280" s="127" t="s">
        <v>701</v>
      </c>
      <c r="B280" s="106"/>
      <c r="C280" s="100">
        <v>1</v>
      </c>
      <c r="D280" s="100"/>
      <c r="E280" s="100"/>
      <c r="F280" s="99" t="str">
        <f t="shared" ref="F280:F291" si="14">IF(M280&gt;1,"",1)</f>
        <v/>
      </c>
      <c r="G280" s="99"/>
      <c r="H280" s="100" t="s">
        <v>702</v>
      </c>
      <c r="I280" s="101">
        <v>83310</v>
      </c>
      <c r="J280" s="100" t="s">
        <v>703</v>
      </c>
      <c r="K280" s="178" t="s">
        <v>1505</v>
      </c>
      <c r="L280" s="103" t="s">
        <v>1506</v>
      </c>
      <c r="M280" s="100">
        <v>17</v>
      </c>
      <c r="N280" s="102"/>
      <c r="O280" s="274"/>
    </row>
    <row r="281" spans="1:15" x14ac:dyDescent="0.2">
      <c r="A281" s="120" t="s">
        <v>147</v>
      </c>
      <c r="B281" s="106"/>
      <c r="C281" s="106"/>
      <c r="D281" s="106"/>
      <c r="E281" s="106"/>
      <c r="F281" s="99">
        <f t="shared" si="14"/>
        <v>1</v>
      </c>
      <c r="G281" s="99"/>
      <c r="H281" s="103" t="s">
        <v>320</v>
      </c>
      <c r="I281" s="101">
        <v>50200</v>
      </c>
      <c r="J281" s="100" t="s">
        <v>321</v>
      </c>
      <c r="K281" s="100" t="s">
        <v>1524</v>
      </c>
      <c r="L281" s="100" t="s">
        <v>1525</v>
      </c>
      <c r="M281" s="100"/>
      <c r="N281" s="102"/>
      <c r="O281" s="274"/>
    </row>
    <row r="282" spans="1:15" x14ac:dyDescent="0.2">
      <c r="A282" s="123" t="s">
        <v>653</v>
      </c>
      <c r="B282" s="106"/>
      <c r="C282" s="99"/>
      <c r="D282" s="99"/>
      <c r="E282" s="99"/>
      <c r="F282" s="99" t="str">
        <f t="shared" si="14"/>
        <v/>
      </c>
      <c r="G282" s="99"/>
      <c r="H282" s="100" t="s">
        <v>654</v>
      </c>
      <c r="I282" s="101">
        <v>33230</v>
      </c>
      <c r="J282" s="100" t="s">
        <v>249</v>
      </c>
      <c r="K282" s="257" t="s">
        <v>1522</v>
      </c>
      <c r="L282" s="103" t="s">
        <v>1523</v>
      </c>
      <c r="M282" s="100">
        <v>17</v>
      </c>
      <c r="N282" s="102"/>
      <c r="O282" s="274"/>
    </row>
    <row r="283" spans="1:15" x14ac:dyDescent="0.2">
      <c r="A283" s="123" t="s">
        <v>1364</v>
      </c>
      <c r="B283" s="106"/>
      <c r="C283" s="99"/>
      <c r="D283" s="99"/>
      <c r="E283" s="99"/>
      <c r="F283" s="99" t="str">
        <f t="shared" si="14"/>
        <v/>
      </c>
      <c r="G283" s="99"/>
      <c r="H283" s="100" t="s">
        <v>1365</v>
      </c>
      <c r="I283" s="101">
        <v>57150</v>
      </c>
      <c r="J283" s="100" t="s">
        <v>1366</v>
      </c>
      <c r="K283" s="100" t="s">
        <v>1526</v>
      </c>
      <c r="L283" s="100" t="s">
        <v>1527</v>
      </c>
      <c r="M283" s="100">
        <v>23</v>
      </c>
      <c r="N283" s="105"/>
      <c r="O283" s="273"/>
    </row>
    <row r="284" spans="1:15" x14ac:dyDescent="0.2">
      <c r="A284" s="120" t="s">
        <v>1052</v>
      </c>
      <c r="B284" s="106"/>
      <c r="C284" s="106"/>
      <c r="D284" s="106"/>
      <c r="E284" s="106"/>
      <c r="F284" s="99" t="str">
        <f t="shared" si="14"/>
        <v/>
      </c>
      <c r="G284" s="99"/>
      <c r="H284" s="103" t="s">
        <v>1053</v>
      </c>
      <c r="I284" s="104">
        <v>77190</v>
      </c>
      <c r="J284" s="103" t="s">
        <v>1054</v>
      </c>
      <c r="K284" s="257" t="s">
        <v>1522</v>
      </c>
      <c r="L284" s="103" t="s">
        <v>1523</v>
      </c>
      <c r="M284" s="103">
        <v>19</v>
      </c>
      <c r="N284" s="102"/>
      <c r="O284" s="274"/>
    </row>
    <row r="285" spans="1:15" x14ac:dyDescent="0.2">
      <c r="A285" s="123" t="s">
        <v>1117</v>
      </c>
      <c r="B285" s="106"/>
      <c r="C285" s="99"/>
      <c r="D285" s="99"/>
      <c r="E285" s="99"/>
      <c r="F285" s="99" t="str">
        <f t="shared" si="14"/>
        <v/>
      </c>
      <c r="G285" s="99"/>
      <c r="H285" s="100" t="s">
        <v>1118</v>
      </c>
      <c r="I285" s="101">
        <v>1210</v>
      </c>
      <c r="J285" s="100" t="s">
        <v>1119</v>
      </c>
      <c r="K285" s="178" t="s">
        <v>1505</v>
      </c>
      <c r="L285" s="103" t="s">
        <v>1506</v>
      </c>
      <c r="M285" s="100">
        <v>17</v>
      </c>
      <c r="N285" s="102"/>
      <c r="O285" s="274"/>
    </row>
    <row r="286" spans="1:15" x14ac:dyDescent="0.2">
      <c r="A286" s="123" t="s">
        <v>1099</v>
      </c>
      <c r="B286" s="106"/>
      <c r="C286" s="99"/>
      <c r="D286" s="99"/>
      <c r="E286" s="99"/>
      <c r="F286" s="99">
        <f t="shared" si="14"/>
        <v>1</v>
      </c>
      <c r="G286" s="99"/>
      <c r="H286" s="100" t="s">
        <v>1100</v>
      </c>
      <c r="I286" s="101">
        <v>85202</v>
      </c>
      <c r="J286" s="100" t="s">
        <v>1101</v>
      </c>
      <c r="K286" s="175" t="s">
        <v>1524</v>
      </c>
      <c r="L286" s="100" t="s">
        <v>1525</v>
      </c>
      <c r="M286" s="100"/>
      <c r="N286" s="102"/>
      <c r="O286" s="274"/>
    </row>
    <row r="287" spans="1:15" x14ac:dyDescent="0.2">
      <c r="A287" s="121" t="s">
        <v>86</v>
      </c>
      <c r="B287" s="106"/>
      <c r="C287" s="107">
        <v>1</v>
      </c>
      <c r="D287" s="107"/>
      <c r="E287" s="107"/>
      <c r="F287" s="99" t="str">
        <f t="shared" si="14"/>
        <v/>
      </c>
      <c r="G287" s="99"/>
      <c r="H287" s="103" t="s">
        <v>299</v>
      </c>
      <c r="I287" s="101">
        <v>81600</v>
      </c>
      <c r="J287" s="100" t="s">
        <v>322</v>
      </c>
      <c r="K287" s="257" t="s">
        <v>1505</v>
      </c>
      <c r="L287" s="103" t="s">
        <v>1506</v>
      </c>
      <c r="M287" s="100">
        <v>19.489999999999998</v>
      </c>
      <c r="N287" s="102"/>
      <c r="O287" s="274"/>
    </row>
    <row r="288" spans="1:15" x14ac:dyDescent="0.2">
      <c r="A288" s="123" t="s">
        <v>1403</v>
      </c>
      <c r="B288" s="106"/>
      <c r="C288" s="99"/>
      <c r="D288" s="99"/>
      <c r="E288" s="99"/>
      <c r="F288" s="99">
        <f t="shared" si="14"/>
        <v>1</v>
      </c>
      <c r="G288" s="99"/>
      <c r="H288" s="100" t="s">
        <v>1404</v>
      </c>
      <c r="I288" s="101">
        <v>67118</v>
      </c>
      <c r="J288" s="100" t="s">
        <v>1405</v>
      </c>
      <c r="K288" s="100" t="s">
        <v>1526</v>
      </c>
      <c r="L288" s="100" t="s">
        <v>1527</v>
      </c>
      <c r="M288" s="100"/>
      <c r="N288" s="102"/>
      <c r="O288" s="274"/>
    </row>
    <row r="289" spans="1:15" x14ac:dyDescent="0.2">
      <c r="A289" s="123" t="s">
        <v>1105</v>
      </c>
      <c r="B289" s="106"/>
      <c r="C289" s="99"/>
      <c r="D289" s="99"/>
      <c r="E289" s="99"/>
      <c r="F289" s="99">
        <f t="shared" si="14"/>
        <v>1</v>
      </c>
      <c r="G289" s="99"/>
      <c r="H289" s="100" t="s">
        <v>1106</v>
      </c>
      <c r="I289" s="101">
        <v>29850</v>
      </c>
      <c r="J289" s="100" t="s">
        <v>1107</v>
      </c>
      <c r="K289" s="256" t="s">
        <v>1524</v>
      </c>
      <c r="L289" s="100" t="s">
        <v>1525</v>
      </c>
      <c r="M289" s="100"/>
      <c r="N289" s="102"/>
      <c r="O289" s="274"/>
    </row>
    <row r="290" spans="1:15" x14ac:dyDescent="0.2">
      <c r="A290" s="123" t="s">
        <v>1458</v>
      </c>
      <c r="B290" s="106"/>
      <c r="C290" s="99"/>
      <c r="D290" s="99"/>
      <c r="E290" s="99"/>
      <c r="F290" s="99">
        <f t="shared" si="14"/>
        <v>1</v>
      </c>
      <c r="G290" s="99"/>
      <c r="H290" s="100" t="s">
        <v>1459</v>
      </c>
      <c r="I290" s="101">
        <v>81300</v>
      </c>
      <c r="J290" s="100" t="s">
        <v>1460</v>
      </c>
      <c r="K290" s="178" t="s">
        <v>1505</v>
      </c>
      <c r="L290" s="103" t="s">
        <v>1506</v>
      </c>
      <c r="M290" s="100"/>
      <c r="N290" s="102"/>
      <c r="O290" s="274"/>
    </row>
    <row r="291" spans="1:15" x14ac:dyDescent="0.2">
      <c r="A291" s="123" t="s">
        <v>1210</v>
      </c>
      <c r="B291" s="106"/>
      <c r="C291" s="99"/>
      <c r="D291" s="99"/>
      <c r="E291" s="99"/>
      <c r="F291" s="99" t="str">
        <f t="shared" si="14"/>
        <v/>
      </c>
      <c r="G291" s="99"/>
      <c r="H291" s="100" t="s">
        <v>1211</v>
      </c>
      <c r="I291" s="101">
        <v>23000</v>
      </c>
      <c r="J291" s="100" t="s">
        <v>1212</v>
      </c>
      <c r="K291" s="255" t="s">
        <v>1520</v>
      </c>
      <c r="L291" s="100" t="s">
        <v>1521</v>
      </c>
      <c r="M291" s="100">
        <v>17</v>
      </c>
      <c r="N291" s="102"/>
      <c r="O291" s="274"/>
    </row>
    <row r="292" spans="1:15" x14ac:dyDescent="0.2">
      <c r="A292" s="123" t="s">
        <v>979</v>
      </c>
      <c r="B292" s="106"/>
      <c r="C292" s="99"/>
      <c r="D292" s="99"/>
      <c r="E292" s="99"/>
      <c r="F292" s="99">
        <v>1</v>
      </c>
      <c r="G292" s="99"/>
      <c r="H292" s="100" t="s">
        <v>980</v>
      </c>
      <c r="I292" s="101">
        <v>65420</v>
      </c>
      <c r="J292" s="100" t="s">
        <v>981</v>
      </c>
      <c r="K292" s="103" t="s">
        <v>1522</v>
      </c>
      <c r="L292" s="103" t="s">
        <v>1523</v>
      </c>
      <c r="M292" s="100"/>
      <c r="N292" s="102"/>
      <c r="O292" s="274"/>
    </row>
    <row r="293" spans="1:15" x14ac:dyDescent="0.2">
      <c r="A293" s="120" t="s">
        <v>117</v>
      </c>
      <c r="B293" s="106"/>
      <c r="C293" s="106"/>
      <c r="D293" s="106"/>
      <c r="E293" s="106"/>
      <c r="F293" s="99">
        <f>IF(M293&gt;1,"",1)</f>
        <v>1</v>
      </c>
      <c r="G293" s="99"/>
      <c r="H293" s="103" t="s">
        <v>323</v>
      </c>
      <c r="I293" s="101">
        <v>36100</v>
      </c>
      <c r="J293" s="100" t="s">
        <v>324</v>
      </c>
      <c r="K293" s="105" t="s">
        <v>1520</v>
      </c>
      <c r="L293" s="100" t="s">
        <v>1521</v>
      </c>
      <c r="M293" s="100"/>
      <c r="N293" s="102"/>
      <c r="O293" s="274"/>
    </row>
    <row r="294" spans="1:15" x14ac:dyDescent="0.2">
      <c r="A294" s="121" t="s">
        <v>1675</v>
      </c>
      <c r="B294" s="106"/>
      <c r="C294" s="107"/>
      <c r="D294" s="107"/>
      <c r="E294" s="107"/>
      <c r="F294" s="99"/>
      <c r="G294" s="99"/>
      <c r="H294" s="103" t="s">
        <v>1676</v>
      </c>
      <c r="I294" s="101">
        <v>86800</v>
      </c>
      <c r="J294" s="100" t="s">
        <v>1677</v>
      </c>
      <c r="K294" s="105" t="s">
        <v>1520</v>
      </c>
      <c r="L294" s="100" t="s">
        <v>1521</v>
      </c>
      <c r="M294" s="100">
        <v>17</v>
      </c>
      <c r="N294" s="102"/>
      <c r="O294" s="274"/>
    </row>
    <row r="295" spans="1:15" x14ac:dyDescent="0.2">
      <c r="A295" s="123" t="s">
        <v>1351</v>
      </c>
      <c r="B295" s="106"/>
      <c r="C295" s="99"/>
      <c r="D295" s="99"/>
      <c r="E295" s="99"/>
      <c r="F295" s="99" t="str">
        <f t="shared" ref="F295:F303" si="15">IF(M295&gt;1,"",1)</f>
        <v/>
      </c>
      <c r="G295" s="99"/>
      <c r="H295" s="100" t="s">
        <v>1352</v>
      </c>
      <c r="I295" s="101">
        <v>85000</v>
      </c>
      <c r="J295" s="100" t="s">
        <v>153</v>
      </c>
      <c r="K295" s="175" t="s">
        <v>1524</v>
      </c>
      <c r="L295" s="100" t="s">
        <v>1525</v>
      </c>
      <c r="M295" s="100">
        <v>17</v>
      </c>
      <c r="N295" s="102"/>
      <c r="O295" s="274"/>
    </row>
    <row r="296" spans="1:15" x14ac:dyDescent="0.2">
      <c r="A296" s="120" t="s">
        <v>118</v>
      </c>
      <c r="B296" s="106"/>
      <c r="C296" s="106"/>
      <c r="D296" s="106"/>
      <c r="E296" s="106"/>
      <c r="F296" s="99" t="str">
        <f t="shared" si="15"/>
        <v/>
      </c>
      <c r="G296" s="99"/>
      <c r="H296" s="103" t="s">
        <v>1411</v>
      </c>
      <c r="I296" s="101">
        <v>85000</v>
      </c>
      <c r="J296" s="100" t="s">
        <v>153</v>
      </c>
      <c r="K296" s="100" t="s">
        <v>1524</v>
      </c>
      <c r="L296" s="100" t="s">
        <v>1525</v>
      </c>
      <c r="M296" s="100">
        <v>17</v>
      </c>
      <c r="N296" s="102"/>
      <c r="O296" s="274"/>
    </row>
    <row r="297" spans="1:15" x14ac:dyDescent="0.2">
      <c r="A297" s="123" t="s">
        <v>1409</v>
      </c>
      <c r="B297" s="106"/>
      <c r="C297" s="99"/>
      <c r="D297" s="99"/>
      <c r="E297" s="99"/>
      <c r="F297" s="99">
        <f t="shared" si="15"/>
        <v>1</v>
      </c>
      <c r="G297" s="99"/>
      <c r="H297" s="100" t="s">
        <v>649</v>
      </c>
      <c r="I297" s="101">
        <v>16110</v>
      </c>
      <c r="J297" s="100" t="s">
        <v>1410</v>
      </c>
      <c r="K297" s="255" t="s">
        <v>1520</v>
      </c>
      <c r="L297" s="100" t="s">
        <v>1521</v>
      </c>
      <c r="M297" s="100"/>
      <c r="N297" s="102"/>
      <c r="O297" s="274"/>
    </row>
    <row r="298" spans="1:15" x14ac:dyDescent="0.2">
      <c r="A298" s="123" t="s">
        <v>832</v>
      </c>
      <c r="B298" s="106"/>
      <c r="C298" s="99">
        <v>1</v>
      </c>
      <c r="D298" s="99"/>
      <c r="E298" s="99"/>
      <c r="F298" s="99" t="str">
        <f t="shared" si="15"/>
        <v/>
      </c>
      <c r="G298" s="99"/>
      <c r="H298" s="100" t="s">
        <v>833</v>
      </c>
      <c r="I298" s="101">
        <v>83500</v>
      </c>
      <c r="J298" s="100" t="s">
        <v>834</v>
      </c>
      <c r="K298" s="178" t="s">
        <v>1505</v>
      </c>
      <c r="L298" s="103" t="s">
        <v>1506</v>
      </c>
      <c r="M298" s="100">
        <v>17</v>
      </c>
      <c r="N298" s="102"/>
      <c r="O298" s="274"/>
    </row>
    <row r="299" spans="1:15" x14ac:dyDescent="0.2">
      <c r="A299" s="123" t="s">
        <v>1501</v>
      </c>
      <c r="B299" s="106"/>
      <c r="C299" s="99"/>
      <c r="D299" s="99"/>
      <c r="E299" s="99"/>
      <c r="F299" s="99" t="str">
        <f t="shared" si="15"/>
        <v/>
      </c>
      <c r="G299" s="99"/>
      <c r="H299" s="100" t="s">
        <v>618</v>
      </c>
      <c r="I299" s="101">
        <v>23300</v>
      </c>
      <c r="J299" s="100" t="s">
        <v>1502</v>
      </c>
      <c r="K299" s="105" t="s">
        <v>1520</v>
      </c>
      <c r="L299" s="100" t="s">
        <v>1521</v>
      </c>
      <c r="M299" s="100">
        <v>17</v>
      </c>
      <c r="N299" s="102"/>
      <c r="O299" s="274"/>
    </row>
    <row r="300" spans="1:15" x14ac:dyDescent="0.2">
      <c r="A300" s="123" t="s">
        <v>835</v>
      </c>
      <c r="B300" s="106"/>
      <c r="C300" s="99"/>
      <c r="D300" s="99"/>
      <c r="E300" s="99"/>
      <c r="F300" s="99" t="str">
        <f t="shared" si="15"/>
        <v/>
      </c>
      <c r="G300" s="99"/>
      <c r="H300" s="100" t="s">
        <v>836</v>
      </c>
      <c r="I300" s="101">
        <v>22400</v>
      </c>
      <c r="J300" s="100" t="s">
        <v>681</v>
      </c>
      <c r="K300" s="100" t="s">
        <v>1524</v>
      </c>
      <c r="L300" s="100" t="s">
        <v>1525</v>
      </c>
      <c r="M300" s="100">
        <v>17</v>
      </c>
      <c r="N300" s="102"/>
      <c r="O300" s="274"/>
    </row>
    <row r="301" spans="1:15" x14ac:dyDescent="0.2">
      <c r="A301" s="123" t="s">
        <v>1092</v>
      </c>
      <c r="B301" s="106"/>
      <c r="C301" s="99"/>
      <c r="D301" s="99"/>
      <c r="E301" s="99"/>
      <c r="F301" s="99">
        <f t="shared" si="15"/>
        <v>1</v>
      </c>
      <c r="G301" s="99"/>
      <c r="H301" s="100" t="s">
        <v>1093</v>
      </c>
      <c r="I301" s="101">
        <v>29800</v>
      </c>
      <c r="J301" s="100" t="s">
        <v>1094</v>
      </c>
      <c r="K301" s="100" t="s">
        <v>1524</v>
      </c>
      <c r="L301" s="100" t="s">
        <v>1525</v>
      </c>
      <c r="M301" s="100"/>
      <c r="N301" s="102"/>
      <c r="O301" s="274"/>
    </row>
    <row r="302" spans="1:15" x14ac:dyDescent="0.2">
      <c r="A302" s="120" t="s">
        <v>52</v>
      </c>
      <c r="B302" s="106"/>
      <c r="C302" s="106"/>
      <c r="D302" s="106"/>
      <c r="E302" s="106"/>
      <c r="F302" s="99" t="str">
        <f t="shared" si="15"/>
        <v/>
      </c>
      <c r="G302" s="99"/>
      <c r="H302" s="103" t="s">
        <v>325</v>
      </c>
      <c r="I302" s="101">
        <v>33210</v>
      </c>
      <c r="J302" s="100" t="s">
        <v>326</v>
      </c>
      <c r="K302" s="257" t="s">
        <v>1522</v>
      </c>
      <c r="L302" s="103" t="s">
        <v>1523</v>
      </c>
      <c r="M302" s="100">
        <v>17</v>
      </c>
      <c r="N302" s="102"/>
      <c r="O302" s="274"/>
    </row>
    <row r="303" spans="1:15" x14ac:dyDescent="0.2">
      <c r="A303" s="123" t="s">
        <v>712</v>
      </c>
      <c r="B303" s="106"/>
      <c r="C303" s="99"/>
      <c r="D303" s="99"/>
      <c r="E303" s="99"/>
      <c r="F303" s="99" t="str">
        <f t="shared" si="15"/>
        <v/>
      </c>
      <c r="G303" s="99"/>
      <c r="H303" s="100" t="s">
        <v>713</v>
      </c>
      <c r="I303" s="101">
        <v>6110</v>
      </c>
      <c r="J303" s="100" t="s">
        <v>714</v>
      </c>
      <c r="K303" s="103" t="s">
        <v>1505</v>
      </c>
      <c r="L303" s="103" t="s">
        <v>1506</v>
      </c>
      <c r="M303" s="100">
        <v>17</v>
      </c>
      <c r="N303" s="102"/>
      <c r="O303" s="274"/>
    </row>
    <row r="304" spans="1:15" x14ac:dyDescent="0.2">
      <c r="A304" s="121" t="s">
        <v>1659</v>
      </c>
      <c r="B304" s="106"/>
      <c r="C304" s="107"/>
      <c r="D304" s="107"/>
      <c r="E304" s="107"/>
      <c r="F304" s="99"/>
      <c r="G304" s="99"/>
      <c r="H304" s="103" t="s">
        <v>1660</v>
      </c>
      <c r="I304" s="101">
        <v>29260</v>
      </c>
      <c r="J304" s="100" t="s">
        <v>1661</v>
      </c>
      <c r="K304" s="100" t="s">
        <v>1511</v>
      </c>
      <c r="L304" s="100" t="s">
        <v>1512</v>
      </c>
      <c r="M304" s="100">
        <v>20</v>
      </c>
      <c r="N304" s="102"/>
      <c r="O304" s="274"/>
    </row>
    <row r="305" spans="1:15" x14ac:dyDescent="0.2">
      <c r="A305" s="120" t="s">
        <v>141</v>
      </c>
      <c r="B305" s="106"/>
      <c r="C305" s="106"/>
      <c r="D305" s="106"/>
      <c r="E305" s="106"/>
      <c r="F305" s="99">
        <f t="shared" ref="F305:F319" si="16">IF(M305&gt;1,"",1)</f>
        <v>1</v>
      </c>
      <c r="G305" s="99"/>
      <c r="H305" s="103" t="s">
        <v>327</v>
      </c>
      <c r="I305" s="101">
        <v>83340</v>
      </c>
      <c r="J305" s="100" t="s">
        <v>328</v>
      </c>
      <c r="K305" s="178" t="s">
        <v>1505</v>
      </c>
      <c r="L305" s="103" t="s">
        <v>1506</v>
      </c>
      <c r="M305" s="100"/>
      <c r="N305" s="102"/>
      <c r="O305" s="274"/>
    </row>
    <row r="306" spans="1:15" x14ac:dyDescent="0.2">
      <c r="A306" s="123" t="s">
        <v>750</v>
      </c>
      <c r="B306" s="106"/>
      <c r="C306" s="99"/>
      <c r="D306" s="99"/>
      <c r="E306" s="99"/>
      <c r="F306" s="99" t="str">
        <f t="shared" si="16"/>
        <v/>
      </c>
      <c r="G306" s="99"/>
      <c r="H306" s="100" t="s">
        <v>751</v>
      </c>
      <c r="I306" s="101">
        <v>72016</v>
      </c>
      <c r="J306" s="100" t="s">
        <v>501</v>
      </c>
      <c r="K306" s="100" t="s">
        <v>1524</v>
      </c>
      <c r="L306" s="100" t="s">
        <v>1525</v>
      </c>
      <c r="M306" s="100">
        <v>17</v>
      </c>
      <c r="N306" s="102"/>
      <c r="O306" s="274"/>
    </row>
    <row r="307" spans="1:15" x14ac:dyDescent="0.2">
      <c r="A307" s="123" t="s">
        <v>772</v>
      </c>
      <c r="B307" s="106"/>
      <c r="C307" s="99">
        <v>1</v>
      </c>
      <c r="D307" s="99"/>
      <c r="E307" s="99"/>
      <c r="F307" s="99" t="str">
        <f t="shared" si="16"/>
        <v/>
      </c>
      <c r="G307" s="99"/>
      <c r="H307" s="100" t="s">
        <v>837</v>
      </c>
      <c r="I307" s="101">
        <v>81000</v>
      </c>
      <c r="J307" s="100" t="s">
        <v>773</v>
      </c>
      <c r="K307" s="103" t="s">
        <v>1505</v>
      </c>
      <c r="L307" s="103" t="s">
        <v>1506</v>
      </c>
      <c r="M307" s="100">
        <v>15</v>
      </c>
      <c r="N307" s="102"/>
      <c r="O307" s="274"/>
    </row>
    <row r="308" spans="1:15" x14ac:dyDescent="0.2">
      <c r="A308" s="123" t="s">
        <v>838</v>
      </c>
      <c r="B308" s="106"/>
      <c r="C308" s="99"/>
      <c r="D308" s="99"/>
      <c r="E308" s="99"/>
      <c r="F308" s="99" t="str">
        <f t="shared" si="16"/>
        <v/>
      </c>
      <c r="G308" s="99"/>
      <c r="H308" s="100" t="s">
        <v>646</v>
      </c>
      <c r="I308" s="101">
        <v>35133</v>
      </c>
      <c r="J308" s="100" t="s">
        <v>647</v>
      </c>
      <c r="K308" s="100" t="s">
        <v>1524</v>
      </c>
      <c r="L308" s="100" t="s">
        <v>1525</v>
      </c>
      <c r="M308" s="100">
        <v>14</v>
      </c>
      <c r="N308" s="102"/>
      <c r="O308" s="274"/>
    </row>
    <row r="309" spans="1:15" x14ac:dyDescent="0.2">
      <c r="A309" s="123" t="s">
        <v>1108</v>
      </c>
      <c r="B309" s="99"/>
      <c r="C309" s="99"/>
      <c r="D309" s="99"/>
      <c r="E309" s="99"/>
      <c r="F309" s="99">
        <f t="shared" si="16"/>
        <v>1</v>
      </c>
      <c r="G309" s="99"/>
      <c r="H309" s="100" t="s">
        <v>1109</v>
      </c>
      <c r="I309" s="101">
        <v>22100</v>
      </c>
      <c r="J309" s="100" t="s">
        <v>1110</v>
      </c>
      <c r="K309" s="175" t="s">
        <v>1524</v>
      </c>
      <c r="L309" s="100" t="s">
        <v>1525</v>
      </c>
      <c r="M309" s="100"/>
      <c r="N309" s="102"/>
      <c r="O309" s="274"/>
    </row>
    <row r="310" spans="1:15" x14ac:dyDescent="0.2">
      <c r="A310" s="123" t="s">
        <v>682</v>
      </c>
      <c r="B310" s="106"/>
      <c r="C310" s="99">
        <v>1</v>
      </c>
      <c r="D310" s="99"/>
      <c r="E310" s="99"/>
      <c r="F310" s="99" t="str">
        <f t="shared" si="16"/>
        <v/>
      </c>
      <c r="G310" s="99"/>
      <c r="H310" s="100" t="s">
        <v>683</v>
      </c>
      <c r="I310" s="101">
        <v>81380</v>
      </c>
      <c r="J310" s="100" t="s">
        <v>684</v>
      </c>
      <c r="K310" s="103" t="s">
        <v>1505</v>
      </c>
      <c r="L310" s="103" t="s">
        <v>1506</v>
      </c>
      <c r="M310" s="100">
        <v>15</v>
      </c>
      <c r="N310" s="102"/>
      <c r="O310" s="274"/>
    </row>
    <row r="311" spans="1:15" x14ac:dyDescent="0.2">
      <c r="A311" s="120" t="s">
        <v>53</v>
      </c>
      <c r="B311" s="106"/>
      <c r="C311" s="106"/>
      <c r="D311" s="106"/>
      <c r="E311" s="106"/>
      <c r="F311" s="99">
        <f t="shared" si="16"/>
        <v>1</v>
      </c>
      <c r="G311" s="99"/>
      <c r="H311" s="103" t="s">
        <v>329</v>
      </c>
      <c r="I311" s="101">
        <v>33341</v>
      </c>
      <c r="J311" s="100" t="s">
        <v>330</v>
      </c>
      <c r="K311" s="103" t="s">
        <v>1522</v>
      </c>
      <c r="L311" s="103" t="s">
        <v>1523</v>
      </c>
      <c r="M311" s="100"/>
      <c r="N311" s="102"/>
      <c r="O311" s="274"/>
    </row>
    <row r="312" spans="1:15" x14ac:dyDescent="0.2">
      <c r="A312" s="122" t="s">
        <v>54</v>
      </c>
      <c r="B312" s="106"/>
      <c r="C312" s="108"/>
      <c r="D312" s="108"/>
      <c r="E312" s="108"/>
      <c r="F312" s="99" t="str">
        <f t="shared" si="16"/>
        <v/>
      </c>
      <c r="G312" s="99"/>
      <c r="H312" s="103" t="s">
        <v>331</v>
      </c>
      <c r="I312" s="101">
        <v>33500</v>
      </c>
      <c r="J312" s="100" t="s">
        <v>332</v>
      </c>
      <c r="K312" s="178" t="s">
        <v>1522</v>
      </c>
      <c r="L312" s="103" t="s">
        <v>1523</v>
      </c>
      <c r="M312" s="100">
        <v>17</v>
      </c>
      <c r="N312" s="102"/>
      <c r="O312" s="274"/>
    </row>
    <row r="313" spans="1:15" x14ac:dyDescent="0.2">
      <c r="A313" s="120" t="s">
        <v>119</v>
      </c>
      <c r="B313" s="106"/>
      <c r="C313" s="106"/>
      <c r="D313" s="106"/>
      <c r="E313" s="106"/>
      <c r="F313" s="99">
        <f t="shared" si="16"/>
        <v>1</v>
      </c>
      <c r="G313" s="99"/>
      <c r="H313" s="103" t="s">
        <v>333</v>
      </c>
      <c r="I313" s="101">
        <v>87280</v>
      </c>
      <c r="J313" s="100" t="s">
        <v>154</v>
      </c>
      <c r="K313" s="255" t="s">
        <v>1520</v>
      </c>
      <c r="L313" s="100" t="s">
        <v>1521</v>
      </c>
      <c r="M313" s="100"/>
      <c r="N313" s="102"/>
      <c r="O313" s="274"/>
    </row>
    <row r="314" spans="1:15" x14ac:dyDescent="0.2">
      <c r="A314" s="121" t="s">
        <v>87</v>
      </c>
      <c r="B314" s="106"/>
      <c r="C314" s="107"/>
      <c r="D314" s="107"/>
      <c r="E314" s="107"/>
      <c r="F314" s="99">
        <f t="shared" si="16"/>
        <v>1</v>
      </c>
      <c r="G314" s="99"/>
      <c r="H314" s="103" t="s">
        <v>334</v>
      </c>
      <c r="I314" s="101">
        <v>11300</v>
      </c>
      <c r="J314" s="100" t="s">
        <v>335</v>
      </c>
      <c r="K314" s="178" t="s">
        <v>1505</v>
      </c>
      <c r="L314" s="103" t="s">
        <v>1506</v>
      </c>
      <c r="M314" s="100"/>
      <c r="N314" s="102"/>
      <c r="O314" s="274"/>
    </row>
    <row r="315" spans="1:15" x14ac:dyDescent="0.2">
      <c r="A315" s="123" t="s">
        <v>735</v>
      </c>
      <c r="B315" s="106"/>
      <c r="C315" s="99"/>
      <c r="D315" s="99"/>
      <c r="E315" s="99"/>
      <c r="F315" s="99" t="str">
        <f t="shared" si="16"/>
        <v/>
      </c>
      <c r="G315" s="99"/>
      <c r="H315" s="100" t="s">
        <v>736</v>
      </c>
      <c r="I315" s="101">
        <v>65100</v>
      </c>
      <c r="J315" s="100" t="s">
        <v>678</v>
      </c>
      <c r="K315" s="178" t="s">
        <v>1522</v>
      </c>
      <c r="L315" s="103" t="s">
        <v>1523</v>
      </c>
      <c r="M315" s="100">
        <v>15</v>
      </c>
      <c r="N315" s="102"/>
      <c r="O315" s="274"/>
    </row>
    <row r="316" spans="1:15" x14ac:dyDescent="0.2">
      <c r="A316" s="123" t="s">
        <v>1358</v>
      </c>
      <c r="B316" s="106"/>
      <c r="C316" s="99"/>
      <c r="D316" s="99"/>
      <c r="E316" s="99"/>
      <c r="F316" s="99" t="str">
        <f t="shared" si="16"/>
        <v/>
      </c>
      <c r="G316" s="99"/>
      <c r="H316" s="100" t="s">
        <v>1359</v>
      </c>
      <c r="I316" s="101">
        <v>67740</v>
      </c>
      <c r="J316" s="100" t="s">
        <v>1360</v>
      </c>
      <c r="K316" s="100" t="s">
        <v>1526</v>
      </c>
      <c r="L316" s="100" t="s">
        <v>1527</v>
      </c>
      <c r="M316" s="100">
        <v>23</v>
      </c>
      <c r="N316" s="102"/>
      <c r="O316" s="274"/>
    </row>
    <row r="317" spans="1:15" x14ac:dyDescent="0.2">
      <c r="A317" s="123" t="s">
        <v>1196</v>
      </c>
      <c r="B317" s="106"/>
      <c r="C317" s="99"/>
      <c r="D317" s="99"/>
      <c r="E317" s="99"/>
      <c r="F317" s="99" t="str">
        <f t="shared" si="16"/>
        <v/>
      </c>
      <c r="G317" s="99"/>
      <c r="H317" s="100" t="s">
        <v>1197</v>
      </c>
      <c r="I317" s="101">
        <v>40200</v>
      </c>
      <c r="J317" s="100" t="s">
        <v>662</v>
      </c>
      <c r="K317" s="257" t="s">
        <v>1522</v>
      </c>
      <c r="L317" s="103" t="s">
        <v>1523</v>
      </c>
      <c r="M317" s="100">
        <v>17</v>
      </c>
      <c r="N317" s="102"/>
      <c r="O317" s="274"/>
    </row>
    <row r="318" spans="1:15" x14ac:dyDescent="0.2">
      <c r="A318" s="123" t="s">
        <v>488</v>
      </c>
      <c r="B318" s="106"/>
      <c r="C318" s="99"/>
      <c r="D318" s="99"/>
      <c r="E318" s="99"/>
      <c r="F318" s="99" t="str">
        <f t="shared" si="16"/>
        <v/>
      </c>
      <c r="G318" s="99"/>
      <c r="H318" s="100" t="s">
        <v>489</v>
      </c>
      <c r="I318" s="101">
        <v>82000</v>
      </c>
      <c r="J318" s="100" t="s">
        <v>490</v>
      </c>
      <c r="K318" s="178" t="s">
        <v>1505</v>
      </c>
      <c r="L318" s="103" t="s">
        <v>1506</v>
      </c>
      <c r="M318" s="100">
        <v>12</v>
      </c>
      <c r="N318" s="105"/>
      <c r="O318" s="273"/>
    </row>
    <row r="319" spans="1:15" x14ac:dyDescent="0.2">
      <c r="A319" s="123" t="s">
        <v>1152</v>
      </c>
      <c r="B319" s="106"/>
      <c r="C319" s="99"/>
      <c r="D319" s="99"/>
      <c r="E319" s="99"/>
      <c r="F319" s="99">
        <f t="shared" si="16"/>
        <v>1</v>
      </c>
      <c r="G319" s="99"/>
      <c r="H319" s="100" t="s">
        <v>1153</v>
      </c>
      <c r="I319" s="101">
        <v>82000</v>
      </c>
      <c r="J319" s="100" t="s">
        <v>490</v>
      </c>
      <c r="K319" s="103" t="s">
        <v>1505</v>
      </c>
      <c r="L319" s="103" t="s">
        <v>1506</v>
      </c>
      <c r="M319" s="100"/>
      <c r="N319" s="102"/>
      <c r="O319" s="274"/>
    </row>
    <row r="320" spans="1:15" x14ac:dyDescent="0.2">
      <c r="A320" s="123" t="s">
        <v>1647</v>
      </c>
      <c r="B320" s="106"/>
      <c r="C320" s="99"/>
      <c r="D320" s="99"/>
      <c r="E320" s="99"/>
      <c r="F320" s="99"/>
      <c r="G320" s="99"/>
      <c r="H320" s="100" t="s">
        <v>1648</v>
      </c>
      <c r="I320" s="101">
        <v>71300</v>
      </c>
      <c r="J320" s="100" t="s">
        <v>1649</v>
      </c>
      <c r="K320" s="256" t="s">
        <v>1511</v>
      </c>
      <c r="L320" s="100" t="s">
        <v>1512</v>
      </c>
      <c r="M320" s="100">
        <v>20</v>
      </c>
      <c r="N320" s="102"/>
      <c r="O320" s="274"/>
    </row>
    <row r="321" spans="1:15" x14ac:dyDescent="0.2">
      <c r="A321" s="121" t="s">
        <v>1055</v>
      </c>
      <c r="B321" s="106"/>
      <c r="C321" s="107"/>
      <c r="D321" s="107"/>
      <c r="E321" s="107"/>
      <c r="F321" s="99">
        <f t="shared" ref="F321:F352" si="17">IF(M321&gt;1,"",1)</f>
        <v>1</v>
      </c>
      <c r="G321" s="99"/>
      <c r="H321" s="103" t="s">
        <v>1056</v>
      </c>
      <c r="I321" s="104">
        <v>44700</v>
      </c>
      <c r="J321" s="103" t="s">
        <v>1057</v>
      </c>
      <c r="K321" s="100" t="s">
        <v>1524</v>
      </c>
      <c r="L321" s="100" t="s">
        <v>1525</v>
      </c>
      <c r="M321" s="103"/>
      <c r="N321" s="102"/>
      <c r="O321" s="274"/>
    </row>
    <row r="322" spans="1:15" x14ac:dyDescent="0.2">
      <c r="A322" s="121" t="s">
        <v>88</v>
      </c>
      <c r="B322" s="106"/>
      <c r="C322" s="107"/>
      <c r="D322" s="107"/>
      <c r="E322" s="107"/>
      <c r="F322" s="99">
        <f t="shared" si="17"/>
        <v>1</v>
      </c>
      <c r="G322" s="99"/>
      <c r="H322" s="103" t="s">
        <v>336</v>
      </c>
      <c r="I322" s="101">
        <v>11100</v>
      </c>
      <c r="J322" s="100" t="s">
        <v>158</v>
      </c>
      <c r="K322" s="103" t="s">
        <v>1505</v>
      </c>
      <c r="L322" s="103" t="s">
        <v>1506</v>
      </c>
      <c r="M322" s="100"/>
      <c r="N322" s="102"/>
      <c r="O322" s="274"/>
    </row>
    <row r="323" spans="1:15" x14ac:dyDescent="0.2">
      <c r="A323" s="123" t="s">
        <v>839</v>
      </c>
      <c r="B323" s="106"/>
      <c r="C323" s="99"/>
      <c r="D323" s="99"/>
      <c r="E323" s="99"/>
      <c r="F323" s="99" t="str">
        <f t="shared" si="17"/>
        <v/>
      </c>
      <c r="G323" s="99"/>
      <c r="H323" s="100" t="s">
        <v>688</v>
      </c>
      <c r="I323" s="101">
        <v>6201</v>
      </c>
      <c r="J323" s="100" t="s">
        <v>689</v>
      </c>
      <c r="K323" s="103" t="s">
        <v>1505</v>
      </c>
      <c r="L323" s="103" t="s">
        <v>1506</v>
      </c>
      <c r="M323" s="100">
        <v>17</v>
      </c>
      <c r="N323" s="102"/>
      <c r="O323" s="274"/>
    </row>
    <row r="324" spans="1:15" x14ac:dyDescent="0.2">
      <c r="A324" s="120" t="s">
        <v>840</v>
      </c>
      <c r="B324" s="106"/>
      <c r="C324" s="106"/>
      <c r="D324" s="106"/>
      <c r="E324" s="106"/>
      <c r="F324" s="99" t="str">
        <f t="shared" si="17"/>
        <v/>
      </c>
      <c r="G324" s="99"/>
      <c r="H324" s="103" t="s">
        <v>487</v>
      </c>
      <c r="I324" s="101">
        <v>79000</v>
      </c>
      <c r="J324" s="100" t="s">
        <v>280</v>
      </c>
      <c r="K324" s="175" t="s">
        <v>1524</v>
      </c>
      <c r="L324" s="100" t="s">
        <v>1525</v>
      </c>
      <c r="M324" s="100">
        <v>17</v>
      </c>
      <c r="N324" s="102"/>
      <c r="O324" s="274"/>
    </row>
    <row r="325" spans="1:15" x14ac:dyDescent="0.2">
      <c r="A325" s="120" t="s">
        <v>148</v>
      </c>
      <c r="B325" s="106"/>
      <c r="C325" s="106"/>
      <c r="D325" s="106"/>
      <c r="E325" s="106"/>
      <c r="F325" s="99">
        <f t="shared" si="17"/>
        <v>1</v>
      </c>
      <c r="G325" s="99"/>
      <c r="H325" s="100" t="s">
        <v>463</v>
      </c>
      <c r="I325" s="101">
        <v>70000</v>
      </c>
      <c r="J325" s="100" t="s">
        <v>464</v>
      </c>
      <c r="K325" s="100" t="s">
        <v>1526</v>
      </c>
      <c r="L325" s="100" t="s">
        <v>1527</v>
      </c>
      <c r="M325" s="100"/>
      <c r="N325" s="102"/>
      <c r="O325" s="274"/>
    </row>
    <row r="326" spans="1:15" x14ac:dyDescent="0.2">
      <c r="A326" s="123" t="s">
        <v>1315</v>
      </c>
      <c r="B326" s="106"/>
      <c r="C326" s="99"/>
      <c r="D326" s="99"/>
      <c r="E326" s="99"/>
      <c r="F326" s="99" t="str">
        <f t="shared" si="17"/>
        <v/>
      </c>
      <c r="G326" s="99"/>
      <c r="H326" s="100" t="s">
        <v>1316</v>
      </c>
      <c r="I326" s="101">
        <v>67740</v>
      </c>
      <c r="J326" s="100" t="s">
        <v>1317</v>
      </c>
      <c r="K326" s="175" t="s">
        <v>1524</v>
      </c>
      <c r="L326" s="100" t="s">
        <v>1525</v>
      </c>
      <c r="M326" s="100">
        <v>22</v>
      </c>
      <c r="N326" s="105"/>
      <c r="O326" s="273"/>
    </row>
    <row r="327" spans="1:15" x14ac:dyDescent="0.2">
      <c r="A327" s="123" t="s">
        <v>636</v>
      </c>
      <c r="B327" s="106"/>
      <c r="C327" s="99"/>
      <c r="D327" s="99"/>
      <c r="E327" s="99"/>
      <c r="F327" s="99" t="str">
        <f t="shared" si="17"/>
        <v/>
      </c>
      <c r="G327" s="99"/>
      <c r="H327" s="100" t="s">
        <v>637</v>
      </c>
      <c r="I327" s="101">
        <v>85340</v>
      </c>
      <c r="J327" s="100" t="s">
        <v>638</v>
      </c>
      <c r="K327" s="175" t="s">
        <v>1524</v>
      </c>
      <c r="L327" s="100" t="s">
        <v>1525</v>
      </c>
      <c r="M327" s="100">
        <v>17</v>
      </c>
      <c r="N327" s="102"/>
      <c r="O327" s="274"/>
    </row>
    <row r="328" spans="1:15" x14ac:dyDescent="0.2">
      <c r="A328" s="120" t="s">
        <v>1058</v>
      </c>
      <c r="B328" s="106"/>
      <c r="C328" s="106"/>
      <c r="D328" s="106"/>
      <c r="E328" s="106"/>
      <c r="F328" s="99" t="str">
        <f t="shared" si="17"/>
        <v/>
      </c>
      <c r="G328" s="99"/>
      <c r="H328" s="103" t="s">
        <v>1059</v>
      </c>
      <c r="I328" s="104">
        <v>62230</v>
      </c>
      <c r="J328" s="103" t="s">
        <v>1060</v>
      </c>
      <c r="K328" s="178" t="s">
        <v>1522</v>
      </c>
      <c r="L328" s="103" t="s">
        <v>1523</v>
      </c>
      <c r="M328" s="103">
        <v>19</v>
      </c>
      <c r="N328" s="102"/>
      <c r="O328" s="274"/>
    </row>
    <row r="329" spans="1:15" x14ac:dyDescent="0.2">
      <c r="A329" s="121" t="s">
        <v>1066</v>
      </c>
      <c r="B329" s="106"/>
      <c r="C329" s="107"/>
      <c r="D329" s="107"/>
      <c r="E329" s="107"/>
      <c r="F329" s="99">
        <f t="shared" si="17"/>
        <v>1</v>
      </c>
      <c r="G329" s="99"/>
      <c r="H329" s="103" t="s">
        <v>1067</v>
      </c>
      <c r="I329" s="101">
        <v>71600</v>
      </c>
      <c r="J329" s="100" t="s">
        <v>1068</v>
      </c>
      <c r="K329" s="262" t="s">
        <v>1520</v>
      </c>
      <c r="L329" s="100" t="s">
        <v>1521</v>
      </c>
      <c r="M329" s="100"/>
      <c r="N329" s="102"/>
      <c r="O329" s="274"/>
    </row>
    <row r="330" spans="1:15" x14ac:dyDescent="0.2">
      <c r="A330" s="120" t="s">
        <v>120</v>
      </c>
      <c r="B330" s="106"/>
      <c r="C330" s="106"/>
      <c r="D330" s="106"/>
      <c r="E330" s="106"/>
      <c r="F330" s="99">
        <f t="shared" si="17"/>
        <v>1</v>
      </c>
      <c r="G330" s="99"/>
      <c r="H330" s="103" t="s">
        <v>337</v>
      </c>
      <c r="I330" s="101">
        <v>79200</v>
      </c>
      <c r="J330" s="100" t="s">
        <v>338</v>
      </c>
      <c r="K330" s="175" t="s">
        <v>1524</v>
      </c>
      <c r="L330" s="100" t="s">
        <v>1525</v>
      </c>
      <c r="M330" s="100"/>
      <c r="N330" s="102"/>
      <c r="O330" s="274"/>
    </row>
    <row r="331" spans="1:15" x14ac:dyDescent="0.2">
      <c r="A331" s="120" t="s">
        <v>55</v>
      </c>
      <c r="B331" s="106"/>
      <c r="C331" s="106"/>
      <c r="D331" s="106"/>
      <c r="E331" s="106"/>
      <c r="F331" s="99" t="str">
        <f t="shared" si="17"/>
        <v/>
      </c>
      <c r="G331" s="99"/>
      <c r="H331" s="103" t="s">
        <v>339</v>
      </c>
      <c r="I331" s="101">
        <v>64000</v>
      </c>
      <c r="J331" s="100" t="s">
        <v>340</v>
      </c>
      <c r="K331" s="257" t="s">
        <v>1522</v>
      </c>
      <c r="L331" s="103" t="s">
        <v>1523</v>
      </c>
      <c r="M331" s="100">
        <v>10</v>
      </c>
      <c r="N331" s="102"/>
      <c r="O331" s="274"/>
    </row>
    <row r="332" spans="1:15" x14ac:dyDescent="0.2">
      <c r="A332" s="123" t="s">
        <v>841</v>
      </c>
      <c r="B332" s="106"/>
      <c r="C332" s="99"/>
      <c r="D332" s="99"/>
      <c r="E332" s="99"/>
      <c r="F332" s="99" t="str">
        <f t="shared" si="17"/>
        <v/>
      </c>
      <c r="G332" s="99"/>
      <c r="H332" s="100" t="s">
        <v>842</v>
      </c>
      <c r="I332" s="101">
        <v>24000</v>
      </c>
      <c r="J332" s="100" t="s">
        <v>373</v>
      </c>
      <c r="K332" s="255" t="s">
        <v>1520</v>
      </c>
      <c r="L332" s="100" t="s">
        <v>1521</v>
      </c>
      <c r="M332" s="100">
        <v>17</v>
      </c>
      <c r="N332" s="102"/>
      <c r="O332" s="274"/>
    </row>
    <row r="333" spans="1:15" x14ac:dyDescent="0.2">
      <c r="A333" s="121" t="s">
        <v>89</v>
      </c>
      <c r="B333" s="106"/>
      <c r="C333" s="107"/>
      <c r="D333" s="107"/>
      <c r="E333" s="107"/>
      <c r="F333" s="99" t="str">
        <f t="shared" si="17"/>
        <v/>
      </c>
      <c r="G333" s="99"/>
      <c r="H333" s="103" t="s">
        <v>341</v>
      </c>
      <c r="I333" s="101">
        <v>66000</v>
      </c>
      <c r="J333" s="100" t="s">
        <v>342</v>
      </c>
      <c r="K333" s="103" t="s">
        <v>1505</v>
      </c>
      <c r="L333" s="103" t="s">
        <v>1506</v>
      </c>
      <c r="M333" s="100">
        <v>10</v>
      </c>
      <c r="N333" s="102"/>
      <c r="O333" s="274"/>
    </row>
    <row r="334" spans="1:15" x14ac:dyDescent="0.2">
      <c r="A334" s="123" t="s">
        <v>843</v>
      </c>
      <c r="B334" s="106"/>
      <c r="C334" s="99"/>
      <c r="D334" s="99"/>
      <c r="E334" s="99"/>
      <c r="F334" s="99" t="str">
        <f t="shared" si="17"/>
        <v/>
      </c>
      <c r="G334" s="99"/>
      <c r="H334" s="100" t="s">
        <v>844</v>
      </c>
      <c r="I334" s="101">
        <v>66962</v>
      </c>
      <c r="J334" s="100" t="s">
        <v>342</v>
      </c>
      <c r="K334" s="103" t="s">
        <v>1505</v>
      </c>
      <c r="L334" s="103" t="s">
        <v>1506</v>
      </c>
      <c r="M334" s="100">
        <v>17</v>
      </c>
      <c r="N334" s="102"/>
      <c r="O334" s="274"/>
    </row>
    <row r="335" spans="1:15" x14ac:dyDescent="0.2">
      <c r="A335" s="120" t="s">
        <v>56</v>
      </c>
      <c r="B335" s="106"/>
      <c r="C335" s="106"/>
      <c r="D335" s="106"/>
      <c r="E335" s="106"/>
      <c r="F335" s="99">
        <f t="shared" si="17"/>
        <v>1</v>
      </c>
      <c r="G335" s="99"/>
      <c r="H335" s="103" t="s">
        <v>343</v>
      </c>
      <c r="I335" s="101">
        <v>33290</v>
      </c>
      <c r="J335" s="100" t="s">
        <v>344</v>
      </c>
      <c r="K335" s="178" t="s">
        <v>1522</v>
      </c>
      <c r="L335" s="103" t="s">
        <v>1523</v>
      </c>
      <c r="M335" s="100"/>
      <c r="N335" s="102"/>
      <c r="O335" s="274"/>
    </row>
    <row r="336" spans="1:15" x14ac:dyDescent="0.2">
      <c r="A336" s="123" t="s">
        <v>1429</v>
      </c>
      <c r="B336" s="106"/>
      <c r="C336" s="99"/>
      <c r="D336" s="99"/>
      <c r="E336" s="99"/>
      <c r="F336" s="99">
        <f t="shared" si="17"/>
        <v>1</v>
      </c>
      <c r="G336" s="99"/>
      <c r="H336" s="100" t="s">
        <v>1430</v>
      </c>
      <c r="I336" s="101">
        <v>51530</v>
      </c>
      <c r="J336" s="100" t="s">
        <v>1431</v>
      </c>
      <c r="K336" s="256" t="s">
        <v>1526</v>
      </c>
      <c r="L336" s="100" t="s">
        <v>1527</v>
      </c>
      <c r="M336" s="100"/>
      <c r="N336" s="102"/>
      <c r="O336" s="274"/>
    </row>
    <row r="337" spans="1:15" x14ac:dyDescent="0.2">
      <c r="A337" s="120" t="s">
        <v>121</v>
      </c>
      <c r="B337" s="106"/>
      <c r="C337" s="106"/>
      <c r="D337" s="106"/>
      <c r="E337" s="106"/>
      <c r="F337" s="99">
        <f t="shared" si="17"/>
        <v>1</v>
      </c>
      <c r="G337" s="99"/>
      <c r="H337" s="103" t="s">
        <v>345</v>
      </c>
      <c r="I337" s="101">
        <v>33220</v>
      </c>
      <c r="J337" s="100" t="s">
        <v>346</v>
      </c>
      <c r="K337" s="103" t="s">
        <v>1522</v>
      </c>
      <c r="L337" s="103" t="s">
        <v>1523</v>
      </c>
      <c r="M337" s="100"/>
      <c r="N337" s="102"/>
      <c r="O337" s="274"/>
    </row>
    <row r="338" spans="1:15" x14ac:dyDescent="0.2">
      <c r="A338" s="123" t="s">
        <v>743</v>
      </c>
      <c r="B338" s="106"/>
      <c r="C338" s="99"/>
      <c r="D338" s="99"/>
      <c r="E338" s="99"/>
      <c r="F338" s="99" t="str">
        <f t="shared" si="17"/>
        <v/>
      </c>
      <c r="G338" s="99"/>
      <c r="H338" s="100" t="s">
        <v>744</v>
      </c>
      <c r="I338" s="101">
        <v>22190</v>
      </c>
      <c r="J338" s="100" t="s">
        <v>745</v>
      </c>
      <c r="K338" s="175" t="s">
        <v>1524</v>
      </c>
      <c r="L338" s="100" t="s">
        <v>1525</v>
      </c>
      <c r="M338" s="100">
        <v>17</v>
      </c>
      <c r="N338" s="102"/>
      <c r="O338" s="274"/>
    </row>
    <row r="339" spans="1:15" x14ac:dyDescent="0.2">
      <c r="A339" s="123" t="s">
        <v>1252</v>
      </c>
      <c r="B339" s="106"/>
      <c r="C339" s="99"/>
      <c r="D339" s="99"/>
      <c r="E339" s="99"/>
      <c r="F339" s="99">
        <f t="shared" si="17"/>
        <v>1</v>
      </c>
      <c r="G339" s="99"/>
      <c r="H339" s="100" t="s">
        <v>1253</v>
      </c>
      <c r="I339" s="101">
        <v>29170</v>
      </c>
      <c r="J339" s="100" t="s">
        <v>1254</v>
      </c>
      <c r="K339" s="175" t="s">
        <v>1524</v>
      </c>
      <c r="L339" s="100" t="s">
        <v>1525</v>
      </c>
      <c r="M339" s="100"/>
      <c r="N339" s="102"/>
      <c r="O339" s="274"/>
    </row>
    <row r="340" spans="1:15" x14ac:dyDescent="0.2">
      <c r="A340" s="123" t="s">
        <v>1075</v>
      </c>
      <c r="B340" s="106"/>
      <c r="C340" s="99"/>
      <c r="D340" s="99"/>
      <c r="E340" s="99"/>
      <c r="F340" s="99">
        <f t="shared" si="17"/>
        <v>1</v>
      </c>
      <c r="G340" s="99"/>
      <c r="H340" s="100" t="s">
        <v>1076</v>
      </c>
      <c r="I340" s="101">
        <v>22440</v>
      </c>
      <c r="J340" s="100" t="s">
        <v>1077</v>
      </c>
      <c r="K340" s="175" t="s">
        <v>1524</v>
      </c>
      <c r="L340" s="100" t="s">
        <v>1525</v>
      </c>
      <c r="M340" s="100"/>
      <c r="N340" s="102"/>
      <c r="O340" s="274"/>
    </row>
    <row r="341" spans="1:15" x14ac:dyDescent="0.2">
      <c r="A341" s="123" t="s">
        <v>1607</v>
      </c>
      <c r="B341" s="106"/>
      <c r="C341" s="99"/>
      <c r="D341" s="99"/>
      <c r="E341" s="99"/>
      <c r="F341" s="99" t="str">
        <f t="shared" si="17"/>
        <v/>
      </c>
      <c r="G341" s="99"/>
      <c r="H341" s="100" t="s">
        <v>1608</v>
      </c>
      <c r="I341" s="101">
        <v>29470</v>
      </c>
      <c r="J341" s="100" t="s">
        <v>1609</v>
      </c>
      <c r="K341" s="256" t="s">
        <v>1524</v>
      </c>
      <c r="L341" s="100" t="s">
        <v>1610</v>
      </c>
      <c r="M341" s="100">
        <v>17</v>
      </c>
      <c r="N341" s="102"/>
      <c r="O341" s="274"/>
    </row>
    <row r="342" spans="1:15" x14ac:dyDescent="0.2">
      <c r="A342" s="120" t="s">
        <v>122</v>
      </c>
      <c r="B342" s="106"/>
      <c r="C342" s="106">
        <v>1</v>
      </c>
      <c r="D342" s="106"/>
      <c r="E342" s="106"/>
      <c r="F342" s="99" t="str">
        <f t="shared" si="17"/>
        <v/>
      </c>
      <c r="G342" s="99"/>
      <c r="H342" s="103" t="s">
        <v>347</v>
      </c>
      <c r="I342" s="101">
        <v>86036</v>
      </c>
      <c r="J342" s="100" t="s">
        <v>348</v>
      </c>
      <c r="K342" s="105" t="s">
        <v>1520</v>
      </c>
      <c r="L342" s="100" t="s">
        <v>1521</v>
      </c>
      <c r="M342" s="100">
        <v>17</v>
      </c>
      <c r="N342" s="102"/>
      <c r="O342" s="274"/>
    </row>
    <row r="343" spans="1:15" x14ac:dyDescent="0.2">
      <c r="A343" s="123" t="s">
        <v>1611</v>
      </c>
      <c r="B343" s="106"/>
      <c r="C343" s="99"/>
      <c r="D343" s="99"/>
      <c r="E343" s="99"/>
      <c r="F343" s="99" t="str">
        <f t="shared" si="17"/>
        <v/>
      </c>
      <c r="G343" s="99"/>
      <c r="H343" s="100" t="s">
        <v>1612</v>
      </c>
      <c r="I343" s="101">
        <v>56530</v>
      </c>
      <c r="J343" s="100" t="s">
        <v>1613</v>
      </c>
      <c r="K343" s="175" t="s">
        <v>1524</v>
      </c>
      <c r="L343" s="100" t="s">
        <v>1614</v>
      </c>
      <c r="M343" s="100">
        <v>17</v>
      </c>
      <c r="N343" s="102"/>
      <c r="O343" s="274"/>
    </row>
    <row r="344" spans="1:15" x14ac:dyDescent="0.2">
      <c r="A344" s="123" t="s">
        <v>1114</v>
      </c>
      <c r="B344" s="106"/>
      <c r="C344" s="99"/>
      <c r="D344" s="99"/>
      <c r="E344" s="99"/>
      <c r="F344" s="99">
        <f t="shared" si="17"/>
        <v>1</v>
      </c>
      <c r="G344" s="99"/>
      <c r="H344" s="100" t="s">
        <v>1115</v>
      </c>
      <c r="I344" s="101">
        <v>29196</v>
      </c>
      <c r="J344" s="100" t="s">
        <v>1116</v>
      </c>
      <c r="K344" s="175" t="s">
        <v>1524</v>
      </c>
      <c r="L344" s="100" t="s">
        <v>1525</v>
      </c>
      <c r="M344" s="100"/>
      <c r="N344" s="102"/>
      <c r="O344" s="274"/>
    </row>
    <row r="345" spans="1:15" x14ac:dyDescent="0.2">
      <c r="A345" s="120" t="s">
        <v>123</v>
      </c>
      <c r="B345" s="106"/>
      <c r="C345" s="106"/>
      <c r="D345" s="106"/>
      <c r="E345" s="106"/>
      <c r="F345" s="99">
        <f t="shared" si="17"/>
        <v>1</v>
      </c>
      <c r="G345" s="99"/>
      <c r="H345" s="103" t="s">
        <v>349</v>
      </c>
      <c r="I345" s="101">
        <v>24600</v>
      </c>
      <c r="J345" s="100" t="s">
        <v>350</v>
      </c>
      <c r="K345" s="105" t="s">
        <v>1520</v>
      </c>
      <c r="L345" s="100" t="s">
        <v>1521</v>
      </c>
      <c r="M345" s="100"/>
      <c r="N345" s="102"/>
      <c r="O345" s="274"/>
    </row>
    <row r="346" spans="1:15" x14ac:dyDescent="0.2">
      <c r="A346" s="123" t="s">
        <v>1356</v>
      </c>
      <c r="B346" s="106"/>
      <c r="C346" s="99"/>
      <c r="D346" s="99"/>
      <c r="E346" s="99"/>
      <c r="F346" s="99" t="str">
        <f t="shared" si="17"/>
        <v/>
      </c>
      <c r="G346" s="99"/>
      <c r="H346" s="100" t="s">
        <v>1357</v>
      </c>
      <c r="I346" s="101">
        <v>17300</v>
      </c>
      <c r="J346" s="100" t="s">
        <v>1269</v>
      </c>
      <c r="K346" s="100" t="s">
        <v>1524</v>
      </c>
      <c r="L346" s="100" t="s">
        <v>1525</v>
      </c>
      <c r="M346" s="100">
        <v>17</v>
      </c>
      <c r="N346" s="102"/>
      <c r="O346" s="274"/>
    </row>
    <row r="347" spans="1:15" x14ac:dyDescent="0.2">
      <c r="A347" s="121" t="s">
        <v>90</v>
      </c>
      <c r="B347" s="106"/>
      <c r="C347" s="107"/>
      <c r="D347" s="107"/>
      <c r="E347" s="107"/>
      <c r="F347" s="99" t="str">
        <f t="shared" si="17"/>
        <v/>
      </c>
      <c r="G347" s="99"/>
      <c r="H347" s="103" t="s">
        <v>351</v>
      </c>
      <c r="I347" s="101">
        <v>31120</v>
      </c>
      <c r="J347" s="100" t="s">
        <v>352</v>
      </c>
      <c r="K347" s="103" t="s">
        <v>1505</v>
      </c>
      <c r="L347" s="103" t="s">
        <v>1506</v>
      </c>
      <c r="M347" s="100">
        <v>17</v>
      </c>
      <c r="N347" s="102"/>
      <c r="O347" s="274"/>
    </row>
    <row r="348" spans="1:15" x14ac:dyDescent="0.2">
      <c r="A348" s="121" t="s">
        <v>91</v>
      </c>
      <c r="B348" s="106"/>
      <c r="C348" s="107"/>
      <c r="D348" s="107"/>
      <c r="E348" s="107"/>
      <c r="F348" s="99" t="str">
        <f t="shared" si="17"/>
        <v/>
      </c>
      <c r="G348" s="99"/>
      <c r="H348" s="103" t="s">
        <v>353</v>
      </c>
      <c r="I348" s="101">
        <v>31180</v>
      </c>
      <c r="J348" s="100" t="s">
        <v>354</v>
      </c>
      <c r="K348" s="257" t="s">
        <v>1505</v>
      </c>
      <c r="L348" s="103" t="s">
        <v>1506</v>
      </c>
      <c r="M348" s="100">
        <v>17</v>
      </c>
      <c r="N348" s="102"/>
      <c r="O348" s="274"/>
    </row>
    <row r="349" spans="1:15" x14ac:dyDescent="0.2">
      <c r="A349" s="120" t="s">
        <v>124</v>
      </c>
      <c r="B349" s="106"/>
      <c r="C349" s="106"/>
      <c r="D349" s="106"/>
      <c r="E349" s="106"/>
      <c r="F349" s="99">
        <f t="shared" si="17"/>
        <v>1</v>
      </c>
      <c r="G349" s="99"/>
      <c r="H349" s="103" t="s">
        <v>355</v>
      </c>
      <c r="I349" s="101">
        <v>17201</v>
      </c>
      <c r="J349" s="100" t="s">
        <v>292</v>
      </c>
      <c r="K349" s="256" t="s">
        <v>1524</v>
      </c>
      <c r="L349" s="100" t="s">
        <v>1525</v>
      </c>
      <c r="M349" s="100"/>
      <c r="N349" s="102"/>
      <c r="O349" s="274"/>
    </row>
    <row r="350" spans="1:15" x14ac:dyDescent="0.2">
      <c r="A350" s="123" t="s">
        <v>845</v>
      </c>
      <c r="B350" s="106"/>
      <c r="C350" s="99"/>
      <c r="D350" s="99"/>
      <c r="E350" s="99"/>
      <c r="F350" s="99">
        <f t="shared" si="17"/>
        <v>1</v>
      </c>
      <c r="G350" s="99"/>
      <c r="H350" s="100" t="s">
        <v>846</v>
      </c>
      <c r="I350" s="101">
        <v>16700</v>
      </c>
      <c r="J350" s="100" t="s">
        <v>847</v>
      </c>
      <c r="K350" s="105" t="s">
        <v>1520</v>
      </c>
      <c r="L350" s="100" t="s">
        <v>1521</v>
      </c>
      <c r="M350" s="100"/>
      <c r="N350" s="102"/>
      <c r="O350" s="274"/>
    </row>
    <row r="351" spans="1:15" x14ac:dyDescent="0.2">
      <c r="A351" s="120" t="s">
        <v>125</v>
      </c>
      <c r="B351" s="106"/>
      <c r="C351" s="106"/>
      <c r="D351" s="106"/>
      <c r="E351" s="106"/>
      <c r="F351" s="99">
        <f t="shared" si="17"/>
        <v>1</v>
      </c>
      <c r="G351" s="99"/>
      <c r="H351" s="103" t="s">
        <v>359</v>
      </c>
      <c r="I351" s="101">
        <v>33220</v>
      </c>
      <c r="J351" s="100" t="s">
        <v>360</v>
      </c>
      <c r="K351" s="178" t="s">
        <v>1522</v>
      </c>
      <c r="L351" s="103" t="s">
        <v>1523</v>
      </c>
      <c r="M351" s="100"/>
      <c r="N351" s="102"/>
      <c r="O351" s="274"/>
    </row>
    <row r="352" spans="1:15" x14ac:dyDescent="0.2">
      <c r="A352" s="123" t="s">
        <v>1415</v>
      </c>
      <c r="B352" s="106"/>
      <c r="C352" s="99"/>
      <c r="D352" s="99"/>
      <c r="E352" s="99"/>
      <c r="F352" s="99" t="str">
        <f t="shared" si="17"/>
        <v/>
      </c>
      <c r="G352" s="99"/>
      <c r="H352" s="100" t="s">
        <v>1416</v>
      </c>
      <c r="I352" s="101">
        <v>17100</v>
      </c>
      <c r="J352" s="100" t="s">
        <v>159</v>
      </c>
      <c r="K352" s="175" t="s">
        <v>1524</v>
      </c>
      <c r="L352" s="100" t="s">
        <v>1525</v>
      </c>
      <c r="M352" s="100">
        <v>17</v>
      </c>
      <c r="N352" s="102"/>
      <c r="O352" s="274"/>
    </row>
    <row r="353" spans="1:16383" x14ac:dyDescent="0.2">
      <c r="A353" s="121" t="s">
        <v>1578</v>
      </c>
      <c r="B353" s="106"/>
      <c r="C353" s="107"/>
      <c r="D353" s="107"/>
      <c r="E353" s="107"/>
      <c r="F353" s="99"/>
      <c r="G353" s="99"/>
      <c r="H353" s="103" t="s">
        <v>1579</v>
      </c>
      <c r="I353" s="101">
        <v>24200</v>
      </c>
      <c r="J353" s="100" t="s">
        <v>1580</v>
      </c>
      <c r="K353" s="105" t="s">
        <v>1520</v>
      </c>
      <c r="L353" s="100" t="s">
        <v>1521</v>
      </c>
      <c r="M353" s="100">
        <v>17</v>
      </c>
      <c r="N353" s="102"/>
      <c r="O353" s="274"/>
    </row>
    <row r="354" spans="1:16383" x14ac:dyDescent="0.2">
      <c r="A354" s="123" t="s">
        <v>1083</v>
      </c>
      <c r="B354" s="106"/>
      <c r="C354" s="99"/>
      <c r="D354" s="99"/>
      <c r="E354" s="99"/>
      <c r="F354" s="99">
        <f>IF(M354&gt;1,"",1)</f>
        <v>1</v>
      </c>
      <c r="G354" s="99"/>
      <c r="H354" s="100" t="s">
        <v>1084</v>
      </c>
      <c r="I354" s="101">
        <v>8200</v>
      </c>
      <c r="J354" s="100" t="s">
        <v>1085</v>
      </c>
      <c r="K354" s="100" t="s">
        <v>1526</v>
      </c>
      <c r="L354" s="100" t="s">
        <v>1527</v>
      </c>
      <c r="M354" s="100"/>
      <c r="N354" s="102"/>
      <c r="O354" s="274"/>
    </row>
    <row r="355" spans="1:16383" x14ac:dyDescent="0.2">
      <c r="A355" s="123" t="s">
        <v>1388</v>
      </c>
      <c r="B355" s="106"/>
      <c r="C355" s="99"/>
      <c r="D355" s="99"/>
      <c r="E355" s="99"/>
      <c r="F355" s="99">
        <f>IF(M355&gt;1,"",1)</f>
        <v>1</v>
      </c>
      <c r="G355" s="99"/>
      <c r="H355" s="100" t="s">
        <v>1389</v>
      </c>
      <c r="I355" s="101">
        <v>67603</v>
      </c>
      <c r="J355" s="100" t="s">
        <v>1390</v>
      </c>
      <c r="K355" s="100" t="s">
        <v>1526</v>
      </c>
      <c r="L355" s="100" t="s">
        <v>1527</v>
      </c>
      <c r="M355" s="100"/>
      <c r="N355" s="102"/>
      <c r="O355" s="274"/>
    </row>
    <row r="356" spans="1:16383" x14ac:dyDescent="0.2">
      <c r="A356" s="121" t="s">
        <v>1572</v>
      </c>
      <c r="B356" s="106"/>
      <c r="C356" s="107"/>
      <c r="D356" s="107"/>
      <c r="E356" s="107"/>
      <c r="F356" s="99"/>
      <c r="G356" s="99"/>
      <c r="H356" s="103" t="s">
        <v>1573</v>
      </c>
      <c r="I356" s="101">
        <v>40140</v>
      </c>
      <c r="J356" s="100" t="s">
        <v>1574</v>
      </c>
      <c r="K356" s="257" t="s">
        <v>1522</v>
      </c>
      <c r="L356" s="103" t="s">
        <v>1523</v>
      </c>
      <c r="M356" s="100">
        <v>17</v>
      </c>
      <c r="N356" s="102"/>
      <c r="O356" s="274"/>
    </row>
    <row r="357" spans="1:16383" x14ac:dyDescent="0.2">
      <c r="A357" s="123" t="s">
        <v>848</v>
      </c>
      <c r="B357" s="106"/>
      <c r="C357" s="99"/>
      <c r="D357" s="99"/>
      <c r="E357" s="99"/>
      <c r="F357" s="99" t="str">
        <f>IF(M357&gt;1,"",1)</f>
        <v/>
      </c>
      <c r="G357" s="99"/>
      <c r="H357" s="100" t="s">
        <v>849</v>
      </c>
      <c r="I357" s="101">
        <v>24110</v>
      </c>
      <c r="J357" s="100" t="s">
        <v>850</v>
      </c>
      <c r="K357" s="255" t="s">
        <v>1520</v>
      </c>
      <c r="L357" s="100" t="s">
        <v>1521</v>
      </c>
      <c r="M357" s="100">
        <v>17</v>
      </c>
      <c r="N357" s="102"/>
      <c r="O357" s="274"/>
    </row>
    <row r="358" spans="1:16383" x14ac:dyDescent="0.2">
      <c r="A358" s="120" t="s">
        <v>57</v>
      </c>
      <c r="B358" s="106"/>
      <c r="C358" s="106"/>
      <c r="D358" s="106"/>
      <c r="E358" s="106"/>
      <c r="F358" s="99">
        <f>IF(M358&gt;1,"",1)</f>
        <v>1</v>
      </c>
      <c r="G358" s="99"/>
      <c r="H358" s="103" t="s">
        <v>362</v>
      </c>
      <c r="I358" s="101">
        <v>33560</v>
      </c>
      <c r="J358" s="100" t="s">
        <v>363</v>
      </c>
      <c r="K358" s="103" t="s">
        <v>1522</v>
      </c>
      <c r="L358" s="103" t="s">
        <v>1523</v>
      </c>
      <c r="M358" s="100"/>
      <c r="N358" s="102"/>
      <c r="O358" s="274"/>
    </row>
    <row r="359" spans="1:16383" x14ac:dyDescent="0.2">
      <c r="A359" s="121" t="s">
        <v>1270</v>
      </c>
      <c r="B359" s="106"/>
      <c r="C359" s="107"/>
      <c r="D359" s="107"/>
      <c r="E359" s="107"/>
      <c r="F359" s="99" t="str">
        <f>IF(M359&gt;1,"",1)</f>
        <v/>
      </c>
      <c r="G359" s="99"/>
      <c r="H359" s="103" t="s">
        <v>1271</v>
      </c>
      <c r="I359" s="101">
        <v>85800</v>
      </c>
      <c r="J359" s="100" t="s">
        <v>1230</v>
      </c>
      <c r="K359" s="100" t="s">
        <v>1524</v>
      </c>
      <c r="L359" s="100" t="s">
        <v>1525</v>
      </c>
      <c r="M359" s="100">
        <v>17</v>
      </c>
      <c r="N359" s="102"/>
      <c r="O359" s="274"/>
    </row>
    <row r="360" spans="1:16383" x14ac:dyDescent="0.2">
      <c r="A360" s="120" t="s">
        <v>851</v>
      </c>
      <c r="B360" s="106"/>
      <c r="C360" s="106"/>
      <c r="D360" s="106"/>
      <c r="E360" s="106"/>
      <c r="F360" s="99">
        <f>IF(M360&gt;1,"",1)</f>
        <v>1</v>
      </c>
      <c r="G360" s="99"/>
      <c r="H360" s="103" t="s">
        <v>356</v>
      </c>
      <c r="I360" s="101">
        <v>35760</v>
      </c>
      <c r="J360" s="100" t="s">
        <v>357</v>
      </c>
      <c r="K360" s="100" t="s">
        <v>1524</v>
      </c>
      <c r="L360" s="100" t="s">
        <v>1525</v>
      </c>
      <c r="M360" s="100"/>
      <c r="N360" s="102"/>
      <c r="O360" s="274"/>
    </row>
    <row r="361" spans="1:16383" x14ac:dyDescent="0.2">
      <c r="A361" s="121" t="s">
        <v>1581</v>
      </c>
      <c r="B361" s="106"/>
      <c r="C361" s="107"/>
      <c r="D361" s="107"/>
      <c r="E361" s="107"/>
      <c r="F361" s="99"/>
      <c r="G361" s="99"/>
      <c r="H361" s="103" t="s">
        <v>1582</v>
      </c>
      <c r="I361" s="101">
        <v>87200</v>
      </c>
      <c r="J361" s="100" t="s">
        <v>1583</v>
      </c>
      <c r="K361" s="105" t="s">
        <v>1520</v>
      </c>
      <c r="L361" s="305" t="s">
        <v>1521</v>
      </c>
      <c r="M361" s="100">
        <v>17</v>
      </c>
      <c r="N361" s="105"/>
      <c r="O361" s="273"/>
      <c r="P361" s="256"/>
      <c r="Q361" s="256"/>
      <c r="R361" s="259"/>
      <c r="S361" s="260"/>
      <c r="T361" s="261"/>
      <c r="U361" s="261"/>
      <c r="V361" s="258" t="s">
        <v>1544</v>
      </c>
      <c r="W361" s="101">
        <v>20302</v>
      </c>
      <c r="X361" s="100" t="s">
        <v>1545</v>
      </c>
      <c r="Y361" s="100"/>
      <c r="Z361" s="123" t="s">
        <v>1543</v>
      </c>
      <c r="AA361" s="106"/>
      <c r="AB361" s="99"/>
      <c r="AC361" s="99">
        <f t="shared" ref="AC361:BI361" si="18">IF(AG361&gt;1,"",1)</f>
        <v>1</v>
      </c>
      <c r="AD361" s="100" t="s">
        <v>1544</v>
      </c>
      <c r="AE361" s="101">
        <v>20302</v>
      </c>
      <c r="AF361" s="100" t="s">
        <v>1545</v>
      </c>
      <c r="AG361" s="100"/>
      <c r="AH361" s="123" t="s">
        <v>1543</v>
      </c>
      <c r="AI361" s="106"/>
      <c r="AJ361" s="99"/>
      <c r="AK361" s="99">
        <f t="shared" si="18"/>
        <v>1</v>
      </c>
      <c r="AL361" s="100" t="s">
        <v>1544</v>
      </c>
      <c r="AM361" s="101">
        <v>20302</v>
      </c>
      <c r="AN361" s="100" t="s">
        <v>1545</v>
      </c>
      <c r="AO361" s="100"/>
      <c r="AP361" s="123" t="s">
        <v>1543</v>
      </c>
      <c r="AQ361" s="106"/>
      <c r="AR361" s="99"/>
      <c r="AS361" s="99">
        <f t="shared" si="18"/>
        <v>1</v>
      </c>
      <c r="AT361" s="100" t="s">
        <v>1544</v>
      </c>
      <c r="AU361" s="101">
        <v>20302</v>
      </c>
      <c r="AV361" s="100" t="s">
        <v>1545</v>
      </c>
      <c r="AW361" s="100"/>
      <c r="AX361" s="123" t="s">
        <v>1543</v>
      </c>
      <c r="AY361" s="106"/>
      <c r="AZ361" s="99"/>
      <c r="BA361" s="99">
        <f t="shared" si="18"/>
        <v>1</v>
      </c>
      <c r="BB361" s="100" t="s">
        <v>1544</v>
      </c>
      <c r="BC361" s="101">
        <v>20302</v>
      </c>
      <c r="BD361" s="100" t="s">
        <v>1545</v>
      </c>
      <c r="BE361" s="100"/>
      <c r="BF361" s="123" t="s">
        <v>1543</v>
      </c>
      <c r="BG361" s="106"/>
      <c r="BH361" s="99"/>
      <c r="BI361" s="99">
        <f t="shared" si="18"/>
        <v>1</v>
      </c>
      <c r="BJ361" s="100" t="s">
        <v>1544</v>
      </c>
      <c r="BK361" s="101">
        <v>20302</v>
      </c>
      <c r="BL361" s="100" t="s">
        <v>1545</v>
      </c>
      <c r="BM361" s="100"/>
      <c r="BN361" s="123" t="s">
        <v>1543</v>
      </c>
      <c r="BO361" s="106"/>
      <c r="BP361" s="99"/>
      <c r="BQ361" s="99">
        <f t="shared" ref="BQ361:DU361" si="19">IF(BU361&gt;1,"",1)</f>
        <v>1</v>
      </c>
      <c r="BR361" s="100" t="s">
        <v>1544</v>
      </c>
      <c r="BS361" s="101">
        <v>20302</v>
      </c>
      <c r="BT361" s="100" t="s">
        <v>1545</v>
      </c>
      <c r="BU361" s="100"/>
      <c r="BV361" s="123" t="s">
        <v>1543</v>
      </c>
      <c r="BW361" s="106"/>
      <c r="BX361" s="99"/>
      <c r="BY361" s="99">
        <f t="shared" si="19"/>
        <v>1</v>
      </c>
      <c r="BZ361" s="100" t="s">
        <v>1544</v>
      </c>
      <c r="CA361" s="101">
        <v>20302</v>
      </c>
      <c r="CB361" s="100" t="s">
        <v>1545</v>
      </c>
      <c r="CC361" s="100"/>
      <c r="CD361" s="123" t="s">
        <v>1543</v>
      </c>
      <c r="CE361" s="106"/>
      <c r="CF361" s="99"/>
      <c r="CG361" s="99">
        <f t="shared" si="19"/>
        <v>1</v>
      </c>
      <c r="CH361" s="100" t="s">
        <v>1544</v>
      </c>
      <c r="CI361" s="101">
        <v>20302</v>
      </c>
      <c r="CJ361" s="100" t="s">
        <v>1545</v>
      </c>
      <c r="CK361" s="100"/>
      <c r="CL361" s="123" t="s">
        <v>1543</v>
      </c>
      <c r="CM361" s="106"/>
      <c r="CN361" s="99"/>
      <c r="CO361" s="99">
        <f t="shared" si="19"/>
        <v>1</v>
      </c>
      <c r="CP361" s="100" t="s">
        <v>1544</v>
      </c>
      <c r="CQ361" s="101">
        <v>20302</v>
      </c>
      <c r="CR361" s="100" t="s">
        <v>1545</v>
      </c>
      <c r="CS361" s="100"/>
      <c r="CT361" s="123" t="s">
        <v>1543</v>
      </c>
      <c r="CU361" s="106"/>
      <c r="CV361" s="99"/>
      <c r="CW361" s="99">
        <f t="shared" si="19"/>
        <v>1</v>
      </c>
      <c r="CX361" s="100" t="s">
        <v>1544</v>
      </c>
      <c r="CY361" s="101">
        <v>20302</v>
      </c>
      <c r="CZ361" s="100" t="s">
        <v>1545</v>
      </c>
      <c r="DA361" s="100"/>
      <c r="DB361" s="123" t="s">
        <v>1543</v>
      </c>
      <c r="DC361" s="106"/>
      <c r="DD361" s="99"/>
      <c r="DE361" s="99">
        <f t="shared" si="19"/>
        <v>1</v>
      </c>
      <c r="DF361" s="100" t="s">
        <v>1544</v>
      </c>
      <c r="DG361" s="101">
        <v>20302</v>
      </c>
      <c r="DH361" s="100" t="s">
        <v>1545</v>
      </c>
      <c r="DI361" s="100"/>
      <c r="DJ361" s="123" t="s">
        <v>1543</v>
      </c>
      <c r="DK361" s="106"/>
      <c r="DL361" s="99"/>
      <c r="DM361" s="99">
        <f t="shared" si="19"/>
        <v>1</v>
      </c>
      <c r="DN361" s="100" t="s">
        <v>1544</v>
      </c>
      <c r="DO361" s="101">
        <v>20302</v>
      </c>
      <c r="DP361" s="100" t="s">
        <v>1545</v>
      </c>
      <c r="DQ361" s="100"/>
      <c r="DR361" s="123" t="s">
        <v>1543</v>
      </c>
      <c r="DS361" s="106"/>
      <c r="DT361" s="99"/>
      <c r="DU361" s="99">
        <f t="shared" si="19"/>
        <v>1</v>
      </c>
      <c r="DV361" s="100" t="s">
        <v>1544</v>
      </c>
      <c r="DW361" s="101">
        <v>20302</v>
      </c>
      <c r="DX361" s="100" t="s">
        <v>1545</v>
      </c>
      <c r="DY361" s="100"/>
      <c r="DZ361" s="123" t="s">
        <v>1543</v>
      </c>
      <c r="EA361" s="106"/>
      <c r="EB361" s="99"/>
      <c r="EC361" s="99">
        <f t="shared" ref="EC361:GG361" si="20">IF(EG361&gt;1,"",1)</f>
        <v>1</v>
      </c>
      <c r="ED361" s="100" t="s">
        <v>1544</v>
      </c>
      <c r="EE361" s="101">
        <v>20302</v>
      </c>
      <c r="EF361" s="100" t="s">
        <v>1545</v>
      </c>
      <c r="EG361" s="100"/>
      <c r="EH361" s="123" t="s">
        <v>1543</v>
      </c>
      <c r="EI361" s="106"/>
      <c r="EJ361" s="99"/>
      <c r="EK361" s="99">
        <f t="shared" si="20"/>
        <v>1</v>
      </c>
      <c r="EL361" s="100" t="s">
        <v>1544</v>
      </c>
      <c r="EM361" s="101">
        <v>20302</v>
      </c>
      <c r="EN361" s="100" t="s">
        <v>1545</v>
      </c>
      <c r="EO361" s="100"/>
      <c r="EP361" s="123" t="s">
        <v>1543</v>
      </c>
      <c r="EQ361" s="106"/>
      <c r="ER361" s="99"/>
      <c r="ES361" s="99">
        <f t="shared" si="20"/>
        <v>1</v>
      </c>
      <c r="ET361" s="100" t="s">
        <v>1544</v>
      </c>
      <c r="EU361" s="101">
        <v>20302</v>
      </c>
      <c r="EV361" s="100" t="s">
        <v>1545</v>
      </c>
      <c r="EW361" s="100"/>
      <c r="EX361" s="123" t="s">
        <v>1543</v>
      </c>
      <c r="EY361" s="106"/>
      <c r="EZ361" s="99"/>
      <c r="FA361" s="99">
        <f t="shared" si="20"/>
        <v>1</v>
      </c>
      <c r="FB361" s="100" t="s">
        <v>1544</v>
      </c>
      <c r="FC361" s="101">
        <v>20302</v>
      </c>
      <c r="FD361" s="100" t="s">
        <v>1545</v>
      </c>
      <c r="FE361" s="100"/>
      <c r="FF361" s="123" t="s">
        <v>1543</v>
      </c>
      <c r="FG361" s="106"/>
      <c r="FH361" s="99"/>
      <c r="FI361" s="99">
        <f t="shared" si="20"/>
        <v>1</v>
      </c>
      <c r="FJ361" s="100" t="s">
        <v>1544</v>
      </c>
      <c r="FK361" s="101">
        <v>20302</v>
      </c>
      <c r="FL361" s="100" t="s">
        <v>1545</v>
      </c>
      <c r="FM361" s="100"/>
      <c r="FN361" s="123" t="s">
        <v>1543</v>
      </c>
      <c r="FO361" s="106"/>
      <c r="FP361" s="99"/>
      <c r="FQ361" s="99">
        <f t="shared" si="20"/>
        <v>1</v>
      </c>
      <c r="FR361" s="100" t="s">
        <v>1544</v>
      </c>
      <c r="FS361" s="101">
        <v>20302</v>
      </c>
      <c r="FT361" s="100" t="s">
        <v>1545</v>
      </c>
      <c r="FU361" s="100"/>
      <c r="FV361" s="123" t="s">
        <v>1543</v>
      </c>
      <c r="FW361" s="106"/>
      <c r="FX361" s="99"/>
      <c r="FY361" s="99">
        <f t="shared" si="20"/>
        <v>1</v>
      </c>
      <c r="FZ361" s="100" t="s">
        <v>1544</v>
      </c>
      <c r="GA361" s="101">
        <v>20302</v>
      </c>
      <c r="GB361" s="100" t="s">
        <v>1545</v>
      </c>
      <c r="GC361" s="100"/>
      <c r="GD361" s="123" t="s">
        <v>1543</v>
      </c>
      <c r="GE361" s="106"/>
      <c r="GF361" s="99"/>
      <c r="GG361" s="99">
        <f t="shared" si="20"/>
        <v>1</v>
      </c>
      <c r="GH361" s="100" t="s">
        <v>1544</v>
      </c>
      <c r="GI361" s="101">
        <v>20302</v>
      </c>
      <c r="GJ361" s="100" t="s">
        <v>1545</v>
      </c>
      <c r="GK361" s="100"/>
      <c r="GL361" s="123" t="s">
        <v>1543</v>
      </c>
      <c r="GM361" s="106"/>
      <c r="GN361" s="99"/>
      <c r="GO361" s="99">
        <f t="shared" ref="GO361:IS361" si="21">IF(GS361&gt;1,"",1)</f>
        <v>1</v>
      </c>
      <c r="GP361" s="100" t="s">
        <v>1544</v>
      </c>
      <c r="GQ361" s="101">
        <v>20302</v>
      </c>
      <c r="GR361" s="100" t="s">
        <v>1545</v>
      </c>
      <c r="GS361" s="100"/>
      <c r="GT361" s="123" t="s">
        <v>1543</v>
      </c>
      <c r="GU361" s="106"/>
      <c r="GV361" s="99"/>
      <c r="GW361" s="99">
        <f t="shared" si="21"/>
        <v>1</v>
      </c>
      <c r="GX361" s="100" t="s">
        <v>1544</v>
      </c>
      <c r="GY361" s="101">
        <v>20302</v>
      </c>
      <c r="GZ361" s="100" t="s">
        <v>1545</v>
      </c>
      <c r="HA361" s="100"/>
      <c r="HB361" s="123" t="s">
        <v>1543</v>
      </c>
      <c r="HC361" s="106"/>
      <c r="HD361" s="99"/>
      <c r="HE361" s="99">
        <f t="shared" si="21"/>
        <v>1</v>
      </c>
      <c r="HF361" s="100" t="s">
        <v>1544</v>
      </c>
      <c r="HG361" s="101">
        <v>20302</v>
      </c>
      <c r="HH361" s="100" t="s">
        <v>1545</v>
      </c>
      <c r="HI361" s="100"/>
      <c r="HJ361" s="123" t="s">
        <v>1543</v>
      </c>
      <c r="HK361" s="106"/>
      <c r="HL361" s="99"/>
      <c r="HM361" s="99">
        <f t="shared" si="21"/>
        <v>1</v>
      </c>
      <c r="HN361" s="100" t="s">
        <v>1544</v>
      </c>
      <c r="HO361" s="101">
        <v>20302</v>
      </c>
      <c r="HP361" s="100" t="s">
        <v>1545</v>
      </c>
      <c r="HQ361" s="100"/>
      <c r="HR361" s="123" t="s">
        <v>1543</v>
      </c>
      <c r="HS361" s="106"/>
      <c r="HT361" s="99"/>
      <c r="HU361" s="99">
        <f t="shared" si="21"/>
        <v>1</v>
      </c>
      <c r="HV361" s="100" t="s">
        <v>1544</v>
      </c>
      <c r="HW361" s="101">
        <v>20302</v>
      </c>
      <c r="HX361" s="100" t="s">
        <v>1545</v>
      </c>
      <c r="HY361" s="100"/>
      <c r="HZ361" s="123" t="s">
        <v>1543</v>
      </c>
      <c r="IA361" s="106"/>
      <c r="IB361" s="99"/>
      <c r="IC361" s="99">
        <f t="shared" si="21"/>
        <v>1</v>
      </c>
      <c r="ID361" s="100" t="s">
        <v>1544</v>
      </c>
      <c r="IE361" s="101">
        <v>20302</v>
      </c>
      <c r="IF361" s="100" t="s">
        <v>1545</v>
      </c>
      <c r="IG361" s="100"/>
      <c r="IH361" s="123" t="s">
        <v>1543</v>
      </c>
      <c r="II361" s="106"/>
      <c r="IJ361" s="99"/>
      <c r="IK361" s="99">
        <f t="shared" si="21"/>
        <v>1</v>
      </c>
      <c r="IL361" s="100" t="s">
        <v>1544</v>
      </c>
      <c r="IM361" s="101">
        <v>20302</v>
      </c>
      <c r="IN361" s="100" t="s">
        <v>1545</v>
      </c>
      <c r="IO361" s="100"/>
      <c r="IP361" s="123" t="s">
        <v>1543</v>
      </c>
      <c r="IQ361" s="106"/>
      <c r="IR361" s="99"/>
      <c r="IS361" s="99">
        <f t="shared" si="21"/>
        <v>1</v>
      </c>
      <c r="IT361" s="100" t="s">
        <v>1544</v>
      </c>
      <c r="IU361" s="101">
        <v>20302</v>
      </c>
      <c r="IV361" s="100" t="s">
        <v>1545</v>
      </c>
      <c r="IW361" s="100"/>
      <c r="IX361" s="123" t="s">
        <v>1543</v>
      </c>
      <c r="IY361" s="106"/>
      <c r="IZ361" s="99"/>
      <c r="JA361" s="99">
        <f t="shared" ref="JA361:LE361" si="22">IF(JE361&gt;1,"",1)</f>
        <v>1</v>
      </c>
      <c r="JB361" s="100" t="s">
        <v>1544</v>
      </c>
      <c r="JC361" s="101">
        <v>20302</v>
      </c>
      <c r="JD361" s="100" t="s">
        <v>1545</v>
      </c>
      <c r="JE361" s="100"/>
      <c r="JF361" s="123" t="s">
        <v>1543</v>
      </c>
      <c r="JG361" s="106"/>
      <c r="JH361" s="99"/>
      <c r="JI361" s="99">
        <f t="shared" si="22"/>
        <v>1</v>
      </c>
      <c r="JJ361" s="100" t="s">
        <v>1544</v>
      </c>
      <c r="JK361" s="101">
        <v>20302</v>
      </c>
      <c r="JL361" s="100" t="s">
        <v>1545</v>
      </c>
      <c r="JM361" s="100"/>
      <c r="JN361" s="123" t="s">
        <v>1543</v>
      </c>
      <c r="JO361" s="106"/>
      <c r="JP361" s="99"/>
      <c r="JQ361" s="99">
        <f t="shared" si="22"/>
        <v>1</v>
      </c>
      <c r="JR361" s="100" t="s">
        <v>1544</v>
      </c>
      <c r="JS361" s="101">
        <v>20302</v>
      </c>
      <c r="JT361" s="100" t="s">
        <v>1545</v>
      </c>
      <c r="JU361" s="100"/>
      <c r="JV361" s="123" t="s">
        <v>1543</v>
      </c>
      <c r="JW361" s="106"/>
      <c r="JX361" s="99"/>
      <c r="JY361" s="99">
        <f t="shared" si="22"/>
        <v>1</v>
      </c>
      <c r="JZ361" s="100" t="s">
        <v>1544</v>
      </c>
      <c r="KA361" s="101">
        <v>20302</v>
      </c>
      <c r="KB361" s="100" t="s">
        <v>1545</v>
      </c>
      <c r="KC361" s="100"/>
      <c r="KD361" s="123" t="s">
        <v>1543</v>
      </c>
      <c r="KE361" s="106"/>
      <c r="KF361" s="99"/>
      <c r="KG361" s="99">
        <f t="shared" si="22"/>
        <v>1</v>
      </c>
      <c r="KH361" s="100" t="s">
        <v>1544</v>
      </c>
      <c r="KI361" s="101">
        <v>20302</v>
      </c>
      <c r="KJ361" s="100" t="s">
        <v>1545</v>
      </c>
      <c r="KK361" s="100"/>
      <c r="KL361" s="123" t="s">
        <v>1543</v>
      </c>
      <c r="KM361" s="106"/>
      <c r="KN361" s="99"/>
      <c r="KO361" s="99">
        <f t="shared" si="22"/>
        <v>1</v>
      </c>
      <c r="KP361" s="100" t="s">
        <v>1544</v>
      </c>
      <c r="KQ361" s="101">
        <v>20302</v>
      </c>
      <c r="KR361" s="100" t="s">
        <v>1545</v>
      </c>
      <c r="KS361" s="100"/>
      <c r="KT361" s="123" t="s">
        <v>1543</v>
      </c>
      <c r="KU361" s="106"/>
      <c r="KV361" s="99"/>
      <c r="KW361" s="99">
        <f t="shared" si="22"/>
        <v>1</v>
      </c>
      <c r="KX361" s="100" t="s">
        <v>1544</v>
      </c>
      <c r="KY361" s="101">
        <v>20302</v>
      </c>
      <c r="KZ361" s="100" t="s">
        <v>1545</v>
      </c>
      <c r="LA361" s="100"/>
      <c r="LB361" s="123" t="s">
        <v>1543</v>
      </c>
      <c r="LC361" s="106"/>
      <c r="LD361" s="99"/>
      <c r="LE361" s="99">
        <f t="shared" si="22"/>
        <v>1</v>
      </c>
      <c r="LF361" s="100" t="s">
        <v>1544</v>
      </c>
      <c r="LG361" s="101">
        <v>20302</v>
      </c>
      <c r="LH361" s="100" t="s">
        <v>1545</v>
      </c>
      <c r="LI361" s="100"/>
      <c r="LJ361" s="123" t="s">
        <v>1543</v>
      </c>
      <c r="LK361" s="106"/>
      <c r="LL361" s="99"/>
      <c r="LM361" s="99">
        <f t="shared" ref="LM361:NQ361" si="23">IF(LQ361&gt;1,"",1)</f>
        <v>1</v>
      </c>
      <c r="LN361" s="100" t="s">
        <v>1544</v>
      </c>
      <c r="LO361" s="101">
        <v>20302</v>
      </c>
      <c r="LP361" s="100" t="s">
        <v>1545</v>
      </c>
      <c r="LQ361" s="100"/>
      <c r="LR361" s="123" t="s">
        <v>1543</v>
      </c>
      <c r="LS361" s="106"/>
      <c r="LT361" s="99"/>
      <c r="LU361" s="99">
        <f t="shared" si="23"/>
        <v>1</v>
      </c>
      <c r="LV361" s="100" t="s">
        <v>1544</v>
      </c>
      <c r="LW361" s="101">
        <v>20302</v>
      </c>
      <c r="LX361" s="100" t="s">
        <v>1545</v>
      </c>
      <c r="LY361" s="100"/>
      <c r="LZ361" s="123" t="s">
        <v>1543</v>
      </c>
      <c r="MA361" s="106"/>
      <c r="MB361" s="99"/>
      <c r="MC361" s="99">
        <f t="shared" si="23"/>
        <v>1</v>
      </c>
      <c r="MD361" s="100" t="s">
        <v>1544</v>
      </c>
      <c r="ME361" s="101">
        <v>20302</v>
      </c>
      <c r="MF361" s="100" t="s">
        <v>1545</v>
      </c>
      <c r="MG361" s="100"/>
      <c r="MH361" s="123" t="s">
        <v>1543</v>
      </c>
      <c r="MI361" s="106"/>
      <c r="MJ361" s="99"/>
      <c r="MK361" s="99">
        <f t="shared" si="23"/>
        <v>1</v>
      </c>
      <c r="ML361" s="100" t="s">
        <v>1544</v>
      </c>
      <c r="MM361" s="101">
        <v>20302</v>
      </c>
      <c r="MN361" s="100" t="s">
        <v>1545</v>
      </c>
      <c r="MO361" s="100"/>
      <c r="MP361" s="123" t="s">
        <v>1543</v>
      </c>
      <c r="MQ361" s="106"/>
      <c r="MR361" s="99"/>
      <c r="MS361" s="99">
        <f t="shared" si="23"/>
        <v>1</v>
      </c>
      <c r="MT361" s="100" t="s">
        <v>1544</v>
      </c>
      <c r="MU361" s="101">
        <v>20302</v>
      </c>
      <c r="MV361" s="100" t="s">
        <v>1545</v>
      </c>
      <c r="MW361" s="100"/>
      <c r="MX361" s="123" t="s">
        <v>1543</v>
      </c>
      <c r="MY361" s="106"/>
      <c r="MZ361" s="99"/>
      <c r="NA361" s="99">
        <f t="shared" si="23"/>
        <v>1</v>
      </c>
      <c r="NB361" s="100" t="s">
        <v>1544</v>
      </c>
      <c r="NC361" s="101">
        <v>20302</v>
      </c>
      <c r="ND361" s="100" t="s">
        <v>1545</v>
      </c>
      <c r="NE361" s="100"/>
      <c r="NF361" s="123" t="s">
        <v>1543</v>
      </c>
      <c r="NG361" s="106"/>
      <c r="NH361" s="99"/>
      <c r="NI361" s="99">
        <f t="shared" si="23"/>
        <v>1</v>
      </c>
      <c r="NJ361" s="100" t="s">
        <v>1544</v>
      </c>
      <c r="NK361" s="101">
        <v>20302</v>
      </c>
      <c r="NL361" s="100" t="s">
        <v>1545</v>
      </c>
      <c r="NM361" s="100"/>
      <c r="NN361" s="123" t="s">
        <v>1543</v>
      </c>
      <c r="NO361" s="106"/>
      <c r="NP361" s="99"/>
      <c r="NQ361" s="99">
        <f t="shared" si="23"/>
        <v>1</v>
      </c>
      <c r="NR361" s="100" t="s">
        <v>1544</v>
      </c>
      <c r="NS361" s="101">
        <v>20302</v>
      </c>
      <c r="NT361" s="100" t="s">
        <v>1545</v>
      </c>
      <c r="NU361" s="100"/>
      <c r="NV361" s="123" t="s">
        <v>1543</v>
      </c>
      <c r="NW361" s="106"/>
      <c r="NX361" s="99"/>
      <c r="NY361" s="99">
        <f t="shared" ref="NY361:QC361" si="24">IF(OC361&gt;1,"",1)</f>
        <v>1</v>
      </c>
      <c r="NZ361" s="100" t="s">
        <v>1544</v>
      </c>
      <c r="OA361" s="101">
        <v>20302</v>
      </c>
      <c r="OB361" s="100" t="s">
        <v>1545</v>
      </c>
      <c r="OC361" s="100"/>
      <c r="OD361" s="123" t="s">
        <v>1543</v>
      </c>
      <c r="OE361" s="106"/>
      <c r="OF361" s="99"/>
      <c r="OG361" s="99">
        <f t="shared" si="24"/>
        <v>1</v>
      </c>
      <c r="OH361" s="100" t="s">
        <v>1544</v>
      </c>
      <c r="OI361" s="101">
        <v>20302</v>
      </c>
      <c r="OJ361" s="100" t="s">
        <v>1545</v>
      </c>
      <c r="OK361" s="100"/>
      <c r="OL361" s="123" t="s">
        <v>1543</v>
      </c>
      <c r="OM361" s="106"/>
      <c r="ON361" s="99"/>
      <c r="OO361" s="99">
        <f t="shared" si="24"/>
        <v>1</v>
      </c>
      <c r="OP361" s="100" t="s">
        <v>1544</v>
      </c>
      <c r="OQ361" s="101">
        <v>20302</v>
      </c>
      <c r="OR361" s="100" t="s">
        <v>1545</v>
      </c>
      <c r="OS361" s="100"/>
      <c r="OT361" s="123" t="s">
        <v>1543</v>
      </c>
      <c r="OU361" s="106"/>
      <c r="OV361" s="99"/>
      <c r="OW361" s="99">
        <f t="shared" si="24"/>
        <v>1</v>
      </c>
      <c r="OX361" s="100" t="s">
        <v>1544</v>
      </c>
      <c r="OY361" s="101">
        <v>20302</v>
      </c>
      <c r="OZ361" s="100" t="s">
        <v>1545</v>
      </c>
      <c r="PA361" s="100"/>
      <c r="PB361" s="123" t="s">
        <v>1543</v>
      </c>
      <c r="PC361" s="106"/>
      <c r="PD361" s="99"/>
      <c r="PE361" s="99">
        <f t="shared" si="24"/>
        <v>1</v>
      </c>
      <c r="PF361" s="100" t="s">
        <v>1544</v>
      </c>
      <c r="PG361" s="101">
        <v>20302</v>
      </c>
      <c r="PH361" s="100" t="s">
        <v>1545</v>
      </c>
      <c r="PI361" s="100"/>
      <c r="PJ361" s="123" t="s">
        <v>1543</v>
      </c>
      <c r="PK361" s="106"/>
      <c r="PL361" s="99"/>
      <c r="PM361" s="99">
        <f t="shared" si="24"/>
        <v>1</v>
      </c>
      <c r="PN361" s="100" t="s">
        <v>1544</v>
      </c>
      <c r="PO361" s="101">
        <v>20302</v>
      </c>
      <c r="PP361" s="100" t="s">
        <v>1545</v>
      </c>
      <c r="PQ361" s="100"/>
      <c r="PR361" s="123" t="s">
        <v>1543</v>
      </c>
      <c r="PS361" s="106"/>
      <c r="PT361" s="99"/>
      <c r="PU361" s="99">
        <f t="shared" si="24"/>
        <v>1</v>
      </c>
      <c r="PV361" s="100" t="s">
        <v>1544</v>
      </c>
      <c r="PW361" s="101">
        <v>20302</v>
      </c>
      <c r="PX361" s="100" t="s">
        <v>1545</v>
      </c>
      <c r="PY361" s="100"/>
      <c r="PZ361" s="123" t="s">
        <v>1543</v>
      </c>
      <c r="QA361" s="106"/>
      <c r="QB361" s="99"/>
      <c r="QC361" s="99">
        <f t="shared" si="24"/>
        <v>1</v>
      </c>
      <c r="QD361" s="100" t="s">
        <v>1544</v>
      </c>
      <c r="QE361" s="101">
        <v>20302</v>
      </c>
      <c r="QF361" s="100" t="s">
        <v>1545</v>
      </c>
      <c r="QG361" s="100"/>
      <c r="QH361" s="123" t="s">
        <v>1543</v>
      </c>
      <c r="QI361" s="106"/>
      <c r="QJ361" s="99"/>
      <c r="QK361" s="99">
        <f t="shared" ref="QK361:SO361" si="25">IF(QO361&gt;1,"",1)</f>
        <v>1</v>
      </c>
      <c r="QL361" s="100" t="s">
        <v>1544</v>
      </c>
      <c r="QM361" s="101">
        <v>20302</v>
      </c>
      <c r="QN361" s="100" t="s">
        <v>1545</v>
      </c>
      <c r="QO361" s="100"/>
      <c r="QP361" s="123" t="s">
        <v>1543</v>
      </c>
      <c r="QQ361" s="106"/>
      <c r="QR361" s="99"/>
      <c r="QS361" s="99">
        <f t="shared" si="25"/>
        <v>1</v>
      </c>
      <c r="QT361" s="100" t="s">
        <v>1544</v>
      </c>
      <c r="QU361" s="101">
        <v>20302</v>
      </c>
      <c r="QV361" s="100" t="s">
        <v>1545</v>
      </c>
      <c r="QW361" s="100"/>
      <c r="QX361" s="123" t="s">
        <v>1543</v>
      </c>
      <c r="QY361" s="106"/>
      <c r="QZ361" s="99"/>
      <c r="RA361" s="99">
        <f t="shared" si="25"/>
        <v>1</v>
      </c>
      <c r="RB361" s="100" t="s">
        <v>1544</v>
      </c>
      <c r="RC361" s="101">
        <v>20302</v>
      </c>
      <c r="RD361" s="100" t="s">
        <v>1545</v>
      </c>
      <c r="RE361" s="100"/>
      <c r="RF361" s="123" t="s">
        <v>1543</v>
      </c>
      <c r="RG361" s="106"/>
      <c r="RH361" s="99"/>
      <c r="RI361" s="99">
        <f t="shared" si="25"/>
        <v>1</v>
      </c>
      <c r="RJ361" s="100" t="s">
        <v>1544</v>
      </c>
      <c r="RK361" s="101">
        <v>20302</v>
      </c>
      <c r="RL361" s="100" t="s">
        <v>1545</v>
      </c>
      <c r="RM361" s="100"/>
      <c r="RN361" s="123" t="s">
        <v>1543</v>
      </c>
      <c r="RO361" s="106"/>
      <c r="RP361" s="99"/>
      <c r="RQ361" s="99">
        <f t="shared" si="25"/>
        <v>1</v>
      </c>
      <c r="RR361" s="100" t="s">
        <v>1544</v>
      </c>
      <c r="RS361" s="101">
        <v>20302</v>
      </c>
      <c r="RT361" s="100" t="s">
        <v>1545</v>
      </c>
      <c r="RU361" s="100"/>
      <c r="RV361" s="123" t="s">
        <v>1543</v>
      </c>
      <c r="RW361" s="106"/>
      <c r="RX361" s="99"/>
      <c r="RY361" s="99">
        <f t="shared" si="25"/>
        <v>1</v>
      </c>
      <c r="RZ361" s="100" t="s">
        <v>1544</v>
      </c>
      <c r="SA361" s="101">
        <v>20302</v>
      </c>
      <c r="SB361" s="100" t="s">
        <v>1545</v>
      </c>
      <c r="SC361" s="100"/>
      <c r="SD361" s="123" t="s">
        <v>1543</v>
      </c>
      <c r="SE361" s="106"/>
      <c r="SF361" s="99"/>
      <c r="SG361" s="99">
        <f t="shared" si="25"/>
        <v>1</v>
      </c>
      <c r="SH361" s="100" t="s">
        <v>1544</v>
      </c>
      <c r="SI361" s="101">
        <v>20302</v>
      </c>
      <c r="SJ361" s="100" t="s">
        <v>1545</v>
      </c>
      <c r="SK361" s="100"/>
      <c r="SL361" s="123" t="s">
        <v>1543</v>
      </c>
      <c r="SM361" s="106"/>
      <c r="SN361" s="99"/>
      <c r="SO361" s="99">
        <f t="shared" si="25"/>
        <v>1</v>
      </c>
      <c r="SP361" s="100" t="s">
        <v>1544</v>
      </c>
      <c r="SQ361" s="101">
        <v>20302</v>
      </c>
      <c r="SR361" s="100" t="s">
        <v>1545</v>
      </c>
      <c r="SS361" s="100"/>
      <c r="ST361" s="123" t="s">
        <v>1543</v>
      </c>
      <c r="SU361" s="106"/>
      <c r="SV361" s="99"/>
      <c r="SW361" s="99">
        <f t="shared" ref="SW361:VA361" si="26">IF(TA361&gt;1,"",1)</f>
        <v>1</v>
      </c>
      <c r="SX361" s="100" t="s">
        <v>1544</v>
      </c>
      <c r="SY361" s="101">
        <v>20302</v>
      </c>
      <c r="SZ361" s="100" t="s">
        <v>1545</v>
      </c>
      <c r="TA361" s="100"/>
      <c r="TB361" s="123" t="s">
        <v>1543</v>
      </c>
      <c r="TC361" s="106"/>
      <c r="TD361" s="99"/>
      <c r="TE361" s="99">
        <f t="shared" si="26"/>
        <v>1</v>
      </c>
      <c r="TF361" s="100" t="s">
        <v>1544</v>
      </c>
      <c r="TG361" s="101">
        <v>20302</v>
      </c>
      <c r="TH361" s="100" t="s">
        <v>1545</v>
      </c>
      <c r="TI361" s="100"/>
      <c r="TJ361" s="123" t="s">
        <v>1543</v>
      </c>
      <c r="TK361" s="106"/>
      <c r="TL361" s="99"/>
      <c r="TM361" s="99">
        <f t="shared" si="26"/>
        <v>1</v>
      </c>
      <c r="TN361" s="100" t="s">
        <v>1544</v>
      </c>
      <c r="TO361" s="101">
        <v>20302</v>
      </c>
      <c r="TP361" s="100" t="s">
        <v>1545</v>
      </c>
      <c r="TQ361" s="100"/>
      <c r="TR361" s="123" t="s">
        <v>1543</v>
      </c>
      <c r="TS361" s="106"/>
      <c r="TT361" s="99"/>
      <c r="TU361" s="99">
        <f t="shared" si="26"/>
        <v>1</v>
      </c>
      <c r="TV361" s="100" t="s">
        <v>1544</v>
      </c>
      <c r="TW361" s="101">
        <v>20302</v>
      </c>
      <c r="TX361" s="100" t="s">
        <v>1545</v>
      </c>
      <c r="TY361" s="100"/>
      <c r="TZ361" s="123" t="s">
        <v>1543</v>
      </c>
      <c r="UA361" s="106"/>
      <c r="UB361" s="99"/>
      <c r="UC361" s="99">
        <f t="shared" si="26"/>
        <v>1</v>
      </c>
      <c r="UD361" s="100" t="s">
        <v>1544</v>
      </c>
      <c r="UE361" s="101">
        <v>20302</v>
      </c>
      <c r="UF361" s="100" t="s">
        <v>1545</v>
      </c>
      <c r="UG361" s="100"/>
      <c r="UH361" s="123" t="s">
        <v>1543</v>
      </c>
      <c r="UI361" s="106"/>
      <c r="UJ361" s="99"/>
      <c r="UK361" s="99">
        <f t="shared" si="26"/>
        <v>1</v>
      </c>
      <c r="UL361" s="100" t="s">
        <v>1544</v>
      </c>
      <c r="UM361" s="101">
        <v>20302</v>
      </c>
      <c r="UN361" s="100" t="s">
        <v>1545</v>
      </c>
      <c r="UO361" s="100"/>
      <c r="UP361" s="123" t="s">
        <v>1543</v>
      </c>
      <c r="UQ361" s="106"/>
      <c r="UR361" s="99"/>
      <c r="US361" s="99">
        <f t="shared" si="26"/>
        <v>1</v>
      </c>
      <c r="UT361" s="100" t="s">
        <v>1544</v>
      </c>
      <c r="UU361" s="101">
        <v>20302</v>
      </c>
      <c r="UV361" s="100" t="s">
        <v>1545</v>
      </c>
      <c r="UW361" s="100"/>
      <c r="UX361" s="123" t="s">
        <v>1543</v>
      </c>
      <c r="UY361" s="106"/>
      <c r="UZ361" s="99"/>
      <c r="VA361" s="99">
        <f t="shared" si="26"/>
        <v>1</v>
      </c>
      <c r="VB361" s="100" t="s">
        <v>1544</v>
      </c>
      <c r="VC361" s="101">
        <v>20302</v>
      </c>
      <c r="VD361" s="100" t="s">
        <v>1545</v>
      </c>
      <c r="VE361" s="100"/>
      <c r="VF361" s="123" t="s">
        <v>1543</v>
      </c>
      <c r="VG361" s="106"/>
      <c r="VH361" s="99"/>
      <c r="VI361" s="99">
        <f t="shared" ref="VI361:XM361" si="27">IF(VM361&gt;1,"",1)</f>
        <v>1</v>
      </c>
      <c r="VJ361" s="100" t="s">
        <v>1544</v>
      </c>
      <c r="VK361" s="101">
        <v>20302</v>
      </c>
      <c r="VL361" s="100" t="s">
        <v>1545</v>
      </c>
      <c r="VM361" s="100"/>
      <c r="VN361" s="123" t="s">
        <v>1543</v>
      </c>
      <c r="VO361" s="106"/>
      <c r="VP361" s="99"/>
      <c r="VQ361" s="99">
        <f t="shared" si="27"/>
        <v>1</v>
      </c>
      <c r="VR361" s="100" t="s">
        <v>1544</v>
      </c>
      <c r="VS361" s="101">
        <v>20302</v>
      </c>
      <c r="VT361" s="100" t="s">
        <v>1545</v>
      </c>
      <c r="VU361" s="100"/>
      <c r="VV361" s="123" t="s">
        <v>1543</v>
      </c>
      <c r="VW361" s="106"/>
      <c r="VX361" s="99"/>
      <c r="VY361" s="99">
        <f t="shared" si="27"/>
        <v>1</v>
      </c>
      <c r="VZ361" s="100" t="s">
        <v>1544</v>
      </c>
      <c r="WA361" s="101">
        <v>20302</v>
      </c>
      <c r="WB361" s="100" t="s">
        <v>1545</v>
      </c>
      <c r="WC361" s="100"/>
      <c r="WD361" s="123" t="s">
        <v>1543</v>
      </c>
      <c r="WE361" s="106"/>
      <c r="WF361" s="99"/>
      <c r="WG361" s="99">
        <f t="shared" si="27"/>
        <v>1</v>
      </c>
      <c r="WH361" s="100" t="s">
        <v>1544</v>
      </c>
      <c r="WI361" s="101">
        <v>20302</v>
      </c>
      <c r="WJ361" s="100" t="s">
        <v>1545</v>
      </c>
      <c r="WK361" s="100"/>
      <c r="WL361" s="123" t="s">
        <v>1543</v>
      </c>
      <c r="WM361" s="106"/>
      <c r="WN361" s="99"/>
      <c r="WO361" s="99">
        <f t="shared" si="27"/>
        <v>1</v>
      </c>
      <c r="WP361" s="100" t="s">
        <v>1544</v>
      </c>
      <c r="WQ361" s="101">
        <v>20302</v>
      </c>
      <c r="WR361" s="100" t="s">
        <v>1545</v>
      </c>
      <c r="WS361" s="100"/>
      <c r="WT361" s="123" t="s">
        <v>1543</v>
      </c>
      <c r="WU361" s="106"/>
      <c r="WV361" s="99"/>
      <c r="WW361" s="99">
        <f t="shared" si="27"/>
        <v>1</v>
      </c>
      <c r="WX361" s="100" t="s">
        <v>1544</v>
      </c>
      <c r="WY361" s="101">
        <v>20302</v>
      </c>
      <c r="WZ361" s="100" t="s">
        <v>1545</v>
      </c>
      <c r="XA361" s="100"/>
      <c r="XB361" s="123" t="s">
        <v>1543</v>
      </c>
      <c r="XC361" s="106"/>
      <c r="XD361" s="99"/>
      <c r="XE361" s="99">
        <f t="shared" si="27"/>
        <v>1</v>
      </c>
      <c r="XF361" s="100" t="s">
        <v>1544</v>
      </c>
      <c r="XG361" s="101">
        <v>20302</v>
      </c>
      <c r="XH361" s="100" t="s">
        <v>1545</v>
      </c>
      <c r="XI361" s="100"/>
      <c r="XJ361" s="123" t="s">
        <v>1543</v>
      </c>
      <c r="XK361" s="106"/>
      <c r="XL361" s="99"/>
      <c r="XM361" s="99">
        <f t="shared" si="27"/>
        <v>1</v>
      </c>
      <c r="XN361" s="100" t="s">
        <v>1544</v>
      </c>
      <c r="XO361" s="101">
        <v>20302</v>
      </c>
      <c r="XP361" s="100" t="s">
        <v>1545</v>
      </c>
      <c r="XQ361" s="100"/>
      <c r="XR361" s="123" t="s">
        <v>1543</v>
      </c>
      <c r="XS361" s="106"/>
      <c r="XT361" s="99"/>
      <c r="XU361" s="99">
        <f t="shared" ref="XU361:ZY361" si="28">IF(XY361&gt;1,"",1)</f>
        <v>1</v>
      </c>
      <c r="XV361" s="100" t="s">
        <v>1544</v>
      </c>
      <c r="XW361" s="101">
        <v>20302</v>
      </c>
      <c r="XX361" s="100" t="s">
        <v>1545</v>
      </c>
      <c r="XY361" s="100"/>
      <c r="XZ361" s="123" t="s">
        <v>1543</v>
      </c>
      <c r="YA361" s="106"/>
      <c r="YB361" s="99"/>
      <c r="YC361" s="99">
        <f t="shared" si="28"/>
        <v>1</v>
      </c>
      <c r="YD361" s="100" t="s">
        <v>1544</v>
      </c>
      <c r="YE361" s="101">
        <v>20302</v>
      </c>
      <c r="YF361" s="100" t="s">
        <v>1545</v>
      </c>
      <c r="YG361" s="100"/>
      <c r="YH361" s="123" t="s">
        <v>1543</v>
      </c>
      <c r="YI361" s="106"/>
      <c r="YJ361" s="99"/>
      <c r="YK361" s="99">
        <f t="shared" si="28"/>
        <v>1</v>
      </c>
      <c r="YL361" s="100" t="s">
        <v>1544</v>
      </c>
      <c r="YM361" s="101">
        <v>20302</v>
      </c>
      <c r="YN361" s="100" t="s">
        <v>1545</v>
      </c>
      <c r="YO361" s="100"/>
      <c r="YP361" s="123" t="s">
        <v>1543</v>
      </c>
      <c r="YQ361" s="106"/>
      <c r="YR361" s="99"/>
      <c r="YS361" s="99">
        <f t="shared" si="28"/>
        <v>1</v>
      </c>
      <c r="YT361" s="100" t="s">
        <v>1544</v>
      </c>
      <c r="YU361" s="101">
        <v>20302</v>
      </c>
      <c r="YV361" s="100" t="s">
        <v>1545</v>
      </c>
      <c r="YW361" s="100"/>
      <c r="YX361" s="123" t="s">
        <v>1543</v>
      </c>
      <c r="YY361" s="106"/>
      <c r="YZ361" s="99"/>
      <c r="ZA361" s="99">
        <f t="shared" si="28"/>
        <v>1</v>
      </c>
      <c r="ZB361" s="100" t="s">
        <v>1544</v>
      </c>
      <c r="ZC361" s="101">
        <v>20302</v>
      </c>
      <c r="ZD361" s="100" t="s">
        <v>1545</v>
      </c>
      <c r="ZE361" s="100"/>
      <c r="ZF361" s="123" t="s">
        <v>1543</v>
      </c>
      <c r="ZG361" s="106"/>
      <c r="ZH361" s="99"/>
      <c r="ZI361" s="99">
        <f t="shared" si="28"/>
        <v>1</v>
      </c>
      <c r="ZJ361" s="100" t="s">
        <v>1544</v>
      </c>
      <c r="ZK361" s="101">
        <v>20302</v>
      </c>
      <c r="ZL361" s="100" t="s">
        <v>1545</v>
      </c>
      <c r="ZM361" s="100"/>
      <c r="ZN361" s="123" t="s">
        <v>1543</v>
      </c>
      <c r="ZO361" s="106"/>
      <c r="ZP361" s="99"/>
      <c r="ZQ361" s="99">
        <f t="shared" si="28"/>
        <v>1</v>
      </c>
      <c r="ZR361" s="100" t="s">
        <v>1544</v>
      </c>
      <c r="ZS361" s="101">
        <v>20302</v>
      </c>
      <c r="ZT361" s="100" t="s">
        <v>1545</v>
      </c>
      <c r="ZU361" s="100"/>
      <c r="ZV361" s="123" t="s">
        <v>1543</v>
      </c>
      <c r="ZW361" s="106"/>
      <c r="ZX361" s="99"/>
      <c r="ZY361" s="99">
        <f t="shared" si="28"/>
        <v>1</v>
      </c>
      <c r="ZZ361" s="100" t="s">
        <v>1544</v>
      </c>
      <c r="AAA361" s="101">
        <v>20302</v>
      </c>
      <c r="AAB361" s="100" t="s">
        <v>1545</v>
      </c>
      <c r="AAC361" s="100"/>
      <c r="AAD361" s="123" t="s">
        <v>1543</v>
      </c>
      <c r="AAE361" s="106"/>
      <c r="AAF361" s="99"/>
      <c r="AAG361" s="99">
        <f t="shared" ref="AAG361:ACK361" si="29">IF(AAK361&gt;1,"",1)</f>
        <v>1</v>
      </c>
      <c r="AAH361" s="100" t="s">
        <v>1544</v>
      </c>
      <c r="AAI361" s="101">
        <v>20302</v>
      </c>
      <c r="AAJ361" s="100" t="s">
        <v>1545</v>
      </c>
      <c r="AAK361" s="100"/>
      <c r="AAL361" s="123" t="s">
        <v>1543</v>
      </c>
      <c r="AAM361" s="106"/>
      <c r="AAN361" s="99"/>
      <c r="AAO361" s="99">
        <f t="shared" si="29"/>
        <v>1</v>
      </c>
      <c r="AAP361" s="100" t="s">
        <v>1544</v>
      </c>
      <c r="AAQ361" s="101">
        <v>20302</v>
      </c>
      <c r="AAR361" s="100" t="s">
        <v>1545</v>
      </c>
      <c r="AAS361" s="100"/>
      <c r="AAT361" s="123" t="s">
        <v>1543</v>
      </c>
      <c r="AAU361" s="106"/>
      <c r="AAV361" s="99"/>
      <c r="AAW361" s="99">
        <f t="shared" si="29"/>
        <v>1</v>
      </c>
      <c r="AAX361" s="100" t="s">
        <v>1544</v>
      </c>
      <c r="AAY361" s="101">
        <v>20302</v>
      </c>
      <c r="AAZ361" s="100" t="s">
        <v>1545</v>
      </c>
      <c r="ABA361" s="100"/>
      <c r="ABB361" s="123" t="s">
        <v>1543</v>
      </c>
      <c r="ABC361" s="106"/>
      <c r="ABD361" s="99"/>
      <c r="ABE361" s="99">
        <f t="shared" si="29"/>
        <v>1</v>
      </c>
      <c r="ABF361" s="100" t="s">
        <v>1544</v>
      </c>
      <c r="ABG361" s="101">
        <v>20302</v>
      </c>
      <c r="ABH361" s="100" t="s">
        <v>1545</v>
      </c>
      <c r="ABI361" s="100"/>
      <c r="ABJ361" s="123" t="s">
        <v>1543</v>
      </c>
      <c r="ABK361" s="106"/>
      <c r="ABL361" s="99"/>
      <c r="ABM361" s="99">
        <f t="shared" si="29"/>
        <v>1</v>
      </c>
      <c r="ABN361" s="100" t="s">
        <v>1544</v>
      </c>
      <c r="ABO361" s="101">
        <v>20302</v>
      </c>
      <c r="ABP361" s="100" t="s">
        <v>1545</v>
      </c>
      <c r="ABQ361" s="100"/>
      <c r="ABR361" s="123" t="s">
        <v>1543</v>
      </c>
      <c r="ABS361" s="106"/>
      <c r="ABT361" s="99"/>
      <c r="ABU361" s="99">
        <f t="shared" si="29"/>
        <v>1</v>
      </c>
      <c r="ABV361" s="100" t="s">
        <v>1544</v>
      </c>
      <c r="ABW361" s="101">
        <v>20302</v>
      </c>
      <c r="ABX361" s="100" t="s">
        <v>1545</v>
      </c>
      <c r="ABY361" s="100"/>
      <c r="ABZ361" s="123" t="s">
        <v>1543</v>
      </c>
      <c r="ACA361" s="106"/>
      <c r="ACB361" s="99"/>
      <c r="ACC361" s="99">
        <f t="shared" si="29"/>
        <v>1</v>
      </c>
      <c r="ACD361" s="100" t="s">
        <v>1544</v>
      </c>
      <c r="ACE361" s="101">
        <v>20302</v>
      </c>
      <c r="ACF361" s="100" t="s">
        <v>1545</v>
      </c>
      <c r="ACG361" s="100"/>
      <c r="ACH361" s="123" t="s">
        <v>1543</v>
      </c>
      <c r="ACI361" s="106"/>
      <c r="ACJ361" s="99"/>
      <c r="ACK361" s="99">
        <f t="shared" si="29"/>
        <v>1</v>
      </c>
      <c r="ACL361" s="100" t="s">
        <v>1544</v>
      </c>
      <c r="ACM361" s="101">
        <v>20302</v>
      </c>
      <c r="ACN361" s="100" t="s">
        <v>1545</v>
      </c>
      <c r="ACO361" s="100"/>
      <c r="ACP361" s="123" t="s">
        <v>1543</v>
      </c>
      <c r="ACQ361" s="106"/>
      <c r="ACR361" s="99"/>
      <c r="ACS361" s="99">
        <f t="shared" ref="ACS361:AEW361" si="30">IF(ACW361&gt;1,"",1)</f>
        <v>1</v>
      </c>
      <c r="ACT361" s="100" t="s">
        <v>1544</v>
      </c>
      <c r="ACU361" s="101">
        <v>20302</v>
      </c>
      <c r="ACV361" s="100" t="s">
        <v>1545</v>
      </c>
      <c r="ACW361" s="100"/>
      <c r="ACX361" s="123" t="s">
        <v>1543</v>
      </c>
      <c r="ACY361" s="106"/>
      <c r="ACZ361" s="99"/>
      <c r="ADA361" s="99">
        <f t="shared" si="30"/>
        <v>1</v>
      </c>
      <c r="ADB361" s="100" t="s">
        <v>1544</v>
      </c>
      <c r="ADC361" s="101">
        <v>20302</v>
      </c>
      <c r="ADD361" s="100" t="s">
        <v>1545</v>
      </c>
      <c r="ADE361" s="100"/>
      <c r="ADF361" s="123" t="s">
        <v>1543</v>
      </c>
      <c r="ADG361" s="106"/>
      <c r="ADH361" s="99"/>
      <c r="ADI361" s="99">
        <f t="shared" si="30"/>
        <v>1</v>
      </c>
      <c r="ADJ361" s="100" t="s">
        <v>1544</v>
      </c>
      <c r="ADK361" s="101">
        <v>20302</v>
      </c>
      <c r="ADL361" s="100" t="s">
        <v>1545</v>
      </c>
      <c r="ADM361" s="100"/>
      <c r="ADN361" s="123" t="s">
        <v>1543</v>
      </c>
      <c r="ADO361" s="106"/>
      <c r="ADP361" s="99"/>
      <c r="ADQ361" s="99">
        <f t="shared" si="30"/>
        <v>1</v>
      </c>
      <c r="ADR361" s="100" t="s">
        <v>1544</v>
      </c>
      <c r="ADS361" s="101">
        <v>20302</v>
      </c>
      <c r="ADT361" s="100" t="s">
        <v>1545</v>
      </c>
      <c r="ADU361" s="100"/>
      <c r="ADV361" s="123" t="s">
        <v>1543</v>
      </c>
      <c r="ADW361" s="106"/>
      <c r="ADX361" s="99"/>
      <c r="ADY361" s="99">
        <f t="shared" si="30"/>
        <v>1</v>
      </c>
      <c r="ADZ361" s="100" t="s">
        <v>1544</v>
      </c>
      <c r="AEA361" s="101">
        <v>20302</v>
      </c>
      <c r="AEB361" s="100" t="s">
        <v>1545</v>
      </c>
      <c r="AEC361" s="100"/>
      <c r="AED361" s="123" t="s">
        <v>1543</v>
      </c>
      <c r="AEE361" s="106"/>
      <c r="AEF361" s="99"/>
      <c r="AEG361" s="99">
        <f t="shared" si="30"/>
        <v>1</v>
      </c>
      <c r="AEH361" s="100" t="s">
        <v>1544</v>
      </c>
      <c r="AEI361" s="101">
        <v>20302</v>
      </c>
      <c r="AEJ361" s="100" t="s">
        <v>1545</v>
      </c>
      <c r="AEK361" s="100"/>
      <c r="AEL361" s="123" t="s">
        <v>1543</v>
      </c>
      <c r="AEM361" s="106"/>
      <c r="AEN361" s="99"/>
      <c r="AEO361" s="99">
        <f t="shared" si="30"/>
        <v>1</v>
      </c>
      <c r="AEP361" s="100" t="s">
        <v>1544</v>
      </c>
      <c r="AEQ361" s="101">
        <v>20302</v>
      </c>
      <c r="AER361" s="100" t="s">
        <v>1545</v>
      </c>
      <c r="AES361" s="100"/>
      <c r="AET361" s="123" t="s">
        <v>1543</v>
      </c>
      <c r="AEU361" s="106"/>
      <c r="AEV361" s="99"/>
      <c r="AEW361" s="99">
        <f t="shared" si="30"/>
        <v>1</v>
      </c>
      <c r="AEX361" s="100" t="s">
        <v>1544</v>
      </c>
      <c r="AEY361" s="101">
        <v>20302</v>
      </c>
      <c r="AEZ361" s="100" t="s">
        <v>1545</v>
      </c>
      <c r="AFA361" s="100"/>
      <c r="AFB361" s="123" t="s">
        <v>1543</v>
      </c>
      <c r="AFC361" s="106"/>
      <c r="AFD361" s="99"/>
      <c r="AFE361" s="99">
        <f t="shared" ref="AFE361:AHI361" si="31">IF(AFI361&gt;1,"",1)</f>
        <v>1</v>
      </c>
      <c r="AFF361" s="100" t="s">
        <v>1544</v>
      </c>
      <c r="AFG361" s="101">
        <v>20302</v>
      </c>
      <c r="AFH361" s="100" t="s">
        <v>1545</v>
      </c>
      <c r="AFI361" s="100"/>
      <c r="AFJ361" s="123" t="s">
        <v>1543</v>
      </c>
      <c r="AFK361" s="106"/>
      <c r="AFL361" s="99"/>
      <c r="AFM361" s="99">
        <f t="shared" si="31"/>
        <v>1</v>
      </c>
      <c r="AFN361" s="100" t="s">
        <v>1544</v>
      </c>
      <c r="AFO361" s="101">
        <v>20302</v>
      </c>
      <c r="AFP361" s="100" t="s">
        <v>1545</v>
      </c>
      <c r="AFQ361" s="100"/>
      <c r="AFR361" s="123" t="s">
        <v>1543</v>
      </c>
      <c r="AFS361" s="106"/>
      <c r="AFT361" s="99"/>
      <c r="AFU361" s="99">
        <f t="shared" si="31"/>
        <v>1</v>
      </c>
      <c r="AFV361" s="100" t="s">
        <v>1544</v>
      </c>
      <c r="AFW361" s="101">
        <v>20302</v>
      </c>
      <c r="AFX361" s="100" t="s">
        <v>1545</v>
      </c>
      <c r="AFY361" s="100"/>
      <c r="AFZ361" s="123" t="s">
        <v>1543</v>
      </c>
      <c r="AGA361" s="106"/>
      <c r="AGB361" s="99"/>
      <c r="AGC361" s="99">
        <f t="shared" si="31"/>
        <v>1</v>
      </c>
      <c r="AGD361" s="100" t="s">
        <v>1544</v>
      </c>
      <c r="AGE361" s="101">
        <v>20302</v>
      </c>
      <c r="AGF361" s="100" t="s">
        <v>1545</v>
      </c>
      <c r="AGG361" s="100"/>
      <c r="AGH361" s="123" t="s">
        <v>1543</v>
      </c>
      <c r="AGI361" s="106"/>
      <c r="AGJ361" s="99"/>
      <c r="AGK361" s="99">
        <f t="shared" si="31"/>
        <v>1</v>
      </c>
      <c r="AGL361" s="100" t="s">
        <v>1544</v>
      </c>
      <c r="AGM361" s="101">
        <v>20302</v>
      </c>
      <c r="AGN361" s="100" t="s">
        <v>1545</v>
      </c>
      <c r="AGO361" s="100"/>
      <c r="AGP361" s="123" t="s">
        <v>1543</v>
      </c>
      <c r="AGQ361" s="106"/>
      <c r="AGR361" s="99"/>
      <c r="AGS361" s="99">
        <f t="shared" si="31"/>
        <v>1</v>
      </c>
      <c r="AGT361" s="100" t="s">
        <v>1544</v>
      </c>
      <c r="AGU361" s="101">
        <v>20302</v>
      </c>
      <c r="AGV361" s="100" t="s">
        <v>1545</v>
      </c>
      <c r="AGW361" s="100"/>
      <c r="AGX361" s="123" t="s">
        <v>1543</v>
      </c>
      <c r="AGY361" s="106"/>
      <c r="AGZ361" s="99"/>
      <c r="AHA361" s="99">
        <f t="shared" si="31"/>
        <v>1</v>
      </c>
      <c r="AHB361" s="100" t="s">
        <v>1544</v>
      </c>
      <c r="AHC361" s="101">
        <v>20302</v>
      </c>
      <c r="AHD361" s="100" t="s">
        <v>1545</v>
      </c>
      <c r="AHE361" s="100"/>
      <c r="AHF361" s="123" t="s">
        <v>1543</v>
      </c>
      <c r="AHG361" s="106"/>
      <c r="AHH361" s="99"/>
      <c r="AHI361" s="99">
        <f t="shared" si="31"/>
        <v>1</v>
      </c>
      <c r="AHJ361" s="100" t="s">
        <v>1544</v>
      </c>
      <c r="AHK361" s="101">
        <v>20302</v>
      </c>
      <c r="AHL361" s="100" t="s">
        <v>1545</v>
      </c>
      <c r="AHM361" s="100"/>
      <c r="AHN361" s="123" t="s">
        <v>1543</v>
      </c>
      <c r="AHO361" s="106"/>
      <c r="AHP361" s="99"/>
      <c r="AHQ361" s="99">
        <f t="shared" ref="AHQ361:AJU361" si="32">IF(AHU361&gt;1,"",1)</f>
        <v>1</v>
      </c>
      <c r="AHR361" s="100" t="s">
        <v>1544</v>
      </c>
      <c r="AHS361" s="101">
        <v>20302</v>
      </c>
      <c r="AHT361" s="100" t="s">
        <v>1545</v>
      </c>
      <c r="AHU361" s="100"/>
      <c r="AHV361" s="123" t="s">
        <v>1543</v>
      </c>
      <c r="AHW361" s="106"/>
      <c r="AHX361" s="99"/>
      <c r="AHY361" s="99">
        <f t="shared" si="32"/>
        <v>1</v>
      </c>
      <c r="AHZ361" s="100" t="s">
        <v>1544</v>
      </c>
      <c r="AIA361" s="101">
        <v>20302</v>
      </c>
      <c r="AIB361" s="100" t="s">
        <v>1545</v>
      </c>
      <c r="AIC361" s="100"/>
      <c r="AID361" s="123" t="s">
        <v>1543</v>
      </c>
      <c r="AIE361" s="106"/>
      <c r="AIF361" s="99"/>
      <c r="AIG361" s="99">
        <f t="shared" si="32"/>
        <v>1</v>
      </c>
      <c r="AIH361" s="100" t="s">
        <v>1544</v>
      </c>
      <c r="AII361" s="101">
        <v>20302</v>
      </c>
      <c r="AIJ361" s="100" t="s">
        <v>1545</v>
      </c>
      <c r="AIK361" s="100"/>
      <c r="AIL361" s="123" t="s">
        <v>1543</v>
      </c>
      <c r="AIM361" s="106"/>
      <c r="AIN361" s="99"/>
      <c r="AIO361" s="99">
        <f t="shared" si="32"/>
        <v>1</v>
      </c>
      <c r="AIP361" s="100" t="s">
        <v>1544</v>
      </c>
      <c r="AIQ361" s="101">
        <v>20302</v>
      </c>
      <c r="AIR361" s="100" t="s">
        <v>1545</v>
      </c>
      <c r="AIS361" s="100"/>
      <c r="AIT361" s="123" t="s">
        <v>1543</v>
      </c>
      <c r="AIU361" s="106"/>
      <c r="AIV361" s="99"/>
      <c r="AIW361" s="99">
        <f t="shared" si="32"/>
        <v>1</v>
      </c>
      <c r="AIX361" s="100" t="s">
        <v>1544</v>
      </c>
      <c r="AIY361" s="101">
        <v>20302</v>
      </c>
      <c r="AIZ361" s="100" t="s">
        <v>1545</v>
      </c>
      <c r="AJA361" s="100"/>
      <c r="AJB361" s="123" t="s">
        <v>1543</v>
      </c>
      <c r="AJC361" s="106"/>
      <c r="AJD361" s="99"/>
      <c r="AJE361" s="99">
        <f t="shared" si="32"/>
        <v>1</v>
      </c>
      <c r="AJF361" s="100" t="s">
        <v>1544</v>
      </c>
      <c r="AJG361" s="101">
        <v>20302</v>
      </c>
      <c r="AJH361" s="100" t="s">
        <v>1545</v>
      </c>
      <c r="AJI361" s="100"/>
      <c r="AJJ361" s="123" t="s">
        <v>1543</v>
      </c>
      <c r="AJK361" s="106"/>
      <c r="AJL361" s="99"/>
      <c r="AJM361" s="99">
        <f t="shared" si="32"/>
        <v>1</v>
      </c>
      <c r="AJN361" s="100" t="s">
        <v>1544</v>
      </c>
      <c r="AJO361" s="101">
        <v>20302</v>
      </c>
      <c r="AJP361" s="100" t="s">
        <v>1545</v>
      </c>
      <c r="AJQ361" s="100"/>
      <c r="AJR361" s="123" t="s">
        <v>1543</v>
      </c>
      <c r="AJS361" s="106"/>
      <c r="AJT361" s="99"/>
      <c r="AJU361" s="99">
        <f t="shared" si="32"/>
        <v>1</v>
      </c>
      <c r="AJV361" s="100" t="s">
        <v>1544</v>
      </c>
      <c r="AJW361" s="101">
        <v>20302</v>
      </c>
      <c r="AJX361" s="100" t="s">
        <v>1545</v>
      </c>
      <c r="AJY361" s="100"/>
      <c r="AJZ361" s="123" t="s">
        <v>1543</v>
      </c>
      <c r="AKA361" s="106"/>
      <c r="AKB361" s="99"/>
      <c r="AKC361" s="99">
        <f t="shared" ref="AKC361:AMG361" si="33">IF(AKG361&gt;1,"",1)</f>
        <v>1</v>
      </c>
      <c r="AKD361" s="100" t="s">
        <v>1544</v>
      </c>
      <c r="AKE361" s="101">
        <v>20302</v>
      </c>
      <c r="AKF361" s="100" t="s">
        <v>1545</v>
      </c>
      <c r="AKG361" s="100"/>
      <c r="AKH361" s="123" t="s">
        <v>1543</v>
      </c>
      <c r="AKI361" s="106"/>
      <c r="AKJ361" s="99"/>
      <c r="AKK361" s="99">
        <f t="shared" si="33"/>
        <v>1</v>
      </c>
      <c r="AKL361" s="100" t="s">
        <v>1544</v>
      </c>
      <c r="AKM361" s="101">
        <v>20302</v>
      </c>
      <c r="AKN361" s="100" t="s">
        <v>1545</v>
      </c>
      <c r="AKO361" s="100"/>
      <c r="AKP361" s="123" t="s">
        <v>1543</v>
      </c>
      <c r="AKQ361" s="106"/>
      <c r="AKR361" s="99"/>
      <c r="AKS361" s="99">
        <f t="shared" si="33"/>
        <v>1</v>
      </c>
      <c r="AKT361" s="100" t="s">
        <v>1544</v>
      </c>
      <c r="AKU361" s="101">
        <v>20302</v>
      </c>
      <c r="AKV361" s="100" t="s">
        <v>1545</v>
      </c>
      <c r="AKW361" s="100"/>
      <c r="AKX361" s="123" t="s">
        <v>1543</v>
      </c>
      <c r="AKY361" s="106"/>
      <c r="AKZ361" s="99"/>
      <c r="ALA361" s="99">
        <f t="shared" si="33"/>
        <v>1</v>
      </c>
      <c r="ALB361" s="100" t="s">
        <v>1544</v>
      </c>
      <c r="ALC361" s="101">
        <v>20302</v>
      </c>
      <c r="ALD361" s="100" t="s">
        <v>1545</v>
      </c>
      <c r="ALE361" s="100"/>
      <c r="ALF361" s="123" t="s">
        <v>1543</v>
      </c>
      <c r="ALG361" s="106"/>
      <c r="ALH361" s="99"/>
      <c r="ALI361" s="99">
        <f t="shared" si="33"/>
        <v>1</v>
      </c>
      <c r="ALJ361" s="100" t="s">
        <v>1544</v>
      </c>
      <c r="ALK361" s="101">
        <v>20302</v>
      </c>
      <c r="ALL361" s="100" t="s">
        <v>1545</v>
      </c>
      <c r="ALM361" s="100"/>
      <c r="ALN361" s="123" t="s">
        <v>1543</v>
      </c>
      <c r="ALO361" s="106"/>
      <c r="ALP361" s="99"/>
      <c r="ALQ361" s="99">
        <f t="shared" si="33"/>
        <v>1</v>
      </c>
      <c r="ALR361" s="100" t="s">
        <v>1544</v>
      </c>
      <c r="ALS361" s="101">
        <v>20302</v>
      </c>
      <c r="ALT361" s="100" t="s">
        <v>1545</v>
      </c>
      <c r="ALU361" s="100"/>
      <c r="ALV361" s="123" t="s">
        <v>1543</v>
      </c>
      <c r="ALW361" s="106"/>
      <c r="ALX361" s="99"/>
      <c r="ALY361" s="99">
        <f t="shared" si="33"/>
        <v>1</v>
      </c>
      <c r="ALZ361" s="100" t="s">
        <v>1544</v>
      </c>
      <c r="AMA361" s="101">
        <v>20302</v>
      </c>
      <c r="AMB361" s="100" t="s">
        <v>1545</v>
      </c>
      <c r="AMC361" s="100"/>
      <c r="AMD361" s="123" t="s">
        <v>1543</v>
      </c>
      <c r="AME361" s="106"/>
      <c r="AMF361" s="99"/>
      <c r="AMG361" s="99">
        <f t="shared" si="33"/>
        <v>1</v>
      </c>
      <c r="AMH361" s="100" t="s">
        <v>1544</v>
      </c>
      <c r="AMI361" s="101">
        <v>20302</v>
      </c>
      <c r="AMJ361" s="100" t="s">
        <v>1545</v>
      </c>
      <c r="AMK361" s="100"/>
      <c r="AML361" s="123" t="s">
        <v>1543</v>
      </c>
      <c r="AMM361" s="106"/>
      <c r="AMN361" s="99"/>
      <c r="AMO361" s="99">
        <f t="shared" ref="AMO361:AOS361" si="34">IF(AMS361&gt;1,"",1)</f>
        <v>1</v>
      </c>
      <c r="AMP361" s="100" t="s">
        <v>1544</v>
      </c>
      <c r="AMQ361" s="101">
        <v>20302</v>
      </c>
      <c r="AMR361" s="100" t="s">
        <v>1545</v>
      </c>
      <c r="AMS361" s="100"/>
      <c r="AMT361" s="123" t="s">
        <v>1543</v>
      </c>
      <c r="AMU361" s="106"/>
      <c r="AMV361" s="99"/>
      <c r="AMW361" s="99">
        <f t="shared" si="34"/>
        <v>1</v>
      </c>
      <c r="AMX361" s="100" t="s">
        <v>1544</v>
      </c>
      <c r="AMY361" s="101">
        <v>20302</v>
      </c>
      <c r="AMZ361" s="100" t="s">
        <v>1545</v>
      </c>
      <c r="ANA361" s="100"/>
      <c r="ANB361" s="123" t="s">
        <v>1543</v>
      </c>
      <c r="ANC361" s="106"/>
      <c r="AND361" s="99"/>
      <c r="ANE361" s="99">
        <f t="shared" si="34"/>
        <v>1</v>
      </c>
      <c r="ANF361" s="100" t="s">
        <v>1544</v>
      </c>
      <c r="ANG361" s="101">
        <v>20302</v>
      </c>
      <c r="ANH361" s="100" t="s">
        <v>1545</v>
      </c>
      <c r="ANI361" s="100"/>
      <c r="ANJ361" s="123" t="s">
        <v>1543</v>
      </c>
      <c r="ANK361" s="106"/>
      <c r="ANL361" s="99"/>
      <c r="ANM361" s="99">
        <f t="shared" si="34"/>
        <v>1</v>
      </c>
      <c r="ANN361" s="100" t="s">
        <v>1544</v>
      </c>
      <c r="ANO361" s="101">
        <v>20302</v>
      </c>
      <c r="ANP361" s="100" t="s">
        <v>1545</v>
      </c>
      <c r="ANQ361" s="100"/>
      <c r="ANR361" s="123" t="s">
        <v>1543</v>
      </c>
      <c r="ANS361" s="106"/>
      <c r="ANT361" s="99"/>
      <c r="ANU361" s="99">
        <f t="shared" si="34"/>
        <v>1</v>
      </c>
      <c r="ANV361" s="100" t="s">
        <v>1544</v>
      </c>
      <c r="ANW361" s="101">
        <v>20302</v>
      </c>
      <c r="ANX361" s="100" t="s">
        <v>1545</v>
      </c>
      <c r="ANY361" s="100"/>
      <c r="ANZ361" s="123" t="s">
        <v>1543</v>
      </c>
      <c r="AOA361" s="106"/>
      <c r="AOB361" s="99"/>
      <c r="AOC361" s="99">
        <f t="shared" si="34"/>
        <v>1</v>
      </c>
      <c r="AOD361" s="100" t="s">
        <v>1544</v>
      </c>
      <c r="AOE361" s="101">
        <v>20302</v>
      </c>
      <c r="AOF361" s="100" t="s">
        <v>1545</v>
      </c>
      <c r="AOG361" s="100"/>
      <c r="AOH361" s="123" t="s">
        <v>1543</v>
      </c>
      <c r="AOI361" s="106"/>
      <c r="AOJ361" s="99"/>
      <c r="AOK361" s="99">
        <f t="shared" si="34"/>
        <v>1</v>
      </c>
      <c r="AOL361" s="100" t="s">
        <v>1544</v>
      </c>
      <c r="AOM361" s="101">
        <v>20302</v>
      </c>
      <c r="AON361" s="100" t="s">
        <v>1545</v>
      </c>
      <c r="AOO361" s="100"/>
      <c r="AOP361" s="123" t="s">
        <v>1543</v>
      </c>
      <c r="AOQ361" s="106"/>
      <c r="AOR361" s="99"/>
      <c r="AOS361" s="99">
        <f t="shared" si="34"/>
        <v>1</v>
      </c>
      <c r="AOT361" s="100" t="s">
        <v>1544</v>
      </c>
      <c r="AOU361" s="101">
        <v>20302</v>
      </c>
      <c r="AOV361" s="100" t="s">
        <v>1545</v>
      </c>
      <c r="AOW361" s="100"/>
      <c r="AOX361" s="123" t="s">
        <v>1543</v>
      </c>
      <c r="AOY361" s="106"/>
      <c r="AOZ361" s="99"/>
      <c r="APA361" s="99">
        <f t="shared" ref="APA361:ARE361" si="35">IF(APE361&gt;1,"",1)</f>
        <v>1</v>
      </c>
      <c r="APB361" s="100" t="s">
        <v>1544</v>
      </c>
      <c r="APC361" s="101">
        <v>20302</v>
      </c>
      <c r="APD361" s="100" t="s">
        <v>1545</v>
      </c>
      <c r="APE361" s="100"/>
      <c r="APF361" s="123" t="s">
        <v>1543</v>
      </c>
      <c r="APG361" s="106"/>
      <c r="APH361" s="99"/>
      <c r="API361" s="99">
        <f t="shared" si="35"/>
        <v>1</v>
      </c>
      <c r="APJ361" s="100" t="s">
        <v>1544</v>
      </c>
      <c r="APK361" s="101">
        <v>20302</v>
      </c>
      <c r="APL361" s="100" t="s">
        <v>1545</v>
      </c>
      <c r="APM361" s="100"/>
      <c r="APN361" s="123" t="s">
        <v>1543</v>
      </c>
      <c r="APO361" s="106"/>
      <c r="APP361" s="99"/>
      <c r="APQ361" s="99">
        <f t="shared" si="35"/>
        <v>1</v>
      </c>
      <c r="APR361" s="100" t="s">
        <v>1544</v>
      </c>
      <c r="APS361" s="101">
        <v>20302</v>
      </c>
      <c r="APT361" s="100" t="s">
        <v>1545</v>
      </c>
      <c r="APU361" s="100"/>
      <c r="APV361" s="123" t="s">
        <v>1543</v>
      </c>
      <c r="APW361" s="106"/>
      <c r="APX361" s="99"/>
      <c r="APY361" s="99">
        <f t="shared" si="35"/>
        <v>1</v>
      </c>
      <c r="APZ361" s="100" t="s">
        <v>1544</v>
      </c>
      <c r="AQA361" s="101">
        <v>20302</v>
      </c>
      <c r="AQB361" s="100" t="s">
        <v>1545</v>
      </c>
      <c r="AQC361" s="100"/>
      <c r="AQD361" s="123" t="s">
        <v>1543</v>
      </c>
      <c r="AQE361" s="106"/>
      <c r="AQF361" s="99"/>
      <c r="AQG361" s="99">
        <f t="shared" si="35"/>
        <v>1</v>
      </c>
      <c r="AQH361" s="100" t="s">
        <v>1544</v>
      </c>
      <c r="AQI361" s="101">
        <v>20302</v>
      </c>
      <c r="AQJ361" s="100" t="s">
        <v>1545</v>
      </c>
      <c r="AQK361" s="100"/>
      <c r="AQL361" s="123" t="s">
        <v>1543</v>
      </c>
      <c r="AQM361" s="106"/>
      <c r="AQN361" s="99"/>
      <c r="AQO361" s="99">
        <f t="shared" si="35"/>
        <v>1</v>
      </c>
      <c r="AQP361" s="100" t="s">
        <v>1544</v>
      </c>
      <c r="AQQ361" s="101">
        <v>20302</v>
      </c>
      <c r="AQR361" s="100" t="s">
        <v>1545</v>
      </c>
      <c r="AQS361" s="100"/>
      <c r="AQT361" s="123" t="s">
        <v>1543</v>
      </c>
      <c r="AQU361" s="106"/>
      <c r="AQV361" s="99"/>
      <c r="AQW361" s="99">
        <f t="shared" si="35"/>
        <v>1</v>
      </c>
      <c r="AQX361" s="100" t="s">
        <v>1544</v>
      </c>
      <c r="AQY361" s="101">
        <v>20302</v>
      </c>
      <c r="AQZ361" s="100" t="s">
        <v>1545</v>
      </c>
      <c r="ARA361" s="100"/>
      <c r="ARB361" s="123" t="s">
        <v>1543</v>
      </c>
      <c r="ARC361" s="106"/>
      <c r="ARD361" s="99"/>
      <c r="ARE361" s="99">
        <f t="shared" si="35"/>
        <v>1</v>
      </c>
      <c r="ARF361" s="100" t="s">
        <v>1544</v>
      </c>
      <c r="ARG361" s="101">
        <v>20302</v>
      </c>
      <c r="ARH361" s="100" t="s">
        <v>1545</v>
      </c>
      <c r="ARI361" s="100"/>
      <c r="ARJ361" s="123" t="s">
        <v>1543</v>
      </c>
      <c r="ARK361" s="106"/>
      <c r="ARL361" s="99"/>
      <c r="ARM361" s="99">
        <f t="shared" ref="ARM361:ATQ361" si="36">IF(ARQ361&gt;1,"",1)</f>
        <v>1</v>
      </c>
      <c r="ARN361" s="100" t="s">
        <v>1544</v>
      </c>
      <c r="ARO361" s="101">
        <v>20302</v>
      </c>
      <c r="ARP361" s="100" t="s">
        <v>1545</v>
      </c>
      <c r="ARQ361" s="100"/>
      <c r="ARR361" s="123" t="s">
        <v>1543</v>
      </c>
      <c r="ARS361" s="106"/>
      <c r="ART361" s="99"/>
      <c r="ARU361" s="99">
        <f t="shared" si="36"/>
        <v>1</v>
      </c>
      <c r="ARV361" s="100" t="s">
        <v>1544</v>
      </c>
      <c r="ARW361" s="101">
        <v>20302</v>
      </c>
      <c r="ARX361" s="100" t="s">
        <v>1545</v>
      </c>
      <c r="ARY361" s="100"/>
      <c r="ARZ361" s="123" t="s">
        <v>1543</v>
      </c>
      <c r="ASA361" s="106"/>
      <c r="ASB361" s="99"/>
      <c r="ASC361" s="99">
        <f t="shared" si="36"/>
        <v>1</v>
      </c>
      <c r="ASD361" s="100" t="s">
        <v>1544</v>
      </c>
      <c r="ASE361" s="101">
        <v>20302</v>
      </c>
      <c r="ASF361" s="100" t="s">
        <v>1545</v>
      </c>
      <c r="ASG361" s="100"/>
      <c r="ASH361" s="123" t="s">
        <v>1543</v>
      </c>
      <c r="ASI361" s="106"/>
      <c r="ASJ361" s="99"/>
      <c r="ASK361" s="99">
        <f t="shared" si="36"/>
        <v>1</v>
      </c>
      <c r="ASL361" s="100" t="s">
        <v>1544</v>
      </c>
      <c r="ASM361" s="101">
        <v>20302</v>
      </c>
      <c r="ASN361" s="100" t="s">
        <v>1545</v>
      </c>
      <c r="ASO361" s="100"/>
      <c r="ASP361" s="123" t="s">
        <v>1543</v>
      </c>
      <c r="ASQ361" s="106"/>
      <c r="ASR361" s="99"/>
      <c r="ASS361" s="99">
        <f t="shared" si="36"/>
        <v>1</v>
      </c>
      <c r="AST361" s="100" t="s">
        <v>1544</v>
      </c>
      <c r="ASU361" s="101">
        <v>20302</v>
      </c>
      <c r="ASV361" s="100" t="s">
        <v>1545</v>
      </c>
      <c r="ASW361" s="100"/>
      <c r="ASX361" s="123" t="s">
        <v>1543</v>
      </c>
      <c r="ASY361" s="106"/>
      <c r="ASZ361" s="99"/>
      <c r="ATA361" s="99">
        <f t="shared" si="36"/>
        <v>1</v>
      </c>
      <c r="ATB361" s="100" t="s">
        <v>1544</v>
      </c>
      <c r="ATC361" s="101">
        <v>20302</v>
      </c>
      <c r="ATD361" s="100" t="s">
        <v>1545</v>
      </c>
      <c r="ATE361" s="100"/>
      <c r="ATF361" s="123" t="s">
        <v>1543</v>
      </c>
      <c r="ATG361" s="106"/>
      <c r="ATH361" s="99"/>
      <c r="ATI361" s="99">
        <f t="shared" si="36"/>
        <v>1</v>
      </c>
      <c r="ATJ361" s="100" t="s">
        <v>1544</v>
      </c>
      <c r="ATK361" s="101">
        <v>20302</v>
      </c>
      <c r="ATL361" s="100" t="s">
        <v>1545</v>
      </c>
      <c r="ATM361" s="100"/>
      <c r="ATN361" s="123" t="s">
        <v>1543</v>
      </c>
      <c r="ATO361" s="106"/>
      <c r="ATP361" s="99"/>
      <c r="ATQ361" s="99">
        <f t="shared" si="36"/>
        <v>1</v>
      </c>
      <c r="ATR361" s="100" t="s">
        <v>1544</v>
      </c>
      <c r="ATS361" s="101">
        <v>20302</v>
      </c>
      <c r="ATT361" s="100" t="s">
        <v>1545</v>
      </c>
      <c r="ATU361" s="100"/>
      <c r="ATV361" s="123" t="s">
        <v>1543</v>
      </c>
      <c r="ATW361" s="106"/>
      <c r="ATX361" s="99"/>
      <c r="ATY361" s="99">
        <f t="shared" ref="ATY361:AWC361" si="37">IF(AUC361&gt;1,"",1)</f>
        <v>1</v>
      </c>
      <c r="ATZ361" s="100" t="s">
        <v>1544</v>
      </c>
      <c r="AUA361" s="101">
        <v>20302</v>
      </c>
      <c r="AUB361" s="100" t="s">
        <v>1545</v>
      </c>
      <c r="AUC361" s="100"/>
      <c r="AUD361" s="123" t="s">
        <v>1543</v>
      </c>
      <c r="AUE361" s="106"/>
      <c r="AUF361" s="99"/>
      <c r="AUG361" s="99">
        <f t="shared" si="37"/>
        <v>1</v>
      </c>
      <c r="AUH361" s="100" t="s">
        <v>1544</v>
      </c>
      <c r="AUI361" s="101">
        <v>20302</v>
      </c>
      <c r="AUJ361" s="100" t="s">
        <v>1545</v>
      </c>
      <c r="AUK361" s="100"/>
      <c r="AUL361" s="123" t="s">
        <v>1543</v>
      </c>
      <c r="AUM361" s="106"/>
      <c r="AUN361" s="99"/>
      <c r="AUO361" s="99">
        <f t="shared" si="37"/>
        <v>1</v>
      </c>
      <c r="AUP361" s="100" t="s">
        <v>1544</v>
      </c>
      <c r="AUQ361" s="101">
        <v>20302</v>
      </c>
      <c r="AUR361" s="100" t="s">
        <v>1545</v>
      </c>
      <c r="AUS361" s="100"/>
      <c r="AUT361" s="123" t="s">
        <v>1543</v>
      </c>
      <c r="AUU361" s="106"/>
      <c r="AUV361" s="99"/>
      <c r="AUW361" s="99">
        <f t="shared" si="37"/>
        <v>1</v>
      </c>
      <c r="AUX361" s="100" t="s">
        <v>1544</v>
      </c>
      <c r="AUY361" s="101">
        <v>20302</v>
      </c>
      <c r="AUZ361" s="100" t="s">
        <v>1545</v>
      </c>
      <c r="AVA361" s="100"/>
      <c r="AVB361" s="123" t="s">
        <v>1543</v>
      </c>
      <c r="AVC361" s="106"/>
      <c r="AVD361" s="99"/>
      <c r="AVE361" s="99">
        <f t="shared" si="37"/>
        <v>1</v>
      </c>
      <c r="AVF361" s="100" t="s">
        <v>1544</v>
      </c>
      <c r="AVG361" s="101">
        <v>20302</v>
      </c>
      <c r="AVH361" s="100" t="s">
        <v>1545</v>
      </c>
      <c r="AVI361" s="100"/>
      <c r="AVJ361" s="123" t="s">
        <v>1543</v>
      </c>
      <c r="AVK361" s="106"/>
      <c r="AVL361" s="99"/>
      <c r="AVM361" s="99">
        <f t="shared" si="37"/>
        <v>1</v>
      </c>
      <c r="AVN361" s="100" t="s">
        <v>1544</v>
      </c>
      <c r="AVO361" s="101">
        <v>20302</v>
      </c>
      <c r="AVP361" s="100" t="s">
        <v>1545</v>
      </c>
      <c r="AVQ361" s="100"/>
      <c r="AVR361" s="123" t="s">
        <v>1543</v>
      </c>
      <c r="AVS361" s="106"/>
      <c r="AVT361" s="99"/>
      <c r="AVU361" s="99">
        <f t="shared" si="37"/>
        <v>1</v>
      </c>
      <c r="AVV361" s="100" t="s">
        <v>1544</v>
      </c>
      <c r="AVW361" s="101">
        <v>20302</v>
      </c>
      <c r="AVX361" s="100" t="s">
        <v>1545</v>
      </c>
      <c r="AVY361" s="100"/>
      <c r="AVZ361" s="123" t="s">
        <v>1543</v>
      </c>
      <c r="AWA361" s="106"/>
      <c r="AWB361" s="99"/>
      <c r="AWC361" s="99">
        <f t="shared" si="37"/>
        <v>1</v>
      </c>
      <c r="AWD361" s="100" t="s">
        <v>1544</v>
      </c>
      <c r="AWE361" s="101">
        <v>20302</v>
      </c>
      <c r="AWF361" s="100" t="s">
        <v>1545</v>
      </c>
      <c r="AWG361" s="100"/>
      <c r="AWH361" s="123" t="s">
        <v>1543</v>
      </c>
      <c r="AWI361" s="106"/>
      <c r="AWJ361" s="99"/>
      <c r="AWK361" s="99">
        <f t="shared" ref="AWK361:AYO361" si="38">IF(AWO361&gt;1,"",1)</f>
        <v>1</v>
      </c>
      <c r="AWL361" s="100" t="s">
        <v>1544</v>
      </c>
      <c r="AWM361" s="101">
        <v>20302</v>
      </c>
      <c r="AWN361" s="100" t="s">
        <v>1545</v>
      </c>
      <c r="AWO361" s="100"/>
      <c r="AWP361" s="123" t="s">
        <v>1543</v>
      </c>
      <c r="AWQ361" s="106"/>
      <c r="AWR361" s="99"/>
      <c r="AWS361" s="99">
        <f t="shared" si="38"/>
        <v>1</v>
      </c>
      <c r="AWT361" s="100" t="s">
        <v>1544</v>
      </c>
      <c r="AWU361" s="101">
        <v>20302</v>
      </c>
      <c r="AWV361" s="100" t="s">
        <v>1545</v>
      </c>
      <c r="AWW361" s="100"/>
      <c r="AWX361" s="123" t="s">
        <v>1543</v>
      </c>
      <c r="AWY361" s="106"/>
      <c r="AWZ361" s="99"/>
      <c r="AXA361" s="99">
        <f t="shared" si="38"/>
        <v>1</v>
      </c>
      <c r="AXB361" s="100" t="s">
        <v>1544</v>
      </c>
      <c r="AXC361" s="101">
        <v>20302</v>
      </c>
      <c r="AXD361" s="100" t="s">
        <v>1545</v>
      </c>
      <c r="AXE361" s="100"/>
      <c r="AXF361" s="123" t="s">
        <v>1543</v>
      </c>
      <c r="AXG361" s="106"/>
      <c r="AXH361" s="99"/>
      <c r="AXI361" s="99">
        <f t="shared" si="38"/>
        <v>1</v>
      </c>
      <c r="AXJ361" s="100" t="s">
        <v>1544</v>
      </c>
      <c r="AXK361" s="101">
        <v>20302</v>
      </c>
      <c r="AXL361" s="100" t="s">
        <v>1545</v>
      </c>
      <c r="AXM361" s="100"/>
      <c r="AXN361" s="123" t="s">
        <v>1543</v>
      </c>
      <c r="AXO361" s="106"/>
      <c r="AXP361" s="99"/>
      <c r="AXQ361" s="99">
        <f t="shared" si="38"/>
        <v>1</v>
      </c>
      <c r="AXR361" s="100" t="s">
        <v>1544</v>
      </c>
      <c r="AXS361" s="101">
        <v>20302</v>
      </c>
      <c r="AXT361" s="100" t="s">
        <v>1545</v>
      </c>
      <c r="AXU361" s="100"/>
      <c r="AXV361" s="123" t="s">
        <v>1543</v>
      </c>
      <c r="AXW361" s="106"/>
      <c r="AXX361" s="99"/>
      <c r="AXY361" s="99">
        <f t="shared" si="38"/>
        <v>1</v>
      </c>
      <c r="AXZ361" s="100" t="s">
        <v>1544</v>
      </c>
      <c r="AYA361" s="101">
        <v>20302</v>
      </c>
      <c r="AYB361" s="100" t="s">
        <v>1545</v>
      </c>
      <c r="AYC361" s="100"/>
      <c r="AYD361" s="123" t="s">
        <v>1543</v>
      </c>
      <c r="AYE361" s="106"/>
      <c r="AYF361" s="99"/>
      <c r="AYG361" s="99">
        <f t="shared" si="38"/>
        <v>1</v>
      </c>
      <c r="AYH361" s="100" t="s">
        <v>1544</v>
      </c>
      <c r="AYI361" s="101">
        <v>20302</v>
      </c>
      <c r="AYJ361" s="100" t="s">
        <v>1545</v>
      </c>
      <c r="AYK361" s="100"/>
      <c r="AYL361" s="123" t="s">
        <v>1543</v>
      </c>
      <c r="AYM361" s="106"/>
      <c r="AYN361" s="99"/>
      <c r="AYO361" s="99">
        <f t="shared" si="38"/>
        <v>1</v>
      </c>
      <c r="AYP361" s="100" t="s">
        <v>1544</v>
      </c>
      <c r="AYQ361" s="101">
        <v>20302</v>
      </c>
      <c r="AYR361" s="100" t="s">
        <v>1545</v>
      </c>
      <c r="AYS361" s="100"/>
      <c r="AYT361" s="123" t="s">
        <v>1543</v>
      </c>
      <c r="AYU361" s="106"/>
      <c r="AYV361" s="99"/>
      <c r="AYW361" s="99">
        <f t="shared" ref="AYW361:BBA361" si="39">IF(AZA361&gt;1,"",1)</f>
        <v>1</v>
      </c>
      <c r="AYX361" s="100" t="s">
        <v>1544</v>
      </c>
      <c r="AYY361" s="101">
        <v>20302</v>
      </c>
      <c r="AYZ361" s="100" t="s">
        <v>1545</v>
      </c>
      <c r="AZA361" s="100"/>
      <c r="AZB361" s="123" t="s">
        <v>1543</v>
      </c>
      <c r="AZC361" s="106"/>
      <c r="AZD361" s="99"/>
      <c r="AZE361" s="99">
        <f t="shared" si="39"/>
        <v>1</v>
      </c>
      <c r="AZF361" s="100" t="s">
        <v>1544</v>
      </c>
      <c r="AZG361" s="101">
        <v>20302</v>
      </c>
      <c r="AZH361" s="100" t="s">
        <v>1545</v>
      </c>
      <c r="AZI361" s="100"/>
      <c r="AZJ361" s="123" t="s">
        <v>1543</v>
      </c>
      <c r="AZK361" s="106"/>
      <c r="AZL361" s="99"/>
      <c r="AZM361" s="99">
        <f t="shared" si="39"/>
        <v>1</v>
      </c>
      <c r="AZN361" s="100" t="s">
        <v>1544</v>
      </c>
      <c r="AZO361" s="101">
        <v>20302</v>
      </c>
      <c r="AZP361" s="100" t="s">
        <v>1545</v>
      </c>
      <c r="AZQ361" s="100"/>
      <c r="AZR361" s="123" t="s">
        <v>1543</v>
      </c>
      <c r="AZS361" s="106"/>
      <c r="AZT361" s="99"/>
      <c r="AZU361" s="99">
        <f t="shared" si="39"/>
        <v>1</v>
      </c>
      <c r="AZV361" s="100" t="s">
        <v>1544</v>
      </c>
      <c r="AZW361" s="101">
        <v>20302</v>
      </c>
      <c r="AZX361" s="100" t="s">
        <v>1545</v>
      </c>
      <c r="AZY361" s="100"/>
      <c r="AZZ361" s="123" t="s">
        <v>1543</v>
      </c>
      <c r="BAA361" s="106"/>
      <c r="BAB361" s="99"/>
      <c r="BAC361" s="99">
        <f t="shared" si="39"/>
        <v>1</v>
      </c>
      <c r="BAD361" s="100" t="s">
        <v>1544</v>
      </c>
      <c r="BAE361" s="101">
        <v>20302</v>
      </c>
      <c r="BAF361" s="100" t="s">
        <v>1545</v>
      </c>
      <c r="BAG361" s="100"/>
      <c r="BAH361" s="123" t="s">
        <v>1543</v>
      </c>
      <c r="BAI361" s="106"/>
      <c r="BAJ361" s="99"/>
      <c r="BAK361" s="99">
        <f t="shared" si="39"/>
        <v>1</v>
      </c>
      <c r="BAL361" s="100" t="s">
        <v>1544</v>
      </c>
      <c r="BAM361" s="101">
        <v>20302</v>
      </c>
      <c r="BAN361" s="100" t="s">
        <v>1545</v>
      </c>
      <c r="BAO361" s="100"/>
      <c r="BAP361" s="123" t="s">
        <v>1543</v>
      </c>
      <c r="BAQ361" s="106"/>
      <c r="BAR361" s="99"/>
      <c r="BAS361" s="99">
        <f t="shared" si="39"/>
        <v>1</v>
      </c>
      <c r="BAT361" s="100" t="s">
        <v>1544</v>
      </c>
      <c r="BAU361" s="101">
        <v>20302</v>
      </c>
      <c r="BAV361" s="100" t="s">
        <v>1545</v>
      </c>
      <c r="BAW361" s="100"/>
      <c r="BAX361" s="123" t="s">
        <v>1543</v>
      </c>
      <c r="BAY361" s="106"/>
      <c r="BAZ361" s="99"/>
      <c r="BBA361" s="99">
        <f t="shared" si="39"/>
        <v>1</v>
      </c>
      <c r="BBB361" s="100" t="s">
        <v>1544</v>
      </c>
      <c r="BBC361" s="101">
        <v>20302</v>
      </c>
      <c r="BBD361" s="100" t="s">
        <v>1545</v>
      </c>
      <c r="BBE361" s="100"/>
      <c r="BBF361" s="123" t="s">
        <v>1543</v>
      </c>
      <c r="BBG361" s="106"/>
      <c r="BBH361" s="99"/>
      <c r="BBI361" s="99">
        <f t="shared" ref="BBI361:BDM361" si="40">IF(BBM361&gt;1,"",1)</f>
        <v>1</v>
      </c>
      <c r="BBJ361" s="100" t="s">
        <v>1544</v>
      </c>
      <c r="BBK361" s="101">
        <v>20302</v>
      </c>
      <c r="BBL361" s="100" t="s">
        <v>1545</v>
      </c>
      <c r="BBM361" s="100"/>
      <c r="BBN361" s="123" t="s">
        <v>1543</v>
      </c>
      <c r="BBO361" s="106"/>
      <c r="BBP361" s="99"/>
      <c r="BBQ361" s="99">
        <f t="shared" si="40"/>
        <v>1</v>
      </c>
      <c r="BBR361" s="100" t="s">
        <v>1544</v>
      </c>
      <c r="BBS361" s="101">
        <v>20302</v>
      </c>
      <c r="BBT361" s="100" t="s">
        <v>1545</v>
      </c>
      <c r="BBU361" s="100"/>
      <c r="BBV361" s="123" t="s">
        <v>1543</v>
      </c>
      <c r="BBW361" s="106"/>
      <c r="BBX361" s="99"/>
      <c r="BBY361" s="99">
        <f t="shared" si="40"/>
        <v>1</v>
      </c>
      <c r="BBZ361" s="100" t="s">
        <v>1544</v>
      </c>
      <c r="BCA361" s="101">
        <v>20302</v>
      </c>
      <c r="BCB361" s="100" t="s">
        <v>1545</v>
      </c>
      <c r="BCC361" s="100"/>
      <c r="BCD361" s="123" t="s">
        <v>1543</v>
      </c>
      <c r="BCE361" s="106"/>
      <c r="BCF361" s="99"/>
      <c r="BCG361" s="99">
        <f t="shared" si="40"/>
        <v>1</v>
      </c>
      <c r="BCH361" s="100" t="s">
        <v>1544</v>
      </c>
      <c r="BCI361" s="101">
        <v>20302</v>
      </c>
      <c r="BCJ361" s="100" t="s">
        <v>1545</v>
      </c>
      <c r="BCK361" s="100"/>
      <c r="BCL361" s="123" t="s">
        <v>1543</v>
      </c>
      <c r="BCM361" s="106"/>
      <c r="BCN361" s="99"/>
      <c r="BCO361" s="99">
        <f t="shared" si="40"/>
        <v>1</v>
      </c>
      <c r="BCP361" s="100" t="s">
        <v>1544</v>
      </c>
      <c r="BCQ361" s="101">
        <v>20302</v>
      </c>
      <c r="BCR361" s="100" t="s">
        <v>1545</v>
      </c>
      <c r="BCS361" s="100"/>
      <c r="BCT361" s="123" t="s">
        <v>1543</v>
      </c>
      <c r="BCU361" s="106"/>
      <c r="BCV361" s="99"/>
      <c r="BCW361" s="99">
        <f t="shared" si="40"/>
        <v>1</v>
      </c>
      <c r="BCX361" s="100" t="s">
        <v>1544</v>
      </c>
      <c r="BCY361" s="101">
        <v>20302</v>
      </c>
      <c r="BCZ361" s="100" t="s">
        <v>1545</v>
      </c>
      <c r="BDA361" s="100"/>
      <c r="BDB361" s="123" t="s">
        <v>1543</v>
      </c>
      <c r="BDC361" s="106"/>
      <c r="BDD361" s="99"/>
      <c r="BDE361" s="99">
        <f t="shared" si="40"/>
        <v>1</v>
      </c>
      <c r="BDF361" s="100" t="s">
        <v>1544</v>
      </c>
      <c r="BDG361" s="101">
        <v>20302</v>
      </c>
      <c r="BDH361" s="100" t="s">
        <v>1545</v>
      </c>
      <c r="BDI361" s="100"/>
      <c r="BDJ361" s="123" t="s">
        <v>1543</v>
      </c>
      <c r="BDK361" s="106"/>
      <c r="BDL361" s="99"/>
      <c r="BDM361" s="99">
        <f t="shared" si="40"/>
        <v>1</v>
      </c>
      <c r="BDN361" s="100" t="s">
        <v>1544</v>
      </c>
      <c r="BDO361" s="101">
        <v>20302</v>
      </c>
      <c r="BDP361" s="100" t="s">
        <v>1545</v>
      </c>
      <c r="BDQ361" s="100"/>
      <c r="BDR361" s="123" t="s">
        <v>1543</v>
      </c>
      <c r="BDS361" s="106"/>
      <c r="BDT361" s="99"/>
      <c r="BDU361" s="99">
        <f t="shared" ref="BDU361:BFY361" si="41">IF(BDY361&gt;1,"",1)</f>
        <v>1</v>
      </c>
      <c r="BDV361" s="100" t="s">
        <v>1544</v>
      </c>
      <c r="BDW361" s="101">
        <v>20302</v>
      </c>
      <c r="BDX361" s="100" t="s">
        <v>1545</v>
      </c>
      <c r="BDY361" s="100"/>
      <c r="BDZ361" s="123" t="s">
        <v>1543</v>
      </c>
      <c r="BEA361" s="106"/>
      <c r="BEB361" s="99"/>
      <c r="BEC361" s="99">
        <f t="shared" si="41"/>
        <v>1</v>
      </c>
      <c r="BED361" s="100" t="s">
        <v>1544</v>
      </c>
      <c r="BEE361" s="101">
        <v>20302</v>
      </c>
      <c r="BEF361" s="100" t="s">
        <v>1545</v>
      </c>
      <c r="BEG361" s="100"/>
      <c r="BEH361" s="123" t="s">
        <v>1543</v>
      </c>
      <c r="BEI361" s="106"/>
      <c r="BEJ361" s="99"/>
      <c r="BEK361" s="99">
        <f t="shared" si="41"/>
        <v>1</v>
      </c>
      <c r="BEL361" s="100" t="s">
        <v>1544</v>
      </c>
      <c r="BEM361" s="101">
        <v>20302</v>
      </c>
      <c r="BEN361" s="100" t="s">
        <v>1545</v>
      </c>
      <c r="BEO361" s="100"/>
      <c r="BEP361" s="123" t="s">
        <v>1543</v>
      </c>
      <c r="BEQ361" s="106"/>
      <c r="BER361" s="99"/>
      <c r="BES361" s="99">
        <f t="shared" si="41"/>
        <v>1</v>
      </c>
      <c r="BET361" s="100" t="s">
        <v>1544</v>
      </c>
      <c r="BEU361" s="101">
        <v>20302</v>
      </c>
      <c r="BEV361" s="100" t="s">
        <v>1545</v>
      </c>
      <c r="BEW361" s="100"/>
      <c r="BEX361" s="123" t="s">
        <v>1543</v>
      </c>
      <c r="BEY361" s="106"/>
      <c r="BEZ361" s="99"/>
      <c r="BFA361" s="99">
        <f t="shared" si="41"/>
        <v>1</v>
      </c>
      <c r="BFB361" s="100" t="s">
        <v>1544</v>
      </c>
      <c r="BFC361" s="101">
        <v>20302</v>
      </c>
      <c r="BFD361" s="100" t="s">
        <v>1545</v>
      </c>
      <c r="BFE361" s="100"/>
      <c r="BFF361" s="123" t="s">
        <v>1543</v>
      </c>
      <c r="BFG361" s="106"/>
      <c r="BFH361" s="99"/>
      <c r="BFI361" s="99">
        <f t="shared" si="41"/>
        <v>1</v>
      </c>
      <c r="BFJ361" s="100" t="s">
        <v>1544</v>
      </c>
      <c r="BFK361" s="101">
        <v>20302</v>
      </c>
      <c r="BFL361" s="100" t="s">
        <v>1545</v>
      </c>
      <c r="BFM361" s="100"/>
      <c r="BFN361" s="123" t="s">
        <v>1543</v>
      </c>
      <c r="BFO361" s="106"/>
      <c r="BFP361" s="99"/>
      <c r="BFQ361" s="99">
        <f t="shared" si="41"/>
        <v>1</v>
      </c>
      <c r="BFR361" s="100" t="s">
        <v>1544</v>
      </c>
      <c r="BFS361" s="101">
        <v>20302</v>
      </c>
      <c r="BFT361" s="100" t="s">
        <v>1545</v>
      </c>
      <c r="BFU361" s="100"/>
      <c r="BFV361" s="123" t="s">
        <v>1543</v>
      </c>
      <c r="BFW361" s="106"/>
      <c r="BFX361" s="99"/>
      <c r="BFY361" s="99">
        <f t="shared" si="41"/>
        <v>1</v>
      </c>
      <c r="BFZ361" s="100" t="s">
        <v>1544</v>
      </c>
      <c r="BGA361" s="101">
        <v>20302</v>
      </c>
      <c r="BGB361" s="100" t="s">
        <v>1545</v>
      </c>
      <c r="BGC361" s="100"/>
      <c r="BGD361" s="123" t="s">
        <v>1543</v>
      </c>
      <c r="BGE361" s="106"/>
      <c r="BGF361" s="99"/>
      <c r="BGG361" s="99">
        <f t="shared" ref="BGG361:BIK361" si="42">IF(BGK361&gt;1,"",1)</f>
        <v>1</v>
      </c>
      <c r="BGH361" s="100" t="s">
        <v>1544</v>
      </c>
      <c r="BGI361" s="101">
        <v>20302</v>
      </c>
      <c r="BGJ361" s="100" t="s">
        <v>1545</v>
      </c>
      <c r="BGK361" s="100"/>
      <c r="BGL361" s="123" t="s">
        <v>1543</v>
      </c>
      <c r="BGM361" s="106"/>
      <c r="BGN361" s="99"/>
      <c r="BGO361" s="99">
        <f t="shared" si="42"/>
        <v>1</v>
      </c>
      <c r="BGP361" s="100" t="s">
        <v>1544</v>
      </c>
      <c r="BGQ361" s="101">
        <v>20302</v>
      </c>
      <c r="BGR361" s="100" t="s">
        <v>1545</v>
      </c>
      <c r="BGS361" s="100"/>
      <c r="BGT361" s="123" t="s">
        <v>1543</v>
      </c>
      <c r="BGU361" s="106"/>
      <c r="BGV361" s="99"/>
      <c r="BGW361" s="99">
        <f t="shared" si="42"/>
        <v>1</v>
      </c>
      <c r="BGX361" s="100" t="s">
        <v>1544</v>
      </c>
      <c r="BGY361" s="101">
        <v>20302</v>
      </c>
      <c r="BGZ361" s="100" t="s">
        <v>1545</v>
      </c>
      <c r="BHA361" s="100"/>
      <c r="BHB361" s="123" t="s">
        <v>1543</v>
      </c>
      <c r="BHC361" s="106"/>
      <c r="BHD361" s="99"/>
      <c r="BHE361" s="99">
        <f t="shared" si="42"/>
        <v>1</v>
      </c>
      <c r="BHF361" s="100" t="s">
        <v>1544</v>
      </c>
      <c r="BHG361" s="101">
        <v>20302</v>
      </c>
      <c r="BHH361" s="100" t="s">
        <v>1545</v>
      </c>
      <c r="BHI361" s="100"/>
      <c r="BHJ361" s="123" t="s">
        <v>1543</v>
      </c>
      <c r="BHK361" s="106"/>
      <c r="BHL361" s="99"/>
      <c r="BHM361" s="99">
        <f t="shared" si="42"/>
        <v>1</v>
      </c>
      <c r="BHN361" s="100" t="s">
        <v>1544</v>
      </c>
      <c r="BHO361" s="101">
        <v>20302</v>
      </c>
      <c r="BHP361" s="100" t="s">
        <v>1545</v>
      </c>
      <c r="BHQ361" s="100"/>
      <c r="BHR361" s="123" t="s">
        <v>1543</v>
      </c>
      <c r="BHS361" s="106"/>
      <c r="BHT361" s="99"/>
      <c r="BHU361" s="99">
        <f t="shared" si="42"/>
        <v>1</v>
      </c>
      <c r="BHV361" s="100" t="s">
        <v>1544</v>
      </c>
      <c r="BHW361" s="101">
        <v>20302</v>
      </c>
      <c r="BHX361" s="100" t="s">
        <v>1545</v>
      </c>
      <c r="BHY361" s="100"/>
      <c r="BHZ361" s="123" t="s">
        <v>1543</v>
      </c>
      <c r="BIA361" s="106"/>
      <c r="BIB361" s="99"/>
      <c r="BIC361" s="99">
        <f t="shared" si="42"/>
        <v>1</v>
      </c>
      <c r="BID361" s="100" t="s">
        <v>1544</v>
      </c>
      <c r="BIE361" s="101">
        <v>20302</v>
      </c>
      <c r="BIF361" s="100" t="s">
        <v>1545</v>
      </c>
      <c r="BIG361" s="100"/>
      <c r="BIH361" s="123" t="s">
        <v>1543</v>
      </c>
      <c r="BII361" s="106"/>
      <c r="BIJ361" s="99"/>
      <c r="BIK361" s="99">
        <f t="shared" si="42"/>
        <v>1</v>
      </c>
      <c r="BIL361" s="100" t="s">
        <v>1544</v>
      </c>
      <c r="BIM361" s="101">
        <v>20302</v>
      </c>
      <c r="BIN361" s="100" t="s">
        <v>1545</v>
      </c>
      <c r="BIO361" s="100"/>
      <c r="BIP361" s="123" t="s">
        <v>1543</v>
      </c>
      <c r="BIQ361" s="106"/>
      <c r="BIR361" s="99"/>
      <c r="BIS361" s="99">
        <f t="shared" ref="BIS361:BKW361" si="43">IF(BIW361&gt;1,"",1)</f>
        <v>1</v>
      </c>
      <c r="BIT361" s="100" t="s">
        <v>1544</v>
      </c>
      <c r="BIU361" s="101">
        <v>20302</v>
      </c>
      <c r="BIV361" s="100" t="s">
        <v>1545</v>
      </c>
      <c r="BIW361" s="100"/>
      <c r="BIX361" s="123" t="s">
        <v>1543</v>
      </c>
      <c r="BIY361" s="106"/>
      <c r="BIZ361" s="99"/>
      <c r="BJA361" s="99">
        <f t="shared" si="43"/>
        <v>1</v>
      </c>
      <c r="BJB361" s="100" t="s">
        <v>1544</v>
      </c>
      <c r="BJC361" s="101">
        <v>20302</v>
      </c>
      <c r="BJD361" s="100" t="s">
        <v>1545</v>
      </c>
      <c r="BJE361" s="100"/>
      <c r="BJF361" s="123" t="s">
        <v>1543</v>
      </c>
      <c r="BJG361" s="106"/>
      <c r="BJH361" s="99"/>
      <c r="BJI361" s="99">
        <f t="shared" si="43"/>
        <v>1</v>
      </c>
      <c r="BJJ361" s="100" t="s">
        <v>1544</v>
      </c>
      <c r="BJK361" s="101">
        <v>20302</v>
      </c>
      <c r="BJL361" s="100" t="s">
        <v>1545</v>
      </c>
      <c r="BJM361" s="100"/>
      <c r="BJN361" s="123" t="s">
        <v>1543</v>
      </c>
      <c r="BJO361" s="106"/>
      <c r="BJP361" s="99"/>
      <c r="BJQ361" s="99">
        <f t="shared" si="43"/>
        <v>1</v>
      </c>
      <c r="BJR361" s="100" t="s">
        <v>1544</v>
      </c>
      <c r="BJS361" s="101">
        <v>20302</v>
      </c>
      <c r="BJT361" s="100" t="s">
        <v>1545</v>
      </c>
      <c r="BJU361" s="100"/>
      <c r="BJV361" s="123" t="s">
        <v>1543</v>
      </c>
      <c r="BJW361" s="106"/>
      <c r="BJX361" s="99"/>
      <c r="BJY361" s="99">
        <f t="shared" si="43"/>
        <v>1</v>
      </c>
      <c r="BJZ361" s="100" t="s">
        <v>1544</v>
      </c>
      <c r="BKA361" s="101">
        <v>20302</v>
      </c>
      <c r="BKB361" s="100" t="s">
        <v>1545</v>
      </c>
      <c r="BKC361" s="100"/>
      <c r="BKD361" s="123" t="s">
        <v>1543</v>
      </c>
      <c r="BKE361" s="106"/>
      <c r="BKF361" s="99"/>
      <c r="BKG361" s="99">
        <f t="shared" si="43"/>
        <v>1</v>
      </c>
      <c r="BKH361" s="100" t="s">
        <v>1544</v>
      </c>
      <c r="BKI361" s="101">
        <v>20302</v>
      </c>
      <c r="BKJ361" s="100" t="s">
        <v>1545</v>
      </c>
      <c r="BKK361" s="100"/>
      <c r="BKL361" s="123" t="s">
        <v>1543</v>
      </c>
      <c r="BKM361" s="106"/>
      <c r="BKN361" s="99"/>
      <c r="BKO361" s="99">
        <f t="shared" si="43"/>
        <v>1</v>
      </c>
      <c r="BKP361" s="100" t="s">
        <v>1544</v>
      </c>
      <c r="BKQ361" s="101">
        <v>20302</v>
      </c>
      <c r="BKR361" s="100" t="s">
        <v>1545</v>
      </c>
      <c r="BKS361" s="100"/>
      <c r="BKT361" s="123" t="s">
        <v>1543</v>
      </c>
      <c r="BKU361" s="106"/>
      <c r="BKV361" s="99"/>
      <c r="BKW361" s="99">
        <f t="shared" si="43"/>
        <v>1</v>
      </c>
      <c r="BKX361" s="100" t="s">
        <v>1544</v>
      </c>
      <c r="BKY361" s="101">
        <v>20302</v>
      </c>
      <c r="BKZ361" s="100" t="s">
        <v>1545</v>
      </c>
      <c r="BLA361" s="100"/>
      <c r="BLB361" s="123" t="s">
        <v>1543</v>
      </c>
      <c r="BLC361" s="106"/>
      <c r="BLD361" s="99"/>
      <c r="BLE361" s="99">
        <f t="shared" ref="BLE361:BNI361" si="44">IF(BLI361&gt;1,"",1)</f>
        <v>1</v>
      </c>
      <c r="BLF361" s="100" t="s">
        <v>1544</v>
      </c>
      <c r="BLG361" s="101">
        <v>20302</v>
      </c>
      <c r="BLH361" s="100" t="s">
        <v>1545</v>
      </c>
      <c r="BLI361" s="100"/>
      <c r="BLJ361" s="123" t="s">
        <v>1543</v>
      </c>
      <c r="BLK361" s="106"/>
      <c r="BLL361" s="99"/>
      <c r="BLM361" s="99">
        <f t="shared" si="44"/>
        <v>1</v>
      </c>
      <c r="BLN361" s="100" t="s">
        <v>1544</v>
      </c>
      <c r="BLO361" s="101">
        <v>20302</v>
      </c>
      <c r="BLP361" s="100" t="s">
        <v>1545</v>
      </c>
      <c r="BLQ361" s="100"/>
      <c r="BLR361" s="123" t="s">
        <v>1543</v>
      </c>
      <c r="BLS361" s="106"/>
      <c r="BLT361" s="99"/>
      <c r="BLU361" s="99">
        <f t="shared" si="44"/>
        <v>1</v>
      </c>
      <c r="BLV361" s="100" t="s">
        <v>1544</v>
      </c>
      <c r="BLW361" s="101">
        <v>20302</v>
      </c>
      <c r="BLX361" s="100" t="s">
        <v>1545</v>
      </c>
      <c r="BLY361" s="100"/>
      <c r="BLZ361" s="123" t="s">
        <v>1543</v>
      </c>
      <c r="BMA361" s="106"/>
      <c r="BMB361" s="99"/>
      <c r="BMC361" s="99">
        <f t="shared" si="44"/>
        <v>1</v>
      </c>
      <c r="BMD361" s="100" t="s">
        <v>1544</v>
      </c>
      <c r="BME361" s="101">
        <v>20302</v>
      </c>
      <c r="BMF361" s="100" t="s">
        <v>1545</v>
      </c>
      <c r="BMG361" s="100"/>
      <c r="BMH361" s="123" t="s">
        <v>1543</v>
      </c>
      <c r="BMI361" s="106"/>
      <c r="BMJ361" s="99"/>
      <c r="BMK361" s="99">
        <f t="shared" si="44"/>
        <v>1</v>
      </c>
      <c r="BML361" s="100" t="s">
        <v>1544</v>
      </c>
      <c r="BMM361" s="101">
        <v>20302</v>
      </c>
      <c r="BMN361" s="100" t="s">
        <v>1545</v>
      </c>
      <c r="BMO361" s="100"/>
      <c r="BMP361" s="123" t="s">
        <v>1543</v>
      </c>
      <c r="BMQ361" s="106"/>
      <c r="BMR361" s="99"/>
      <c r="BMS361" s="99">
        <f t="shared" si="44"/>
        <v>1</v>
      </c>
      <c r="BMT361" s="100" t="s">
        <v>1544</v>
      </c>
      <c r="BMU361" s="101">
        <v>20302</v>
      </c>
      <c r="BMV361" s="100" t="s">
        <v>1545</v>
      </c>
      <c r="BMW361" s="100"/>
      <c r="BMX361" s="123" t="s">
        <v>1543</v>
      </c>
      <c r="BMY361" s="106"/>
      <c r="BMZ361" s="99"/>
      <c r="BNA361" s="99">
        <f t="shared" si="44"/>
        <v>1</v>
      </c>
      <c r="BNB361" s="100" t="s">
        <v>1544</v>
      </c>
      <c r="BNC361" s="101">
        <v>20302</v>
      </c>
      <c r="BND361" s="100" t="s">
        <v>1545</v>
      </c>
      <c r="BNE361" s="100"/>
      <c r="BNF361" s="123" t="s">
        <v>1543</v>
      </c>
      <c r="BNG361" s="106"/>
      <c r="BNH361" s="99"/>
      <c r="BNI361" s="99">
        <f t="shared" si="44"/>
        <v>1</v>
      </c>
      <c r="BNJ361" s="100" t="s">
        <v>1544</v>
      </c>
      <c r="BNK361" s="101">
        <v>20302</v>
      </c>
      <c r="BNL361" s="100" t="s">
        <v>1545</v>
      </c>
      <c r="BNM361" s="100"/>
      <c r="BNN361" s="123" t="s">
        <v>1543</v>
      </c>
      <c r="BNO361" s="106"/>
      <c r="BNP361" s="99"/>
      <c r="BNQ361" s="99">
        <f t="shared" ref="BNQ361:BPU361" si="45">IF(BNU361&gt;1,"",1)</f>
        <v>1</v>
      </c>
      <c r="BNR361" s="100" t="s">
        <v>1544</v>
      </c>
      <c r="BNS361" s="101">
        <v>20302</v>
      </c>
      <c r="BNT361" s="100" t="s">
        <v>1545</v>
      </c>
      <c r="BNU361" s="100"/>
      <c r="BNV361" s="123" t="s">
        <v>1543</v>
      </c>
      <c r="BNW361" s="106"/>
      <c r="BNX361" s="99"/>
      <c r="BNY361" s="99">
        <f t="shared" si="45"/>
        <v>1</v>
      </c>
      <c r="BNZ361" s="100" t="s">
        <v>1544</v>
      </c>
      <c r="BOA361" s="101">
        <v>20302</v>
      </c>
      <c r="BOB361" s="100" t="s">
        <v>1545</v>
      </c>
      <c r="BOC361" s="100"/>
      <c r="BOD361" s="123" t="s">
        <v>1543</v>
      </c>
      <c r="BOE361" s="106"/>
      <c r="BOF361" s="99"/>
      <c r="BOG361" s="99">
        <f t="shared" si="45"/>
        <v>1</v>
      </c>
      <c r="BOH361" s="100" t="s">
        <v>1544</v>
      </c>
      <c r="BOI361" s="101">
        <v>20302</v>
      </c>
      <c r="BOJ361" s="100" t="s">
        <v>1545</v>
      </c>
      <c r="BOK361" s="100"/>
      <c r="BOL361" s="123" t="s">
        <v>1543</v>
      </c>
      <c r="BOM361" s="106"/>
      <c r="BON361" s="99"/>
      <c r="BOO361" s="99">
        <f t="shared" si="45"/>
        <v>1</v>
      </c>
      <c r="BOP361" s="100" t="s">
        <v>1544</v>
      </c>
      <c r="BOQ361" s="101">
        <v>20302</v>
      </c>
      <c r="BOR361" s="100" t="s">
        <v>1545</v>
      </c>
      <c r="BOS361" s="100"/>
      <c r="BOT361" s="123" t="s">
        <v>1543</v>
      </c>
      <c r="BOU361" s="106"/>
      <c r="BOV361" s="99"/>
      <c r="BOW361" s="99">
        <f t="shared" si="45"/>
        <v>1</v>
      </c>
      <c r="BOX361" s="100" t="s">
        <v>1544</v>
      </c>
      <c r="BOY361" s="101">
        <v>20302</v>
      </c>
      <c r="BOZ361" s="100" t="s">
        <v>1545</v>
      </c>
      <c r="BPA361" s="100"/>
      <c r="BPB361" s="123" t="s">
        <v>1543</v>
      </c>
      <c r="BPC361" s="106"/>
      <c r="BPD361" s="99"/>
      <c r="BPE361" s="99">
        <f t="shared" si="45"/>
        <v>1</v>
      </c>
      <c r="BPF361" s="100" t="s">
        <v>1544</v>
      </c>
      <c r="BPG361" s="101">
        <v>20302</v>
      </c>
      <c r="BPH361" s="100" t="s">
        <v>1545</v>
      </c>
      <c r="BPI361" s="100"/>
      <c r="BPJ361" s="123" t="s">
        <v>1543</v>
      </c>
      <c r="BPK361" s="106"/>
      <c r="BPL361" s="99"/>
      <c r="BPM361" s="99">
        <f t="shared" si="45"/>
        <v>1</v>
      </c>
      <c r="BPN361" s="100" t="s">
        <v>1544</v>
      </c>
      <c r="BPO361" s="101">
        <v>20302</v>
      </c>
      <c r="BPP361" s="100" t="s">
        <v>1545</v>
      </c>
      <c r="BPQ361" s="100"/>
      <c r="BPR361" s="123" t="s">
        <v>1543</v>
      </c>
      <c r="BPS361" s="106"/>
      <c r="BPT361" s="99"/>
      <c r="BPU361" s="99">
        <f t="shared" si="45"/>
        <v>1</v>
      </c>
      <c r="BPV361" s="100" t="s">
        <v>1544</v>
      </c>
      <c r="BPW361" s="101">
        <v>20302</v>
      </c>
      <c r="BPX361" s="100" t="s">
        <v>1545</v>
      </c>
      <c r="BPY361" s="100"/>
      <c r="BPZ361" s="123" t="s">
        <v>1543</v>
      </c>
      <c r="BQA361" s="106"/>
      <c r="BQB361" s="99"/>
      <c r="BQC361" s="99">
        <f t="shared" ref="BQC361:BSG361" si="46">IF(BQG361&gt;1,"",1)</f>
        <v>1</v>
      </c>
      <c r="BQD361" s="100" t="s">
        <v>1544</v>
      </c>
      <c r="BQE361" s="101">
        <v>20302</v>
      </c>
      <c r="BQF361" s="100" t="s">
        <v>1545</v>
      </c>
      <c r="BQG361" s="100"/>
      <c r="BQH361" s="123" t="s">
        <v>1543</v>
      </c>
      <c r="BQI361" s="106"/>
      <c r="BQJ361" s="99"/>
      <c r="BQK361" s="99">
        <f t="shared" si="46"/>
        <v>1</v>
      </c>
      <c r="BQL361" s="100" t="s">
        <v>1544</v>
      </c>
      <c r="BQM361" s="101">
        <v>20302</v>
      </c>
      <c r="BQN361" s="100" t="s">
        <v>1545</v>
      </c>
      <c r="BQO361" s="100"/>
      <c r="BQP361" s="123" t="s">
        <v>1543</v>
      </c>
      <c r="BQQ361" s="106"/>
      <c r="BQR361" s="99"/>
      <c r="BQS361" s="99">
        <f t="shared" si="46"/>
        <v>1</v>
      </c>
      <c r="BQT361" s="100" t="s">
        <v>1544</v>
      </c>
      <c r="BQU361" s="101">
        <v>20302</v>
      </c>
      <c r="BQV361" s="100" t="s">
        <v>1545</v>
      </c>
      <c r="BQW361" s="100"/>
      <c r="BQX361" s="123" t="s">
        <v>1543</v>
      </c>
      <c r="BQY361" s="106"/>
      <c r="BQZ361" s="99"/>
      <c r="BRA361" s="99">
        <f t="shared" si="46"/>
        <v>1</v>
      </c>
      <c r="BRB361" s="100" t="s">
        <v>1544</v>
      </c>
      <c r="BRC361" s="101">
        <v>20302</v>
      </c>
      <c r="BRD361" s="100" t="s">
        <v>1545</v>
      </c>
      <c r="BRE361" s="100"/>
      <c r="BRF361" s="123" t="s">
        <v>1543</v>
      </c>
      <c r="BRG361" s="106"/>
      <c r="BRH361" s="99"/>
      <c r="BRI361" s="99">
        <f t="shared" si="46"/>
        <v>1</v>
      </c>
      <c r="BRJ361" s="100" t="s">
        <v>1544</v>
      </c>
      <c r="BRK361" s="101">
        <v>20302</v>
      </c>
      <c r="BRL361" s="100" t="s">
        <v>1545</v>
      </c>
      <c r="BRM361" s="100"/>
      <c r="BRN361" s="123" t="s">
        <v>1543</v>
      </c>
      <c r="BRO361" s="106"/>
      <c r="BRP361" s="99"/>
      <c r="BRQ361" s="99">
        <f t="shared" si="46"/>
        <v>1</v>
      </c>
      <c r="BRR361" s="100" t="s">
        <v>1544</v>
      </c>
      <c r="BRS361" s="101">
        <v>20302</v>
      </c>
      <c r="BRT361" s="100" t="s">
        <v>1545</v>
      </c>
      <c r="BRU361" s="100"/>
      <c r="BRV361" s="123" t="s">
        <v>1543</v>
      </c>
      <c r="BRW361" s="106"/>
      <c r="BRX361" s="99"/>
      <c r="BRY361" s="99">
        <f t="shared" si="46"/>
        <v>1</v>
      </c>
      <c r="BRZ361" s="100" t="s">
        <v>1544</v>
      </c>
      <c r="BSA361" s="101">
        <v>20302</v>
      </c>
      <c r="BSB361" s="100" t="s">
        <v>1545</v>
      </c>
      <c r="BSC361" s="100"/>
      <c r="BSD361" s="123" t="s">
        <v>1543</v>
      </c>
      <c r="BSE361" s="106"/>
      <c r="BSF361" s="99"/>
      <c r="BSG361" s="99">
        <f t="shared" si="46"/>
        <v>1</v>
      </c>
      <c r="BSH361" s="100" t="s">
        <v>1544</v>
      </c>
      <c r="BSI361" s="101">
        <v>20302</v>
      </c>
      <c r="BSJ361" s="100" t="s">
        <v>1545</v>
      </c>
      <c r="BSK361" s="100"/>
      <c r="BSL361" s="123" t="s">
        <v>1543</v>
      </c>
      <c r="BSM361" s="106"/>
      <c r="BSN361" s="99"/>
      <c r="BSO361" s="99">
        <f t="shared" ref="BSO361:BUS361" si="47">IF(BSS361&gt;1,"",1)</f>
        <v>1</v>
      </c>
      <c r="BSP361" s="100" t="s">
        <v>1544</v>
      </c>
      <c r="BSQ361" s="101">
        <v>20302</v>
      </c>
      <c r="BSR361" s="100" t="s">
        <v>1545</v>
      </c>
      <c r="BSS361" s="100"/>
      <c r="BST361" s="123" t="s">
        <v>1543</v>
      </c>
      <c r="BSU361" s="106"/>
      <c r="BSV361" s="99"/>
      <c r="BSW361" s="99">
        <f t="shared" si="47"/>
        <v>1</v>
      </c>
      <c r="BSX361" s="100" t="s">
        <v>1544</v>
      </c>
      <c r="BSY361" s="101">
        <v>20302</v>
      </c>
      <c r="BSZ361" s="100" t="s">
        <v>1545</v>
      </c>
      <c r="BTA361" s="100"/>
      <c r="BTB361" s="123" t="s">
        <v>1543</v>
      </c>
      <c r="BTC361" s="106"/>
      <c r="BTD361" s="99"/>
      <c r="BTE361" s="99">
        <f t="shared" si="47"/>
        <v>1</v>
      </c>
      <c r="BTF361" s="100" t="s">
        <v>1544</v>
      </c>
      <c r="BTG361" s="101">
        <v>20302</v>
      </c>
      <c r="BTH361" s="100" t="s">
        <v>1545</v>
      </c>
      <c r="BTI361" s="100"/>
      <c r="BTJ361" s="123" t="s">
        <v>1543</v>
      </c>
      <c r="BTK361" s="106"/>
      <c r="BTL361" s="99"/>
      <c r="BTM361" s="99">
        <f t="shared" si="47"/>
        <v>1</v>
      </c>
      <c r="BTN361" s="100" t="s">
        <v>1544</v>
      </c>
      <c r="BTO361" s="101">
        <v>20302</v>
      </c>
      <c r="BTP361" s="100" t="s">
        <v>1545</v>
      </c>
      <c r="BTQ361" s="100"/>
      <c r="BTR361" s="123" t="s">
        <v>1543</v>
      </c>
      <c r="BTS361" s="106"/>
      <c r="BTT361" s="99"/>
      <c r="BTU361" s="99">
        <f t="shared" si="47"/>
        <v>1</v>
      </c>
      <c r="BTV361" s="100" t="s">
        <v>1544</v>
      </c>
      <c r="BTW361" s="101">
        <v>20302</v>
      </c>
      <c r="BTX361" s="100" t="s">
        <v>1545</v>
      </c>
      <c r="BTY361" s="100"/>
      <c r="BTZ361" s="123" t="s">
        <v>1543</v>
      </c>
      <c r="BUA361" s="106"/>
      <c r="BUB361" s="99"/>
      <c r="BUC361" s="99">
        <f t="shared" si="47"/>
        <v>1</v>
      </c>
      <c r="BUD361" s="100" t="s">
        <v>1544</v>
      </c>
      <c r="BUE361" s="101">
        <v>20302</v>
      </c>
      <c r="BUF361" s="100" t="s">
        <v>1545</v>
      </c>
      <c r="BUG361" s="100"/>
      <c r="BUH361" s="123" t="s">
        <v>1543</v>
      </c>
      <c r="BUI361" s="106"/>
      <c r="BUJ361" s="99"/>
      <c r="BUK361" s="99">
        <f t="shared" si="47"/>
        <v>1</v>
      </c>
      <c r="BUL361" s="100" t="s">
        <v>1544</v>
      </c>
      <c r="BUM361" s="101">
        <v>20302</v>
      </c>
      <c r="BUN361" s="100" t="s">
        <v>1545</v>
      </c>
      <c r="BUO361" s="100"/>
      <c r="BUP361" s="123" t="s">
        <v>1543</v>
      </c>
      <c r="BUQ361" s="106"/>
      <c r="BUR361" s="99"/>
      <c r="BUS361" s="99">
        <f t="shared" si="47"/>
        <v>1</v>
      </c>
      <c r="BUT361" s="100" t="s">
        <v>1544</v>
      </c>
      <c r="BUU361" s="101">
        <v>20302</v>
      </c>
      <c r="BUV361" s="100" t="s">
        <v>1545</v>
      </c>
      <c r="BUW361" s="100"/>
      <c r="BUX361" s="123" t="s">
        <v>1543</v>
      </c>
      <c r="BUY361" s="106"/>
      <c r="BUZ361" s="99"/>
      <c r="BVA361" s="99">
        <f t="shared" ref="BVA361:BXE361" si="48">IF(BVE361&gt;1,"",1)</f>
        <v>1</v>
      </c>
      <c r="BVB361" s="100" t="s">
        <v>1544</v>
      </c>
      <c r="BVC361" s="101">
        <v>20302</v>
      </c>
      <c r="BVD361" s="100" t="s">
        <v>1545</v>
      </c>
      <c r="BVE361" s="100"/>
      <c r="BVF361" s="123" t="s">
        <v>1543</v>
      </c>
      <c r="BVG361" s="106"/>
      <c r="BVH361" s="99"/>
      <c r="BVI361" s="99">
        <f t="shared" si="48"/>
        <v>1</v>
      </c>
      <c r="BVJ361" s="100" t="s">
        <v>1544</v>
      </c>
      <c r="BVK361" s="101">
        <v>20302</v>
      </c>
      <c r="BVL361" s="100" t="s">
        <v>1545</v>
      </c>
      <c r="BVM361" s="100"/>
      <c r="BVN361" s="123" t="s">
        <v>1543</v>
      </c>
      <c r="BVO361" s="106"/>
      <c r="BVP361" s="99"/>
      <c r="BVQ361" s="99">
        <f t="shared" si="48"/>
        <v>1</v>
      </c>
      <c r="BVR361" s="100" t="s">
        <v>1544</v>
      </c>
      <c r="BVS361" s="101">
        <v>20302</v>
      </c>
      <c r="BVT361" s="100" t="s">
        <v>1545</v>
      </c>
      <c r="BVU361" s="100"/>
      <c r="BVV361" s="123" t="s">
        <v>1543</v>
      </c>
      <c r="BVW361" s="106"/>
      <c r="BVX361" s="99"/>
      <c r="BVY361" s="99">
        <f t="shared" si="48"/>
        <v>1</v>
      </c>
      <c r="BVZ361" s="100" t="s">
        <v>1544</v>
      </c>
      <c r="BWA361" s="101">
        <v>20302</v>
      </c>
      <c r="BWB361" s="100" t="s">
        <v>1545</v>
      </c>
      <c r="BWC361" s="100"/>
      <c r="BWD361" s="123" t="s">
        <v>1543</v>
      </c>
      <c r="BWE361" s="106"/>
      <c r="BWF361" s="99"/>
      <c r="BWG361" s="99">
        <f t="shared" si="48"/>
        <v>1</v>
      </c>
      <c r="BWH361" s="100" t="s">
        <v>1544</v>
      </c>
      <c r="BWI361" s="101">
        <v>20302</v>
      </c>
      <c r="BWJ361" s="100" t="s">
        <v>1545</v>
      </c>
      <c r="BWK361" s="100"/>
      <c r="BWL361" s="123" t="s">
        <v>1543</v>
      </c>
      <c r="BWM361" s="106"/>
      <c r="BWN361" s="99"/>
      <c r="BWO361" s="99">
        <f t="shared" si="48"/>
        <v>1</v>
      </c>
      <c r="BWP361" s="100" t="s">
        <v>1544</v>
      </c>
      <c r="BWQ361" s="101">
        <v>20302</v>
      </c>
      <c r="BWR361" s="100" t="s">
        <v>1545</v>
      </c>
      <c r="BWS361" s="100"/>
      <c r="BWT361" s="123" t="s">
        <v>1543</v>
      </c>
      <c r="BWU361" s="106"/>
      <c r="BWV361" s="99"/>
      <c r="BWW361" s="99">
        <f t="shared" si="48"/>
        <v>1</v>
      </c>
      <c r="BWX361" s="100" t="s">
        <v>1544</v>
      </c>
      <c r="BWY361" s="101">
        <v>20302</v>
      </c>
      <c r="BWZ361" s="100" t="s">
        <v>1545</v>
      </c>
      <c r="BXA361" s="100"/>
      <c r="BXB361" s="123" t="s">
        <v>1543</v>
      </c>
      <c r="BXC361" s="106"/>
      <c r="BXD361" s="99"/>
      <c r="BXE361" s="99">
        <f t="shared" si="48"/>
        <v>1</v>
      </c>
      <c r="BXF361" s="100" t="s">
        <v>1544</v>
      </c>
      <c r="BXG361" s="101">
        <v>20302</v>
      </c>
      <c r="BXH361" s="100" t="s">
        <v>1545</v>
      </c>
      <c r="BXI361" s="100"/>
      <c r="BXJ361" s="123" t="s">
        <v>1543</v>
      </c>
      <c r="BXK361" s="106"/>
      <c r="BXL361" s="99"/>
      <c r="BXM361" s="99">
        <f t="shared" ref="BXM361:BZQ361" si="49">IF(BXQ361&gt;1,"",1)</f>
        <v>1</v>
      </c>
      <c r="BXN361" s="100" t="s">
        <v>1544</v>
      </c>
      <c r="BXO361" s="101">
        <v>20302</v>
      </c>
      <c r="BXP361" s="100" t="s">
        <v>1545</v>
      </c>
      <c r="BXQ361" s="100"/>
      <c r="BXR361" s="123" t="s">
        <v>1543</v>
      </c>
      <c r="BXS361" s="106"/>
      <c r="BXT361" s="99"/>
      <c r="BXU361" s="99">
        <f t="shared" si="49"/>
        <v>1</v>
      </c>
      <c r="BXV361" s="100" t="s">
        <v>1544</v>
      </c>
      <c r="BXW361" s="101">
        <v>20302</v>
      </c>
      <c r="BXX361" s="100" t="s">
        <v>1545</v>
      </c>
      <c r="BXY361" s="100"/>
      <c r="BXZ361" s="123" t="s">
        <v>1543</v>
      </c>
      <c r="BYA361" s="106"/>
      <c r="BYB361" s="99"/>
      <c r="BYC361" s="99">
        <f t="shared" si="49"/>
        <v>1</v>
      </c>
      <c r="BYD361" s="100" t="s">
        <v>1544</v>
      </c>
      <c r="BYE361" s="101">
        <v>20302</v>
      </c>
      <c r="BYF361" s="100" t="s">
        <v>1545</v>
      </c>
      <c r="BYG361" s="100"/>
      <c r="BYH361" s="123" t="s">
        <v>1543</v>
      </c>
      <c r="BYI361" s="106"/>
      <c r="BYJ361" s="99"/>
      <c r="BYK361" s="99">
        <f t="shared" si="49"/>
        <v>1</v>
      </c>
      <c r="BYL361" s="100" t="s">
        <v>1544</v>
      </c>
      <c r="BYM361" s="101">
        <v>20302</v>
      </c>
      <c r="BYN361" s="100" t="s">
        <v>1545</v>
      </c>
      <c r="BYO361" s="100"/>
      <c r="BYP361" s="123" t="s">
        <v>1543</v>
      </c>
      <c r="BYQ361" s="106"/>
      <c r="BYR361" s="99"/>
      <c r="BYS361" s="99">
        <f t="shared" si="49"/>
        <v>1</v>
      </c>
      <c r="BYT361" s="100" t="s">
        <v>1544</v>
      </c>
      <c r="BYU361" s="101">
        <v>20302</v>
      </c>
      <c r="BYV361" s="100" t="s">
        <v>1545</v>
      </c>
      <c r="BYW361" s="100"/>
      <c r="BYX361" s="123" t="s">
        <v>1543</v>
      </c>
      <c r="BYY361" s="106"/>
      <c r="BYZ361" s="99"/>
      <c r="BZA361" s="99">
        <f t="shared" si="49"/>
        <v>1</v>
      </c>
      <c r="BZB361" s="100" t="s">
        <v>1544</v>
      </c>
      <c r="BZC361" s="101">
        <v>20302</v>
      </c>
      <c r="BZD361" s="100" t="s">
        <v>1545</v>
      </c>
      <c r="BZE361" s="100"/>
      <c r="BZF361" s="123" t="s">
        <v>1543</v>
      </c>
      <c r="BZG361" s="106"/>
      <c r="BZH361" s="99"/>
      <c r="BZI361" s="99">
        <f t="shared" si="49"/>
        <v>1</v>
      </c>
      <c r="BZJ361" s="100" t="s">
        <v>1544</v>
      </c>
      <c r="BZK361" s="101">
        <v>20302</v>
      </c>
      <c r="BZL361" s="100" t="s">
        <v>1545</v>
      </c>
      <c r="BZM361" s="100"/>
      <c r="BZN361" s="123" t="s">
        <v>1543</v>
      </c>
      <c r="BZO361" s="106"/>
      <c r="BZP361" s="99"/>
      <c r="BZQ361" s="99">
        <f t="shared" si="49"/>
        <v>1</v>
      </c>
      <c r="BZR361" s="100" t="s">
        <v>1544</v>
      </c>
      <c r="BZS361" s="101">
        <v>20302</v>
      </c>
      <c r="BZT361" s="100" t="s">
        <v>1545</v>
      </c>
      <c r="BZU361" s="100"/>
      <c r="BZV361" s="123" t="s">
        <v>1543</v>
      </c>
      <c r="BZW361" s="106"/>
      <c r="BZX361" s="99"/>
      <c r="BZY361" s="99">
        <f t="shared" ref="BZY361:CCC361" si="50">IF(CAC361&gt;1,"",1)</f>
        <v>1</v>
      </c>
      <c r="BZZ361" s="100" t="s">
        <v>1544</v>
      </c>
      <c r="CAA361" s="101">
        <v>20302</v>
      </c>
      <c r="CAB361" s="100" t="s">
        <v>1545</v>
      </c>
      <c r="CAC361" s="100"/>
      <c r="CAD361" s="123" t="s">
        <v>1543</v>
      </c>
      <c r="CAE361" s="106"/>
      <c r="CAF361" s="99"/>
      <c r="CAG361" s="99">
        <f t="shared" si="50"/>
        <v>1</v>
      </c>
      <c r="CAH361" s="100" t="s">
        <v>1544</v>
      </c>
      <c r="CAI361" s="101">
        <v>20302</v>
      </c>
      <c r="CAJ361" s="100" t="s">
        <v>1545</v>
      </c>
      <c r="CAK361" s="100"/>
      <c r="CAL361" s="123" t="s">
        <v>1543</v>
      </c>
      <c r="CAM361" s="106"/>
      <c r="CAN361" s="99"/>
      <c r="CAO361" s="99">
        <f t="shared" si="50"/>
        <v>1</v>
      </c>
      <c r="CAP361" s="100" t="s">
        <v>1544</v>
      </c>
      <c r="CAQ361" s="101">
        <v>20302</v>
      </c>
      <c r="CAR361" s="100" t="s">
        <v>1545</v>
      </c>
      <c r="CAS361" s="100"/>
      <c r="CAT361" s="123" t="s">
        <v>1543</v>
      </c>
      <c r="CAU361" s="106"/>
      <c r="CAV361" s="99"/>
      <c r="CAW361" s="99">
        <f t="shared" si="50"/>
        <v>1</v>
      </c>
      <c r="CAX361" s="100" t="s">
        <v>1544</v>
      </c>
      <c r="CAY361" s="101">
        <v>20302</v>
      </c>
      <c r="CAZ361" s="100" t="s">
        <v>1545</v>
      </c>
      <c r="CBA361" s="100"/>
      <c r="CBB361" s="123" t="s">
        <v>1543</v>
      </c>
      <c r="CBC361" s="106"/>
      <c r="CBD361" s="99"/>
      <c r="CBE361" s="99">
        <f t="shared" si="50"/>
        <v>1</v>
      </c>
      <c r="CBF361" s="100" t="s">
        <v>1544</v>
      </c>
      <c r="CBG361" s="101">
        <v>20302</v>
      </c>
      <c r="CBH361" s="100" t="s">
        <v>1545</v>
      </c>
      <c r="CBI361" s="100"/>
      <c r="CBJ361" s="123" t="s">
        <v>1543</v>
      </c>
      <c r="CBK361" s="106"/>
      <c r="CBL361" s="99"/>
      <c r="CBM361" s="99">
        <f t="shared" si="50"/>
        <v>1</v>
      </c>
      <c r="CBN361" s="100" t="s">
        <v>1544</v>
      </c>
      <c r="CBO361" s="101">
        <v>20302</v>
      </c>
      <c r="CBP361" s="100" t="s">
        <v>1545</v>
      </c>
      <c r="CBQ361" s="100"/>
      <c r="CBR361" s="123" t="s">
        <v>1543</v>
      </c>
      <c r="CBS361" s="106"/>
      <c r="CBT361" s="99"/>
      <c r="CBU361" s="99">
        <f t="shared" si="50"/>
        <v>1</v>
      </c>
      <c r="CBV361" s="100" t="s">
        <v>1544</v>
      </c>
      <c r="CBW361" s="101">
        <v>20302</v>
      </c>
      <c r="CBX361" s="100" t="s">
        <v>1545</v>
      </c>
      <c r="CBY361" s="100"/>
      <c r="CBZ361" s="123" t="s">
        <v>1543</v>
      </c>
      <c r="CCA361" s="106"/>
      <c r="CCB361" s="99"/>
      <c r="CCC361" s="99">
        <f t="shared" si="50"/>
        <v>1</v>
      </c>
      <c r="CCD361" s="100" t="s">
        <v>1544</v>
      </c>
      <c r="CCE361" s="101">
        <v>20302</v>
      </c>
      <c r="CCF361" s="100" t="s">
        <v>1545</v>
      </c>
      <c r="CCG361" s="100"/>
      <c r="CCH361" s="123" t="s">
        <v>1543</v>
      </c>
      <c r="CCI361" s="106"/>
      <c r="CCJ361" s="99"/>
      <c r="CCK361" s="99">
        <f t="shared" ref="CCK361:CEO361" si="51">IF(CCO361&gt;1,"",1)</f>
        <v>1</v>
      </c>
      <c r="CCL361" s="100" t="s">
        <v>1544</v>
      </c>
      <c r="CCM361" s="101">
        <v>20302</v>
      </c>
      <c r="CCN361" s="100" t="s">
        <v>1545</v>
      </c>
      <c r="CCO361" s="100"/>
      <c r="CCP361" s="123" t="s">
        <v>1543</v>
      </c>
      <c r="CCQ361" s="106"/>
      <c r="CCR361" s="99"/>
      <c r="CCS361" s="99">
        <f t="shared" si="51"/>
        <v>1</v>
      </c>
      <c r="CCT361" s="100" t="s">
        <v>1544</v>
      </c>
      <c r="CCU361" s="101">
        <v>20302</v>
      </c>
      <c r="CCV361" s="100" t="s">
        <v>1545</v>
      </c>
      <c r="CCW361" s="100"/>
      <c r="CCX361" s="123" t="s">
        <v>1543</v>
      </c>
      <c r="CCY361" s="106"/>
      <c r="CCZ361" s="99"/>
      <c r="CDA361" s="99">
        <f t="shared" si="51"/>
        <v>1</v>
      </c>
      <c r="CDB361" s="100" t="s">
        <v>1544</v>
      </c>
      <c r="CDC361" s="101">
        <v>20302</v>
      </c>
      <c r="CDD361" s="100" t="s">
        <v>1545</v>
      </c>
      <c r="CDE361" s="100"/>
      <c r="CDF361" s="123" t="s">
        <v>1543</v>
      </c>
      <c r="CDG361" s="106"/>
      <c r="CDH361" s="99"/>
      <c r="CDI361" s="99">
        <f t="shared" si="51"/>
        <v>1</v>
      </c>
      <c r="CDJ361" s="100" t="s">
        <v>1544</v>
      </c>
      <c r="CDK361" s="101">
        <v>20302</v>
      </c>
      <c r="CDL361" s="100" t="s">
        <v>1545</v>
      </c>
      <c r="CDM361" s="100"/>
      <c r="CDN361" s="123" t="s">
        <v>1543</v>
      </c>
      <c r="CDO361" s="106"/>
      <c r="CDP361" s="99"/>
      <c r="CDQ361" s="99">
        <f t="shared" si="51"/>
        <v>1</v>
      </c>
      <c r="CDR361" s="100" t="s">
        <v>1544</v>
      </c>
      <c r="CDS361" s="101">
        <v>20302</v>
      </c>
      <c r="CDT361" s="100" t="s">
        <v>1545</v>
      </c>
      <c r="CDU361" s="100"/>
      <c r="CDV361" s="123" t="s">
        <v>1543</v>
      </c>
      <c r="CDW361" s="106"/>
      <c r="CDX361" s="99"/>
      <c r="CDY361" s="99">
        <f t="shared" si="51"/>
        <v>1</v>
      </c>
      <c r="CDZ361" s="100" t="s">
        <v>1544</v>
      </c>
      <c r="CEA361" s="101">
        <v>20302</v>
      </c>
      <c r="CEB361" s="100" t="s">
        <v>1545</v>
      </c>
      <c r="CEC361" s="100"/>
      <c r="CED361" s="123" t="s">
        <v>1543</v>
      </c>
      <c r="CEE361" s="106"/>
      <c r="CEF361" s="99"/>
      <c r="CEG361" s="99">
        <f t="shared" si="51"/>
        <v>1</v>
      </c>
      <c r="CEH361" s="100" t="s">
        <v>1544</v>
      </c>
      <c r="CEI361" s="101">
        <v>20302</v>
      </c>
      <c r="CEJ361" s="100" t="s">
        <v>1545</v>
      </c>
      <c r="CEK361" s="100"/>
      <c r="CEL361" s="123" t="s">
        <v>1543</v>
      </c>
      <c r="CEM361" s="106"/>
      <c r="CEN361" s="99"/>
      <c r="CEO361" s="99">
        <f t="shared" si="51"/>
        <v>1</v>
      </c>
      <c r="CEP361" s="100" t="s">
        <v>1544</v>
      </c>
      <c r="CEQ361" s="101">
        <v>20302</v>
      </c>
      <c r="CER361" s="100" t="s">
        <v>1545</v>
      </c>
      <c r="CES361" s="100"/>
      <c r="CET361" s="123" t="s">
        <v>1543</v>
      </c>
      <c r="CEU361" s="106"/>
      <c r="CEV361" s="99"/>
      <c r="CEW361" s="99">
        <f t="shared" ref="CEW361:CHA361" si="52">IF(CFA361&gt;1,"",1)</f>
        <v>1</v>
      </c>
      <c r="CEX361" s="100" t="s">
        <v>1544</v>
      </c>
      <c r="CEY361" s="101">
        <v>20302</v>
      </c>
      <c r="CEZ361" s="100" t="s">
        <v>1545</v>
      </c>
      <c r="CFA361" s="100"/>
      <c r="CFB361" s="123" t="s">
        <v>1543</v>
      </c>
      <c r="CFC361" s="106"/>
      <c r="CFD361" s="99"/>
      <c r="CFE361" s="99">
        <f t="shared" si="52"/>
        <v>1</v>
      </c>
      <c r="CFF361" s="100" t="s">
        <v>1544</v>
      </c>
      <c r="CFG361" s="101">
        <v>20302</v>
      </c>
      <c r="CFH361" s="100" t="s">
        <v>1545</v>
      </c>
      <c r="CFI361" s="100"/>
      <c r="CFJ361" s="123" t="s">
        <v>1543</v>
      </c>
      <c r="CFK361" s="106"/>
      <c r="CFL361" s="99"/>
      <c r="CFM361" s="99">
        <f t="shared" si="52"/>
        <v>1</v>
      </c>
      <c r="CFN361" s="100" t="s">
        <v>1544</v>
      </c>
      <c r="CFO361" s="101">
        <v>20302</v>
      </c>
      <c r="CFP361" s="100" t="s">
        <v>1545</v>
      </c>
      <c r="CFQ361" s="100"/>
      <c r="CFR361" s="123" t="s">
        <v>1543</v>
      </c>
      <c r="CFS361" s="106"/>
      <c r="CFT361" s="99"/>
      <c r="CFU361" s="99">
        <f t="shared" si="52"/>
        <v>1</v>
      </c>
      <c r="CFV361" s="100" t="s">
        <v>1544</v>
      </c>
      <c r="CFW361" s="101">
        <v>20302</v>
      </c>
      <c r="CFX361" s="100" t="s">
        <v>1545</v>
      </c>
      <c r="CFY361" s="100"/>
      <c r="CFZ361" s="123" t="s">
        <v>1543</v>
      </c>
      <c r="CGA361" s="106"/>
      <c r="CGB361" s="99"/>
      <c r="CGC361" s="99">
        <f t="shared" si="52"/>
        <v>1</v>
      </c>
      <c r="CGD361" s="100" t="s">
        <v>1544</v>
      </c>
      <c r="CGE361" s="101">
        <v>20302</v>
      </c>
      <c r="CGF361" s="100" t="s">
        <v>1545</v>
      </c>
      <c r="CGG361" s="100"/>
      <c r="CGH361" s="123" t="s">
        <v>1543</v>
      </c>
      <c r="CGI361" s="106"/>
      <c r="CGJ361" s="99"/>
      <c r="CGK361" s="99">
        <f t="shared" si="52"/>
        <v>1</v>
      </c>
      <c r="CGL361" s="100" t="s">
        <v>1544</v>
      </c>
      <c r="CGM361" s="101">
        <v>20302</v>
      </c>
      <c r="CGN361" s="100" t="s">
        <v>1545</v>
      </c>
      <c r="CGO361" s="100"/>
      <c r="CGP361" s="123" t="s">
        <v>1543</v>
      </c>
      <c r="CGQ361" s="106"/>
      <c r="CGR361" s="99"/>
      <c r="CGS361" s="99">
        <f t="shared" si="52"/>
        <v>1</v>
      </c>
      <c r="CGT361" s="100" t="s">
        <v>1544</v>
      </c>
      <c r="CGU361" s="101">
        <v>20302</v>
      </c>
      <c r="CGV361" s="100" t="s">
        <v>1545</v>
      </c>
      <c r="CGW361" s="100"/>
      <c r="CGX361" s="123" t="s">
        <v>1543</v>
      </c>
      <c r="CGY361" s="106"/>
      <c r="CGZ361" s="99"/>
      <c r="CHA361" s="99">
        <f t="shared" si="52"/>
        <v>1</v>
      </c>
      <c r="CHB361" s="100" t="s">
        <v>1544</v>
      </c>
      <c r="CHC361" s="101">
        <v>20302</v>
      </c>
      <c r="CHD361" s="100" t="s">
        <v>1545</v>
      </c>
      <c r="CHE361" s="100"/>
      <c r="CHF361" s="123" t="s">
        <v>1543</v>
      </c>
      <c r="CHG361" s="106"/>
      <c r="CHH361" s="99"/>
      <c r="CHI361" s="99">
        <f t="shared" ref="CHI361:CJM361" si="53">IF(CHM361&gt;1,"",1)</f>
        <v>1</v>
      </c>
      <c r="CHJ361" s="100" t="s">
        <v>1544</v>
      </c>
      <c r="CHK361" s="101">
        <v>20302</v>
      </c>
      <c r="CHL361" s="100" t="s">
        <v>1545</v>
      </c>
      <c r="CHM361" s="100"/>
      <c r="CHN361" s="123" t="s">
        <v>1543</v>
      </c>
      <c r="CHO361" s="106"/>
      <c r="CHP361" s="99"/>
      <c r="CHQ361" s="99">
        <f t="shared" si="53"/>
        <v>1</v>
      </c>
      <c r="CHR361" s="100" t="s">
        <v>1544</v>
      </c>
      <c r="CHS361" s="101">
        <v>20302</v>
      </c>
      <c r="CHT361" s="100" t="s">
        <v>1545</v>
      </c>
      <c r="CHU361" s="100"/>
      <c r="CHV361" s="123" t="s">
        <v>1543</v>
      </c>
      <c r="CHW361" s="106"/>
      <c r="CHX361" s="99"/>
      <c r="CHY361" s="99">
        <f t="shared" si="53"/>
        <v>1</v>
      </c>
      <c r="CHZ361" s="100" t="s">
        <v>1544</v>
      </c>
      <c r="CIA361" s="101">
        <v>20302</v>
      </c>
      <c r="CIB361" s="100" t="s">
        <v>1545</v>
      </c>
      <c r="CIC361" s="100"/>
      <c r="CID361" s="123" t="s">
        <v>1543</v>
      </c>
      <c r="CIE361" s="106"/>
      <c r="CIF361" s="99"/>
      <c r="CIG361" s="99">
        <f t="shared" si="53"/>
        <v>1</v>
      </c>
      <c r="CIH361" s="100" t="s">
        <v>1544</v>
      </c>
      <c r="CII361" s="101">
        <v>20302</v>
      </c>
      <c r="CIJ361" s="100" t="s">
        <v>1545</v>
      </c>
      <c r="CIK361" s="100"/>
      <c r="CIL361" s="123" t="s">
        <v>1543</v>
      </c>
      <c r="CIM361" s="106"/>
      <c r="CIN361" s="99"/>
      <c r="CIO361" s="99">
        <f t="shared" si="53"/>
        <v>1</v>
      </c>
      <c r="CIP361" s="100" t="s">
        <v>1544</v>
      </c>
      <c r="CIQ361" s="101">
        <v>20302</v>
      </c>
      <c r="CIR361" s="100" t="s">
        <v>1545</v>
      </c>
      <c r="CIS361" s="100"/>
      <c r="CIT361" s="123" t="s">
        <v>1543</v>
      </c>
      <c r="CIU361" s="106"/>
      <c r="CIV361" s="99"/>
      <c r="CIW361" s="99">
        <f t="shared" si="53"/>
        <v>1</v>
      </c>
      <c r="CIX361" s="100" t="s">
        <v>1544</v>
      </c>
      <c r="CIY361" s="101">
        <v>20302</v>
      </c>
      <c r="CIZ361" s="100" t="s">
        <v>1545</v>
      </c>
      <c r="CJA361" s="100"/>
      <c r="CJB361" s="123" t="s">
        <v>1543</v>
      </c>
      <c r="CJC361" s="106"/>
      <c r="CJD361" s="99"/>
      <c r="CJE361" s="99">
        <f t="shared" si="53"/>
        <v>1</v>
      </c>
      <c r="CJF361" s="100" t="s">
        <v>1544</v>
      </c>
      <c r="CJG361" s="101">
        <v>20302</v>
      </c>
      <c r="CJH361" s="100" t="s">
        <v>1545</v>
      </c>
      <c r="CJI361" s="100"/>
      <c r="CJJ361" s="123" t="s">
        <v>1543</v>
      </c>
      <c r="CJK361" s="106"/>
      <c r="CJL361" s="99"/>
      <c r="CJM361" s="99">
        <f t="shared" si="53"/>
        <v>1</v>
      </c>
      <c r="CJN361" s="100" t="s">
        <v>1544</v>
      </c>
      <c r="CJO361" s="101">
        <v>20302</v>
      </c>
      <c r="CJP361" s="100" t="s">
        <v>1545</v>
      </c>
      <c r="CJQ361" s="100"/>
      <c r="CJR361" s="123" t="s">
        <v>1543</v>
      </c>
      <c r="CJS361" s="106"/>
      <c r="CJT361" s="99"/>
      <c r="CJU361" s="99">
        <f t="shared" ref="CJU361:CLY361" si="54">IF(CJY361&gt;1,"",1)</f>
        <v>1</v>
      </c>
      <c r="CJV361" s="100" t="s">
        <v>1544</v>
      </c>
      <c r="CJW361" s="101">
        <v>20302</v>
      </c>
      <c r="CJX361" s="100" t="s">
        <v>1545</v>
      </c>
      <c r="CJY361" s="100"/>
      <c r="CJZ361" s="123" t="s">
        <v>1543</v>
      </c>
      <c r="CKA361" s="106"/>
      <c r="CKB361" s="99"/>
      <c r="CKC361" s="99">
        <f t="shared" si="54"/>
        <v>1</v>
      </c>
      <c r="CKD361" s="100" t="s">
        <v>1544</v>
      </c>
      <c r="CKE361" s="101">
        <v>20302</v>
      </c>
      <c r="CKF361" s="100" t="s">
        <v>1545</v>
      </c>
      <c r="CKG361" s="100"/>
      <c r="CKH361" s="123" t="s">
        <v>1543</v>
      </c>
      <c r="CKI361" s="106"/>
      <c r="CKJ361" s="99"/>
      <c r="CKK361" s="99">
        <f t="shared" si="54"/>
        <v>1</v>
      </c>
      <c r="CKL361" s="100" t="s">
        <v>1544</v>
      </c>
      <c r="CKM361" s="101">
        <v>20302</v>
      </c>
      <c r="CKN361" s="100" t="s">
        <v>1545</v>
      </c>
      <c r="CKO361" s="100"/>
      <c r="CKP361" s="123" t="s">
        <v>1543</v>
      </c>
      <c r="CKQ361" s="106"/>
      <c r="CKR361" s="99"/>
      <c r="CKS361" s="99">
        <f t="shared" si="54"/>
        <v>1</v>
      </c>
      <c r="CKT361" s="100" t="s">
        <v>1544</v>
      </c>
      <c r="CKU361" s="101">
        <v>20302</v>
      </c>
      <c r="CKV361" s="100" t="s">
        <v>1545</v>
      </c>
      <c r="CKW361" s="100"/>
      <c r="CKX361" s="123" t="s">
        <v>1543</v>
      </c>
      <c r="CKY361" s="106"/>
      <c r="CKZ361" s="99"/>
      <c r="CLA361" s="99">
        <f t="shared" si="54"/>
        <v>1</v>
      </c>
      <c r="CLB361" s="100" t="s">
        <v>1544</v>
      </c>
      <c r="CLC361" s="101">
        <v>20302</v>
      </c>
      <c r="CLD361" s="100" t="s">
        <v>1545</v>
      </c>
      <c r="CLE361" s="100"/>
      <c r="CLF361" s="123" t="s">
        <v>1543</v>
      </c>
      <c r="CLG361" s="106"/>
      <c r="CLH361" s="99"/>
      <c r="CLI361" s="99">
        <f t="shared" si="54"/>
        <v>1</v>
      </c>
      <c r="CLJ361" s="100" t="s">
        <v>1544</v>
      </c>
      <c r="CLK361" s="101">
        <v>20302</v>
      </c>
      <c r="CLL361" s="100" t="s">
        <v>1545</v>
      </c>
      <c r="CLM361" s="100"/>
      <c r="CLN361" s="123" t="s">
        <v>1543</v>
      </c>
      <c r="CLO361" s="106"/>
      <c r="CLP361" s="99"/>
      <c r="CLQ361" s="99">
        <f t="shared" si="54"/>
        <v>1</v>
      </c>
      <c r="CLR361" s="100" t="s">
        <v>1544</v>
      </c>
      <c r="CLS361" s="101">
        <v>20302</v>
      </c>
      <c r="CLT361" s="100" t="s">
        <v>1545</v>
      </c>
      <c r="CLU361" s="100"/>
      <c r="CLV361" s="123" t="s">
        <v>1543</v>
      </c>
      <c r="CLW361" s="106"/>
      <c r="CLX361" s="99"/>
      <c r="CLY361" s="99">
        <f t="shared" si="54"/>
        <v>1</v>
      </c>
      <c r="CLZ361" s="100" t="s">
        <v>1544</v>
      </c>
      <c r="CMA361" s="101">
        <v>20302</v>
      </c>
      <c r="CMB361" s="100" t="s">
        <v>1545</v>
      </c>
      <c r="CMC361" s="100"/>
      <c r="CMD361" s="123" t="s">
        <v>1543</v>
      </c>
      <c r="CME361" s="106"/>
      <c r="CMF361" s="99"/>
      <c r="CMG361" s="99">
        <f t="shared" ref="CMG361:COK361" si="55">IF(CMK361&gt;1,"",1)</f>
        <v>1</v>
      </c>
      <c r="CMH361" s="100" t="s">
        <v>1544</v>
      </c>
      <c r="CMI361" s="101">
        <v>20302</v>
      </c>
      <c r="CMJ361" s="100" t="s">
        <v>1545</v>
      </c>
      <c r="CMK361" s="100"/>
      <c r="CML361" s="123" t="s">
        <v>1543</v>
      </c>
      <c r="CMM361" s="106"/>
      <c r="CMN361" s="99"/>
      <c r="CMO361" s="99">
        <f t="shared" si="55"/>
        <v>1</v>
      </c>
      <c r="CMP361" s="100" t="s">
        <v>1544</v>
      </c>
      <c r="CMQ361" s="101">
        <v>20302</v>
      </c>
      <c r="CMR361" s="100" t="s">
        <v>1545</v>
      </c>
      <c r="CMS361" s="100"/>
      <c r="CMT361" s="123" t="s">
        <v>1543</v>
      </c>
      <c r="CMU361" s="106"/>
      <c r="CMV361" s="99"/>
      <c r="CMW361" s="99">
        <f t="shared" si="55"/>
        <v>1</v>
      </c>
      <c r="CMX361" s="100" t="s">
        <v>1544</v>
      </c>
      <c r="CMY361" s="101">
        <v>20302</v>
      </c>
      <c r="CMZ361" s="100" t="s">
        <v>1545</v>
      </c>
      <c r="CNA361" s="100"/>
      <c r="CNB361" s="123" t="s">
        <v>1543</v>
      </c>
      <c r="CNC361" s="106"/>
      <c r="CND361" s="99"/>
      <c r="CNE361" s="99">
        <f t="shared" si="55"/>
        <v>1</v>
      </c>
      <c r="CNF361" s="100" t="s">
        <v>1544</v>
      </c>
      <c r="CNG361" s="101">
        <v>20302</v>
      </c>
      <c r="CNH361" s="100" t="s">
        <v>1545</v>
      </c>
      <c r="CNI361" s="100"/>
      <c r="CNJ361" s="123" t="s">
        <v>1543</v>
      </c>
      <c r="CNK361" s="106"/>
      <c r="CNL361" s="99"/>
      <c r="CNM361" s="99">
        <f t="shared" si="55"/>
        <v>1</v>
      </c>
      <c r="CNN361" s="100" t="s">
        <v>1544</v>
      </c>
      <c r="CNO361" s="101">
        <v>20302</v>
      </c>
      <c r="CNP361" s="100" t="s">
        <v>1545</v>
      </c>
      <c r="CNQ361" s="100"/>
      <c r="CNR361" s="123" t="s">
        <v>1543</v>
      </c>
      <c r="CNS361" s="106"/>
      <c r="CNT361" s="99"/>
      <c r="CNU361" s="99">
        <f t="shared" si="55"/>
        <v>1</v>
      </c>
      <c r="CNV361" s="100" t="s">
        <v>1544</v>
      </c>
      <c r="CNW361" s="101">
        <v>20302</v>
      </c>
      <c r="CNX361" s="100" t="s">
        <v>1545</v>
      </c>
      <c r="CNY361" s="100"/>
      <c r="CNZ361" s="123" t="s">
        <v>1543</v>
      </c>
      <c r="COA361" s="106"/>
      <c r="COB361" s="99"/>
      <c r="COC361" s="99">
        <f t="shared" si="55"/>
        <v>1</v>
      </c>
      <c r="COD361" s="100" t="s">
        <v>1544</v>
      </c>
      <c r="COE361" s="101">
        <v>20302</v>
      </c>
      <c r="COF361" s="100" t="s">
        <v>1545</v>
      </c>
      <c r="COG361" s="100"/>
      <c r="COH361" s="123" t="s">
        <v>1543</v>
      </c>
      <c r="COI361" s="106"/>
      <c r="COJ361" s="99"/>
      <c r="COK361" s="99">
        <f t="shared" si="55"/>
        <v>1</v>
      </c>
      <c r="COL361" s="100" t="s">
        <v>1544</v>
      </c>
      <c r="COM361" s="101">
        <v>20302</v>
      </c>
      <c r="CON361" s="100" t="s">
        <v>1545</v>
      </c>
      <c r="COO361" s="100"/>
      <c r="COP361" s="123" t="s">
        <v>1543</v>
      </c>
      <c r="COQ361" s="106"/>
      <c r="COR361" s="99"/>
      <c r="COS361" s="99">
        <f t="shared" ref="COS361:CQW361" si="56">IF(COW361&gt;1,"",1)</f>
        <v>1</v>
      </c>
      <c r="COT361" s="100" t="s">
        <v>1544</v>
      </c>
      <c r="COU361" s="101">
        <v>20302</v>
      </c>
      <c r="COV361" s="100" t="s">
        <v>1545</v>
      </c>
      <c r="COW361" s="100"/>
      <c r="COX361" s="123" t="s">
        <v>1543</v>
      </c>
      <c r="COY361" s="106"/>
      <c r="COZ361" s="99"/>
      <c r="CPA361" s="99">
        <f t="shared" si="56"/>
        <v>1</v>
      </c>
      <c r="CPB361" s="100" t="s">
        <v>1544</v>
      </c>
      <c r="CPC361" s="101">
        <v>20302</v>
      </c>
      <c r="CPD361" s="100" t="s">
        <v>1545</v>
      </c>
      <c r="CPE361" s="100"/>
      <c r="CPF361" s="123" t="s">
        <v>1543</v>
      </c>
      <c r="CPG361" s="106"/>
      <c r="CPH361" s="99"/>
      <c r="CPI361" s="99">
        <f t="shared" si="56"/>
        <v>1</v>
      </c>
      <c r="CPJ361" s="100" t="s">
        <v>1544</v>
      </c>
      <c r="CPK361" s="101">
        <v>20302</v>
      </c>
      <c r="CPL361" s="100" t="s">
        <v>1545</v>
      </c>
      <c r="CPM361" s="100"/>
      <c r="CPN361" s="123" t="s">
        <v>1543</v>
      </c>
      <c r="CPO361" s="106"/>
      <c r="CPP361" s="99"/>
      <c r="CPQ361" s="99">
        <f t="shared" si="56"/>
        <v>1</v>
      </c>
      <c r="CPR361" s="100" t="s">
        <v>1544</v>
      </c>
      <c r="CPS361" s="101">
        <v>20302</v>
      </c>
      <c r="CPT361" s="100" t="s">
        <v>1545</v>
      </c>
      <c r="CPU361" s="100"/>
      <c r="CPV361" s="123" t="s">
        <v>1543</v>
      </c>
      <c r="CPW361" s="106"/>
      <c r="CPX361" s="99"/>
      <c r="CPY361" s="99">
        <f t="shared" si="56"/>
        <v>1</v>
      </c>
      <c r="CPZ361" s="100" t="s">
        <v>1544</v>
      </c>
      <c r="CQA361" s="101">
        <v>20302</v>
      </c>
      <c r="CQB361" s="100" t="s">
        <v>1545</v>
      </c>
      <c r="CQC361" s="100"/>
      <c r="CQD361" s="123" t="s">
        <v>1543</v>
      </c>
      <c r="CQE361" s="106"/>
      <c r="CQF361" s="99"/>
      <c r="CQG361" s="99">
        <f t="shared" si="56"/>
        <v>1</v>
      </c>
      <c r="CQH361" s="100" t="s">
        <v>1544</v>
      </c>
      <c r="CQI361" s="101">
        <v>20302</v>
      </c>
      <c r="CQJ361" s="100" t="s">
        <v>1545</v>
      </c>
      <c r="CQK361" s="100"/>
      <c r="CQL361" s="123" t="s">
        <v>1543</v>
      </c>
      <c r="CQM361" s="106"/>
      <c r="CQN361" s="99"/>
      <c r="CQO361" s="99">
        <f t="shared" si="56"/>
        <v>1</v>
      </c>
      <c r="CQP361" s="100" t="s">
        <v>1544</v>
      </c>
      <c r="CQQ361" s="101">
        <v>20302</v>
      </c>
      <c r="CQR361" s="100" t="s">
        <v>1545</v>
      </c>
      <c r="CQS361" s="100"/>
      <c r="CQT361" s="123" t="s">
        <v>1543</v>
      </c>
      <c r="CQU361" s="106"/>
      <c r="CQV361" s="99"/>
      <c r="CQW361" s="99">
        <f t="shared" si="56"/>
        <v>1</v>
      </c>
      <c r="CQX361" s="100" t="s">
        <v>1544</v>
      </c>
      <c r="CQY361" s="101">
        <v>20302</v>
      </c>
      <c r="CQZ361" s="100" t="s">
        <v>1545</v>
      </c>
      <c r="CRA361" s="100"/>
      <c r="CRB361" s="123" t="s">
        <v>1543</v>
      </c>
      <c r="CRC361" s="106"/>
      <c r="CRD361" s="99"/>
      <c r="CRE361" s="99">
        <f t="shared" ref="CRE361:CTI361" si="57">IF(CRI361&gt;1,"",1)</f>
        <v>1</v>
      </c>
      <c r="CRF361" s="100" t="s">
        <v>1544</v>
      </c>
      <c r="CRG361" s="101">
        <v>20302</v>
      </c>
      <c r="CRH361" s="100" t="s">
        <v>1545</v>
      </c>
      <c r="CRI361" s="100"/>
      <c r="CRJ361" s="123" t="s">
        <v>1543</v>
      </c>
      <c r="CRK361" s="106"/>
      <c r="CRL361" s="99"/>
      <c r="CRM361" s="99">
        <f t="shared" si="57"/>
        <v>1</v>
      </c>
      <c r="CRN361" s="100" t="s">
        <v>1544</v>
      </c>
      <c r="CRO361" s="101">
        <v>20302</v>
      </c>
      <c r="CRP361" s="100" t="s">
        <v>1545</v>
      </c>
      <c r="CRQ361" s="100"/>
      <c r="CRR361" s="123" t="s">
        <v>1543</v>
      </c>
      <c r="CRS361" s="106"/>
      <c r="CRT361" s="99"/>
      <c r="CRU361" s="99">
        <f t="shared" si="57"/>
        <v>1</v>
      </c>
      <c r="CRV361" s="100" t="s">
        <v>1544</v>
      </c>
      <c r="CRW361" s="101">
        <v>20302</v>
      </c>
      <c r="CRX361" s="100" t="s">
        <v>1545</v>
      </c>
      <c r="CRY361" s="100"/>
      <c r="CRZ361" s="123" t="s">
        <v>1543</v>
      </c>
      <c r="CSA361" s="106"/>
      <c r="CSB361" s="99"/>
      <c r="CSC361" s="99">
        <f t="shared" si="57"/>
        <v>1</v>
      </c>
      <c r="CSD361" s="100" t="s">
        <v>1544</v>
      </c>
      <c r="CSE361" s="101">
        <v>20302</v>
      </c>
      <c r="CSF361" s="100" t="s">
        <v>1545</v>
      </c>
      <c r="CSG361" s="100"/>
      <c r="CSH361" s="123" t="s">
        <v>1543</v>
      </c>
      <c r="CSI361" s="106"/>
      <c r="CSJ361" s="99"/>
      <c r="CSK361" s="99">
        <f t="shared" si="57"/>
        <v>1</v>
      </c>
      <c r="CSL361" s="100" t="s">
        <v>1544</v>
      </c>
      <c r="CSM361" s="101">
        <v>20302</v>
      </c>
      <c r="CSN361" s="100" t="s">
        <v>1545</v>
      </c>
      <c r="CSO361" s="100"/>
      <c r="CSP361" s="123" t="s">
        <v>1543</v>
      </c>
      <c r="CSQ361" s="106"/>
      <c r="CSR361" s="99"/>
      <c r="CSS361" s="99">
        <f t="shared" si="57"/>
        <v>1</v>
      </c>
      <c r="CST361" s="100" t="s">
        <v>1544</v>
      </c>
      <c r="CSU361" s="101">
        <v>20302</v>
      </c>
      <c r="CSV361" s="100" t="s">
        <v>1545</v>
      </c>
      <c r="CSW361" s="100"/>
      <c r="CSX361" s="123" t="s">
        <v>1543</v>
      </c>
      <c r="CSY361" s="106"/>
      <c r="CSZ361" s="99"/>
      <c r="CTA361" s="99">
        <f t="shared" si="57"/>
        <v>1</v>
      </c>
      <c r="CTB361" s="100" t="s">
        <v>1544</v>
      </c>
      <c r="CTC361" s="101">
        <v>20302</v>
      </c>
      <c r="CTD361" s="100" t="s">
        <v>1545</v>
      </c>
      <c r="CTE361" s="100"/>
      <c r="CTF361" s="123" t="s">
        <v>1543</v>
      </c>
      <c r="CTG361" s="106"/>
      <c r="CTH361" s="99"/>
      <c r="CTI361" s="99">
        <f t="shared" si="57"/>
        <v>1</v>
      </c>
      <c r="CTJ361" s="100" t="s">
        <v>1544</v>
      </c>
      <c r="CTK361" s="101">
        <v>20302</v>
      </c>
      <c r="CTL361" s="100" t="s">
        <v>1545</v>
      </c>
      <c r="CTM361" s="100"/>
      <c r="CTN361" s="123" t="s">
        <v>1543</v>
      </c>
      <c r="CTO361" s="106"/>
      <c r="CTP361" s="99"/>
      <c r="CTQ361" s="99">
        <f t="shared" ref="CTQ361:CVU361" si="58">IF(CTU361&gt;1,"",1)</f>
        <v>1</v>
      </c>
      <c r="CTR361" s="100" t="s">
        <v>1544</v>
      </c>
      <c r="CTS361" s="101">
        <v>20302</v>
      </c>
      <c r="CTT361" s="100" t="s">
        <v>1545</v>
      </c>
      <c r="CTU361" s="100"/>
      <c r="CTV361" s="123" t="s">
        <v>1543</v>
      </c>
      <c r="CTW361" s="106"/>
      <c r="CTX361" s="99"/>
      <c r="CTY361" s="99">
        <f t="shared" si="58"/>
        <v>1</v>
      </c>
      <c r="CTZ361" s="100" t="s">
        <v>1544</v>
      </c>
      <c r="CUA361" s="101">
        <v>20302</v>
      </c>
      <c r="CUB361" s="100" t="s">
        <v>1545</v>
      </c>
      <c r="CUC361" s="100"/>
      <c r="CUD361" s="123" t="s">
        <v>1543</v>
      </c>
      <c r="CUE361" s="106"/>
      <c r="CUF361" s="99"/>
      <c r="CUG361" s="99">
        <f t="shared" si="58"/>
        <v>1</v>
      </c>
      <c r="CUH361" s="100" t="s">
        <v>1544</v>
      </c>
      <c r="CUI361" s="101">
        <v>20302</v>
      </c>
      <c r="CUJ361" s="100" t="s">
        <v>1545</v>
      </c>
      <c r="CUK361" s="100"/>
      <c r="CUL361" s="123" t="s">
        <v>1543</v>
      </c>
      <c r="CUM361" s="106"/>
      <c r="CUN361" s="99"/>
      <c r="CUO361" s="99">
        <f t="shared" si="58"/>
        <v>1</v>
      </c>
      <c r="CUP361" s="100" t="s">
        <v>1544</v>
      </c>
      <c r="CUQ361" s="101">
        <v>20302</v>
      </c>
      <c r="CUR361" s="100" t="s">
        <v>1545</v>
      </c>
      <c r="CUS361" s="100"/>
      <c r="CUT361" s="123" t="s">
        <v>1543</v>
      </c>
      <c r="CUU361" s="106"/>
      <c r="CUV361" s="99"/>
      <c r="CUW361" s="99">
        <f t="shared" si="58"/>
        <v>1</v>
      </c>
      <c r="CUX361" s="100" t="s">
        <v>1544</v>
      </c>
      <c r="CUY361" s="101">
        <v>20302</v>
      </c>
      <c r="CUZ361" s="100" t="s">
        <v>1545</v>
      </c>
      <c r="CVA361" s="100"/>
      <c r="CVB361" s="123" t="s">
        <v>1543</v>
      </c>
      <c r="CVC361" s="106"/>
      <c r="CVD361" s="99"/>
      <c r="CVE361" s="99">
        <f t="shared" si="58"/>
        <v>1</v>
      </c>
      <c r="CVF361" s="100" t="s">
        <v>1544</v>
      </c>
      <c r="CVG361" s="101">
        <v>20302</v>
      </c>
      <c r="CVH361" s="100" t="s">
        <v>1545</v>
      </c>
      <c r="CVI361" s="100"/>
      <c r="CVJ361" s="123" t="s">
        <v>1543</v>
      </c>
      <c r="CVK361" s="106"/>
      <c r="CVL361" s="99"/>
      <c r="CVM361" s="99">
        <f t="shared" si="58"/>
        <v>1</v>
      </c>
      <c r="CVN361" s="100" t="s">
        <v>1544</v>
      </c>
      <c r="CVO361" s="101">
        <v>20302</v>
      </c>
      <c r="CVP361" s="100" t="s">
        <v>1545</v>
      </c>
      <c r="CVQ361" s="100"/>
      <c r="CVR361" s="123" t="s">
        <v>1543</v>
      </c>
      <c r="CVS361" s="106"/>
      <c r="CVT361" s="99"/>
      <c r="CVU361" s="99">
        <f t="shared" si="58"/>
        <v>1</v>
      </c>
      <c r="CVV361" s="100" t="s">
        <v>1544</v>
      </c>
      <c r="CVW361" s="101">
        <v>20302</v>
      </c>
      <c r="CVX361" s="100" t="s">
        <v>1545</v>
      </c>
      <c r="CVY361" s="100"/>
      <c r="CVZ361" s="123" t="s">
        <v>1543</v>
      </c>
      <c r="CWA361" s="106"/>
      <c r="CWB361" s="99"/>
      <c r="CWC361" s="99">
        <f t="shared" ref="CWC361:CYG361" si="59">IF(CWG361&gt;1,"",1)</f>
        <v>1</v>
      </c>
      <c r="CWD361" s="100" t="s">
        <v>1544</v>
      </c>
      <c r="CWE361" s="101">
        <v>20302</v>
      </c>
      <c r="CWF361" s="100" t="s">
        <v>1545</v>
      </c>
      <c r="CWG361" s="100"/>
      <c r="CWH361" s="123" t="s">
        <v>1543</v>
      </c>
      <c r="CWI361" s="106"/>
      <c r="CWJ361" s="99"/>
      <c r="CWK361" s="99">
        <f t="shared" si="59"/>
        <v>1</v>
      </c>
      <c r="CWL361" s="100" t="s">
        <v>1544</v>
      </c>
      <c r="CWM361" s="101">
        <v>20302</v>
      </c>
      <c r="CWN361" s="100" t="s">
        <v>1545</v>
      </c>
      <c r="CWO361" s="100"/>
      <c r="CWP361" s="123" t="s">
        <v>1543</v>
      </c>
      <c r="CWQ361" s="106"/>
      <c r="CWR361" s="99"/>
      <c r="CWS361" s="99">
        <f t="shared" si="59"/>
        <v>1</v>
      </c>
      <c r="CWT361" s="100" t="s">
        <v>1544</v>
      </c>
      <c r="CWU361" s="101">
        <v>20302</v>
      </c>
      <c r="CWV361" s="100" t="s">
        <v>1545</v>
      </c>
      <c r="CWW361" s="100"/>
      <c r="CWX361" s="123" t="s">
        <v>1543</v>
      </c>
      <c r="CWY361" s="106"/>
      <c r="CWZ361" s="99"/>
      <c r="CXA361" s="99">
        <f t="shared" si="59"/>
        <v>1</v>
      </c>
      <c r="CXB361" s="100" t="s">
        <v>1544</v>
      </c>
      <c r="CXC361" s="101">
        <v>20302</v>
      </c>
      <c r="CXD361" s="100" t="s">
        <v>1545</v>
      </c>
      <c r="CXE361" s="100"/>
      <c r="CXF361" s="123" t="s">
        <v>1543</v>
      </c>
      <c r="CXG361" s="106"/>
      <c r="CXH361" s="99"/>
      <c r="CXI361" s="99">
        <f t="shared" si="59"/>
        <v>1</v>
      </c>
      <c r="CXJ361" s="100" t="s">
        <v>1544</v>
      </c>
      <c r="CXK361" s="101">
        <v>20302</v>
      </c>
      <c r="CXL361" s="100" t="s">
        <v>1545</v>
      </c>
      <c r="CXM361" s="100"/>
      <c r="CXN361" s="123" t="s">
        <v>1543</v>
      </c>
      <c r="CXO361" s="106"/>
      <c r="CXP361" s="99"/>
      <c r="CXQ361" s="99">
        <f t="shared" si="59"/>
        <v>1</v>
      </c>
      <c r="CXR361" s="100" t="s">
        <v>1544</v>
      </c>
      <c r="CXS361" s="101">
        <v>20302</v>
      </c>
      <c r="CXT361" s="100" t="s">
        <v>1545</v>
      </c>
      <c r="CXU361" s="100"/>
      <c r="CXV361" s="123" t="s">
        <v>1543</v>
      </c>
      <c r="CXW361" s="106"/>
      <c r="CXX361" s="99"/>
      <c r="CXY361" s="99">
        <f t="shared" si="59"/>
        <v>1</v>
      </c>
      <c r="CXZ361" s="100" t="s">
        <v>1544</v>
      </c>
      <c r="CYA361" s="101">
        <v>20302</v>
      </c>
      <c r="CYB361" s="100" t="s">
        <v>1545</v>
      </c>
      <c r="CYC361" s="100"/>
      <c r="CYD361" s="123" t="s">
        <v>1543</v>
      </c>
      <c r="CYE361" s="106"/>
      <c r="CYF361" s="99"/>
      <c r="CYG361" s="99">
        <f t="shared" si="59"/>
        <v>1</v>
      </c>
      <c r="CYH361" s="100" t="s">
        <v>1544</v>
      </c>
      <c r="CYI361" s="101">
        <v>20302</v>
      </c>
      <c r="CYJ361" s="100" t="s">
        <v>1545</v>
      </c>
      <c r="CYK361" s="100"/>
      <c r="CYL361" s="123" t="s">
        <v>1543</v>
      </c>
      <c r="CYM361" s="106"/>
      <c r="CYN361" s="99"/>
      <c r="CYO361" s="99">
        <f t="shared" ref="CYO361:DAS361" si="60">IF(CYS361&gt;1,"",1)</f>
        <v>1</v>
      </c>
      <c r="CYP361" s="100" t="s">
        <v>1544</v>
      </c>
      <c r="CYQ361" s="101">
        <v>20302</v>
      </c>
      <c r="CYR361" s="100" t="s">
        <v>1545</v>
      </c>
      <c r="CYS361" s="100"/>
      <c r="CYT361" s="123" t="s">
        <v>1543</v>
      </c>
      <c r="CYU361" s="106"/>
      <c r="CYV361" s="99"/>
      <c r="CYW361" s="99">
        <f t="shared" si="60"/>
        <v>1</v>
      </c>
      <c r="CYX361" s="100" t="s">
        <v>1544</v>
      </c>
      <c r="CYY361" s="101">
        <v>20302</v>
      </c>
      <c r="CYZ361" s="100" t="s">
        <v>1545</v>
      </c>
      <c r="CZA361" s="100"/>
      <c r="CZB361" s="123" t="s">
        <v>1543</v>
      </c>
      <c r="CZC361" s="106"/>
      <c r="CZD361" s="99"/>
      <c r="CZE361" s="99">
        <f t="shared" si="60"/>
        <v>1</v>
      </c>
      <c r="CZF361" s="100" t="s">
        <v>1544</v>
      </c>
      <c r="CZG361" s="101">
        <v>20302</v>
      </c>
      <c r="CZH361" s="100" t="s">
        <v>1545</v>
      </c>
      <c r="CZI361" s="100"/>
      <c r="CZJ361" s="123" t="s">
        <v>1543</v>
      </c>
      <c r="CZK361" s="106"/>
      <c r="CZL361" s="99"/>
      <c r="CZM361" s="99">
        <f t="shared" si="60"/>
        <v>1</v>
      </c>
      <c r="CZN361" s="100" t="s">
        <v>1544</v>
      </c>
      <c r="CZO361" s="101">
        <v>20302</v>
      </c>
      <c r="CZP361" s="100" t="s">
        <v>1545</v>
      </c>
      <c r="CZQ361" s="100"/>
      <c r="CZR361" s="123" t="s">
        <v>1543</v>
      </c>
      <c r="CZS361" s="106"/>
      <c r="CZT361" s="99"/>
      <c r="CZU361" s="99">
        <f t="shared" si="60"/>
        <v>1</v>
      </c>
      <c r="CZV361" s="100" t="s">
        <v>1544</v>
      </c>
      <c r="CZW361" s="101">
        <v>20302</v>
      </c>
      <c r="CZX361" s="100" t="s">
        <v>1545</v>
      </c>
      <c r="CZY361" s="100"/>
      <c r="CZZ361" s="123" t="s">
        <v>1543</v>
      </c>
      <c r="DAA361" s="106"/>
      <c r="DAB361" s="99"/>
      <c r="DAC361" s="99">
        <f t="shared" si="60"/>
        <v>1</v>
      </c>
      <c r="DAD361" s="100" t="s">
        <v>1544</v>
      </c>
      <c r="DAE361" s="101">
        <v>20302</v>
      </c>
      <c r="DAF361" s="100" t="s">
        <v>1545</v>
      </c>
      <c r="DAG361" s="100"/>
      <c r="DAH361" s="123" t="s">
        <v>1543</v>
      </c>
      <c r="DAI361" s="106"/>
      <c r="DAJ361" s="99"/>
      <c r="DAK361" s="99">
        <f t="shared" si="60"/>
        <v>1</v>
      </c>
      <c r="DAL361" s="100" t="s">
        <v>1544</v>
      </c>
      <c r="DAM361" s="101">
        <v>20302</v>
      </c>
      <c r="DAN361" s="100" t="s">
        <v>1545</v>
      </c>
      <c r="DAO361" s="100"/>
      <c r="DAP361" s="123" t="s">
        <v>1543</v>
      </c>
      <c r="DAQ361" s="106"/>
      <c r="DAR361" s="99"/>
      <c r="DAS361" s="99">
        <f t="shared" si="60"/>
        <v>1</v>
      </c>
      <c r="DAT361" s="100" t="s">
        <v>1544</v>
      </c>
      <c r="DAU361" s="101">
        <v>20302</v>
      </c>
      <c r="DAV361" s="100" t="s">
        <v>1545</v>
      </c>
      <c r="DAW361" s="100"/>
      <c r="DAX361" s="123" t="s">
        <v>1543</v>
      </c>
      <c r="DAY361" s="106"/>
      <c r="DAZ361" s="99"/>
      <c r="DBA361" s="99">
        <f t="shared" ref="DBA361:DDE361" si="61">IF(DBE361&gt;1,"",1)</f>
        <v>1</v>
      </c>
      <c r="DBB361" s="100" t="s">
        <v>1544</v>
      </c>
      <c r="DBC361" s="101">
        <v>20302</v>
      </c>
      <c r="DBD361" s="100" t="s">
        <v>1545</v>
      </c>
      <c r="DBE361" s="100"/>
      <c r="DBF361" s="123" t="s">
        <v>1543</v>
      </c>
      <c r="DBG361" s="106"/>
      <c r="DBH361" s="99"/>
      <c r="DBI361" s="99">
        <f t="shared" si="61"/>
        <v>1</v>
      </c>
      <c r="DBJ361" s="100" t="s">
        <v>1544</v>
      </c>
      <c r="DBK361" s="101">
        <v>20302</v>
      </c>
      <c r="DBL361" s="100" t="s">
        <v>1545</v>
      </c>
      <c r="DBM361" s="100"/>
      <c r="DBN361" s="123" t="s">
        <v>1543</v>
      </c>
      <c r="DBO361" s="106"/>
      <c r="DBP361" s="99"/>
      <c r="DBQ361" s="99">
        <f t="shared" si="61"/>
        <v>1</v>
      </c>
      <c r="DBR361" s="100" t="s">
        <v>1544</v>
      </c>
      <c r="DBS361" s="101">
        <v>20302</v>
      </c>
      <c r="DBT361" s="100" t="s">
        <v>1545</v>
      </c>
      <c r="DBU361" s="100"/>
      <c r="DBV361" s="123" t="s">
        <v>1543</v>
      </c>
      <c r="DBW361" s="106"/>
      <c r="DBX361" s="99"/>
      <c r="DBY361" s="99">
        <f t="shared" si="61"/>
        <v>1</v>
      </c>
      <c r="DBZ361" s="100" t="s">
        <v>1544</v>
      </c>
      <c r="DCA361" s="101">
        <v>20302</v>
      </c>
      <c r="DCB361" s="100" t="s">
        <v>1545</v>
      </c>
      <c r="DCC361" s="100"/>
      <c r="DCD361" s="123" t="s">
        <v>1543</v>
      </c>
      <c r="DCE361" s="106"/>
      <c r="DCF361" s="99"/>
      <c r="DCG361" s="99">
        <f t="shared" si="61"/>
        <v>1</v>
      </c>
      <c r="DCH361" s="100" t="s">
        <v>1544</v>
      </c>
      <c r="DCI361" s="101">
        <v>20302</v>
      </c>
      <c r="DCJ361" s="100" t="s">
        <v>1545</v>
      </c>
      <c r="DCK361" s="100"/>
      <c r="DCL361" s="123" t="s">
        <v>1543</v>
      </c>
      <c r="DCM361" s="106"/>
      <c r="DCN361" s="99"/>
      <c r="DCO361" s="99">
        <f t="shared" si="61"/>
        <v>1</v>
      </c>
      <c r="DCP361" s="100" t="s">
        <v>1544</v>
      </c>
      <c r="DCQ361" s="101">
        <v>20302</v>
      </c>
      <c r="DCR361" s="100" t="s">
        <v>1545</v>
      </c>
      <c r="DCS361" s="100"/>
      <c r="DCT361" s="123" t="s">
        <v>1543</v>
      </c>
      <c r="DCU361" s="106"/>
      <c r="DCV361" s="99"/>
      <c r="DCW361" s="99">
        <f t="shared" si="61"/>
        <v>1</v>
      </c>
      <c r="DCX361" s="100" t="s">
        <v>1544</v>
      </c>
      <c r="DCY361" s="101">
        <v>20302</v>
      </c>
      <c r="DCZ361" s="100" t="s">
        <v>1545</v>
      </c>
      <c r="DDA361" s="100"/>
      <c r="DDB361" s="123" t="s">
        <v>1543</v>
      </c>
      <c r="DDC361" s="106"/>
      <c r="DDD361" s="99"/>
      <c r="DDE361" s="99">
        <f t="shared" si="61"/>
        <v>1</v>
      </c>
      <c r="DDF361" s="100" t="s">
        <v>1544</v>
      </c>
      <c r="DDG361" s="101">
        <v>20302</v>
      </c>
      <c r="DDH361" s="100" t="s">
        <v>1545</v>
      </c>
      <c r="DDI361" s="100"/>
      <c r="DDJ361" s="123" t="s">
        <v>1543</v>
      </c>
      <c r="DDK361" s="106"/>
      <c r="DDL361" s="99"/>
      <c r="DDM361" s="99">
        <f t="shared" ref="DDM361:DFQ361" si="62">IF(DDQ361&gt;1,"",1)</f>
        <v>1</v>
      </c>
      <c r="DDN361" s="100" t="s">
        <v>1544</v>
      </c>
      <c r="DDO361" s="101">
        <v>20302</v>
      </c>
      <c r="DDP361" s="100" t="s">
        <v>1545</v>
      </c>
      <c r="DDQ361" s="100"/>
      <c r="DDR361" s="123" t="s">
        <v>1543</v>
      </c>
      <c r="DDS361" s="106"/>
      <c r="DDT361" s="99"/>
      <c r="DDU361" s="99">
        <f t="shared" si="62"/>
        <v>1</v>
      </c>
      <c r="DDV361" s="100" t="s">
        <v>1544</v>
      </c>
      <c r="DDW361" s="101">
        <v>20302</v>
      </c>
      <c r="DDX361" s="100" t="s">
        <v>1545</v>
      </c>
      <c r="DDY361" s="100"/>
      <c r="DDZ361" s="123" t="s">
        <v>1543</v>
      </c>
      <c r="DEA361" s="106"/>
      <c r="DEB361" s="99"/>
      <c r="DEC361" s="99">
        <f t="shared" si="62"/>
        <v>1</v>
      </c>
      <c r="DED361" s="100" t="s">
        <v>1544</v>
      </c>
      <c r="DEE361" s="101">
        <v>20302</v>
      </c>
      <c r="DEF361" s="100" t="s">
        <v>1545</v>
      </c>
      <c r="DEG361" s="100"/>
      <c r="DEH361" s="123" t="s">
        <v>1543</v>
      </c>
      <c r="DEI361" s="106"/>
      <c r="DEJ361" s="99"/>
      <c r="DEK361" s="99">
        <f t="shared" si="62"/>
        <v>1</v>
      </c>
      <c r="DEL361" s="100" t="s">
        <v>1544</v>
      </c>
      <c r="DEM361" s="101">
        <v>20302</v>
      </c>
      <c r="DEN361" s="100" t="s">
        <v>1545</v>
      </c>
      <c r="DEO361" s="100"/>
      <c r="DEP361" s="123" t="s">
        <v>1543</v>
      </c>
      <c r="DEQ361" s="106"/>
      <c r="DER361" s="99"/>
      <c r="DES361" s="99">
        <f t="shared" si="62"/>
        <v>1</v>
      </c>
      <c r="DET361" s="100" t="s">
        <v>1544</v>
      </c>
      <c r="DEU361" s="101">
        <v>20302</v>
      </c>
      <c r="DEV361" s="100" t="s">
        <v>1545</v>
      </c>
      <c r="DEW361" s="100"/>
      <c r="DEX361" s="123" t="s">
        <v>1543</v>
      </c>
      <c r="DEY361" s="106"/>
      <c r="DEZ361" s="99"/>
      <c r="DFA361" s="99">
        <f t="shared" si="62"/>
        <v>1</v>
      </c>
      <c r="DFB361" s="100" t="s">
        <v>1544</v>
      </c>
      <c r="DFC361" s="101">
        <v>20302</v>
      </c>
      <c r="DFD361" s="100" t="s">
        <v>1545</v>
      </c>
      <c r="DFE361" s="100"/>
      <c r="DFF361" s="123" t="s">
        <v>1543</v>
      </c>
      <c r="DFG361" s="106"/>
      <c r="DFH361" s="99"/>
      <c r="DFI361" s="99">
        <f t="shared" si="62"/>
        <v>1</v>
      </c>
      <c r="DFJ361" s="100" t="s">
        <v>1544</v>
      </c>
      <c r="DFK361" s="101">
        <v>20302</v>
      </c>
      <c r="DFL361" s="100" t="s">
        <v>1545</v>
      </c>
      <c r="DFM361" s="100"/>
      <c r="DFN361" s="123" t="s">
        <v>1543</v>
      </c>
      <c r="DFO361" s="106"/>
      <c r="DFP361" s="99"/>
      <c r="DFQ361" s="99">
        <f t="shared" si="62"/>
        <v>1</v>
      </c>
      <c r="DFR361" s="100" t="s">
        <v>1544</v>
      </c>
      <c r="DFS361" s="101">
        <v>20302</v>
      </c>
      <c r="DFT361" s="100" t="s">
        <v>1545</v>
      </c>
      <c r="DFU361" s="100"/>
      <c r="DFV361" s="123" t="s">
        <v>1543</v>
      </c>
      <c r="DFW361" s="106"/>
      <c r="DFX361" s="99"/>
      <c r="DFY361" s="99">
        <f t="shared" ref="DFY361:DIC361" si="63">IF(DGC361&gt;1,"",1)</f>
        <v>1</v>
      </c>
      <c r="DFZ361" s="100" t="s">
        <v>1544</v>
      </c>
      <c r="DGA361" s="101">
        <v>20302</v>
      </c>
      <c r="DGB361" s="100" t="s">
        <v>1545</v>
      </c>
      <c r="DGC361" s="100"/>
      <c r="DGD361" s="123" t="s">
        <v>1543</v>
      </c>
      <c r="DGE361" s="106"/>
      <c r="DGF361" s="99"/>
      <c r="DGG361" s="99">
        <f t="shared" si="63"/>
        <v>1</v>
      </c>
      <c r="DGH361" s="100" t="s">
        <v>1544</v>
      </c>
      <c r="DGI361" s="101">
        <v>20302</v>
      </c>
      <c r="DGJ361" s="100" t="s">
        <v>1545</v>
      </c>
      <c r="DGK361" s="100"/>
      <c r="DGL361" s="123" t="s">
        <v>1543</v>
      </c>
      <c r="DGM361" s="106"/>
      <c r="DGN361" s="99"/>
      <c r="DGO361" s="99">
        <f t="shared" si="63"/>
        <v>1</v>
      </c>
      <c r="DGP361" s="100" t="s">
        <v>1544</v>
      </c>
      <c r="DGQ361" s="101">
        <v>20302</v>
      </c>
      <c r="DGR361" s="100" t="s">
        <v>1545</v>
      </c>
      <c r="DGS361" s="100"/>
      <c r="DGT361" s="123" t="s">
        <v>1543</v>
      </c>
      <c r="DGU361" s="106"/>
      <c r="DGV361" s="99"/>
      <c r="DGW361" s="99">
        <f t="shared" si="63"/>
        <v>1</v>
      </c>
      <c r="DGX361" s="100" t="s">
        <v>1544</v>
      </c>
      <c r="DGY361" s="101">
        <v>20302</v>
      </c>
      <c r="DGZ361" s="100" t="s">
        <v>1545</v>
      </c>
      <c r="DHA361" s="100"/>
      <c r="DHB361" s="123" t="s">
        <v>1543</v>
      </c>
      <c r="DHC361" s="106"/>
      <c r="DHD361" s="99"/>
      <c r="DHE361" s="99">
        <f t="shared" si="63"/>
        <v>1</v>
      </c>
      <c r="DHF361" s="100" t="s">
        <v>1544</v>
      </c>
      <c r="DHG361" s="101">
        <v>20302</v>
      </c>
      <c r="DHH361" s="100" t="s">
        <v>1545</v>
      </c>
      <c r="DHI361" s="100"/>
      <c r="DHJ361" s="123" t="s">
        <v>1543</v>
      </c>
      <c r="DHK361" s="106"/>
      <c r="DHL361" s="99"/>
      <c r="DHM361" s="99">
        <f t="shared" si="63"/>
        <v>1</v>
      </c>
      <c r="DHN361" s="100" t="s">
        <v>1544</v>
      </c>
      <c r="DHO361" s="101">
        <v>20302</v>
      </c>
      <c r="DHP361" s="100" t="s">
        <v>1545</v>
      </c>
      <c r="DHQ361" s="100"/>
      <c r="DHR361" s="123" t="s">
        <v>1543</v>
      </c>
      <c r="DHS361" s="106"/>
      <c r="DHT361" s="99"/>
      <c r="DHU361" s="99">
        <f t="shared" si="63"/>
        <v>1</v>
      </c>
      <c r="DHV361" s="100" t="s">
        <v>1544</v>
      </c>
      <c r="DHW361" s="101">
        <v>20302</v>
      </c>
      <c r="DHX361" s="100" t="s">
        <v>1545</v>
      </c>
      <c r="DHY361" s="100"/>
      <c r="DHZ361" s="123" t="s">
        <v>1543</v>
      </c>
      <c r="DIA361" s="106"/>
      <c r="DIB361" s="99"/>
      <c r="DIC361" s="99">
        <f t="shared" si="63"/>
        <v>1</v>
      </c>
      <c r="DID361" s="100" t="s">
        <v>1544</v>
      </c>
      <c r="DIE361" s="101">
        <v>20302</v>
      </c>
      <c r="DIF361" s="100" t="s">
        <v>1545</v>
      </c>
      <c r="DIG361" s="100"/>
      <c r="DIH361" s="123" t="s">
        <v>1543</v>
      </c>
      <c r="DII361" s="106"/>
      <c r="DIJ361" s="99"/>
      <c r="DIK361" s="99">
        <f t="shared" ref="DIK361:DKO361" si="64">IF(DIO361&gt;1,"",1)</f>
        <v>1</v>
      </c>
      <c r="DIL361" s="100" t="s">
        <v>1544</v>
      </c>
      <c r="DIM361" s="101">
        <v>20302</v>
      </c>
      <c r="DIN361" s="100" t="s">
        <v>1545</v>
      </c>
      <c r="DIO361" s="100"/>
      <c r="DIP361" s="123" t="s">
        <v>1543</v>
      </c>
      <c r="DIQ361" s="106"/>
      <c r="DIR361" s="99"/>
      <c r="DIS361" s="99">
        <f t="shared" si="64"/>
        <v>1</v>
      </c>
      <c r="DIT361" s="100" t="s">
        <v>1544</v>
      </c>
      <c r="DIU361" s="101">
        <v>20302</v>
      </c>
      <c r="DIV361" s="100" t="s">
        <v>1545</v>
      </c>
      <c r="DIW361" s="100"/>
      <c r="DIX361" s="123" t="s">
        <v>1543</v>
      </c>
      <c r="DIY361" s="106"/>
      <c r="DIZ361" s="99"/>
      <c r="DJA361" s="99">
        <f t="shared" si="64"/>
        <v>1</v>
      </c>
      <c r="DJB361" s="100" t="s">
        <v>1544</v>
      </c>
      <c r="DJC361" s="101">
        <v>20302</v>
      </c>
      <c r="DJD361" s="100" t="s">
        <v>1545</v>
      </c>
      <c r="DJE361" s="100"/>
      <c r="DJF361" s="123" t="s">
        <v>1543</v>
      </c>
      <c r="DJG361" s="106"/>
      <c r="DJH361" s="99"/>
      <c r="DJI361" s="99">
        <f t="shared" si="64"/>
        <v>1</v>
      </c>
      <c r="DJJ361" s="100" t="s">
        <v>1544</v>
      </c>
      <c r="DJK361" s="101">
        <v>20302</v>
      </c>
      <c r="DJL361" s="100" t="s">
        <v>1545</v>
      </c>
      <c r="DJM361" s="100"/>
      <c r="DJN361" s="123" t="s">
        <v>1543</v>
      </c>
      <c r="DJO361" s="106"/>
      <c r="DJP361" s="99"/>
      <c r="DJQ361" s="99">
        <f t="shared" si="64"/>
        <v>1</v>
      </c>
      <c r="DJR361" s="100" t="s">
        <v>1544</v>
      </c>
      <c r="DJS361" s="101">
        <v>20302</v>
      </c>
      <c r="DJT361" s="100" t="s">
        <v>1545</v>
      </c>
      <c r="DJU361" s="100"/>
      <c r="DJV361" s="123" t="s">
        <v>1543</v>
      </c>
      <c r="DJW361" s="106"/>
      <c r="DJX361" s="99"/>
      <c r="DJY361" s="99">
        <f t="shared" si="64"/>
        <v>1</v>
      </c>
      <c r="DJZ361" s="100" t="s">
        <v>1544</v>
      </c>
      <c r="DKA361" s="101">
        <v>20302</v>
      </c>
      <c r="DKB361" s="100" t="s">
        <v>1545</v>
      </c>
      <c r="DKC361" s="100"/>
      <c r="DKD361" s="123" t="s">
        <v>1543</v>
      </c>
      <c r="DKE361" s="106"/>
      <c r="DKF361" s="99"/>
      <c r="DKG361" s="99">
        <f t="shared" si="64"/>
        <v>1</v>
      </c>
      <c r="DKH361" s="100" t="s">
        <v>1544</v>
      </c>
      <c r="DKI361" s="101">
        <v>20302</v>
      </c>
      <c r="DKJ361" s="100" t="s">
        <v>1545</v>
      </c>
      <c r="DKK361" s="100"/>
      <c r="DKL361" s="123" t="s">
        <v>1543</v>
      </c>
      <c r="DKM361" s="106"/>
      <c r="DKN361" s="99"/>
      <c r="DKO361" s="99">
        <f t="shared" si="64"/>
        <v>1</v>
      </c>
      <c r="DKP361" s="100" t="s">
        <v>1544</v>
      </c>
      <c r="DKQ361" s="101">
        <v>20302</v>
      </c>
      <c r="DKR361" s="100" t="s">
        <v>1545</v>
      </c>
      <c r="DKS361" s="100"/>
      <c r="DKT361" s="123" t="s">
        <v>1543</v>
      </c>
      <c r="DKU361" s="106"/>
      <c r="DKV361" s="99"/>
      <c r="DKW361" s="99">
        <f t="shared" ref="DKW361:DNA361" si="65">IF(DLA361&gt;1,"",1)</f>
        <v>1</v>
      </c>
      <c r="DKX361" s="100" t="s">
        <v>1544</v>
      </c>
      <c r="DKY361" s="101">
        <v>20302</v>
      </c>
      <c r="DKZ361" s="100" t="s">
        <v>1545</v>
      </c>
      <c r="DLA361" s="100"/>
      <c r="DLB361" s="123" t="s">
        <v>1543</v>
      </c>
      <c r="DLC361" s="106"/>
      <c r="DLD361" s="99"/>
      <c r="DLE361" s="99">
        <f t="shared" si="65"/>
        <v>1</v>
      </c>
      <c r="DLF361" s="100" t="s">
        <v>1544</v>
      </c>
      <c r="DLG361" s="101">
        <v>20302</v>
      </c>
      <c r="DLH361" s="100" t="s">
        <v>1545</v>
      </c>
      <c r="DLI361" s="100"/>
      <c r="DLJ361" s="123" t="s">
        <v>1543</v>
      </c>
      <c r="DLK361" s="106"/>
      <c r="DLL361" s="99"/>
      <c r="DLM361" s="99">
        <f t="shared" si="65"/>
        <v>1</v>
      </c>
      <c r="DLN361" s="100" t="s">
        <v>1544</v>
      </c>
      <c r="DLO361" s="101">
        <v>20302</v>
      </c>
      <c r="DLP361" s="100" t="s">
        <v>1545</v>
      </c>
      <c r="DLQ361" s="100"/>
      <c r="DLR361" s="123" t="s">
        <v>1543</v>
      </c>
      <c r="DLS361" s="106"/>
      <c r="DLT361" s="99"/>
      <c r="DLU361" s="99">
        <f t="shared" si="65"/>
        <v>1</v>
      </c>
      <c r="DLV361" s="100" t="s">
        <v>1544</v>
      </c>
      <c r="DLW361" s="101">
        <v>20302</v>
      </c>
      <c r="DLX361" s="100" t="s">
        <v>1545</v>
      </c>
      <c r="DLY361" s="100"/>
      <c r="DLZ361" s="123" t="s">
        <v>1543</v>
      </c>
      <c r="DMA361" s="106"/>
      <c r="DMB361" s="99"/>
      <c r="DMC361" s="99">
        <f t="shared" si="65"/>
        <v>1</v>
      </c>
      <c r="DMD361" s="100" t="s">
        <v>1544</v>
      </c>
      <c r="DME361" s="101">
        <v>20302</v>
      </c>
      <c r="DMF361" s="100" t="s">
        <v>1545</v>
      </c>
      <c r="DMG361" s="100"/>
      <c r="DMH361" s="123" t="s">
        <v>1543</v>
      </c>
      <c r="DMI361" s="106"/>
      <c r="DMJ361" s="99"/>
      <c r="DMK361" s="99">
        <f t="shared" si="65"/>
        <v>1</v>
      </c>
      <c r="DML361" s="100" t="s">
        <v>1544</v>
      </c>
      <c r="DMM361" s="101">
        <v>20302</v>
      </c>
      <c r="DMN361" s="100" t="s">
        <v>1545</v>
      </c>
      <c r="DMO361" s="100"/>
      <c r="DMP361" s="123" t="s">
        <v>1543</v>
      </c>
      <c r="DMQ361" s="106"/>
      <c r="DMR361" s="99"/>
      <c r="DMS361" s="99">
        <f t="shared" si="65"/>
        <v>1</v>
      </c>
      <c r="DMT361" s="100" t="s">
        <v>1544</v>
      </c>
      <c r="DMU361" s="101">
        <v>20302</v>
      </c>
      <c r="DMV361" s="100" t="s">
        <v>1545</v>
      </c>
      <c r="DMW361" s="100"/>
      <c r="DMX361" s="123" t="s">
        <v>1543</v>
      </c>
      <c r="DMY361" s="106"/>
      <c r="DMZ361" s="99"/>
      <c r="DNA361" s="99">
        <f t="shared" si="65"/>
        <v>1</v>
      </c>
      <c r="DNB361" s="100" t="s">
        <v>1544</v>
      </c>
      <c r="DNC361" s="101">
        <v>20302</v>
      </c>
      <c r="DND361" s="100" t="s">
        <v>1545</v>
      </c>
      <c r="DNE361" s="100"/>
      <c r="DNF361" s="123" t="s">
        <v>1543</v>
      </c>
      <c r="DNG361" s="106"/>
      <c r="DNH361" s="99"/>
      <c r="DNI361" s="99">
        <f t="shared" ref="DNI361:DPM361" si="66">IF(DNM361&gt;1,"",1)</f>
        <v>1</v>
      </c>
      <c r="DNJ361" s="100" t="s">
        <v>1544</v>
      </c>
      <c r="DNK361" s="101">
        <v>20302</v>
      </c>
      <c r="DNL361" s="100" t="s">
        <v>1545</v>
      </c>
      <c r="DNM361" s="100"/>
      <c r="DNN361" s="123" t="s">
        <v>1543</v>
      </c>
      <c r="DNO361" s="106"/>
      <c r="DNP361" s="99"/>
      <c r="DNQ361" s="99">
        <f t="shared" si="66"/>
        <v>1</v>
      </c>
      <c r="DNR361" s="100" t="s">
        <v>1544</v>
      </c>
      <c r="DNS361" s="101">
        <v>20302</v>
      </c>
      <c r="DNT361" s="100" t="s">
        <v>1545</v>
      </c>
      <c r="DNU361" s="100"/>
      <c r="DNV361" s="123" t="s">
        <v>1543</v>
      </c>
      <c r="DNW361" s="106"/>
      <c r="DNX361" s="99"/>
      <c r="DNY361" s="99">
        <f t="shared" si="66"/>
        <v>1</v>
      </c>
      <c r="DNZ361" s="100" t="s">
        <v>1544</v>
      </c>
      <c r="DOA361" s="101">
        <v>20302</v>
      </c>
      <c r="DOB361" s="100" t="s">
        <v>1545</v>
      </c>
      <c r="DOC361" s="100"/>
      <c r="DOD361" s="123" t="s">
        <v>1543</v>
      </c>
      <c r="DOE361" s="106"/>
      <c r="DOF361" s="99"/>
      <c r="DOG361" s="99">
        <f t="shared" si="66"/>
        <v>1</v>
      </c>
      <c r="DOH361" s="100" t="s">
        <v>1544</v>
      </c>
      <c r="DOI361" s="101">
        <v>20302</v>
      </c>
      <c r="DOJ361" s="100" t="s">
        <v>1545</v>
      </c>
      <c r="DOK361" s="100"/>
      <c r="DOL361" s="123" t="s">
        <v>1543</v>
      </c>
      <c r="DOM361" s="106"/>
      <c r="DON361" s="99"/>
      <c r="DOO361" s="99">
        <f t="shared" si="66"/>
        <v>1</v>
      </c>
      <c r="DOP361" s="100" t="s">
        <v>1544</v>
      </c>
      <c r="DOQ361" s="101">
        <v>20302</v>
      </c>
      <c r="DOR361" s="100" t="s">
        <v>1545</v>
      </c>
      <c r="DOS361" s="100"/>
      <c r="DOT361" s="123" t="s">
        <v>1543</v>
      </c>
      <c r="DOU361" s="106"/>
      <c r="DOV361" s="99"/>
      <c r="DOW361" s="99">
        <f t="shared" si="66"/>
        <v>1</v>
      </c>
      <c r="DOX361" s="100" t="s">
        <v>1544</v>
      </c>
      <c r="DOY361" s="101">
        <v>20302</v>
      </c>
      <c r="DOZ361" s="100" t="s">
        <v>1545</v>
      </c>
      <c r="DPA361" s="100"/>
      <c r="DPB361" s="123" t="s">
        <v>1543</v>
      </c>
      <c r="DPC361" s="106"/>
      <c r="DPD361" s="99"/>
      <c r="DPE361" s="99">
        <f t="shared" si="66"/>
        <v>1</v>
      </c>
      <c r="DPF361" s="100" t="s">
        <v>1544</v>
      </c>
      <c r="DPG361" s="101">
        <v>20302</v>
      </c>
      <c r="DPH361" s="100" t="s">
        <v>1545</v>
      </c>
      <c r="DPI361" s="100"/>
      <c r="DPJ361" s="123" t="s">
        <v>1543</v>
      </c>
      <c r="DPK361" s="106"/>
      <c r="DPL361" s="99"/>
      <c r="DPM361" s="99">
        <f t="shared" si="66"/>
        <v>1</v>
      </c>
      <c r="DPN361" s="100" t="s">
        <v>1544</v>
      </c>
      <c r="DPO361" s="101">
        <v>20302</v>
      </c>
      <c r="DPP361" s="100" t="s">
        <v>1545</v>
      </c>
      <c r="DPQ361" s="100"/>
      <c r="DPR361" s="123" t="s">
        <v>1543</v>
      </c>
      <c r="DPS361" s="106"/>
      <c r="DPT361" s="99"/>
      <c r="DPU361" s="99">
        <f t="shared" ref="DPU361:DRY361" si="67">IF(DPY361&gt;1,"",1)</f>
        <v>1</v>
      </c>
      <c r="DPV361" s="100" t="s">
        <v>1544</v>
      </c>
      <c r="DPW361" s="101">
        <v>20302</v>
      </c>
      <c r="DPX361" s="100" t="s">
        <v>1545</v>
      </c>
      <c r="DPY361" s="100"/>
      <c r="DPZ361" s="123" t="s">
        <v>1543</v>
      </c>
      <c r="DQA361" s="106"/>
      <c r="DQB361" s="99"/>
      <c r="DQC361" s="99">
        <f t="shared" si="67"/>
        <v>1</v>
      </c>
      <c r="DQD361" s="100" t="s">
        <v>1544</v>
      </c>
      <c r="DQE361" s="101">
        <v>20302</v>
      </c>
      <c r="DQF361" s="100" t="s">
        <v>1545</v>
      </c>
      <c r="DQG361" s="100"/>
      <c r="DQH361" s="123" t="s">
        <v>1543</v>
      </c>
      <c r="DQI361" s="106"/>
      <c r="DQJ361" s="99"/>
      <c r="DQK361" s="99">
        <f t="shared" si="67"/>
        <v>1</v>
      </c>
      <c r="DQL361" s="100" t="s">
        <v>1544</v>
      </c>
      <c r="DQM361" s="101">
        <v>20302</v>
      </c>
      <c r="DQN361" s="100" t="s">
        <v>1545</v>
      </c>
      <c r="DQO361" s="100"/>
      <c r="DQP361" s="123" t="s">
        <v>1543</v>
      </c>
      <c r="DQQ361" s="106"/>
      <c r="DQR361" s="99"/>
      <c r="DQS361" s="99">
        <f t="shared" si="67"/>
        <v>1</v>
      </c>
      <c r="DQT361" s="100" t="s">
        <v>1544</v>
      </c>
      <c r="DQU361" s="101">
        <v>20302</v>
      </c>
      <c r="DQV361" s="100" t="s">
        <v>1545</v>
      </c>
      <c r="DQW361" s="100"/>
      <c r="DQX361" s="123" t="s">
        <v>1543</v>
      </c>
      <c r="DQY361" s="106"/>
      <c r="DQZ361" s="99"/>
      <c r="DRA361" s="99">
        <f t="shared" si="67"/>
        <v>1</v>
      </c>
      <c r="DRB361" s="100" t="s">
        <v>1544</v>
      </c>
      <c r="DRC361" s="101">
        <v>20302</v>
      </c>
      <c r="DRD361" s="100" t="s">
        <v>1545</v>
      </c>
      <c r="DRE361" s="100"/>
      <c r="DRF361" s="123" t="s">
        <v>1543</v>
      </c>
      <c r="DRG361" s="106"/>
      <c r="DRH361" s="99"/>
      <c r="DRI361" s="99">
        <f t="shared" si="67"/>
        <v>1</v>
      </c>
      <c r="DRJ361" s="100" t="s">
        <v>1544</v>
      </c>
      <c r="DRK361" s="101">
        <v>20302</v>
      </c>
      <c r="DRL361" s="100" t="s">
        <v>1545</v>
      </c>
      <c r="DRM361" s="100"/>
      <c r="DRN361" s="123" t="s">
        <v>1543</v>
      </c>
      <c r="DRO361" s="106"/>
      <c r="DRP361" s="99"/>
      <c r="DRQ361" s="99">
        <f t="shared" si="67"/>
        <v>1</v>
      </c>
      <c r="DRR361" s="100" t="s">
        <v>1544</v>
      </c>
      <c r="DRS361" s="101">
        <v>20302</v>
      </c>
      <c r="DRT361" s="100" t="s">
        <v>1545</v>
      </c>
      <c r="DRU361" s="100"/>
      <c r="DRV361" s="123" t="s">
        <v>1543</v>
      </c>
      <c r="DRW361" s="106"/>
      <c r="DRX361" s="99"/>
      <c r="DRY361" s="99">
        <f t="shared" si="67"/>
        <v>1</v>
      </c>
      <c r="DRZ361" s="100" t="s">
        <v>1544</v>
      </c>
      <c r="DSA361" s="101">
        <v>20302</v>
      </c>
      <c r="DSB361" s="100" t="s">
        <v>1545</v>
      </c>
      <c r="DSC361" s="100"/>
      <c r="DSD361" s="123" t="s">
        <v>1543</v>
      </c>
      <c r="DSE361" s="106"/>
      <c r="DSF361" s="99"/>
      <c r="DSG361" s="99">
        <f t="shared" ref="DSG361:DUK361" si="68">IF(DSK361&gt;1,"",1)</f>
        <v>1</v>
      </c>
      <c r="DSH361" s="100" t="s">
        <v>1544</v>
      </c>
      <c r="DSI361" s="101">
        <v>20302</v>
      </c>
      <c r="DSJ361" s="100" t="s">
        <v>1545</v>
      </c>
      <c r="DSK361" s="100"/>
      <c r="DSL361" s="123" t="s">
        <v>1543</v>
      </c>
      <c r="DSM361" s="106"/>
      <c r="DSN361" s="99"/>
      <c r="DSO361" s="99">
        <f t="shared" si="68"/>
        <v>1</v>
      </c>
      <c r="DSP361" s="100" t="s">
        <v>1544</v>
      </c>
      <c r="DSQ361" s="101">
        <v>20302</v>
      </c>
      <c r="DSR361" s="100" t="s">
        <v>1545</v>
      </c>
      <c r="DSS361" s="100"/>
      <c r="DST361" s="123" t="s">
        <v>1543</v>
      </c>
      <c r="DSU361" s="106"/>
      <c r="DSV361" s="99"/>
      <c r="DSW361" s="99">
        <f t="shared" si="68"/>
        <v>1</v>
      </c>
      <c r="DSX361" s="100" t="s">
        <v>1544</v>
      </c>
      <c r="DSY361" s="101">
        <v>20302</v>
      </c>
      <c r="DSZ361" s="100" t="s">
        <v>1545</v>
      </c>
      <c r="DTA361" s="100"/>
      <c r="DTB361" s="123" t="s">
        <v>1543</v>
      </c>
      <c r="DTC361" s="106"/>
      <c r="DTD361" s="99"/>
      <c r="DTE361" s="99">
        <f t="shared" si="68"/>
        <v>1</v>
      </c>
      <c r="DTF361" s="100" t="s">
        <v>1544</v>
      </c>
      <c r="DTG361" s="101">
        <v>20302</v>
      </c>
      <c r="DTH361" s="100" t="s">
        <v>1545</v>
      </c>
      <c r="DTI361" s="100"/>
      <c r="DTJ361" s="123" t="s">
        <v>1543</v>
      </c>
      <c r="DTK361" s="106"/>
      <c r="DTL361" s="99"/>
      <c r="DTM361" s="99">
        <f t="shared" si="68"/>
        <v>1</v>
      </c>
      <c r="DTN361" s="100" t="s">
        <v>1544</v>
      </c>
      <c r="DTO361" s="101">
        <v>20302</v>
      </c>
      <c r="DTP361" s="100" t="s">
        <v>1545</v>
      </c>
      <c r="DTQ361" s="100"/>
      <c r="DTR361" s="123" t="s">
        <v>1543</v>
      </c>
      <c r="DTS361" s="106"/>
      <c r="DTT361" s="99"/>
      <c r="DTU361" s="99">
        <f t="shared" si="68"/>
        <v>1</v>
      </c>
      <c r="DTV361" s="100" t="s">
        <v>1544</v>
      </c>
      <c r="DTW361" s="101">
        <v>20302</v>
      </c>
      <c r="DTX361" s="100" t="s">
        <v>1545</v>
      </c>
      <c r="DTY361" s="100"/>
      <c r="DTZ361" s="123" t="s">
        <v>1543</v>
      </c>
      <c r="DUA361" s="106"/>
      <c r="DUB361" s="99"/>
      <c r="DUC361" s="99">
        <f t="shared" si="68"/>
        <v>1</v>
      </c>
      <c r="DUD361" s="100" t="s">
        <v>1544</v>
      </c>
      <c r="DUE361" s="101">
        <v>20302</v>
      </c>
      <c r="DUF361" s="100" t="s">
        <v>1545</v>
      </c>
      <c r="DUG361" s="100"/>
      <c r="DUH361" s="123" t="s">
        <v>1543</v>
      </c>
      <c r="DUI361" s="106"/>
      <c r="DUJ361" s="99"/>
      <c r="DUK361" s="99">
        <f t="shared" si="68"/>
        <v>1</v>
      </c>
      <c r="DUL361" s="100" t="s">
        <v>1544</v>
      </c>
      <c r="DUM361" s="101">
        <v>20302</v>
      </c>
      <c r="DUN361" s="100" t="s">
        <v>1545</v>
      </c>
      <c r="DUO361" s="100"/>
      <c r="DUP361" s="123" t="s">
        <v>1543</v>
      </c>
      <c r="DUQ361" s="106"/>
      <c r="DUR361" s="99"/>
      <c r="DUS361" s="99">
        <f t="shared" ref="DUS361:DWW361" si="69">IF(DUW361&gt;1,"",1)</f>
        <v>1</v>
      </c>
      <c r="DUT361" s="100" t="s">
        <v>1544</v>
      </c>
      <c r="DUU361" s="101">
        <v>20302</v>
      </c>
      <c r="DUV361" s="100" t="s">
        <v>1545</v>
      </c>
      <c r="DUW361" s="100"/>
      <c r="DUX361" s="123" t="s">
        <v>1543</v>
      </c>
      <c r="DUY361" s="106"/>
      <c r="DUZ361" s="99"/>
      <c r="DVA361" s="99">
        <f t="shared" si="69"/>
        <v>1</v>
      </c>
      <c r="DVB361" s="100" t="s">
        <v>1544</v>
      </c>
      <c r="DVC361" s="101">
        <v>20302</v>
      </c>
      <c r="DVD361" s="100" t="s">
        <v>1545</v>
      </c>
      <c r="DVE361" s="100"/>
      <c r="DVF361" s="123" t="s">
        <v>1543</v>
      </c>
      <c r="DVG361" s="106"/>
      <c r="DVH361" s="99"/>
      <c r="DVI361" s="99">
        <f t="shared" si="69"/>
        <v>1</v>
      </c>
      <c r="DVJ361" s="100" t="s">
        <v>1544</v>
      </c>
      <c r="DVK361" s="101">
        <v>20302</v>
      </c>
      <c r="DVL361" s="100" t="s">
        <v>1545</v>
      </c>
      <c r="DVM361" s="100"/>
      <c r="DVN361" s="123" t="s">
        <v>1543</v>
      </c>
      <c r="DVO361" s="106"/>
      <c r="DVP361" s="99"/>
      <c r="DVQ361" s="99">
        <f t="shared" si="69"/>
        <v>1</v>
      </c>
      <c r="DVR361" s="100" t="s">
        <v>1544</v>
      </c>
      <c r="DVS361" s="101">
        <v>20302</v>
      </c>
      <c r="DVT361" s="100" t="s">
        <v>1545</v>
      </c>
      <c r="DVU361" s="100"/>
      <c r="DVV361" s="123" t="s">
        <v>1543</v>
      </c>
      <c r="DVW361" s="106"/>
      <c r="DVX361" s="99"/>
      <c r="DVY361" s="99">
        <f t="shared" si="69"/>
        <v>1</v>
      </c>
      <c r="DVZ361" s="100" t="s">
        <v>1544</v>
      </c>
      <c r="DWA361" s="101">
        <v>20302</v>
      </c>
      <c r="DWB361" s="100" t="s">
        <v>1545</v>
      </c>
      <c r="DWC361" s="100"/>
      <c r="DWD361" s="123" t="s">
        <v>1543</v>
      </c>
      <c r="DWE361" s="106"/>
      <c r="DWF361" s="99"/>
      <c r="DWG361" s="99">
        <f t="shared" si="69"/>
        <v>1</v>
      </c>
      <c r="DWH361" s="100" t="s">
        <v>1544</v>
      </c>
      <c r="DWI361" s="101">
        <v>20302</v>
      </c>
      <c r="DWJ361" s="100" t="s">
        <v>1545</v>
      </c>
      <c r="DWK361" s="100"/>
      <c r="DWL361" s="123" t="s">
        <v>1543</v>
      </c>
      <c r="DWM361" s="106"/>
      <c r="DWN361" s="99"/>
      <c r="DWO361" s="99">
        <f t="shared" si="69"/>
        <v>1</v>
      </c>
      <c r="DWP361" s="100" t="s">
        <v>1544</v>
      </c>
      <c r="DWQ361" s="101">
        <v>20302</v>
      </c>
      <c r="DWR361" s="100" t="s">
        <v>1545</v>
      </c>
      <c r="DWS361" s="100"/>
      <c r="DWT361" s="123" t="s">
        <v>1543</v>
      </c>
      <c r="DWU361" s="106"/>
      <c r="DWV361" s="99"/>
      <c r="DWW361" s="99">
        <f t="shared" si="69"/>
        <v>1</v>
      </c>
      <c r="DWX361" s="100" t="s">
        <v>1544</v>
      </c>
      <c r="DWY361" s="101">
        <v>20302</v>
      </c>
      <c r="DWZ361" s="100" t="s">
        <v>1545</v>
      </c>
      <c r="DXA361" s="100"/>
      <c r="DXB361" s="123" t="s">
        <v>1543</v>
      </c>
      <c r="DXC361" s="106"/>
      <c r="DXD361" s="99"/>
      <c r="DXE361" s="99">
        <f t="shared" ref="DXE361:DZI361" si="70">IF(DXI361&gt;1,"",1)</f>
        <v>1</v>
      </c>
      <c r="DXF361" s="100" t="s">
        <v>1544</v>
      </c>
      <c r="DXG361" s="101">
        <v>20302</v>
      </c>
      <c r="DXH361" s="100" t="s">
        <v>1545</v>
      </c>
      <c r="DXI361" s="100"/>
      <c r="DXJ361" s="123" t="s">
        <v>1543</v>
      </c>
      <c r="DXK361" s="106"/>
      <c r="DXL361" s="99"/>
      <c r="DXM361" s="99">
        <f t="shared" si="70"/>
        <v>1</v>
      </c>
      <c r="DXN361" s="100" t="s">
        <v>1544</v>
      </c>
      <c r="DXO361" s="101">
        <v>20302</v>
      </c>
      <c r="DXP361" s="100" t="s">
        <v>1545</v>
      </c>
      <c r="DXQ361" s="100"/>
      <c r="DXR361" s="123" t="s">
        <v>1543</v>
      </c>
      <c r="DXS361" s="106"/>
      <c r="DXT361" s="99"/>
      <c r="DXU361" s="99">
        <f t="shared" si="70"/>
        <v>1</v>
      </c>
      <c r="DXV361" s="100" t="s">
        <v>1544</v>
      </c>
      <c r="DXW361" s="101">
        <v>20302</v>
      </c>
      <c r="DXX361" s="100" t="s">
        <v>1545</v>
      </c>
      <c r="DXY361" s="100"/>
      <c r="DXZ361" s="123" t="s">
        <v>1543</v>
      </c>
      <c r="DYA361" s="106"/>
      <c r="DYB361" s="99"/>
      <c r="DYC361" s="99">
        <f t="shared" si="70"/>
        <v>1</v>
      </c>
      <c r="DYD361" s="100" t="s">
        <v>1544</v>
      </c>
      <c r="DYE361" s="101">
        <v>20302</v>
      </c>
      <c r="DYF361" s="100" t="s">
        <v>1545</v>
      </c>
      <c r="DYG361" s="100"/>
      <c r="DYH361" s="123" t="s">
        <v>1543</v>
      </c>
      <c r="DYI361" s="106"/>
      <c r="DYJ361" s="99"/>
      <c r="DYK361" s="99">
        <f t="shared" si="70"/>
        <v>1</v>
      </c>
      <c r="DYL361" s="100" t="s">
        <v>1544</v>
      </c>
      <c r="DYM361" s="101">
        <v>20302</v>
      </c>
      <c r="DYN361" s="100" t="s">
        <v>1545</v>
      </c>
      <c r="DYO361" s="100"/>
      <c r="DYP361" s="123" t="s">
        <v>1543</v>
      </c>
      <c r="DYQ361" s="106"/>
      <c r="DYR361" s="99"/>
      <c r="DYS361" s="99">
        <f t="shared" si="70"/>
        <v>1</v>
      </c>
      <c r="DYT361" s="100" t="s">
        <v>1544</v>
      </c>
      <c r="DYU361" s="101">
        <v>20302</v>
      </c>
      <c r="DYV361" s="100" t="s">
        <v>1545</v>
      </c>
      <c r="DYW361" s="100"/>
      <c r="DYX361" s="123" t="s">
        <v>1543</v>
      </c>
      <c r="DYY361" s="106"/>
      <c r="DYZ361" s="99"/>
      <c r="DZA361" s="99">
        <f t="shared" si="70"/>
        <v>1</v>
      </c>
      <c r="DZB361" s="100" t="s">
        <v>1544</v>
      </c>
      <c r="DZC361" s="101">
        <v>20302</v>
      </c>
      <c r="DZD361" s="100" t="s">
        <v>1545</v>
      </c>
      <c r="DZE361" s="100"/>
      <c r="DZF361" s="123" t="s">
        <v>1543</v>
      </c>
      <c r="DZG361" s="106"/>
      <c r="DZH361" s="99"/>
      <c r="DZI361" s="99">
        <f t="shared" si="70"/>
        <v>1</v>
      </c>
      <c r="DZJ361" s="100" t="s">
        <v>1544</v>
      </c>
      <c r="DZK361" s="101">
        <v>20302</v>
      </c>
      <c r="DZL361" s="100" t="s">
        <v>1545</v>
      </c>
      <c r="DZM361" s="100"/>
      <c r="DZN361" s="123" t="s">
        <v>1543</v>
      </c>
      <c r="DZO361" s="106"/>
      <c r="DZP361" s="99"/>
      <c r="DZQ361" s="99">
        <f t="shared" ref="DZQ361:EBU361" si="71">IF(DZU361&gt;1,"",1)</f>
        <v>1</v>
      </c>
      <c r="DZR361" s="100" t="s">
        <v>1544</v>
      </c>
      <c r="DZS361" s="101">
        <v>20302</v>
      </c>
      <c r="DZT361" s="100" t="s">
        <v>1545</v>
      </c>
      <c r="DZU361" s="100"/>
      <c r="DZV361" s="123" t="s">
        <v>1543</v>
      </c>
      <c r="DZW361" s="106"/>
      <c r="DZX361" s="99"/>
      <c r="DZY361" s="99">
        <f t="shared" si="71"/>
        <v>1</v>
      </c>
      <c r="DZZ361" s="100" t="s">
        <v>1544</v>
      </c>
      <c r="EAA361" s="101">
        <v>20302</v>
      </c>
      <c r="EAB361" s="100" t="s">
        <v>1545</v>
      </c>
      <c r="EAC361" s="100"/>
      <c r="EAD361" s="123" t="s">
        <v>1543</v>
      </c>
      <c r="EAE361" s="106"/>
      <c r="EAF361" s="99"/>
      <c r="EAG361" s="99">
        <f t="shared" si="71"/>
        <v>1</v>
      </c>
      <c r="EAH361" s="100" t="s">
        <v>1544</v>
      </c>
      <c r="EAI361" s="101">
        <v>20302</v>
      </c>
      <c r="EAJ361" s="100" t="s">
        <v>1545</v>
      </c>
      <c r="EAK361" s="100"/>
      <c r="EAL361" s="123" t="s">
        <v>1543</v>
      </c>
      <c r="EAM361" s="106"/>
      <c r="EAN361" s="99"/>
      <c r="EAO361" s="99">
        <f t="shared" si="71"/>
        <v>1</v>
      </c>
      <c r="EAP361" s="100" t="s">
        <v>1544</v>
      </c>
      <c r="EAQ361" s="101">
        <v>20302</v>
      </c>
      <c r="EAR361" s="100" t="s">
        <v>1545</v>
      </c>
      <c r="EAS361" s="100"/>
      <c r="EAT361" s="123" t="s">
        <v>1543</v>
      </c>
      <c r="EAU361" s="106"/>
      <c r="EAV361" s="99"/>
      <c r="EAW361" s="99">
        <f t="shared" si="71"/>
        <v>1</v>
      </c>
      <c r="EAX361" s="100" t="s">
        <v>1544</v>
      </c>
      <c r="EAY361" s="101">
        <v>20302</v>
      </c>
      <c r="EAZ361" s="100" t="s">
        <v>1545</v>
      </c>
      <c r="EBA361" s="100"/>
      <c r="EBB361" s="123" t="s">
        <v>1543</v>
      </c>
      <c r="EBC361" s="106"/>
      <c r="EBD361" s="99"/>
      <c r="EBE361" s="99">
        <f t="shared" si="71"/>
        <v>1</v>
      </c>
      <c r="EBF361" s="100" t="s">
        <v>1544</v>
      </c>
      <c r="EBG361" s="101">
        <v>20302</v>
      </c>
      <c r="EBH361" s="100" t="s">
        <v>1545</v>
      </c>
      <c r="EBI361" s="100"/>
      <c r="EBJ361" s="123" t="s">
        <v>1543</v>
      </c>
      <c r="EBK361" s="106"/>
      <c r="EBL361" s="99"/>
      <c r="EBM361" s="99">
        <f t="shared" si="71"/>
        <v>1</v>
      </c>
      <c r="EBN361" s="100" t="s">
        <v>1544</v>
      </c>
      <c r="EBO361" s="101">
        <v>20302</v>
      </c>
      <c r="EBP361" s="100" t="s">
        <v>1545</v>
      </c>
      <c r="EBQ361" s="100"/>
      <c r="EBR361" s="123" t="s">
        <v>1543</v>
      </c>
      <c r="EBS361" s="106"/>
      <c r="EBT361" s="99"/>
      <c r="EBU361" s="99">
        <f t="shared" si="71"/>
        <v>1</v>
      </c>
      <c r="EBV361" s="100" t="s">
        <v>1544</v>
      </c>
      <c r="EBW361" s="101">
        <v>20302</v>
      </c>
      <c r="EBX361" s="100" t="s">
        <v>1545</v>
      </c>
      <c r="EBY361" s="100"/>
      <c r="EBZ361" s="123" t="s">
        <v>1543</v>
      </c>
      <c r="ECA361" s="106"/>
      <c r="ECB361" s="99"/>
      <c r="ECC361" s="99">
        <f t="shared" ref="ECC361:EEG361" si="72">IF(ECG361&gt;1,"",1)</f>
        <v>1</v>
      </c>
      <c r="ECD361" s="100" t="s">
        <v>1544</v>
      </c>
      <c r="ECE361" s="101">
        <v>20302</v>
      </c>
      <c r="ECF361" s="100" t="s">
        <v>1545</v>
      </c>
      <c r="ECG361" s="100"/>
      <c r="ECH361" s="123" t="s">
        <v>1543</v>
      </c>
      <c r="ECI361" s="106"/>
      <c r="ECJ361" s="99"/>
      <c r="ECK361" s="99">
        <f t="shared" si="72"/>
        <v>1</v>
      </c>
      <c r="ECL361" s="100" t="s">
        <v>1544</v>
      </c>
      <c r="ECM361" s="101">
        <v>20302</v>
      </c>
      <c r="ECN361" s="100" t="s">
        <v>1545</v>
      </c>
      <c r="ECO361" s="100"/>
      <c r="ECP361" s="123" t="s">
        <v>1543</v>
      </c>
      <c r="ECQ361" s="106"/>
      <c r="ECR361" s="99"/>
      <c r="ECS361" s="99">
        <f t="shared" si="72"/>
        <v>1</v>
      </c>
      <c r="ECT361" s="100" t="s">
        <v>1544</v>
      </c>
      <c r="ECU361" s="101">
        <v>20302</v>
      </c>
      <c r="ECV361" s="100" t="s">
        <v>1545</v>
      </c>
      <c r="ECW361" s="100"/>
      <c r="ECX361" s="123" t="s">
        <v>1543</v>
      </c>
      <c r="ECY361" s="106"/>
      <c r="ECZ361" s="99"/>
      <c r="EDA361" s="99">
        <f t="shared" si="72"/>
        <v>1</v>
      </c>
      <c r="EDB361" s="100" t="s">
        <v>1544</v>
      </c>
      <c r="EDC361" s="101">
        <v>20302</v>
      </c>
      <c r="EDD361" s="100" t="s">
        <v>1545</v>
      </c>
      <c r="EDE361" s="100"/>
      <c r="EDF361" s="123" t="s">
        <v>1543</v>
      </c>
      <c r="EDG361" s="106"/>
      <c r="EDH361" s="99"/>
      <c r="EDI361" s="99">
        <f t="shared" si="72"/>
        <v>1</v>
      </c>
      <c r="EDJ361" s="100" t="s">
        <v>1544</v>
      </c>
      <c r="EDK361" s="101">
        <v>20302</v>
      </c>
      <c r="EDL361" s="100" t="s">
        <v>1545</v>
      </c>
      <c r="EDM361" s="100"/>
      <c r="EDN361" s="123" t="s">
        <v>1543</v>
      </c>
      <c r="EDO361" s="106"/>
      <c r="EDP361" s="99"/>
      <c r="EDQ361" s="99">
        <f t="shared" si="72"/>
        <v>1</v>
      </c>
      <c r="EDR361" s="100" t="s">
        <v>1544</v>
      </c>
      <c r="EDS361" s="101">
        <v>20302</v>
      </c>
      <c r="EDT361" s="100" t="s">
        <v>1545</v>
      </c>
      <c r="EDU361" s="100"/>
      <c r="EDV361" s="123" t="s">
        <v>1543</v>
      </c>
      <c r="EDW361" s="106"/>
      <c r="EDX361" s="99"/>
      <c r="EDY361" s="99">
        <f t="shared" si="72"/>
        <v>1</v>
      </c>
      <c r="EDZ361" s="100" t="s">
        <v>1544</v>
      </c>
      <c r="EEA361" s="101">
        <v>20302</v>
      </c>
      <c r="EEB361" s="100" t="s">
        <v>1545</v>
      </c>
      <c r="EEC361" s="100"/>
      <c r="EED361" s="123" t="s">
        <v>1543</v>
      </c>
      <c r="EEE361" s="106"/>
      <c r="EEF361" s="99"/>
      <c r="EEG361" s="99">
        <f t="shared" si="72"/>
        <v>1</v>
      </c>
      <c r="EEH361" s="100" t="s">
        <v>1544</v>
      </c>
      <c r="EEI361" s="101">
        <v>20302</v>
      </c>
      <c r="EEJ361" s="100" t="s">
        <v>1545</v>
      </c>
      <c r="EEK361" s="100"/>
      <c r="EEL361" s="123" t="s">
        <v>1543</v>
      </c>
      <c r="EEM361" s="106"/>
      <c r="EEN361" s="99"/>
      <c r="EEO361" s="99">
        <f t="shared" ref="EEO361:EGS361" si="73">IF(EES361&gt;1,"",1)</f>
        <v>1</v>
      </c>
      <c r="EEP361" s="100" t="s">
        <v>1544</v>
      </c>
      <c r="EEQ361" s="101">
        <v>20302</v>
      </c>
      <c r="EER361" s="100" t="s">
        <v>1545</v>
      </c>
      <c r="EES361" s="100"/>
      <c r="EET361" s="123" t="s">
        <v>1543</v>
      </c>
      <c r="EEU361" s="106"/>
      <c r="EEV361" s="99"/>
      <c r="EEW361" s="99">
        <f t="shared" si="73"/>
        <v>1</v>
      </c>
      <c r="EEX361" s="100" t="s">
        <v>1544</v>
      </c>
      <c r="EEY361" s="101">
        <v>20302</v>
      </c>
      <c r="EEZ361" s="100" t="s">
        <v>1545</v>
      </c>
      <c r="EFA361" s="100"/>
      <c r="EFB361" s="123" t="s">
        <v>1543</v>
      </c>
      <c r="EFC361" s="106"/>
      <c r="EFD361" s="99"/>
      <c r="EFE361" s="99">
        <f t="shared" si="73"/>
        <v>1</v>
      </c>
      <c r="EFF361" s="100" t="s">
        <v>1544</v>
      </c>
      <c r="EFG361" s="101">
        <v>20302</v>
      </c>
      <c r="EFH361" s="100" t="s">
        <v>1545</v>
      </c>
      <c r="EFI361" s="100"/>
      <c r="EFJ361" s="123" t="s">
        <v>1543</v>
      </c>
      <c r="EFK361" s="106"/>
      <c r="EFL361" s="99"/>
      <c r="EFM361" s="99">
        <f t="shared" si="73"/>
        <v>1</v>
      </c>
      <c r="EFN361" s="100" t="s">
        <v>1544</v>
      </c>
      <c r="EFO361" s="101">
        <v>20302</v>
      </c>
      <c r="EFP361" s="100" t="s">
        <v>1545</v>
      </c>
      <c r="EFQ361" s="100"/>
      <c r="EFR361" s="123" t="s">
        <v>1543</v>
      </c>
      <c r="EFS361" s="106"/>
      <c r="EFT361" s="99"/>
      <c r="EFU361" s="99">
        <f t="shared" si="73"/>
        <v>1</v>
      </c>
      <c r="EFV361" s="100" t="s">
        <v>1544</v>
      </c>
      <c r="EFW361" s="101">
        <v>20302</v>
      </c>
      <c r="EFX361" s="100" t="s">
        <v>1545</v>
      </c>
      <c r="EFY361" s="100"/>
      <c r="EFZ361" s="123" t="s">
        <v>1543</v>
      </c>
      <c r="EGA361" s="106"/>
      <c r="EGB361" s="99"/>
      <c r="EGC361" s="99">
        <f t="shared" si="73"/>
        <v>1</v>
      </c>
      <c r="EGD361" s="100" t="s">
        <v>1544</v>
      </c>
      <c r="EGE361" s="101">
        <v>20302</v>
      </c>
      <c r="EGF361" s="100" t="s">
        <v>1545</v>
      </c>
      <c r="EGG361" s="100"/>
      <c r="EGH361" s="123" t="s">
        <v>1543</v>
      </c>
      <c r="EGI361" s="106"/>
      <c r="EGJ361" s="99"/>
      <c r="EGK361" s="99">
        <f t="shared" si="73"/>
        <v>1</v>
      </c>
      <c r="EGL361" s="100" t="s">
        <v>1544</v>
      </c>
      <c r="EGM361" s="101">
        <v>20302</v>
      </c>
      <c r="EGN361" s="100" t="s">
        <v>1545</v>
      </c>
      <c r="EGO361" s="100"/>
      <c r="EGP361" s="123" t="s">
        <v>1543</v>
      </c>
      <c r="EGQ361" s="106"/>
      <c r="EGR361" s="99"/>
      <c r="EGS361" s="99">
        <f t="shared" si="73"/>
        <v>1</v>
      </c>
      <c r="EGT361" s="100" t="s">
        <v>1544</v>
      </c>
      <c r="EGU361" s="101">
        <v>20302</v>
      </c>
      <c r="EGV361" s="100" t="s">
        <v>1545</v>
      </c>
      <c r="EGW361" s="100"/>
      <c r="EGX361" s="123" t="s">
        <v>1543</v>
      </c>
      <c r="EGY361" s="106"/>
      <c r="EGZ361" s="99"/>
      <c r="EHA361" s="99">
        <f t="shared" ref="EHA361:EJE361" si="74">IF(EHE361&gt;1,"",1)</f>
        <v>1</v>
      </c>
      <c r="EHB361" s="100" t="s">
        <v>1544</v>
      </c>
      <c r="EHC361" s="101">
        <v>20302</v>
      </c>
      <c r="EHD361" s="100" t="s">
        <v>1545</v>
      </c>
      <c r="EHE361" s="100"/>
      <c r="EHF361" s="123" t="s">
        <v>1543</v>
      </c>
      <c r="EHG361" s="106"/>
      <c r="EHH361" s="99"/>
      <c r="EHI361" s="99">
        <f t="shared" si="74"/>
        <v>1</v>
      </c>
      <c r="EHJ361" s="100" t="s">
        <v>1544</v>
      </c>
      <c r="EHK361" s="101">
        <v>20302</v>
      </c>
      <c r="EHL361" s="100" t="s">
        <v>1545</v>
      </c>
      <c r="EHM361" s="100"/>
      <c r="EHN361" s="123" t="s">
        <v>1543</v>
      </c>
      <c r="EHO361" s="106"/>
      <c r="EHP361" s="99"/>
      <c r="EHQ361" s="99">
        <f t="shared" si="74"/>
        <v>1</v>
      </c>
      <c r="EHR361" s="100" t="s">
        <v>1544</v>
      </c>
      <c r="EHS361" s="101">
        <v>20302</v>
      </c>
      <c r="EHT361" s="100" t="s">
        <v>1545</v>
      </c>
      <c r="EHU361" s="100"/>
      <c r="EHV361" s="123" t="s">
        <v>1543</v>
      </c>
      <c r="EHW361" s="106"/>
      <c r="EHX361" s="99"/>
      <c r="EHY361" s="99">
        <f t="shared" si="74"/>
        <v>1</v>
      </c>
      <c r="EHZ361" s="100" t="s">
        <v>1544</v>
      </c>
      <c r="EIA361" s="101">
        <v>20302</v>
      </c>
      <c r="EIB361" s="100" t="s">
        <v>1545</v>
      </c>
      <c r="EIC361" s="100"/>
      <c r="EID361" s="123" t="s">
        <v>1543</v>
      </c>
      <c r="EIE361" s="106"/>
      <c r="EIF361" s="99"/>
      <c r="EIG361" s="99">
        <f t="shared" si="74"/>
        <v>1</v>
      </c>
      <c r="EIH361" s="100" t="s">
        <v>1544</v>
      </c>
      <c r="EII361" s="101">
        <v>20302</v>
      </c>
      <c r="EIJ361" s="100" t="s">
        <v>1545</v>
      </c>
      <c r="EIK361" s="100"/>
      <c r="EIL361" s="123" t="s">
        <v>1543</v>
      </c>
      <c r="EIM361" s="106"/>
      <c r="EIN361" s="99"/>
      <c r="EIO361" s="99">
        <f t="shared" si="74"/>
        <v>1</v>
      </c>
      <c r="EIP361" s="100" t="s">
        <v>1544</v>
      </c>
      <c r="EIQ361" s="101">
        <v>20302</v>
      </c>
      <c r="EIR361" s="100" t="s">
        <v>1545</v>
      </c>
      <c r="EIS361" s="100"/>
      <c r="EIT361" s="123" t="s">
        <v>1543</v>
      </c>
      <c r="EIU361" s="106"/>
      <c r="EIV361" s="99"/>
      <c r="EIW361" s="99">
        <f t="shared" si="74"/>
        <v>1</v>
      </c>
      <c r="EIX361" s="100" t="s">
        <v>1544</v>
      </c>
      <c r="EIY361" s="101">
        <v>20302</v>
      </c>
      <c r="EIZ361" s="100" t="s">
        <v>1545</v>
      </c>
      <c r="EJA361" s="100"/>
      <c r="EJB361" s="123" t="s">
        <v>1543</v>
      </c>
      <c r="EJC361" s="106"/>
      <c r="EJD361" s="99"/>
      <c r="EJE361" s="99">
        <f t="shared" si="74"/>
        <v>1</v>
      </c>
      <c r="EJF361" s="100" t="s">
        <v>1544</v>
      </c>
      <c r="EJG361" s="101">
        <v>20302</v>
      </c>
      <c r="EJH361" s="100" t="s">
        <v>1545</v>
      </c>
      <c r="EJI361" s="100"/>
      <c r="EJJ361" s="123" t="s">
        <v>1543</v>
      </c>
      <c r="EJK361" s="106"/>
      <c r="EJL361" s="99"/>
      <c r="EJM361" s="99">
        <f t="shared" ref="EJM361:ELQ361" si="75">IF(EJQ361&gt;1,"",1)</f>
        <v>1</v>
      </c>
      <c r="EJN361" s="100" t="s">
        <v>1544</v>
      </c>
      <c r="EJO361" s="101">
        <v>20302</v>
      </c>
      <c r="EJP361" s="100" t="s">
        <v>1545</v>
      </c>
      <c r="EJQ361" s="100"/>
      <c r="EJR361" s="123" t="s">
        <v>1543</v>
      </c>
      <c r="EJS361" s="106"/>
      <c r="EJT361" s="99"/>
      <c r="EJU361" s="99">
        <f t="shared" si="75"/>
        <v>1</v>
      </c>
      <c r="EJV361" s="100" t="s">
        <v>1544</v>
      </c>
      <c r="EJW361" s="101">
        <v>20302</v>
      </c>
      <c r="EJX361" s="100" t="s">
        <v>1545</v>
      </c>
      <c r="EJY361" s="100"/>
      <c r="EJZ361" s="123" t="s">
        <v>1543</v>
      </c>
      <c r="EKA361" s="106"/>
      <c r="EKB361" s="99"/>
      <c r="EKC361" s="99">
        <f t="shared" si="75"/>
        <v>1</v>
      </c>
      <c r="EKD361" s="100" t="s">
        <v>1544</v>
      </c>
      <c r="EKE361" s="101">
        <v>20302</v>
      </c>
      <c r="EKF361" s="100" t="s">
        <v>1545</v>
      </c>
      <c r="EKG361" s="100"/>
      <c r="EKH361" s="123" t="s">
        <v>1543</v>
      </c>
      <c r="EKI361" s="106"/>
      <c r="EKJ361" s="99"/>
      <c r="EKK361" s="99">
        <f t="shared" si="75"/>
        <v>1</v>
      </c>
      <c r="EKL361" s="100" t="s">
        <v>1544</v>
      </c>
      <c r="EKM361" s="101">
        <v>20302</v>
      </c>
      <c r="EKN361" s="100" t="s">
        <v>1545</v>
      </c>
      <c r="EKO361" s="100"/>
      <c r="EKP361" s="123" t="s">
        <v>1543</v>
      </c>
      <c r="EKQ361" s="106"/>
      <c r="EKR361" s="99"/>
      <c r="EKS361" s="99">
        <f t="shared" si="75"/>
        <v>1</v>
      </c>
      <c r="EKT361" s="100" t="s">
        <v>1544</v>
      </c>
      <c r="EKU361" s="101">
        <v>20302</v>
      </c>
      <c r="EKV361" s="100" t="s">
        <v>1545</v>
      </c>
      <c r="EKW361" s="100"/>
      <c r="EKX361" s="123" t="s">
        <v>1543</v>
      </c>
      <c r="EKY361" s="106"/>
      <c r="EKZ361" s="99"/>
      <c r="ELA361" s="99">
        <f t="shared" si="75"/>
        <v>1</v>
      </c>
      <c r="ELB361" s="100" t="s">
        <v>1544</v>
      </c>
      <c r="ELC361" s="101">
        <v>20302</v>
      </c>
      <c r="ELD361" s="100" t="s">
        <v>1545</v>
      </c>
      <c r="ELE361" s="100"/>
      <c r="ELF361" s="123" t="s">
        <v>1543</v>
      </c>
      <c r="ELG361" s="106"/>
      <c r="ELH361" s="99"/>
      <c r="ELI361" s="99">
        <f t="shared" si="75"/>
        <v>1</v>
      </c>
      <c r="ELJ361" s="100" t="s">
        <v>1544</v>
      </c>
      <c r="ELK361" s="101">
        <v>20302</v>
      </c>
      <c r="ELL361" s="100" t="s">
        <v>1545</v>
      </c>
      <c r="ELM361" s="100"/>
      <c r="ELN361" s="123" t="s">
        <v>1543</v>
      </c>
      <c r="ELO361" s="106"/>
      <c r="ELP361" s="99"/>
      <c r="ELQ361" s="99">
        <f t="shared" si="75"/>
        <v>1</v>
      </c>
      <c r="ELR361" s="100" t="s">
        <v>1544</v>
      </c>
      <c r="ELS361" s="101">
        <v>20302</v>
      </c>
      <c r="ELT361" s="100" t="s">
        <v>1545</v>
      </c>
      <c r="ELU361" s="100"/>
      <c r="ELV361" s="123" t="s">
        <v>1543</v>
      </c>
      <c r="ELW361" s="106"/>
      <c r="ELX361" s="99"/>
      <c r="ELY361" s="99">
        <f t="shared" ref="ELY361:EOC361" si="76">IF(EMC361&gt;1,"",1)</f>
        <v>1</v>
      </c>
      <c r="ELZ361" s="100" t="s">
        <v>1544</v>
      </c>
      <c r="EMA361" s="101">
        <v>20302</v>
      </c>
      <c r="EMB361" s="100" t="s">
        <v>1545</v>
      </c>
      <c r="EMC361" s="100"/>
      <c r="EMD361" s="123" t="s">
        <v>1543</v>
      </c>
      <c r="EME361" s="106"/>
      <c r="EMF361" s="99"/>
      <c r="EMG361" s="99">
        <f t="shared" si="76"/>
        <v>1</v>
      </c>
      <c r="EMH361" s="100" t="s">
        <v>1544</v>
      </c>
      <c r="EMI361" s="101">
        <v>20302</v>
      </c>
      <c r="EMJ361" s="100" t="s">
        <v>1545</v>
      </c>
      <c r="EMK361" s="100"/>
      <c r="EML361" s="123" t="s">
        <v>1543</v>
      </c>
      <c r="EMM361" s="106"/>
      <c r="EMN361" s="99"/>
      <c r="EMO361" s="99">
        <f t="shared" si="76"/>
        <v>1</v>
      </c>
      <c r="EMP361" s="100" t="s">
        <v>1544</v>
      </c>
      <c r="EMQ361" s="101">
        <v>20302</v>
      </c>
      <c r="EMR361" s="100" t="s">
        <v>1545</v>
      </c>
      <c r="EMS361" s="100"/>
      <c r="EMT361" s="123" t="s">
        <v>1543</v>
      </c>
      <c r="EMU361" s="106"/>
      <c r="EMV361" s="99"/>
      <c r="EMW361" s="99">
        <f t="shared" si="76"/>
        <v>1</v>
      </c>
      <c r="EMX361" s="100" t="s">
        <v>1544</v>
      </c>
      <c r="EMY361" s="101">
        <v>20302</v>
      </c>
      <c r="EMZ361" s="100" t="s">
        <v>1545</v>
      </c>
      <c r="ENA361" s="100"/>
      <c r="ENB361" s="123" t="s">
        <v>1543</v>
      </c>
      <c r="ENC361" s="106"/>
      <c r="END361" s="99"/>
      <c r="ENE361" s="99">
        <f t="shared" si="76"/>
        <v>1</v>
      </c>
      <c r="ENF361" s="100" t="s">
        <v>1544</v>
      </c>
      <c r="ENG361" s="101">
        <v>20302</v>
      </c>
      <c r="ENH361" s="100" t="s">
        <v>1545</v>
      </c>
      <c r="ENI361" s="100"/>
      <c r="ENJ361" s="123" t="s">
        <v>1543</v>
      </c>
      <c r="ENK361" s="106"/>
      <c r="ENL361" s="99"/>
      <c r="ENM361" s="99">
        <f t="shared" si="76"/>
        <v>1</v>
      </c>
      <c r="ENN361" s="100" t="s">
        <v>1544</v>
      </c>
      <c r="ENO361" s="101">
        <v>20302</v>
      </c>
      <c r="ENP361" s="100" t="s">
        <v>1545</v>
      </c>
      <c r="ENQ361" s="100"/>
      <c r="ENR361" s="123" t="s">
        <v>1543</v>
      </c>
      <c r="ENS361" s="106"/>
      <c r="ENT361" s="99"/>
      <c r="ENU361" s="99">
        <f t="shared" si="76"/>
        <v>1</v>
      </c>
      <c r="ENV361" s="100" t="s">
        <v>1544</v>
      </c>
      <c r="ENW361" s="101">
        <v>20302</v>
      </c>
      <c r="ENX361" s="100" t="s">
        <v>1545</v>
      </c>
      <c r="ENY361" s="100"/>
      <c r="ENZ361" s="123" t="s">
        <v>1543</v>
      </c>
      <c r="EOA361" s="106"/>
      <c r="EOB361" s="99"/>
      <c r="EOC361" s="99">
        <f t="shared" si="76"/>
        <v>1</v>
      </c>
      <c r="EOD361" s="100" t="s">
        <v>1544</v>
      </c>
      <c r="EOE361" s="101">
        <v>20302</v>
      </c>
      <c r="EOF361" s="100" t="s">
        <v>1545</v>
      </c>
      <c r="EOG361" s="100"/>
      <c r="EOH361" s="123" t="s">
        <v>1543</v>
      </c>
      <c r="EOI361" s="106"/>
      <c r="EOJ361" s="99"/>
      <c r="EOK361" s="99">
        <f t="shared" ref="EOK361:EQO361" si="77">IF(EOO361&gt;1,"",1)</f>
        <v>1</v>
      </c>
      <c r="EOL361" s="100" t="s">
        <v>1544</v>
      </c>
      <c r="EOM361" s="101">
        <v>20302</v>
      </c>
      <c r="EON361" s="100" t="s">
        <v>1545</v>
      </c>
      <c r="EOO361" s="100"/>
      <c r="EOP361" s="123" t="s">
        <v>1543</v>
      </c>
      <c r="EOQ361" s="106"/>
      <c r="EOR361" s="99"/>
      <c r="EOS361" s="99">
        <f t="shared" si="77"/>
        <v>1</v>
      </c>
      <c r="EOT361" s="100" t="s">
        <v>1544</v>
      </c>
      <c r="EOU361" s="101">
        <v>20302</v>
      </c>
      <c r="EOV361" s="100" t="s">
        <v>1545</v>
      </c>
      <c r="EOW361" s="100"/>
      <c r="EOX361" s="123" t="s">
        <v>1543</v>
      </c>
      <c r="EOY361" s="106"/>
      <c r="EOZ361" s="99"/>
      <c r="EPA361" s="99">
        <f t="shared" si="77"/>
        <v>1</v>
      </c>
      <c r="EPB361" s="100" t="s">
        <v>1544</v>
      </c>
      <c r="EPC361" s="101">
        <v>20302</v>
      </c>
      <c r="EPD361" s="100" t="s">
        <v>1545</v>
      </c>
      <c r="EPE361" s="100"/>
      <c r="EPF361" s="123" t="s">
        <v>1543</v>
      </c>
      <c r="EPG361" s="106"/>
      <c r="EPH361" s="99"/>
      <c r="EPI361" s="99">
        <f t="shared" si="77"/>
        <v>1</v>
      </c>
      <c r="EPJ361" s="100" t="s">
        <v>1544</v>
      </c>
      <c r="EPK361" s="101">
        <v>20302</v>
      </c>
      <c r="EPL361" s="100" t="s">
        <v>1545</v>
      </c>
      <c r="EPM361" s="100"/>
      <c r="EPN361" s="123" t="s">
        <v>1543</v>
      </c>
      <c r="EPO361" s="106"/>
      <c r="EPP361" s="99"/>
      <c r="EPQ361" s="99">
        <f t="shared" si="77"/>
        <v>1</v>
      </c>
      <c r="EPR361" s="100" t="s">
        <v>1544</v>
      </c>
      <c r="EPS361" s="101">
        <v>20302</v>
      </c>
      <c r="EPT361" s="100" t="s">
        <v>1545</v>
      </c>
      <c r="EPU361" s="100"/>
      <c r="EPV361" s="123" t="s">
        <v>1543</v>
      </c>
      <c r="EPW361" s="106"/>
      <c r="EPX361" s="99"/>
      <c r="EPY361" s="99">
        <f t="shared" si="77"/>
        <v>1</v>
      </c>
      <c r="EPZ361" s="100" t="s">
        <v>1544</v>
      </c>
      <c r="EQA361" s="101">
        <v>20302</v>
      </c>
      <c r="EQB361" s="100" t="s">
        <v>1545</v>
      </c>
      <c r="EQC361" s="100"/>
      <c r="EQD361" s="123" t="s">
        <v>1543</v>
      </c>
      <c r="EQE361" s="106"/>
      <c r="EQF361" s="99"/>
      <c r="EQG361" s="99">
        <f t="shared" si="77"/>
        <v>1</v>
      </c>
      <c r="EQH361" s="100" t="s">
        <v>1544</v>
      </c>
      <c r="EQI361" s="101">
        <v>20302</v>
      </c>
      <c r="EQJ361" s="100" t="s">
        <v>1545</v>
      </c>
      <c r="EQK361" s="100"/>
      <c r="EQL361" s="123" t="s">
        <v>1543</v>
      </c>
      <c r="EQM361" s="106"/>
      <c r="EQN361" s="99"/>
      <c r="EQO361" s="99">
        <f t="shared" si="77"/>
        <v>1</v>
      </c>
      <c r="EQP361" s="100" t="s">
        <v>1544</v>
      </c>
      <c r="EQQ361" s="101">
        <v>20302</v>
      </c>
      <c r="EQR361" s="100" t="s">
        <v>1545</v>
      </c>
      <c r="EQS361" s="100"/>
      <c r="EQT361" s="123" t="s">
        <v>1543</v>
      </c>
      <c r="EQU361" s="106"/>
      <c r="EQV361" s="99"/>
      <c r="EQW361" s="99">
        <f t="shared" ref="EQW361:ETA361" si="78">IF(ERA361&gt;1,"",1)</f>
        <v>1</v>
      </c>
      <c r="EQX361" s="100" t="s">
        <v>1544</v>
      </c>
      <c r="EQY361" s="101">
        <v>20302</v>
      </c>
      <c r="EQZ361" s="100" t="s">
        <v>1545</v>
      </c>
      <c r="ERA361" s="100"/>
      <c r="ERB361" s="123" t="s">
        <v>1543</v>
      </c>
      <c r="ERC361" s="106"/>
      <c r="ERD361" s="99"/>
      <c r="ERE361" s="99">
        <f t="shared" si="78"/>
        <v>1</v>
      </c>
      <c r="ERF361" s="100" t="s">
        <v>1544</v>
      </c>
      <c r="ERG361" s="101">
        <v>20302</v>
      </c>
      <c r="ERH361" s="100" t="s">
        <v>1545</v>
      </c>
      <c r="ERI361" s="100"/>
      <c r="ERJ361" s="123" t="s">
        <v>1543</v>
      </c>
      <c r="ERK361" s="106"/>
      <c r="ERL361" s="99"/>
      <c r="ERM361" s="99">
        <f t="shared" si="78"/>
        <v>1</v>
      </c>
      <c r="ERN361" s="100" t="s">
        <v>1544</v>
      </c>
      <c r="ERO361" s="101">
        <v>20302</v>
      </c>
      <c r="ERP361" s="100" t="s">
        <v>1545</v>
      </c>
      <c r="ERQ361" s="100"/>
      <c r="ERR361" s="123" t="s">
        <v>1543</v>
      </c>
      <c r="ERS361" s="106"/>
      <c r="ERT361" s="99"/>
      <c r="ERU361" s="99">
        <f t="shared" si="78"/>
        <v>1</v>
      </c>
      <c r="ERV361" s="100" t="s">
        <v>1544</v>
      </c>
      <c r="ERW361" s="101">
        <v>20302</v>
      </c>
      <c r="ERX361" s="100" t="s">
        <v>1545</v>
      </c>
      <c r="ERY361" s="100"/>
      <c r="ERZ361" s="123" t="s">
        <v>1543</v>
      </c>
      <c r="ESA361" s="106"/>
      <c r="ESB361" s="99"/>
      <c r="ESC361" s="99">
        <f t="shared" si="78"/>
        <v>1</v>
      </c>
      <c r="ESD361" s="100" t="s">
        <v>1544</v>
      </c>
      <c r="ESE361" s="101">
        <v>20302</v>
      </c>
      <c r="ESF361" s="100" t="s">
        <v>1545</v>
      </c>
      <c r="ESG361" s="100"/>
      <c r="ESH361" s="123" t="s">
        <v>1543</v>
      </c>
      <c r="ESI361" s="106"/>
      <c r="ESJ361" s="99"/>
      <c r="ESK361" s="99">
        <f t="shared" si="78"/>
        <v>1</v>
      </c>
      <c r="ESL361" s="100" t="s">
        <v>1544</v>
      </c>
      <c r="ESM361" s="101">
        <v>20302</v>
      </c>
      <c r="ESN361" s="100" t="s">
        <v>1545</v>
      </c>
      <c r="ESO361" s="100"/>
      <c r="ESP361" s="123" t="s">
        <v>1543</v>
      </c>
      <c r="ESQ361" s="106"/>
      <c r="ESR361" s="99"/>
      <c r="ESS361" s="99">
        <f t="shared" si="78"/>
        <v>1</v>
      </c>
      <c r="EST361" s="100" t="s">
        <v>1544</v>
      </c>
      <c r="ESU361" s="101">
        <v>20302</v>
      </c>
      <c r="ESV361" s="100" t="s">
        <v>1545</v>
      </c>
      <c r="ESW361" s="100"/>
      <c r="ESX361" s="123" t="s">
        <v>1543</v>
      </c>
      <c r="ESY361" s="106"/>
      <c r="ESZ361" s="99"/>
      <c r="ETA361" s="99">
        <f t="shared" si="78"/>
        <v>1</v>
      </c>
      <c r="ETB361" s="100" t="s">
        <v>1544</v>
      </c>
      <c r="ETC361" s="101">
        <v>20302</v>
      </c>
      <c r="ETD361" s="100" t="s">
        <v>1545</v>
      </c>
      <c r="ETE361" s="100"/>
      <c r="ETF361" s="123" t="s">
        <v>1543</v>
      </c>
      <c r="ETG361" s="106"/>
      <c r="ETH361" s="99"/>
      <c r="ETI361" s="99">
        <f t="shared" ref="ETI361:EVM361" si="79">IF(ETM361&gt;1,"",1)</f>
        <v>1</v>
      </c>
      <c r="ETJ361" s="100" t="s">
        <v>1544</v>
      </c>
      <c r="ETK361" s="101">
        <v>20302</v>
      </c>
      <c r="ETL361" s="100" t="s">
        <v>1545</v>
      </c>
      <c r="ETM361" s="100"/>
      <c r="ETN361" s="123" t="s">
        <v>1543</v>
      </c>
      <c r="ETO361" s="106"/>
      <c r="ETP361" s="99"/>
      <c r="ETQ361" s="99">
        <f t="shared" si="79"/>
        <v>1</v>
      </c>
      <c r="ETR361" s="100" t="s">
        <v>1544</v>
      </c>
      <c r="ETS361" s="101">
        <v>20302</v>
      </c>
      <c r="ETT361" s="100" t="s">
        <v>1545</v>
      </c>
      <c r="ETU361" s="100"/>
      <c r="ETV361" s="123" t="s">
        <v>1543</v>
      </c>
      <c r="ETW361" s="106"/>
      <c r="ETX361" s="99"/>
      <c r="ETY361" s="99">
        <f t="shared" si="79"/>
        <v>1</v>
      </c>
      <c r="ETZ361" s="100" t="s">
        <v>1544</v>
      </c>
      <c r="EUA361" s="101">
        <v>20302</v>
      </c>
      <c r="EUB361" s="100" t="s">
        <v>1545</v>
      </c>
      <c r="EUC361" s="100"/>
      <c r="EUD361" s="123" t="s">
        <v>1543</v>
      </c>
      <c r="EUE361" s="106"/>
      <c r="EUF361" s="99"/>
      <c r="EUG361" s="99">
        <f t="shared" si="79"/>
        <v>1</v>
      </c>
      <c r="EUH361" s="100" t="s">
        <v>1544</v>
      </c>
      <c r="EUI361" s="101">
        <v>20302</v>
      </c>
      <c r="EUJ361" s="100" t="s">
        <v>1545</v>
      </c>
      <c r="EUK361" s="100"/>
      <c r="EUL361" s="123" t="s">
        <v>1543</v>
      </c>
      <c r="EUM361" s="106"/>
      <c r="EUN361" s="99"/>
      <c r="EUO361" s="99">
        <f t="shared" si="79"/>
        <v>1</v>
      </c>
      <c r="EUP361" s="100" t="s">
        <v>1544</v>
      </c>
      <c r="EUQ361" s="101">
        <v>20302</v>
      </c>
      <c r="EUR361" s="100" t="s">
        <v>1545</v>
      </c>
      <c r="EUS361" s="100"/>
      <c r="EUT361" s="123" t="s">
        <v>1543</v>
      </c>
      <c r="EUU361" s="106"/>
      <c r="EUV361" s="99"/>
      <c r="EUW361" s="99">
        <f t="shared" si="79"/>
        <v>1</v>
      </c>
      <c r="EUX361" s="100" t="s">
        <v>1544</v>
      </c>
      <c r="EUY361" s="101">
        <v>20302</v>
      </c>
      <c r="EUZ361" s="100" t="s">
        <v>1545</v>
      </c>
      <c r="EVA361" s="100"/>
      <c r="EVB361" s="123" t="s">
        <v>1543</v>
      </c>
      <c r="EVC361" s="106"/>
      <c r="EVD361" s="99"/>
      <c r="EVE361" s="99">
        <f t="shared" si="79"/>
        <v>1</v>
      </c>
      <c r="EVF361" s="100" t="s">
        <v>1544</v>
      </c>
      <c r="EVG361" s="101">
        <v>20302</v>
      </c>
      <c r="EVH361" s="100" t="s">
        <v>1545</v>
      </c>
      <c r="EVI361" s="100"/>
      <c r="EVJ361" s="123" t="s">
        <v>1543</v>
      </c>
      <c r="EVK361" s="106"/>
      <c r="EVL361" s="99"/>
      <c r="EVM361" s="99">
        <f t="shared" si="79"/>
        <v>1</v>
      </c>
      <c r="EVN361" s="100" t="s">
        <v>1544</v>
      </c>
      <c r="EVO361" s="101">
        <v>20302</v>
      </c>
      <c r="EVP361" s="100" t="s">
        <v>1545</v>
      </c>
      <c r="EVQ361" s="100"/>
      <c r="EVR361" s="123" t="s">
        <v>1543</v>
      </c>
      <c r="EVS361" s="106"/>
      <c r="EVT361" s="99"/>
      <c r="EVU361" s="99">
        <f t="shared" ref="EVU361:EXY361" si="80">IF(EVY361&gt;1,"",1)</f>
        <v>1</v>
      </c>
      <c r="EVV361" s="100" t="s">
        <v>1544</v>
      </c>
      <c r="EVW361" s="101">
        <v>20302</v>
      </c>
      <c r="EVX361" s="100" t="s">
        <v>1545</v>
      </c>
      <c r="EVY361" s="100"/>
      <c r="EVZ361" s="123" t="s">
        <v>1543</v>
      </c>
      <c r="EWA361" s="106"/>
      <c r="EWB361" s="99"/>
      <c r="EWC361" s="99">
        <f t="shared" si="80"/>
        <v>1</v>
      </c>
      <c r="EWD361" s="100" t="s">
        <v>1544</v>
      </c>
      <c r="EWE361" s="101">
        <v>20302</v>
      </c>
      <c r="EWF361" s="100" t="s">
        <v>1545</v>
      </c>
      <c r="EWG361" s="100"/>
      <c r="EWH361" s="123" t="s">
        <v>1543</v>
      </c>
      <c r="EWI361" s="106"/>
      <c r="EWJ361" s="99"/>
      <c r="EWK361" s="99">
        <f t="shared" si="80"/>
        <v>1</v>
      </c>
      <c r="EWL361" s="100" t="s">
        <v>1544</v>
      </c>
      <c r="EWM361" s="101">
        <v>20302</v>
      </c>
      <c r="EWN361" s="100" t="s">
        <v>1545</v>
      </c>
      <c r="EWO361" s="100"/>
      <c r="EWP361" s="123" t="s">
        <v>1543</v>
      </c>
      <c r="EWQ361" s="106"/>
      <c r="EWR361" s="99"/>
      <c r="EWS361" s="99">
        <f t="shared" si="80"/>
        <v>1</v>
      </c>
      <c r="EWT361" s="100" t="s">
        <v>1544</v>
      </c>
      <c r="EWU361" s="101">
        <v>20302</v>
      </c>
      <c r="EWV361" s="100" t="s">
        <v>1545</v>
      </c>
      <c r="EWW361" s="100"/>
      <c r="EWX361" s="123" t="s">
        <v>1543</v>
      </c>
      <c r="EWY361" s="106"/>
      <c r="EWZ361" s="99"/>
      <c r="EXA361" s="99">
        <f t="shared" si="80"/>
        <v>1</v>
      </c>
      <c r="EXB361" s="100" t="s">
        <v>1544</v>
      </c>
      <c r="EXC361" s="101">
        <v>20302</v>
      </c>
      <c r="EXD361" s="100" t="s">
        <v>1545</v>
      </c>
      <c r="EXE361" s="100"/>
      <c r="EXF361" s="123" t="s">
        <v>1543</v>
      </c>
      <c r="EXG361" s="106"/>
      <c r="EXH361" s="99"/>
      <c r="EXI361" s="99">
        <f t="shared" si="80"/>
        <v>1</v>
      </c>
      <c r="EXJ361" s="100" t="s">
        <v>1544</v>
      </c>
      <c r="EXK361" s="101">
        <v>20302</v>
      </c>
      <c r="EXL361" s="100" t="s">
        <v>1545</v>
      </c>
      <c r="EXM361" s="100"/>
      <c r="EXN361" s="123" t="s">
        <v>1543</v>
      </c>
      <c r="EXO361" s="106"/>
      <c r="EXP361" s="99"/>
      <c r="EXQ361" s="99">
        <f t="shared" si="80"/>
        <v>1</v>
      </c>
      <c r="EXR361" s="100" t="s">
        <v>1544</v>
      </c>
      <c r="EXS361" s="101">
        <v>20302</v>
      </c>
      <c r="EXT361" s="100" t="s">
        <v>1545</v>
      </c>
      <c r="EXU361" s="100"/>
      <c r="EXV361" s="123" t="s">
        <v>1543</v>
      </c>
      <c r="EXW361" s="106"/>
      <c r="EXX361" s="99"/>
      <c r="EXY361" s="99">
        <f t="shared" si="80"/>
        <v>1</v>
      </c>
      <c r="EXZ361" s="100" t="s">
        <v>1544</v>
      </c>
      <c r="EYA361" s="101">
        <v>20302</v>
      </c>
      <c r="EYB361" s="100" t="s">
        <v>1545</v>
      </c>
      <c r="EYC361" s="100"/>
      <c r="EYD361" s="123" t="s">
        <v>1543</v>
      </c>
      <c r="EYE361" s="106"/>
      <c r="EYF361" s="99"/>
      <c r="EYG361" s="99">
        <f t="shared" ref="EYG361:FAK361" si="81">IF(EYK361&gt;1,"",1)</f>
        <v>1</v>
      </c>
      <c r="EYH361" s="100" t="s">
        <v>1544</v>
      </c>
      <c r="EYI361" s="101">
        <v>20302</v>
      </c>
      <c r="EYJ361" s="100" t="s">
        <v>1545</v>
      </c>
      <c r="EYK361" s="100"/>
      <c r="EYL361" s="123" t="s">
        <v>1543</v>
      </c>
      <c r="EYM361" s="106"/>
      <c r="EYN361" s="99"/>
      <c r="EYO361" s="99">
        <f t="shared" si="81"/>
        <v>1</v>
      </c>
      <c r="EYP361" s="100" t="s">
        <v>1544</v>
      </c>
      <c r="EYQ361" s="101">
        <v>20302</v>
      </c>
      <c r="EYR361" s="100" t="s">
        <v>1545</v>
      </c>
      <c r="EYS361" s="100"/>
      <c r="EYT361" s="123" t="s">
        <v>1543</v>
      </c>
      <c r="EYU361" s="106"/>
      <c r="EYV361" s="99"/>
      <c r="EYW361" s="99">
        <f t="shared" si="81"/>
        <v>1</v>
      </c>
      <c r="EYX361" s="100" t="s">
        <v>1544</v>
      </c>
      <c r="EYY361" s="101">
        <v>20302</v>
      </c>
      <c r="EYZ361" s="100" t="s">
        <v>1545</v>
      </c>
      <c r="EZA361" s="100"/>
      <c r="EZB361" s="123" t="s">
        <v>1543</v>
      </c>
      <c r="EZC361" s="106"/>
      <c r="EZD361" s="99"/>
      <c r="EZE361" s="99">
        <f t="shared" si="81"/>
        <v>1</v>
      </c>
      <c r="EZF361" s="100" t="s">
        <v>1544</v>
      </c>
      <c r="EZG361" s="101">
        <v>20302</v>
      </c>
      <c r="EZH361" s="100" t="s">
        <v>1545</v>
      </c>
      <c r="EZI361" s="100"/>
      <c r="EZJ361" s="123" t="s">
        <v>1543</v>
      </c>
      <c r="EZK361" s="106"/>
      <c r="EZL361" s="99"/>
      <c r="EZM361" s="99">
        <f t="shared" si="81"/>
        <v>1</v>
      </c>
      <c r="EZN361" s="100" t="s">
        <v>1544</v>
      </c>
      <c r="EZO361" s="101">
        <v>20302</v>
      </c>
      <c r="EZP361" s="100" t="s">
        <v>1545</v>
      </c>
      <c r="EZQ361" s="100"/>
      <c r="EZR361" s="123" t="s">
        <v>1543</v>
      </c>
      <c r="EZS361" s="106"/>
      <c r="EZT361" s="99"/>
      <c r="EZU361" s="99">
        <f t="shared" si="81"/>
        <v>1</v>
      </c>
      <c r="EZV361" s="100" t="s">
        <v>1544</v>
      </c>
      <c r="EZW361" s="101">
        <v>20302</v>
      </c>
      <c r="EZX361" s="100" t="s">
        <v>1545</v>
      </c>
      <c r="EZY361" s="100"/>
      <c r="EZZ361" s="123" t="s">
        <v>1543</v>
      </c>
      <c r="FAA361" s="106"/>
      <c r="FAB361" s="99"/>
      <c r="FAC361" s="99">
        <f t="shared" si="81"/>
        <v>1</v>
      </c>
      <c r="FAD361" s="100" t="s">
        <v>1544</v>
      </c>
      <c r="FAE361" s="101">
        <v>20302</v>
      </c>
      <c r="FAF361" s="100" t="s">
        <v>1545</v>
      </c>
      <c r="FAG361" s="100"/>
      <c r="FAH361" s="123" t="s">
        <v>1543</v>
      </c>
      <c r="FAI361" s="106"/>
      <c r="FAJ361" s="99"/>
      <c r="FAK361" s="99">
        <f t="shared" si="81"/>
        <v>1</v>
      </c>
      <c r="FAL361" s="100" t="s">
        <v>1544</v>
      </c>
      <c r="FAM361" s="101">
        <v>20302</v>
      </c>
      <c r="FAN361" s="100" t="s">
        <v>1545</v>
      </c>
      <c r="FAO361" s="100"/>
      <c r="FAP361" s="123" t="s">
        <v>1543</v>
      </c>
      <c r="FAQ361" s="106"/>
      <c r="FAR361" s="99"/>
      <c r="FAS361" s="99">
        <f t="shared" ref="FAS361:FCW361" si="82">IF(FAW361&gt;1,"",1)</f>
        <v>1</v>
      </c>
      <c r="FAT361" s="100" t="s">
        <v>1544</v>
      </c>
      <c r="FAU361" s="101">
        <v>20302</v>
      </c>
      <c r="FAV361" s="100" t="s">
        <v>1545</v>
      </c>
      <c r="FAW361" s="100"/>
      <c r="FAX361" s="123" t="s">
        <v>1543</v>
      </c>
      <c r="FAY361" s="106"/>
      <c r="FAZ361" s="99"/>
      <c r="FBA361" s="99">
        <f t="shared" si="82"/>
        <v>1</v>
      </c>
      <c r="FBB361" s="100" t="s">
        <v>1544</v>
      </c>
      <c r="FBC361" s="101">
        <v>20302</v>
      </c>
      <c r="FBD361" s="100" t="s">
        <v>1545</v>
      </c>
      <c r="FBE361" s="100"/>
      <c r="FBF361" s="123" t="s">
        <v>1543</v>
      </c>
      <c r="FBG361" s="106"/>
      <c r="FBH361" s="99"/>
      <c r="FBI361" s="99">
        <f t="shared" si="82"/>
        <v>1</v>
      </c>
      <c r="FBJ361" s="100" t="s">
        <v>1544</v>
      </c>
      <c r="FBK361" s="101">
        <v>20302</v>
      </c>
      <c r="FBL361" s="100" t="s">
        <v>1545</v>
      </c>
      <c r="FBM361" s="100"/>
      <c r="FBN361" s="123" t="s">
        <v>1543</v>
      </c>
      <c r="FBO361" s="106"/>
      <c r="FBP361" s="99"/>
      <c r="FBQ361" s="99">
        <f t="shared" si="82"/>
        <v>1</v>
      </c>
      <c r="FBR361" s="100" t="s">
        <v>1544</v>
      </c>
      <c r="FBS361" s="101">
        <v>20302</v>
      </c>
      <c r="FBT361" s="100" t="s">
        <v>1545</v>
      </c>
      <c r="FBU361" s="100"/>
      <c r="FBV361" s="123" t="s">
        <v>1543</v>
      </c>
      <c r="FBW361" s="106"/>
      <c r="FBX361" s="99"/>
      <c r="FBY361" s="99">
        <f t="shared" si="82"/>
        <v>1</v>
      </c>
      <c r="FBZ361" s="100" t="s">
        <v>1544</v>
      </c>
      <c r="FCA361" s="101">
        <v>20302</v>
      </c>
      <c r="FCB361" s="100" t="s">
        <v>1545</v>
      </c>
      <c r="FCC361" s="100"/>
      <c r="FCD361" s="123" t="s">
        <v>1543</v>
      </c>
      <c r="FCE361" s="106"/>
      <c r="FCF361" s="99"/>
      <c r="FCG361" s="99">
        <f t="shared" si="82"/>
        <v>1</v>
      </c>
      <c r="FCH361" s="100" t="s">
        <v>1544</v>
      </c>
      <c r="FCI361" s="101">
        <v>20302</v>
      </c>
      <c r="FCJ361" s="100" t="s">
        <v>1545</v>
      </c>
      <c r="FCK361" s="100"/>
      <c r="FCL361" s="123" t="s">
        <v>1543</v>
      </c>
      <c r="FCM361" s="106"/>
      <c r="FCN361" s="99"/>
      <c r="FCO361" s="99">
        <f t="shared" si="82"/>
        <v>1</v>
      </c>
      <c r="FCP361" s="100" t="s">
        <v>1544</v>
      </c>
      <c r="FCQ361" s="101">
        <v>20302</v>
      </c>
      <c r="FCR361" s="100" t="s">
        <v>1545</v>
      </c>
      <c r="FCS361" s="100"/>
      <c r="FCT361" s="123" t="s">
        <v>1543</v>
      </c>
      <c r="FCU361" s="106"/>
      <c r="FCV361" s="99"/>
      <c r="FCW361" s="99">
        <f t="shared" si="82"/>
        <v>1</v>
      </c>
      <c r="FCX361" s="100" t="s">
        <v>1544</v>
      </c>
      <c r="FCY361" s="101">
        <v>20302</v>
      </c>
      <c r="FCZ361" s="100" t="s">
        <v>1545</v>
      </c>
      <c r="FDA361" s="100"/>
      <c r="FDB361" s="123" t="s">
        <v>1543</v>
      </c>
      <c r="FDC361" s="106"/>
      <c r="FDD361" s="99"/>
      <c r="FDE361" s="99">
        <f t="shared" ref="FDE361:FFI361" si="83">IF(FDI361&gt;1,"",1)</f>
        <v>1</v>
      </c>
      <c r="FDF361" s="100" t="s">
        <v>1544</v>
      </c>
      <c r="FDG361" s="101">
        <v>20302</v>
      </c>
      <c r="FDH361" s="100" t="s">
        <v>1545</v>
      </c>
      <c r="FDI361" s="100"/>
      <c r="FDJ361" s="123" t="s">
        <v>1543</v>
      </c>
      <c r="FDK361" s="106"/>
      <c r="FDL361" s="99"/>
      <c r="FDM361" s="99">
        <f t="shared" si="83"/>
        <v>1</v>
      </c>
      <c r="FDN361" s="100" t="s">
        <v>1544</v>
      </c>
      <c r="FDO361" s="101">
        <v>20302</v>
      </c>
      <c r="FDP361" s="100" t="s">
        <v>1545</v>
      </c>
      <c r="FDQ361" s="100"/>
      <c r="FDR361" s="123" t="s">
        <v>1543</v>
      </c>
      <c r="FDS361" s="106"/>
      <c r="FDT361" s="99"/>
      <c r="FDU361" s="99">
        <f t="shared" si="83"/>
        <v>1</v>
      </c>
      <c r="FDV361" s="100" t="s">
        <v>1544</v>
      </c>
      <c r="FDW361" s="101">
        <v>20302</v>
      </c>
      <c r="FDX361" s="100" t="s">
        <v>1545</v>
      </c>
      <c r="FDY361" s="100"/>
      <c r="FDZ361" s="123" t="s">
        <v>1543</v>
      </c>
      <c r="FEA361" s="106"/>
      <c r="FEB361" s="99"/>
      <c r="FEC361" s="99">
        <f t="shared" si="83"/>
        <v>1</v>
      </c>
      <c r="FED361" s="100" t="s">
        <v>1544</v>
      </c>
      <c r="FEE361" s="101">
        <v>20302</v>
      </c>
      <c r="FEF361" s="100" t="s">
        <v>1545</v>
      </c>
      <c r="FEG361" s="100"/>
      <c r="FEH361" s="123" t="s">
        <v>1543</v>
      </c>
      <c r="FEI361" s="106"/>
      <c r="FEJ361" s="99"/>
      <c r="FEK361" s="99">
        <f t="shared" si="83"/>
        <v>1</v>
      </c>
      <c r="FEL361" s="100" t="s">
        <v>1544</v>
      </c>
      <c r="FEM361" s="101">
        <v>20302</v>
      </c>
      <c r="FEN361" s="100" t="s">
        <v>1545</v>
      </c>
      <c r="FEO361" s="100"/>
      <c r="FEP361" s="123" t="s">
        <v>1543</v>
      </c>
      <c r="FEQ361" s="106"/>
      <c r="FER361" s="99"/>
      <c r="FES361" s="99">
        <f t="shared" si="83"/>
        <v>1</v>
      </c>
      <c r="FET361" s="100" t="s">
        <v>1544</v>
      </c>
      <c r="FEU361" s="101">
        <v>20302</v>
      </c>
      <c r="FEV361" s="100" t="s">
        <v>1545</v>
      </c>
      <c r="FEW361" s="100"/>
      <c r="FEX361" s="123" t="s">
        <v>1543</v>
      </c>
      <c r="FEY361" s="106"/>
      <c r="FEZ361" s="99"/>
      <c r="FFA361" s="99">
        <f t="shared" si="83"/>
        <v>1</v>
      </c>
      <c r="FFB361" s="100" t="s">
        <v>1544</v>
      </c>
      <c r="FFC361" s="101">
        <v>20302</v>
      </c>
      <c r="FFD361" s="100" t="s">
        <v>1545</v>
      </c>
      <c r="FFE361" s="100"/>
      <c r="FFF361" s="123" t="s">
        <v>1543</v>
      </c>
      <c r="FFG361" s="106"/>
      <c r="FFH361" s="99"/>
      <c r="FFI361" s="99">
        <f t="shared" si="83"/>
        <v>1</v>
      </c>
      <c r="FFJ361" s="100" t="s">
        <v>1544</v>
      </c>
      <c r="FFK361" s="101">
        <v>20302</v>
      </c>
      <c r="FFL361" s="100" t="s">
        <v>1545</v>
      </c>
      <c r="FFM361" s="100"/>
      <c r="FFN361" s="123" t="s">
        <v>1543</v>
      </c>
      <c r="FFO361" s="106"/>
      <c r="FFP361" s="99"/>
      <c r="FFQ361" s="99">
        <f t="shared" ref="FFQ361:FHU361" si="84">IF(FFU361&gt;1,"",1)</f>
        <v>1</v>
      </c>
      <c r="FFR361" s="100" t="s">
        <v>1544</v>
      </c>
      <c r="FFS361" s="101">
        <v>20302</v>
      </c>
      <c r="FFT361" s="100" t="s">
        <v>1545</v>
      </c>
      <c r="FFU361" s="100"/>
      <c r="FFV361" s="123" t="s">
        <v>1543</v>
      </c>
      <c r="FFW361" s="106"/>
      <c r="FFX361" s="99"/>
      <c r="FFY361" s="99">
        <f t="shared" si="84"/>
        <v>1</v>
      </c>
      <c r="FFZ361" s="100" t="s">
        <v>1544</v>
      </c>
      <c r="FGA361" s="101">
        <v>20302</v>
      </c>
      <c r="FGB361" s="100" t="s">
        <v>1545</v>
      </c>
      <c r="FGC361" s="100"/>
      <c r="FGD361" s="123" t="s">
        <v>1543</v>
      </c>
      <c r="FGE361" s="106"/>
      <c r="FGF361" s="99"/>
      <c r="FGG361" s="99">
        <f t="shared" si="84"/>
        <v>1</v>
      </c>
      <c r="FGH361" s="100" t="s">
        <v>1544</v>
      </c>
      <c r="FGI361" s="101">
        <v>20302</v>
      </c>
      <c r="FGJ361" s="100" t="s">
        <v>1545</v>
      </c>
      <c r="FGK361" s="100"/>
      <c r="FGL361" s="123" t="s">
        <v>1543</v>
      </c>
      <c r="FGM361" s="106"/>
      <c r="FGN361" s="99"/>
      <c r="FGO361" s="99">
        <f t="shared" si="84"/>
        <v>1</v>
      </c>
      <c r="FGP361" s="100" t="s">
        <v>1544</v>
      </c>
      <c r="FGQ361" s="101">
        <v>20302</v>
      </c>
      <c r="FGR361" s="100" t="s">
        <v>1545</v>
      </c>
      <c r="FGS361" s="100"/>
      <c r="FGT361" s="123" t="s">
        <v>1543</v>
      </c>
      <c r="FGU361" s="106"/>
      <c r="FGV361" s="99"/>
      <c r="FGW361" s="99">
        <f t="shared" si="84"/>
        <v>1</v>
      </c>
      <c r="FGX361" s="100" t="s">
        <v>1544</v>
      </c>
      <c r="FGY361" s="101">
        <v>20302</v>
      </c>
      <c r="FGZ361" s="100" t="s">
        <v>1545</v>
      </c>
      <c r="FHA361" s="100"/>
      <c r="FHB361" s="123" t="s">
        <v>1543</v>
      </c>
      <c r="FHC361" s="106"/>
      <c r="FHD361" s="99"/>
      <c r="FHE361" s="99">
        <f t="shared" si="84"/>
        <v>1</v>
      </c>
      <c r="FHF361" s="100" t="s">
        <v>1544</v>
      </c>
      <c r="FHG361" s="101">
        <v>20302</v>
      </c>
      <c r="FHH361" s="100" t="s">
        <v>1545</v>
      </c>
      <c r="FHI361" s="100"/>
      <c r="FHJ361" s="123" t="s">
        <v>1543</v>
      </c>
      <c r="FHK361" s="106"/>
      <c r="FHL361" s="99"/>
      <c r="FHM361" s="99">
        <f t="shared" si="84"/>
        <v>1</v>
      </c>
      <c r="FHN361" s="100" t="s">
        <v>1544</v>
      </c>
      <c r="FHO361" s="101">
        <v>20302</v>
      </c>
      <c r="FHP361" s="100" t="s">
        <v>1545</v>
      </c>
      <c r="FHQ361" s="100"/>
      <c r="FHR361" s="123" t="s">
        <v>1543</v>
      </c>
      <c r="FHS361" s="106"/>
      <c r="FHT361" s="99"/>
      <c r="FHU361" s="99">
        <f t="shared" si="84"/>
        <v>1</v>
      </c>
      <c r="FHV361" s="100" t="s">
        <v>1544</v>
      </c>
      <c r="FHW361" s="101">
        <v>20302</v>
      </c>
      <c r="FHX361" s="100" t="s">
        <v>1545</v>
      </c>
      <c r="FHY361" s="100"/>
      <c r="FHZ361" s="123" t="s">
        <v>1543</v>
      </c>
      <c r="FIA361" s="106"/>
      <c r="FIB361" s="99"/>
      <c r="FIC361" s="99">
        <f t="shared" ref="FIC361:FKG361" si="85">IF(FIG361&gt;1,"",1)</f>
        <v>1</v>
      </c>
      <c r="FID361" s="100" t="s">
        <v>1544</v>
      </c>
      <c r="FIE361" s="101">
        <v>20302</v>
      </c>
      <c r="FIF361" s="100" t="s">
        <v>1545</v>
      </c>
      <c r="FIG361" s="100"/>
      <c r="FIH361" s="123" t="s">
        <v>1543</v>
      </c>
      <c r="FII361" s="106"/>
      <c r="FIJ361" s="99"/>
      <c r="FIK361" s="99">
        <f t="shared" si="85"/>
        <v>1</v>
      </c>
      <c r="FIL361" s="100" t="s">
        <v>1544</v>
      </c>
      <c r="FIM361" s="101">
        <v>20302</v>
      </c>
      <c r="FIN361" s="100" t="s">
        <v>1545</v>
      </c>
      <c r="FIO361" s="100"/>
      <c r="FIP361" s="123" t="s">
        <v>1543</v>
      </c>
      <c r="FIQ361" s="106"/>
      <c r="FIR361" s="99"/>
      <c r="FIS361" s="99">
        <f t="shared" si="85"/>
        <v>1</v>
      </c>
      <c r="FIT361" s="100" t="s">
        <v>1544</v>
      </c>
      <c r="FIU361" s="101">
        <v>20302</v>
      </c>
      <c r="FIV361" s="100" t="s">
        <v>1545</v>
      </c>
      <c r="FIW361" s="100"/>
      <c r="FIX361" s="123" t="s">
        <v>1543</v>
      </c>
      <c r="FIY361" s="106"/>
      <c r="FIZ361" s="99"/>
      <c r="FJA361" s="99">
        <f t="shared" si="85"/>
        <v>1</v>
      </c>
      <c r="FJB361" s="100" t="s">
        <v>1544</v>
      </c>
      <c r="FJC361" s="101">
        <v>20302</v>
      </c>
      <c r="FJD361" s="100" t="s">
        <v>1545</v>
      </c>
      <c r="FJE361" s="100"/>
      <c r="FJF361" s="123" t="s">
        <v>1543</v>
      </c>
      <c r="FJG361" s="106"/>
      <c r="FJH361" s="99"/>
      <c r="FJI361" s="99">
        <f t="shared" si="85"/>
        <v>1</v>
      </c>
      <c r="FJJ361" s="100" t="s">
        <v>1544</v>
      </c>
      <c r="FJK361" s="101">
        <v>20302</v>
      </c>
      <c r="FJL361" s="100" t="s">
        <v>1545</v>
      </c>
      <c r="FJM361" s="100"/>
      <c r="FJN361" s="123" t="s">
        <v>1543</v>
      </c>
      <c r="FJO361" s="106"/>
      <c r="FJP361" s="99"/>
      <c r="FJQ361" s="99">
        <f t="shared" si="85"/>
        <v>1</v>
      </c>
      <c r="FJR361" s="100" t="s">
        <v>1544</v>
      </c>
      <c r="FJS361" s="101">
        <v>20302</v>
      </c>
      <c r="FJT361" s="100" t="s">
        <v>1545</v>
      </c>
      <c r="FJU361" s="100"/>
      <c r="FJV361" s="123" t="s">
        <v>1543</v>
      </c>
      <c r="FJW361" s="106"/>
      <c r="FJX361" s="99"/>
      <c r="FJY361" s="99">
        <f t="shared" si="85"/>
        <v>1</v>
      </c>
      <c r="FJZ361" s="100" t="s">
        <v>1544</v>
      </c>
      <c r="FKA361" s="101">
        <v>20302</v>
      </c>
      <c r="FKB361" s="100" t="s">
        <v>1545</v>
      </c>
      <c r="FKC361" s="100"/>
      <c r="FKD361" s="123" t="s">
        <v>1543</v>
      </c>
      <c r="FKE361" s="106"/>
      <c r="FKF361" s="99"/>
      <c r="FKG361" s="99">
        <f t="shared" si="85"/>
        <v>1</v>
      </c>
      <c r="FKH361" s="100" t="s">
        <v>1544</v>
      </c>
      <c r="FKI361" s="101">
        <v>20302</v>
      </c>
      <c r="FKJ361" s="100" t="s">
        <v>1545</v>
      </c>
      <c r="FKK361" s="100"/>
      <c r="FKL361" s="123" t="s">
        <v>1543</v>
      </c>
      <c r="FKM361" s="106"/>
      <c r="FKN361" s="99"/>
      <c r="FKO361" s="99">
        <f t="shared" ref="FKO361:FMS361" si="86">IF(FKS361&gt;1,"",1)</f>
        <v>1</v>
      </c>
      <c r="FKP361" s="100" t="s">
        <v>1544</v>
      </c>
      <c r="FKQ361" s="101">
        <v>20302</v>
      </c>
      <c r="FKR361" s="100" t="s">
        <v>1545</v>
      </c>
      <c r="FKS361" s="100"/>
      <c r="FKT361" s="123" t="s">
        <v>1543</v>
      </c>
      <c r="FKU361" s="106"/>
      <c r="FKV361" s="99"/>
      <c r="FKW361" s="99">
        <f t="shared" si="86"/>
        <v>1</v>
      </c>
      <c r="FKX361" s="100" t="s">
        <v>1544</v>
      </c>
      <c r="FKY361" s="101">
        <v>20302</v>
      </c>
      <c r="FKZ361" s="100" t="s">
        <v>1545</v>
      </c>
      <c r="FLA361" s="100"/>
      <c r="FLB361" s="123" t="s">
        <v>1543</v>
      </c>
      <c r="FLC361" s="106"/>
      <c r="FLD361" s="99"/>
      <c r="FLE361" s="99">
        <f t="shared" si="86"/>
        <v>1</v>
      </c>
      <c r="FLF361" s="100" t="s">
        <v>1544</v>
      </c>
      <c r="FLG361" s="101">
        <v>20302</v>
      </c>
      <c r="FLH361" s="100" t="s">
        <v>1545</v>
      </c>
      <c r="FLI361" s="100"/>
      <c r="FLJ361" s="123" t="s">
        <v>1543</v>
      </c>
      <c r="FLK361" s="106"/>
      <c r="FLL361" s="99"/>
      <c r="FLM361" s="99">
        <f t="shared" si="86"/>
        <v>1</v>
      </c>
      <c r="FLN361" s="100" t="s">
        <v>1544</v>
      </c>
      <c r="FLO361" s="101">
        <v>20302</v>
      </c>
      <c r="FLP361" s="100" t="s">
        <v>1545</v>
      </c>
      <c r="FLQ361" s="100"/>
      <c r="FLR361" s="123" t="s">
        <v>1543</v>
      </c>
      <c r="FLS361" s="106"/>
      <c r="FLT361" s="99"/>
      <c r="FLU361" s="99">
        <f t="shared" si="86"/>
        <v>1</v>
      </c>
      <c r="FLV361" s="100" t="s">
        <v>1544</v>
      </c>
      <c r="FLW361" s="101">
        <v>20302</v>
      </c>
      <c r="FLX361" s="100" t="s">
        <v>1545</v>
      </c>
      <c r="FLY361" s="100"/>
      <c r="FLZ361" s="123" t="s">
        <v>1543</v>
      </c>
      <c r="FMA361" s="106"/>
      <c r="FMB361" s="99"/>
      <c r="FMC361" s="99">
        <f t="shared" si="86"/>
        <v>1</v>
      </c>
      <c r="FMD361" s="100" t="s">
        <v>1544</v>
      </c>
      <c r="FME361" s="101">
        <v>20302</v>
      </c>
      <c r="FMF361" s="100" t="s">
        <v>1545</v>
      </c>
      <c r="FMG361" s="100"/>
      <c r="FMH361" s="123" t="s">
        <v>1543</v>
      </c>
      <c r="FMI361" s="106"/>
      <c r="FMJ361" s="99"/>
      <c r="FMK361" s="99">
        <f t="shared" si="86"/>
        <v>1</v>
      </c>
      <c r="FML361" s="100" t="s">
        <v>1544</v>
      </c>
      <c r="FMM361" s="101">
        <v>20302</v>
      </c>
      <c r="FMN361" s="100" t="s">
        <v>1545</v>
      </c>
      <c r="FMO361" s="100"/>
      <c r="FMP361" s="123" t="s">
        <v>1543</v>
      </c>
      <c r="FMQ361" s="106"/>
      <c r="FMR361" s="99"/>
      <c r="FMS361" s="99">
        <f t="shared" si="86"/>
        <v>1</v>
      </c>
      <c r="FMT361" s="100" t="s">
        <v>1544</v>
      </c>
      <c r="FMU361" s="101">
        <v>20302</v>
      </c>
      <c r="FMV361" s="100" t="s">
        <v>1545</v>
      </c>
      <c r="FMW361" s="100"/>
      <c r="FMX361" s="123" t="s">
        <v>1543</v>
      </c>
      <c r="FMY361" s="106"/>
      <c r="FMZ361" s="99"/>
      <c r="FNA361" s="99">
        <f t="shared" ref="FNA361:FPE361" si="87">IF(FNE361&gt;1,"",1)</f>
        <v>1</v>
      </c>
      <c r="FNB361" s="100" t="s">
        <v>1544</v>
      </c>
      <c r="FNC361" s="101">
        <v>20302</v>
      </c>
      <c r="FND361" s="100" t="s">
        <v>1545</v>
      </c>
      <c r="FNE361" s="100"/>
      <c r="FNF361" s="123" t="s">
        <v>1543</v>
      </c>
      <c r="FNG361" s="106"/>
      <c r="FNH361" s="99"/>
      <c r="FNI361" s="99">
        <f t="shared" si="87"/>
        <v>1</v>
      </c>
      <c r="FNJ361" s="100" t="s">
        <v>1544</v>
      </c>
      <c r="FNK361" s="101">
        <v>20302</v>
      </c>
      <c r="FNL361" s="100" t="s">
        <v>1545</v>
      </c>
      <c r="FNM361" s="100"/>
      <c r="FNN361" s="123" t="s">
        <v>1543</v>
      </c>
      <c r="FNO361" s="106"/>
      <c r="FNP361" s="99"/>
      <c r="FNQ361" s="99">
        <f t="shared" si="87"/>
        <v>1</v>
      </c>
      <c r="FNR361" s="100" t="s">
        <v>1544</v>
      </c>
      <c r="FNS361" s="101">
        <v>20302</v>
      </c>
      <c r="FNT361" s="100" t="s">
        <v>1545</v>
      </c>
      <c r="FNU361" s="100"/>
      <c r="FNV361" s="123" t="s">
        <v>1543</v>
      </c>
      <c r="FNW361" s="106"/>
      <c r="FNX361" s="99"/>
      <c r="FNY361" s="99">
        <f t="shared" si="87"/>
        <v>1</v>
      </c>
      <c r="FNZ361" s="100" t="s">
        <v>1544</v>
      </c>
      <c r="FOA361" s="101">
        <v>20302</v>
      </c>
      <c r="FOB361" s="100" t="s">
        <v>1545</v>
      </c>
      <c r="FOC361" s="100"/>
      <c r="FOD361" s="123" t="s">
        <v>1543</v>
      </c>
      <c r="FOE361" s="106"/>
      <c r="FOF361" s="99"/>
      <c r="FOG361" s="99">
        <f t="shared" si="87"/>
        <v>1</v>
      </c>
      <c r="FOH361" s="100" t="s">
        <v>1544</v>
      </c>
      <c r="FOI361" s="101">
        <v>20302</v>
      </c>
      <c r="FOJ361" s="100" t="s">
        <v>1545</v>
      </c>
      <c r="FOK361" s="100"/>
      <c r="FOL361" s="123" t="s">
        <v>1543</v>
      </c>
      <c r="FOM361" s="106"/>
      <c r="FON361" s="99"/>
      <c r="FOO361" s="99">
        <f t="shared" si="87"/>
        <v>1</v>
      </c>
      <c r="FOP361" s="100" t="s">
        <v>1544</v>
      </c>
      <c r="FOQ361" s="101">
        <v>20302</v>
      </c>
      <c r="FOR361" s="100" t="s">
        <v>1545</v>
      </c>
      <c r="FOS361" s="100"/>
      <c r="FOT361" s="123" t="s">
        <v>1543</v>
      </c>
      <c r="FOU361" s="106"/>
      <c r="FOV361" s="99"/>
      <c r="FOW361" s="99">
        <f t="shared" si="87"/>
        <v>1</v>
      </c>
      <c r="FOX361" s="100" t="s">
        <v>1544</v>
      </c>
      <c r="FOY361" s="101">
        <v>20302</v>
      </c>
      <c r="FOZ361" s="100" t="s">
        <v>1545</v>
      </c>
      <c r="FPA361" s="100"/>
      <c r="FPB361" s="123" t="s">
        <v>1543</v>
      </c>
      <c r="FPC361" s="106"/>
      <c r="FPD361" s="99"/>
      <c r="FPE361" s="99">
        <f t="shared" si="87"/>
        <v>1</v>
      </c>
      <c r="FPF361" s="100" t="s">
        <v>1544</v>
      </c>
      <c r="FPG361" s="101">
        <v>20302</v>
      </c>
      <c r="FPH361" s="100" t="s">
        <v>1545</v>
      </c>
      <c r="FPI361" s="100"/>
      <c r="FPJ361" s="123" t="s">
        <v>1543</v>
      </c>
      <c r="FPK361" s="106"/>
      <c r="FPL361" s="99"/>
      <c r="FPM361" s="99">
        <f t="shared" ref="FPM361:FRQ361" si="88">IF(FPQ361&gt;1,"",1)</f>
        <v>1</v>
      </c>
      <c r="FPN361" s="100" t="s">
        <v>1544</v>
      </c>
      <c r="FPO361" s="101">
        <v>20302</v>
      </c>
      <c r="FPP361" s="100" t="s">
        <v>1545</v>
      </c>
      <c r="FPQ361" s="100"/>
      <c r="FPR361" s="123" t="s">
        <v>1543</v>
      </c>
      <c r="FPS361" s="106"/>
      <c r="FPT361" s="99"/>
      <c r="FPU361" s="99">
        <f t="shared" si="88"/>
        <v>1</v>
      </c>
      <c r="FPV361" s="100" t="s">
        <v>1544</v>
      </c>
      <c r="FPW361" s="101">
        <v>20302</v>
      </c>
      <c r="FPX361" s="100" t="s">
        <v>1545</v>
      </c>
      <c r="FPY361" s="100"/>
      <c r="FPZ361" s="123" t="s">
        <v>1543</v>
      </c>
      <c r="FQA361" s="106"/>
      <c r="FQB361" s="99"/>
      <c r="FQC361" s="99">
        <f t="shared" si="88"/>
        <v>1</v>
      </c>
      <c r="FQD361" s="100" t="s">
        <v>1544</v>
      </c>
      <c r="FQE361" s="101">
        <v>20302</v>
      </c>
      <c r="FQF361" s="100" t="s">
        <v>1545</v>
      </c>
      <c r="FQG361" s="100"/>
      <c r="FQH361" s="123" t="s">
        <v>1543</v>
      </c>
      <c r="FQI361" s="106"/>
      <c r="FQJ361" s="99"/>
      <c r="FQK361" s="99">
        <f t="shared" si="88"/>
        <v>1</v>
      </c>
      <c r="FQL361" s="100" t="s">
        <v>1544</v>
      </c>
      <c r="FQM361" s="101">
        <v>20302</v>
      </c>
      <c r="FQN361" s="100" t="s">
        <v>1545</v>
      </c>
      <c r="FQO361" s="100"/>
      <c r="FQP361" s="123" t="s">
        <v>1543</v>
      </c>
      <c r="FQQ361" s="106"/>
      <c r="FQR361" s="99"/>
      <c r="FQS361" s="99">
        <f t="shared" si="88"/>
        <v>1</v>
      </c>
      <c r="FQT361" s="100" t="s">
        <v>1544</v>
      </c>
      <c r="FQU361" s="101">
        <v>20302</v>
      </c>
      <c r="FQV361" s="100" t="s">
        <v>1545</v>
      </c>
      <c r="FQW361" s="100"/>
      <c r="FQX361" s="123" t="s">
        <v>1543</v>
      </c>
      <c r="FQY361" s="106"/>
      <c r="FQZ361" s="99"/>
      <c r="FRA361" s="99">
        <f t="shared" si="88"/>
        <v>1</v>
      </c>
      <c r="FRB361" s="100" t="s">
        <v>1544</v>
      </c>
      <c r="FRC361" s="101">
        <v>20302</v>
      </c>
      <c r="FRD361" s="100" t="s">
        <v>1545</v>
      </c>
      <c r="FRE361" s="100"/>
      <c r="FRF361" s="123" t="s">
        <v>1543</v>
      </c>
      <c r="FRG361" s="106"/>
      <c r="FRH361" s="99"/>
      <c r="FRI361" s="99">
        <f t="shared" si="88"/>
        <v>1</v>
      </c>
      <c r="FRJ361" s="100" t="s">
        <v>1544</v>
      </c>
      <c r="FRK361" s="101">
        <v>20302</v>
      </c>
      <c r="FRL361" s="100" t="s">
        <v>1545</v>
      </c>
      <c r="FRM361" s="100"/>
      <c r="FRN361" s="123" t="s">
        <v>1543</v>
      </c>
      <c r="FRO361" s="106"/>
      <c r="FRP361" s="99"/>
      <c r="FRQ361" s="99">
        <f t="shared" si="88"/>
        <v>1</v>
      </c>
      <c r="FRR361" s="100" t="s">
        <v>1544</v>
      </c>
      <c r="FRS361" s="101">
        <v>20302</v>
      </c>
      <c r="FRT361" s="100" t="s">
        <v>1545</v>
      </c>
      <c r="FRU361" s="100"/>
      <c r="FRV361" s="123" t="s">
        <v>1543</v>
      </c>
      <c r="FRW361" s="106"/>
      <c r="FRX361" s="99"/>
      <c r="FRY361" s="99">
        <f t="shared" ref="FRY361:FUC361" si="89">IF(FSC361&gt;1,"",1)</f>
        <v>1</v>
      </c>
      <c r="FRZ361" s="100" t="s">
        <v>1544</v>
      </c>
      <c r="FSA361" s="101">
        <v>20302</v>
      </c>
      <c r="FSB361" s="100" t="s">
        <v>1545</v>
      </c>
      <c r="FSC361" s="100"/>
      <c r="FSD361" s="123" t="s">
        <v>1543</v>
      </c>
      <c r="FSE361" s="106"/>
      <c r="FSF361" s="99"/>
      <c r="FSG361" s="99">
        <f t="shared" si="89"/>
        <v>1</v>
      </c>
      <c r="FSH361" s="100" t="s">
        <v>1544</v>
      </c>
      <c r="FSI361" s="101">
        <v>20302</v>
      </c>
      <c r="FSJ361" s="100" t="s">
        <v>1545</v>
      </c>
      <c r="FSK361" s="100"/>
      <c r="FSL361" s="123" t="s">
        <v>1543</v>
      </c>
      <c r="FSM361" s="106"/>
      <c r="FSN361" s="99"/>
      <c r="FSO361" s="99">
        <f t="shared" si="89"/>
        <v>1</v>
      </c>
      <c r="FSP361" s="100" t="s">
        <v>1544</v>
      </c>
      <c r="FSQ361" s="101">
        <v>20302</v>
      </c>
      <c r="FSR361" s="100" t="s">
        <v>1545</v>
      </c>
      <c r="FSS361" s="100"/>
      <c r="FST361" s="123" t="s">
        <v>1543</v>
      </c>
      <c r="FSU361" s="106"/>
      <c r="FSV361" s="99"/>
      <c r="FSW361" s="99">
        <f t="shared" si="89"/>
        <v>1</v>
      </c>
      <c r="FSX361" s="100" t="s">
        <v>1544</v>
      </c>
      <c r="FSY361" s="101">
        <v>20302</v>
      </c>
      <c r="FSZ361" s="100" t="s">
        <v>1545</v>
      </c>
      <c r="FTA361" s="100"/>
      <c r="FTB361" s="123" t="s">
        <v>1543</v>
      </c>
      <c r="FTC361" s="106"/>
      <c r="FTD361" s="99"/>
      <c r="FTE361" s="99">
        <f t="shared" si="89"/>
        <v>1</v>
      </c>
      <c r="FTF361" s="100" t="s">
        <v>1544</v>
      </c>
      <c r="FTG361" s="101">
        <v>20302</v>
      </c>
      <c r="FTH361" s="100" t="s">
        <v>1545</v>
      </c>
      <c r="FTI361" s="100"/>
      <c r="FTJ361" s="123" t="s">
        <v>1543</v>
      </c>
      <c r="FTK361" s="106"/>
      <c r="FTL361" s="99"/>
      <c r="FTM361" s="99">
        <f t="shared" si="89"/>
        <v>1</v>
      </c>
      <c r="FTN361" s="100" t="s">
        <v>1544</v>
      </c>
      <c r="FTO361" s="101">
        <v>20302</v>
      </c>
      <c r="FTP361" s="100" t="s">
        <v>1545</v>
      </c>
      <c r="FTQ361" s="100"/>
      <c r="FTR361" s="123" t="s">
        <v>1543</v>
      </c>
      <c r="FTS361" s="106"/>
      <c r="FTT361" s="99"/>
      <c r="FTU361" s="99">
        <f t="shared" si="89"/>
        <v>1</v>
      </c>
      <c r="FTV361" s="100" t="s">
        <v>1544</v>
      </c>
      <c r="FTW361" s="101">
        <v>20302</v>
      </c>
      <c r="FTX361" s="100" t="s">
        <v>1545</v>
      </c>
      <c r="FTY361" s="100"/>
      <c r="FTZ361" s="123" t="s">
        <v>1543</v>
      </c>
      <c r="FUA361" s="106"/>
      <c r="FUB361" s="99"/>
      <c r="FUC361" s="99">
        <f t="shared" si="89"/>
        <v>1</v>
      </c>
      <c r="FUD361" s="100" t="s">
        <v>1544</v>
      </c>
      <c r="FUE361" s="101">
        <v>20302</v>
      </c>
      <c r="FUF361" s="100" t="s">
        <v>1545</v>
      </c>
      <c r="FUG361" s="100"/>
      <c r="FUH361" s="123" t="s">
        <v>1543</v>
      </c>
      <c r="FUI361" s="106"/>
      <c r="FUJ361" s="99"/>
      <c r="FUK361" s="99">
        <f t="shared" ref="FUK361:FWO361" si="90">IF(FUO361&gt;1,"",1)</f>
        <v>1</v>
      </c>
      <c r="FUL361" s="100" t="s">
        <v>1544</v>
      </c>
      <c r="FUM361" s="101">
        <v>20302</v>
      </c>
      <c r="FUN361" s="100" t="s">
        <v>1545</v>
      </c>
      <c r="FUO361" s="100"/>
      <c r="FUP361" s="123" t="s">
        <v>1543</v>
      </c>
      <c r="FUQ361" s="106"/>
      <c r="FUR361" s="99"/>
      <c r="FUS361" s="99">
        <f t="shared" si="90"/>
        <v>1</v>
      </c>
      <c r="FUT361" s="100" t="s">
        <v>1544</v>
      </c>
      <c r="FUU361" s="101">
        <v>20302</v>
      </c>
      <c r="FUV361" s="100" t="s">
        <v>1545</v>
      </c>
      <c r="FUW361" s="100"/>
      <c r="FUX361" s="123" t="s">
        <v>1543</v>
      </c>
      <c r="FUY361" s="106"/>
      <c r="FUZ361" s="99"/>
      <c r="FVA361" s="99">
        <f t="shared" si="90"/>
        <v>1</v>
      </c>
      <c r="FVB361" s="100" t="s">
        <v>1544</v>
      </c>
      <c r="FVC361" s="101">
        <v>20302</v>
      </c>
      <c r="FVD361" s="100" t="s">
        <v>1545</v>
      </c>
      <c r="FVE361" s="100"/>
      <c r="FVF361" s="123" t="s">
        <v>1543</v>
      </c>
      <c r="FVG361" s="106"/>
      <c r="FVH361" s="99"/>
      <c r="FVI361" s="99">
        <f t="shared" si="90"/>
        <v>1</v>
      </c>
      <c r="FVJ361" s="100" t="s">
        <v>1544</v>
      </c>
      <c r="FVK361" s="101">
        <v>20302</v>
      </c>
      <c r="FVL361" s="100" t="s">
        <v>1545</v>
      </c>
      <c r="FVM361" s="100"/>
      <c r="FVN361" s="123" t="s">
        <v>1543</v>
      </c>
      <c r="FVO361" s="106"/>
      <c r="FVP361" s="99"/>
      <c r="FVQ361" s="99">
        <f t="shared" si="90"/>
        <v>1</v>
      </c>
      <c r="FVR361" s="100" t="s">
        <v>1544</v>
      </c>
      <c r="FVS361" s="101">
        <v>20302</v>
      </c>
      <c r="FVT361" s="100" t="s">
        <v>1545</v>
      </c>
      <c r="FVU361" s="100"/>
      <c r="FVV361" s="123" t="s">
        <v>1543</v>
      </c>
      <c r="FVW361" s="106"/>
      <c r="FVX361" s="99"/>
      <c r="FVY361" s="99">
        <f t="shared" si="90"/>
        <v>1</v>
      </c>
      <c r="FVZ361" s="100" t="s">
        <v>1544</v>
      </c>
      <c r="FWA361" s="101">
        <v>20302</v>
      </c>
      <c r="FWB361" s="100" t="s">
        <v>1545</v>
      </c>
      <c r="FWC361" s="100"/>
      <c r="FWD361" s="123" t="s">
        <v>1543</v>
      </c>
      <c r="FWE361" s="106"/>
      <c r="FWF361" s="99"/>
      <c r="FWG361" s="99">
        <f t="shared" si="90"/>
        <v>1</v>
      </c>
      <c r="FWH361" s="100" t="s">
        <v>1544</v>
      </c>
      <c r="FWI361" s="101">
        <v>20302</v>
      </c>
      <c r="FWJ361" s="100" t="s">
        <v>1545</v>
      </c>
      <c r="FWK361" s="100"/>
      <c r="FWL361" s="123" t="s">
        <v>1543</v>
      </c>
      <c r="FWM361" s="106"/>
      <c r="FWN361" s="99"/>
      <c r="FWO361" s="99">
        <f t="shared" si="90"/>
        <v>1</v>
      </c>
      <c r="FWP361" s="100" t="s">
        <v>1544</v>
      </c>
      <c r="FWQ361" s="101">
        <v>20302</v>
      </c>
      <c r="FWR361" s="100" t="s">
        <v>1545</v>
      </c>
      <c r="FWS361" s="100"/>
      <c r="FWT361" s="123" t="s">
        <v>1543</v>
      </c>
      <c r="FWU361" s="106"/>
      <c r="FWV361" s="99"/>
      <c r="FWW361" s="99">
        <f t="shared" ref="FWW361:FZA361" si="91">IF(FXA361&gt;1,"",1)</f>
        <v>1</v>
      </c>
      <c r="FWX361" s="100" t="s">
        <v>1544</v>
      </c>
      <c r="FWY361" s="101">
        <v>20302</v>
      </c>
      <c r="FWZ361" s="100" t="s">
        <v>1545</v>
      </c>
      <c r="FXA361" s="100"/>
      <c r="FXB361" s="123" t="s">
        <v>1543</v>
      </c>
      <c r="FXC361" s="106"/>
      <c r="FXD361" s="99"/>
      <c r="FXE361" s="99">
        <f t="shared" si="91"/>
        <v>1</v>
      </c>
      <c r="FXF361" s="100" t="s">
        <v>1544</v>
      </c>
      <c r="FXG361" s="101">
        <v>20302</v>
      </c>
      <c r="FXH361" s="100" t="s">
        <v>1545</v>
      </c>
      <c r="FXI361" s="100"/>
      <c r="FXJ361" s="123" t="s">
        <v>1543</v>
      </c>
      <c r="FXK361" s="106"/>
      <c r="FXL361" s="99"/>
      <c r="FXM361" s="99">
        <f t="shared" si="91"/>
        <v>1</v>
      </c>
      <c r="FXN361" s="100" t="s">
        <v>1544</v>
      </c>
      <c r="FXO361" s="101">
        <v>20302</v>
      </c>
      <c r="FXP361" s="100" t="s">
        <v>1545</v>
      </c>
      <c r="FXQ361" s="100"/>
      <c r="FXR361" s="123" t="s">
        <v>1543</v>
      </c>
      <c r="FXS361" s="106"/>
      <c r="FXT361" s="99"/>
      <c r="FXU361" s="99">
        <f t="shared" si="91"/>
        <v>1</v>
      </c>
      <c r="FXV361" s="100" t="s">
        <v>1544</v>
      </c>
      <c r="FXW361" s="101">
        <v>20302</v>
      </c>
      <c r="FXX361" s="100" t="s">
        <v>1545</v>
      </c>
      <c r="FXY361" s="100"/>
      <c r="FXZ361" s="123" t="s">
        <v>1543</v>
      </c>
      <c r="FYA361" s="106"/>
      <c r="FYB361" s="99"/>
      <c r="FYC361" s="99">
        <f t="shared" si="91"/>
        <v>1</v>
      </c>
      <c r="FYD361" s="100" t="s">
        <v>1544</v>
      </c>
      <c r="FYE361" s="101">
        <v>20302</v>
      </c>
      <c r="FYF361" s="100" t="s">
        <v>1545</v>
      </c>
      <c r="FYG361" s="100"/>
      <c r="FYH361" s="123" t="s">
        <v>1543</v>
      </c>
      <c r="FYI361" s="106"/>
      <c r="FYJ361" s="99"/>
      <c r="FYK361" s="99">
        <f t="shared" si="91"/>
        <v>1</v>
      </c>
      <c r="FYL361" s="100" t="s">
        <v>1544</v>
      </c>
      <c r="FYM361" s="101">
        <v>20302</v>
      </c>
      <c r="FYN361" s="100" t="s">
        <v>1545</v>
      </c>
      <c r="FYO361" s="100"/>
      <c r="FYP361" s="123" t="s">
        <v>1543</v>
      </c>
      <c r="FYQ361" s="106"/>
      <c r="FYR361" s="99"/>
      <c r="FYS361" s="99">
        <f t="shared" si="91"/>
        <v>1</v>
      </c>
      <c r="FYT361" s="100" t="s">
        <v>1544</v>
      </c>
      <c r="FYU361" s="101">
        <v>20302</v>
      </c>
      <c r="FYV361" s="100" t="s">
        <v>1545</v>
      </c>
      <c r="FYW361" s="100"/>
      <c r="FYX361" s="123" t="s">
        <v>1543</v>
      </c>
      <c r="FYY361" s="106"/>
      <c r="FYZ361" s="99"/>
      <c r="FZA361" s="99">
        <f t="shared" si="91"/>
        <v>1</v>
      </c>
      <c r="FZB361" s="100" t="s">
        <v>1544</v>
      </c>
      <c r="FZC361" s="101">
        <v>20302</v>
      </c>
      <c r="FZD361" s="100" t="s">
        <v>1545</v>
      </c>
      <c r="FZE361" s="100"/>
      <c r="FZF361" s="123" t="s">
        <v>1543</v>
      </c>
      <c r="FZG361" s="106"/>
      <c r="FZH361" s="99"/>
      <c r="FZI361" s="99">
        <f t="shared" ref="FZI361:GBM361" si="92">IF(FZM361&gt;1,"",1)</f>
        <v>1</v>
      </c>
      <c r="FZJ361" s="100" t="s">
        <v>1544</v>
      </c>
      <c r="FZK361" s="101">
        <v>20302</v>
      </c>
      <c r="FZL361" s="100" t="s">
        <v>1545</v>
      </c>
      <c r="FZM361" s="100"/>
      <c r="FZN361" s="123" t="s">
        <v>1543</v>
      </c>
      <c r="FZO361" s="106"/>
      <c r="FZP361" s="99"/>
      <c r="FZQ361" s="99">
        <f t="shared" si="92"/>
        <v>1</v>
      </c>
      <c r="FZR361" s="100" t="s">
        <v>1544</v>
      </c>
      <c r="FZS361" s="101">
        <v>20302</v>
      </c>
      <c r="FZT361" s="100" t="s">
        <v>1545</v>
      </c>
      <c r="FZU361" s="100"/>
      <c r="FZV361" s="123" t="s">
        <v>1543</v>
      </c>
      <c r="FZW361" s="106"/>
      <c r="FZX361" s="99"/>
      <c r="FZY361" s="99">
        <f t="shared" si="92"/>
        <v>1</v>
      </c>
      <c r="FZZ361" s="100" t="s">
        <v>1544</v>
      </c>
      <c r="GAA361" s="101">
        <v>20302</v>
      </c>
      <c r="GAB361" s="100" t="s">
        <v>1545</v>
      </c>
      <c r="GAC361" s="100"/>
      <c r="GAD361" s="123" t="s">
        <v>1543</v>
      </c>
      <c r="GAE361" s="106"/>
      <c r="GAF361" s="99"/>
      <c r="GAG361" s="99">
        <f t="shared" si="92"/>
        <v>1</v>
      </c>
      <c r="GAH361" s="100" t="s">
        <v>1544</v>
      </c>
      <c r="GAI361" s="101">
        <v>20302</v>
      </c>
      <c r="GAJ361" s="100" t="s">
        <v>1545</v>
      </c>
      <c r="GAK361" s="100"/>
      <c r="GAL361" s="123" t="s">
        <v>1543</v>
      </c>
      <c r="GAM361" s="106"/>
      <c r="GAN361" s="99"/>
      <c r="GAO361" s="99">
        <f t="shared" si="92"/>
        <v>1</v>
      </c>
      <c r="GAP361" s="100" t="s">
        <v>1544</v>
      </c>
      <c r="GAQ361" s="101">
        <v>20302</v>
      </c>
      <c r="GAR361" s="100" t="s">
        <v>1545</v>
      </c>
      <c r="GAS361" s="100"/>
      <c r="GAT361" s="123" t="s">
        <v>1543</v>
      </c>
      <c r="GAU361" s="106"/>
      <c r="GAV361" s="99"/>
      <c r="GAW361" s="99">
        <f t="shared" si="92"/>
        <v>1</v>
      </c>
      <c r="GAX361" s="100" t="s">
        <v>1544</v>
      </c>
      <c r="GAY361" s="101">
        <v>20302</v>
      </c>
      <c r="GAZ361" s="100" t="s">
        <v>1545</v>
      </c>
      <c r="GBA361" s="100"/>
      <c r="GBB361" s="123" t="s">
        <v>1543</v>
      </c>
      <c r="GBC361" s="106"/>
      <c r="GBD361" s="99"/>
      <c r="GBE361" s="99">
        <f t="shared" si="92"/>
        <v>1</v>
      </c>
      <c r="GBF361" s="100" t="s">
        <v>1544</v>
      </c>
      <c r="GBG361" s="101">
        <v>20302</v>
      </c>
      <c r="GBH361" s="100" t="s">
        <v>1545</v>
      </c>
      <c r="GBI361" s="100"/>
      <c r="GBJ361" s="123" t="s">
        <v>1543</v>
      </c>
      <c r="GBK361" s="106"/>
      <c r="GBL361" s="99"/>
      <c r="GBM361" s="99">
        <f t="shared" si="92"/>
        <v>1</v>
      </c>
      <c r="GBN361" s="100" t="s">
        <v>1544</v>
      </c>
      <c r="GBO361" s="101">
        <v>20302</v>
      </c>
      <c r="GBP361" s="100" t="s">
        <v>1545</v>
      </c>
      <c r="GBQ361" s="100"/>
      <c r="GBR361" s="123" t="s">
        <v>1543</v>
      </c>
      <c r="GBS361" s="106"/>
      <c r="GBT361" s="99"/>
      <c r="GBU361" s="99">
        <f t="shared" ref="GBU361:GDY361" si="93">IF(GBY361&gt;1,"",1)</f>
        <v>1</v>
      </c>
      <c r="GBV361" s="100" t="s">
        <v>1544</v>
      </c>
      <c r="GBW361" s="101">
        <v>20302</v>
      </c>
      <c r="GBX361" s="100" t="s">
        <v>1545</v>
      </c>
      <c r="GBY361" s="100"/>
      <c r="GBZ361" s="123" t="s">
        <v>1543</v>
      </c>
      <c r="GCA361" s="106"/>
      <c r="GCB361" s="99"/>
      <c r="GCC361" s="99">
        <f t="shared" si="93"/>
        <v>1</v>
      </c>
      <c r="GCD361" s="100" t="s">
        <v>1544</v>
      </c>
      <c r="GCE361" s="101">
        <v>20302</v>
      </c>
      <c r="GCF361" s="100" t="s">
        <v>1545</v>
      </c>
      <c r="GCG361" s="100"/>
      <c r="GCH361" s="123" t="s">
        <v>1543</v>
      </c>
      <c r="GCI361" s="106"/>
      <c r="GCJ361" s="99"/>
      <c r="GCK361" s="99">
        <f t="shared" si="93"/>
        <v>1</v>
      </c>
      <c r="GCL361" s="100" t="s">
        <v>1544</v>
      </c>
      <c r="GCM361" s="101">
        <v>20302</v>
      </c>
      <c r="GCN361" s="100" t="s">
        <v>1545</v>
      </c>
      <c r="GCO361" s="100"/>
      <c r="GCP361" s="123" t="s">
        <v>1543</v>
      </c>
      <c r="GCQ361" s="106"/>
      <c r="GCR361" s="99"/>
      <c r="GCS361" s="99">
        <f t="shared" si="93"/>
        <v>1</v>
      </c>
      <c r="GCT361" s="100" t="s">
        <v>1544</v>
      </c>
      <c r="GCU361" s="101">
        <v>20302</v>
      </c>
      <c r="GCV361" s="100" t="s">
        <v>1545</v>
      </c>
      <c r="GCW361" s="100"/>
      <c r="GCX361" s="123" t="s">
        <v>1543</v>
      </c>
      <c r="GCY361" s="106"/>
      <c r="GCZ361" s="99"/>
      <c r="GDA361" s="99">
        <f t="shared" si="93"/>
        <v>1</v>
      </c>
      <c r="GDB361" s="100" t="s">
        <v>1544</v>
      </c>
      <c r="GDC361" s="101">
        <v>20302</v>
      </c>
      <c r="GDD361" s="100" t="s">
        <v>1545</v>
      </c>
      <c r="GDE361" s="100"/>
      <c r="GDF361" s="123" t="s">
        <v>1543</v>
      </c>
      <c r="GDG361" s="106"/>
      <c r="GDH361" s="99"/>
      <c r="GDI361" s="99">
        <f t="shared" si="93"/>
        <v>1</v>
      </c>
      <c r="GDJ361" s="100" t="s">
        <v>1544</v>
      </c>
      <c r="GDK361" s="101">
        <v>20302</v>
      </c>
      <c r="GDL361" s="100" t="s">
        <v>1545</v>
      </c>
      <c r="GDM361" s="100"/>
      <c r="GDN361" s="123" t="s">
        <v>1543</v>
      </c>
      <c r="GDO361" s="106"/>
      <c r="GDP361" s="99"/>
      <c r="GDQ361" s="99">
        <f t="shared" si="93"/>
        <v>1</v>
      </c>
      <c r="GDR361" s="100" t="s">
        <v>1544</v>
      </c>
      <c r="GDS361" s="101">
        <v>20302</v>
      </c>
      <c r="GDT361" s="100" t="s">
        <v>1545</v>
      </c>
      <c r="GDU361" s="100"/>
      <c r="GDV361" s="123" t="s">
        <v>1543</v>
      </c>
      <c r="GDW361" s="106"/>
      <c r="GDX361" s="99"/>
      <c r="GDY361" s="99">
        <f t="shared" si="93"/>
        <v>1</v>
      </c>
      <c r="GDZ361" s="100" t="s">
        <v>1544</v>
      </c>
      <c r="GEA361" s="101">
        <v>20302</v>
      </c>
      <c r="GEB361" s="100" t="s">
        <v>1545</v>
      </c>
      <c r="GEC361" s="100"/>
      <c r="GED361" s="123" t="s">
        <v>1543</v>
      </c>
      <c r="GEE361" s="106"/>
      <c r="GEF361" s="99"/>
      <c r="GEG361" s="99">
        <f t="shared" ref="GEG361:GGK361" si="94">IF(GEK361&gt;1,"",1)</f>
        <v>1</v>
      </c>
      <c r="GEH361" s="100" t="s">
        <v>1544</v>
      </c>
      <c r="GEI361" s="101">
        <v>20302</v>
      </c>
      <c r="GEJ361" s="100" t="s">
        <v>1545</v>
      </c>
      <c r="GEK361" s="100"/>
      <c r="GEL361" s="123" t="s">
        <v>1543</v>
      </c>
      <c r="GEM361" s="106"/>
      <c r="GEN361" s="99"/>
      <c r="GEO361" s="99">
        <f t="shared" si="94"/>
        <v>1</v>
      </c>
      <c r="GEP361" s="100" t="s">
        <v>1544</v>
      </c>
      <c r="GEQ361" s="101">
        <v>20302</v>
      </c>
      <c r="GER361" s="100" t="s">
        <v>1545</v>
      </c>
      <c r="GES361" s="100"/>
      <c r="GET361" s="123" t="s">
        <v>1543</v>
      </c>
      <c r="GEU361" s="106"/>
      <c r="GEV361" s="99"/>
      <c r="GEW361" s="99">
        <f t="shared" si="94"/>
        <v>1</v>
      </c>
      <c r="GEX361" s="100" t="s">
        <v>1544</v>
      </c>
      <c r="GEY361" s="101">
        <v>20302</v>
      </c>
      <c r="GEZ361" s="100" t="s">
        <v>1545</v>
      </c>
      <c r="GFA361" s="100"/>
      <c r="GFB361" s="123" t="s">
        <v>1543</v>
      </c>
      <c r="GFC361" s="106"/>
      <c r="GFD361" s="99"/>
      <c r="GFE361" s="99">
        <f t="shared" si="94"/>
        <v>1</v>
      </c>
      <c r="GFF361" s="100" t="s">
        <v>1544</v>
      </c>
      <c r="GFG361" s="101">
        <v>20302</v>
      </c>
      <c r="GFH361" s="100" t="s">
        <v>1545</v>
      </c>
      <c r="GFI361" s="100"/>
      <c r="GFJ361" s="123" t="s">
        <v>1543</v>
      </c>
      <c r="GFK361" s="106"/>
      <c r="GFL361" s="99"/>
      <c r="GFM361" s="99">
        <f t="shared" si="94"/>
        <v>1</v>
      </c>
      <c r="GFN361" s="100" t="s">
        <v>1544</v>
      </c>
      <c r="GFO361" s="101">
        <v>20302</v>
      </c>
      <c r="GFP361" s="100" t="s">
        <v>1545</v>
      </c>
      <c r="GFQ361" s="100"/>
      <c r="GFR361" s="123" t="s">
        <v>1543</v>
      </c>
      <c r="GFS361" s="106"/>
      <c r="GFT361" s="99"/>
      <c r="GFU361" s="99">
        <f t="shared" si="94"/>
        <v>1</v>
      </c>
      <c r="GFV361" s="100" t="s">
        <v>1544</v>
      </c>
      <c r="GFW361" s="101">
        <v>20302</v>
      </c>
      <c r="GFX361" s="100" t="s">
        <v>1545</v>
      </c>
      <c r="GFY361" s="100"/>
      <c r="GFZ361" s="123" t="s">
        <v>1543</v>
      </c>
      <c r="GGA361" s="106"/>
      <c r="GGB361" s="99"/>
      <c r="GGC361" s="99">
        <f t="shared" si="94"/>
        <v>1</v>
      </c>
      <c r="GGD361" s="100" t="s">
        <v>1544</v>
      </c>
      <c r="GGE361" s="101">
        <v>20302</v>
      </c>
      <c r="GGF361" s="100" t="s">
        <v>1545</v>
      </c>
      <c r="GGG361" s="100"/>
      <c r="GGH361" s="123" t="s">
        <v>1543</v>
      </c>
      <c r="GGI361" s="106"/>
      <c r="GGJ361" s="99"/>
      <c r="GGK361" s="99">
        <f t="shared" si="94"/>
        <v>1</v>
      </c>
      <c r="GGL361" s="100" t="s">
        <v>1544</v>
      </c>
      <c r="GGM361" s="101">
        <v>20302</v>
      </c>
      <c r="GGN361" s="100" t="s">
        <v>1545</v>
      </c>
      <c r="GGO361" s="100"/>
      <c r="GGP361" s="123" t="s">
        <v>1543</v>
      </c>
      <c r="GGQ361" s="106"/>
      <c r="GGR361" s="99"/>
      <c r="GGS361" s="99">
        <f t="shared" ref="GGS361:GIW361" si="95">IF(GGW361&gt;1,"",1)</f>
        <v>1</v>
      </c>
      <c r="GGT361" s="100" t="s">
        <v>1544</v>
      </c>
      <c r="GGU361" s="101">
        <v>20302</v>
      </c>
      <c r="GGV361" s="100" t="s">
        <v>1545</v>
      </c>
      <c r="GGW361" s="100"/>
      <c r="GGX361" s="123" t="s">
        <v>1543</v>
      </c>
      <c r="GGY361" s="106"/>
      <c r="GGZ361" s="99"/>
      <c r="GHA361" s="99">
        <f t="shared" si="95"/>
        <v>1</v>
      </c>
      <c r="GHB361" s="100" t="s">
        <v>1544</v>
      </c>
      <c r="GHC361" s="101">
        <v>20302</v>
      </c>
      <c r="GHD361" s="100" t="s">
        <v>1545</v>
      </c>
      <c r="GHE361" s="100"/>
      <c r="GHF361" s="123" t="s">
        <v>1543</v>
      </c>
      <c r="GHG361" s="106"/>
      <c r="GHH361" s="99"/>
      <c r="GHI361" s="99">
        <f t="shared" si="95"/>
        <v>1</v>
      </c>
      <c r="GHJ361" s="100" t="s">
        <v>1544</v>
      </c>
      <c r="GHK361" s="101">
        <v>20302</v>
      </c>
      <c r="GHL361" s="100" t="s">
        <v>1545</v>
      </c>
      <c r="GHM361" s="100"/>
      <c r="GHN361" s="123" t="s">
        <v>1543</v>
      </c>
      <c r="GHO361" s="106"/>
      <c r="GHP361" s="99"/>
      <c r="GHQ361" s="99">
        <f t="shared" si="95"/>
        <v>1</v>
      </c>
      <c r="GHR361" s="100" t="s">
        <v>1544</v>
      </c>
      <c r="GHS361" s="101">
        <v>20302</v>
      </c>
      <c r="GHT361" s="100" t="s">
        <v>1545</v>
      </c>
      <c r="GHU361" s="100"/>
      <c r="GHV361" s="123" t="s">
        <v>1543</v>
      </c>
      <c r="GHW361" s="106"/>
      <c r="GHX361" s="99"/>
      <c r="GHY361" s="99">
        <f t="shared" si="95"/>
        <v>1</v>
      </c>
      <c r="GHZ361" s="100" t="s">
        <v>1544</v>
      </c>
      <c r="GIA361" s="101">
        <v>20302</v>
      </c>
      <c r="GIB361" s="100" t="s">
        <v>1545</v>
      </c>
      <c r="GIC361" s="100"/>
      <c r="GID361" s="123" t="s">
        <v>1543</v>
      </c>
      <c r="GIE361" s="106"/>
      <c r="GIF361" s="99"/>
      <c r="GIG361" s="99">
        <f t="shared" si="95"/>
        <v>1</v>
      </c>
      <c r="GIH361" s="100" t="s">
        <v>1544</v>
      </c>
      <c r="GII361" s="101">
        <v>20302</v>
      </c>
      <c r="GIJ361" s="100" t="s">
        <v>1545</v>
      </c>
      <c r="GIK361" s="100"/>
      <c r="GIL361" s="123" t="s">
        <v>1543</v>
      </c>
      <c r="GIM361" s="106"/>
      <c r="GIN361" s="99"/>
      <c r="GIO361" s="99">
        <f t="shared" si="95"/>
        <v>1</v>
      </c>
      <c r="GIP361" s="100" t="s">
        <v>1544</v>
      </c>
      <c r="GIQ361" s="101">
        <v>20302</v>
      </c>
      <c r="GIR361" s="100" t="s">
        <v>1545</v>
      </c>
      <c r="GIS361" s="100"/>
      <c r="GIT361" s="123" t="s">
        <v>1543</v>
      </c>
      <c r="GIU361" s="106"/>
      <c r="GIV361" s="99"/>
      <c r="GIW361" s="99">
        <f t="shared" si="95"/>
        <v>1</v>
      </c>
      <c r="GIX361" s="100" t="s">
        <v>1544</v>
      </c>
      <c r="GIY361" s="101">
        <v>20302</v>
      </c>
      <c r="GIZ361" s="100" t="s">
        <v>1545</v>
      </c>
      <c r="GJA361" s="100"/>
      <c r="GJB361" s="123" t="s">
        <v>1543</v>
      </c>
      <c r="GJC361" s="106"/>
      <c r="GJD361" s="99"/>
      <c r="GJE361" s="99">
        <f t="shared" ref="GJE361:GLI361" si="96">IF(GJI361&gt;1,"",1)</f>
        <v>1</v>
      </c>
      <c r="GJF361" s="100" t="s">
        <v>1544</v>
      </c>
      <c r="GJG361" s="101">
        <v>20302</v>
      </c>
      <c r="GJH361" s="100" t="s">
        <v>1545</v>
      </c>
      <c r="GJI361" s="100"/>
      <c r="GJJ361" s="123" t="s">
        <v>1543</v>
      </c>
      <c r="GJK361" s="106"/>
      <c r="GJL361" s="99"/>
      <c r="GJM361" s="99">
        <f t="shared" si="96"/>
        <v>1</v>
      </c>
      <c r="GJN361" s="100" t="s">
        <v>1544</v>
      </c>
      <c r="GJO361" s="101">
        <v>20302</v>
      </c>
      <c r="GJP361" s="100" t="s">
        <v>1545</v>
      </c>
      <c r="GJQ361" s="100"/>
      <c r="GJR361" s="123" t="s">
        <v>1543</v>
      </c>
      <c r="GJS361" s="106"/>
      <c r="GJT361" s="99"/>
      <c r="GJU361" s="99">
        <f t="shared" si="96"/>
        <v>1</v>
      </c>
      <c r="GJV361" s="100" t="s">
        <v>1544</v>
      </c>
      <c r="GJW361" s="101">
        <v>20302</v>
      </c>
      <c r="GJX361" s="100" t="s">
        <v>1545</v>
      </c>
      <c r="GJY361" s="100"/>
      <c r="GJZ361" s="123" t="s">
        <v>1543</v>
      </c>
      <c r="GKA361" s="106"/>
      <c r="GKB361" s="99"/>
      <c r="GKC361" s="99">
        <f t="shared" si="96"/>
        <v>1</v>
      </c>
      <c r="GKD361" s="100" t="s">
        <v>1544</v>
      </c>
      <c r="GKE361" s="101">
        <v>20302</v>
      </c>
      <c r="GKF361" s="100" t="s">
        <v>1545</v>
      </c>
      <c r="GKG361" s="100"/>
      <c r="GKH361" s="123" t="s">
        <v>1543</v>
      </c>
      <c r="GKI361" s="106"/>
      <c r="GKJ361" s="99"/>
      <c r="GKK361" s="99">
        <f t="shared" si="96"/>
        <v>1</v>
      </c>
      <c r="GKL361" s="100" t="s">
        <v>1544</v>
      </c>
      <c r="GKM361" s="101">
        <v>20302</v>
      </c>
      <c r="GKN361" s="100" t="s">
        <v>1545</v>
      </c>
      <c r="GKO361" s="100"/>
      <c r="GKP361" s="123" t="s">
        <v>1543</v>
      </c>
      <c r="GKQ361" s="106"/>
      <c r="GKR361" s="99"/>
      <c r="GKS361" s="99">
        <f t="shared" si="96"/>
        <v>1</v>
      </c>
      <c r="GKT361" s="100" t="s">
        <v>1544</v>
      </c>
      <c r="GKU361" s="101">
        <v>20302</v>
      </c>
      <c r="GKV361" s="100" t="s">
        <v>1545</v>
      </c>
      <c r="GKW361" s="100"/>
      <c r="GKX361" s="123" t="s">
        <v>1543</v>
      </c>
      <c r="GKY361" s="106"/>
      <c r="GKZ361" s="99"/>
      <c r="GLA361" s="99">
        <f t="shared" si="96"/>
        <v>1</v>
      </c>
      <c r="GLB361" s="100" t="s">
        <v>1544</v>
      </c>
      <c r="GLC361" s="101">
        <v>20302</v>
      </c>
      <c r="GLD361" s="100" t="s">
        <v>1545</v>
      </c>
      <c r="GLE361" s="100"/>
      <c r="GLF361" s="123" t="s">
        <v>1543</v>
      </c>
      <c r="GLG361" s="106"/>
      <c r="GLH361" s="99"/>
      <c r="GLI361" s="99">
        <f t="shared" si="96"/>
        <v>1</v>
      </c>
      <c r="GLJ361" s="100" t="s">
        <v>1544</v>
      </c>
      <c r="GLK361" s="101">
        <v>20302</v>
      </c>
      <c r="GLL361" s="100" t="s">
        <v>1545</v>
      </c>
      <c r="GLM361" s="100"/>
      <c r="GLN361" s="123" t="s">
        <v>1543</v>
      </c>
      <c r="GLO361" s="106"/>
      <c r="GLP361" s="99"/>
      <c r="GLQ361" s="99">
        <f t="shared" ref="GLQ361:GNU361" si="97">IF(GLU361&gt;1,"",1)</f>
        <v>1</v>
      </c>
      <c r="GLR361" s="100" t="s">
        <v>1544</v>
      </c>
      <c r="GLS361" s="101">
        <v>20302</v>
      </c>
      <c r="GLT361" s="100" t="s">
        <v>1545</v>
      </c>
      <c r="GLU361" s="100"/>
      <c r="GLV361" s="123" t="s">
        <v>1543</v>
      </c>
      <c r="GLW361" s="106"/>
      <c r="GLX361" s="99"/>
      <c r="GLY361" s="99">
        <f t="shared" si="97"/>
        <v>1</v>
      </c>
      <c r="GLZ361" s="100" t="s">
        <v>1544</v>
      </c>
      <c r="GMA361" s="101">
        <v>20302</v>
      </c>
      <c r="GMB361" s="100" t="s">
        <v>1545</v>
      </c>
      <c r="GMC361" s="100"/>
      <c r="GMD361" s="123" t="s">
        <v>1543</v>
      </c>
      <c r="GME361" s="106"/>
      <c r="GMF361" s="99"/>
      <c r="GMG361" s="99">
        <f t="shared" si="97"/>
        <v>1</v>
      </c>
      <c r="GMH361" s="100" t="s">
        <v>1544</v>
      </c>
      <c r="GMI361" s="101">
        <v>20302</v>
      </c>
      <c r="GMJ361" s="100" t="s">
        <v>1545</v>
      </c>
      <c r="GMK361" s="100"/>
      <c r="GML361" s="123" t="s">
        <v>1543</v>
      </c>
      <c r="GMM361" s="106"/>
      <c r="GMN361" s="99"/>
      <c r="GMO361" s="99">
        <f t="shared" si="97"/>
        <v>1</v>
      </c>
      <c r="GMP361" s="100" t="s">
        <v>1544</v>
      </c>
      <c r="GMQ361" s="101">
        <v>20302</v>
      </c>
      <c r="GMR361" s="100" t="s">
        <v>1545</v>
      </c>
      <c r="GMS361" s="100"/>
      <c r="GMT361" s="123" t="s">
        <v>1543</v>
      </c>
      <c r="GMU361" s="106"/>
      <c r="GMV361" s="99"/>
      <c r="GMW361" s="99">
        <f t="shared" si="97"/>
        <v>1</v>
      </c>
      <c r="GMX361" s="100" t="s">
        <v>1544</v>
      </c>
      <c r="GMY361" s="101">
        <v>20302</v>
      </c>
      <c r="GMZ361" s="100" t="s">
        <v>1545</v>
      </c>
      <c r="GNA361" s="100"/>
      <c r="GNB361" s="123" t="s">
        <v>1543</v>
      </c>
      <c r="GNC361" s="106"/>
      <c r="GND361" s="99"/>
      <c r="GNE361" s="99">
        <f t="shared" si="97"/>
        <v>1</v>
      </c>
      <c r="GNF361" s="100" t="s">
        <v>1544</v>
      </c>
      <c r="GNG361" s="101">
        <v>20302</v>
      </c>
      <c r="GNH361" s="100" t="s">
        <v>1545</v>
      </c>
      <c r="GNI361" s="100"/>
      <c r="GNJ361" s="123" t="s">
        <v>1543</v>
      </c>
      <c r="GNK361" s="106"/>
      <c r="GNL361" s="99"/>
      <c r="GNM361" s="99">
        <f t="shared" si="97"/>
        <v>1</v>
      </c>
      <c r="GNN361" s="100" t="s">
        <v>1544</v>
      </c>
      <c r="GNO361" s="101">
        <v>20302</v>
      </c>
      <c r="GNP361" s="100" t="s">
        <v>1545</v>
      </c>
      <c r="GNQ361" s="100"/>
      <c r="GNR361" s="123" t="s">
        <v>1543</v>
      </c>
      <c r="GNS361" s="106"/>
      <c r="GNT361" s="99"/>
      <c r="GNU361" s="99">
        <f t="shared" si="97"/>
        <v>1</v>
      </c>
      <c r="GNV361" s="100" t="s">
        <v>1544</v>
      </c>
      <c r="GNW361" s="101">
        <v>20302</v>
      </c>
      <c r="GNX361" s="100" t="s">
        <v>1545</v>
      </c>
      <c r="GNY361" s="100"/>
      <c r="GNZ361" s="123" t="s">
        <v>1543</v>
      </c>
      <c r="GOA361" s="106"/>
      <c r="GOB361" s="99"/>
      <c r="GOC361" s="99">
        <f t="shared" ref="GOC361:GQG361" si="98">IF(GOG361&gt;1,"",1)</f>
        <v>1</v>
      </c>
      <c r="GOD361" s="100" t="s">
        <v>1544</v>
      </c>
      <c r="GOE361" s="101">
        <v>20302</v>
      </c>
      <c r="GOF361" s="100" t="s">
        <v>1545</v>
      </c>
      <c r="GOG361" s="100"/>
      <c r="GOH361" s="123" t="s">
        <v>1543</v>
      </c>
      <c r="GOI361" s="106"/>
      <c r="GOJ361" s="99"/>
      <c r="GOK361" s="99">
        <f t="shared" si="98"/>
        <v>1</v>
      </c>
      <c r="GOL361" s="100" t="s">
        <v>1544</v>
      </c>
      <c r="GOM361" s="101">
        <v>20302</v>
      </c>
      <c r="GON361" s="100" t="s">
        <v>1545</v>
      </c>
      <c r="GOO361" s="100"/>
      <c r="GOP361" s="123" t="s">
        <v>1543</v>
      </c>
      <c r="GOQ361" s="106"/>
      <c r="GOR361" s="99"/>
      <c r="GOS361" s="99">
        <f t="shared" si="98"/>
        <v>1</v>
      </c>
      <c r="GOT361" s="100" t="s">
        <v>1544</v>
      </c>
      <c r="GOU361" s="101">
        <v>20302</v>
      </c>
      <c r="GOV361" s="100" t="s">
        <v>1545</v>
      </c>
      <c r="GOW361" s="100"/>
      <c r="GOX361" s="123" t="s">
        <v>1543</v>
      </c>
      <c r="GOY361" s="106"/>
      <c r="GOZ361" s="99"/>
      <c r="GPA361" s="99">
        <f t="shared" si="98"/>
        <v>1</v>
      </c>
      <c r="GPB361" s="100" t="s">
        <v>1544</v>
      </c>
      <c r="GPC361" s="101">
        <v>20302</v>
      </c>
      <c r="GPD361" s="100" t="s">
        <v>1545</v>
      </c>
      <c r="GPE361" s="100"/>
      <c r="GPF361" s="123" t="s">
        <v>1543</v>
      </c>
      <c r="GPG361" s="106"/>
      <c r="GPH361" s="99"/>
      <c r="GPI361" s="99">
        <f t="shared" si="98"/>
        <v>1</v>
      </c>
      <c r="GPJ361" s="100" t="s">
        <v>1544</v>
      </c>
      <c r="GPK361" s="101">
        <v>20302</v>
      </c>
      <c r="GPL361" s="100" t="s">
        <v>1545</v>
      </c>
      <c r="GPM361" s="100"/>
      <c r="GPN361" s="123" t="s">
        <v>1543</v>
      </c>
      <c r="GPO361" s="106"/>
      <c r="GPP361" s="99"/>
      <c r="GPQ361" s="99">
        <f t="shared" si="98"/>
        <v>1</v>
      </c>
      <c r="GPR361" s="100" t="s">
        <v>1544</v>
      </c>
      <c r="GPS361" s="101">
        <v>20302</v>
      </c>
      <c r="GPT361" s="100" t="s">
        <v>1545</v>
      </c>
      <c r="GPU361" s="100"/>
      <c r="GPV361" s="123" t="s">
        <v>1543</v>
      </c>
      <c r="GPW361" s="106"/>
      <c r="GPX361" s="99"/>
      <c r="GPY361" s="99">
        <f t="shared" si="98"/>
        <v>1</v>
      </c>
      <c r="GPZ361" s="100" t="s">
        <v>1544</v>
      </c>
      <c r="GQA361" s="101">
        <v>20302</v>
      </c>
      <c r="GQB361" s="100" t="s">
        <v>1545</v>
      </c>
      <c r="GQC361" s="100"/>
      <c r="GQD361" s="123" t="s">
        <v>1543</v>
      </c>
      <c r="GQE361" s="106"/>
      <c r="GQF361" s="99"/>
      <c r="GQG361" s="99">
        <f t="shared" si="98"/>
        <v>1</v>
      </c>
      <c r="GQH361" s="100" t="s">
        <v>1544</v>
      </c>
      <c r="GQI361" s="101">
        <v>20302</v>
      </c>
      <c r="GQJ361" s="100" t="s">
        <v>1545</v>
      </c>
      <c r="GQK361" s="100"/>
      <c r="GQL361" s="123" t="s">
        <v>1543</v>
      </c>
      <c r="GQM361" s="106"/>
      <c r="GQN361" s="99"/>
      <c r="GQO361" s="99">
        <f t="shared" ref="GQO361:GSS361" si="99">IF(GQS361&gt;1,"",1)</f>
        <v>1</v>
      </c>
      <c r="GQP361" s="100" t="s">
        <v>1544</v>
      </c>
      <c r="GQQ361" s="101">
        <v>20302</v>
      </c>
      <c r="GQR361" s="100" t="s">
        <v>1545</v>
      </c>
      <c r="GQS361" s="100"/>
      <c r="GQT361" s="123" t="s">
        <v>1543</v>
      </c>
      <c r="GQU361" s="106"/>
      <c r="GQV361" s="99"/>
      <c r="GQW361" s="99">
        <f t="shared" si="99"/>
        <v>1</v>
      </c>
      <c r="GQX361" s="100" t="s">
        <v>1544</v>
      </c>
      <c r="GQY361" s="101">
        <v>20302</v>
      </c>
      <c r="GQZ361" s="100" t="s">
        <v>1545</v>
      </c>
      <c r="GRA361" s="100"/>
      <c r="GRB361" s="123" t="s">
        <v>1543</v>
      </c>
      <c r="GRC361" s="106"/>
      <c r="GRD361" s="99"/>
      <c r="GRE361" s="99">
        <f t="shared" si="99"/>
        <v>1</v>
      </c>
      <c r="GRF361" s="100" t="s">
        <v>1544</v>
      </c>
      <c r="GRG361" s="101">
        <v>20302</v>
      </c>
      <c r="GRH361" s="100" t="s">
        <v>1545</v>
      </c>
      <c r="GRI361" s="100"/>
      <c r="GRJ361" s="123" t="s">
        <v>1543</v>
      </c>
      <c r="GRK361" s="106"/>
      <c r="GRL361" s="99"/>
      <c r="GRM361" s="99">
        <f t="shared" si="99"/>
        <v>1</v>
      </c>
      <c r="GRN361" s="100" t="s">
        <v>1544</v>
      </c>
      <c r="GRO361" s="101">
        <v>20302</v>
      </c>
      <c r="GRP361" s="100" t="s">
        <v>1545</v>
      </c>
      <c r="GRQ361" s="100"/>
      <c r="GRR361" s="123" t="s">
        <v>1543</v>
      </c>
      <c r="GRS361" s="106"/>
      <c r="GRT361" s="99"/>
      <c r="GRU361" s="99">
        <f t="shared" si="99"/>
        <v>1</v>
      </c>
      <c r="GRV361" s="100" t="s">
        <v>1544</v>
      </c>
      <c r="GRW361" s="101">
        <v>20302</v>
      </c>
      <c r="GRX361" s="100" t="s">
        <v>1545</v>
      </c>
      <c r="GRY361" s="100"/>
      <c r="GRZ361" s="123" t="s">
        <v>1543</v>
      </c>
      <c r="GSA361" s="106"/>
      <c r="GSB361" s="99"/>
      <c r="GSC361" s="99">
        <f t="shared" si="99"/>
        <v>1</v>
      </c>
      <c r="GSD361" s="100" t="s">
        <v>1544</v>
      </c>
      <c r="GSE361" s="101">
        <v>20302</v>
      </c>
      <c r="GSF361" s="100" t="s">
        <v>1545</v>
      </c>
      <c r="GSG361" s="100"/>
      <c r="GSH361" s="123" t="s">
        <v>1543</v>
      </c>
      <c r="GSI361" s="106"/>
      <c r="GSJ361" s="99"/>
      <c r="GSK361" s="99">
        <f t="shared" si="99"/>
        <v>1</v>
      </c>
      <c r="GSL361" s="100" t="s">
        <v>1544</v>
      </c>
      <c r="GSM361" s="101">
        <v>20302</v>
      </c>
      <c r="GSN361" s="100" t="s">
        <v>1545</v>
      </c>
      <c r="GSO361" s="100"/>
      <c r="GSP361" s="123" t="s">
        <v>1543</v>
      </c>
      <c r="GSQ361" s="106"/>
      <c r="GSR361" s="99"/>
      <c r="GSS361" s="99">
        <f t="shared" si="99"/>
        <v>1</v>
      </c>
      <c r="GST361" s="100" t="s">
        <v>1544</v>
      </c>
      <c r="GSU361" s="101">
        <v>20302</v>
      </c>
      <c r="GSV361" s="100" t="s">
        <v>1545</v>
      </c>
      <c r="GSW361" s="100"/>
      <c r="GSX361" s="123" t="s">
        <v>1543</v>
      </c>
      <c r="GSY361" s="106"/>
      <c r="GSZ361" s="99"/>
      <c r="GTA361" s="99">
        <f t="shared" ref="GTA361:GVE361" si="100">IF(GTE361&gt;1,"",1)</f>
        <v>1</v>
      </c>
      <c r="GTB361" s="100" t="s">
        <v>1544</v>
      </c>
      <c r="GTC361" s="101">
        <v>20302</v>
      </c>
      <c r="GTD361" s="100" t="s">
        <v>1545</v>
      </c>
      <c r="GTE361" s="100"/>
      <c r="GTF361" s="123" t="s">
        <v>1543</v>
      </c>
      <c r="GTG361" s="106"/>
      <c r="GTH361" s="99"/>
      <c r="GTI361" s="99">
        <f t="shared" si="100"/>
        <v>1</v>
      </c>
      <c r="GTJ361" s="100" t="s">
        <v>1544</v>
      </c>
      <c r="GTK361" s="101">
        <v>20302</v>
      </c>
      <c r="GTL361" s="100" t="s">
        <v>1545</v>
      </c>
      <c r="GTM361" s="100"/>
      <c r="GTN361" s="123" t="s">
        <v>1543</v>
      </c>
      <c r="GTO361" s="106"/>
      <c r="GTP361" s="99"/>
      <c r="GTQ361" s="99">
        <f t="shared" si="100"/>
        <v>1</v>
      </c>
      <c r="GTR361" s="100" t="s">
        <v>1544</v>
      </c>
      <c r="GTS361" s="101">
        <v>20302</v>
      </c>
      <c r="GTT361" s="100" t="s">
        <v>1545</v>
      </c>
      <c r="GTU361" s="100"/>
      <c r="GTV361" s="123" t="s">
        <v>1543</v>
      </c>
      <c r="GTW361" s="106"/>
      <c r="GTX361" s="99"/>
      <c r="GTY361" s="99">
        <f t="shared" si="100"/>
        <v>1</v>
      </c>
      <c r="GTZ361" s="100" t="s">
        <v>1544</v>
      </c>
      <c r="GUA361" s="101">
        <v>20302</v>
      </c>
      <c r="GUB361" s="100" t="s">
        <v>1545</v>
      </c>
      <c r="GUC361" s="100"/>
      <c r="GUD361" s="123" t="s">
        <v>1543</v>
      </c>
      <c r="GUE361" s="106"/>
      <c r="GUF361" s="99"/>
      <c r="GUG361" s="99">
        <f t="shared" si="100"/>
        <v>1</v>
      </c>
      <c r="GUH361" s="100" t="s">
        <v>1544</v>
      </c>
      <c r="GUI361" s="101">
        <v>20302</v>
      </c>
      <c r="GUJ361" s="100" t="s">
        <v>1545</v>
      </c>
      <c r="GUK361" s="100"/>
      <c r="GUL361" s="123" t="s">
        <v>1543</v>
      </c>
      <c r="GUM361" s="106"/>
      <c r="GUN361" s="99"/>
      <c r="GUO361" s="99">
        <f t="shared" si="100"/>
        <v>1</v>
      </c>
      <c r="GUP361" s="100" t="s">
        <v>1544</v>
      </c>
      <c r="GUQ361" s="101">
        <v>20302</v>
      </c>
      <c r="GUR361" s="100" t="s">
        <v>1545</v>
      </c>
      <c r="GUS361" s="100"/>
      <c r="GUT361" s="123" t="s">
        <v>1543</v>
      </c>
      <c r="GUU361" s="106"/>
      <c r="GUV361" s="99"/>
      <c r="GUW361" s="99">
        <f t="shared" si="100"/>
        <v>1</v>
      </c>
      <c r="GUX361" s="100" t="s">
        <v>1544</v>
      </c>
      <c r="GUY361" s="101">
        <v>20302</v>
      </c>
      <c r="GUZ361" s="100" t="s">
        <v>1545</v>
      </c>
      <c r="GVA361" s="100"/>
      <c r="GVB361" s="123" t="s">
        <v>1543</v>
      </c>
      <c r="GVC361" s="106"/>
      <c r="GVD361" s="99"/>
      <c r="GVE361" s="99">
        <f t="shared" si="100"/>
        <v>1</v>
      </c>
      <c r="GVF361" s="100" t="s">
        <v>1544</v>
      </c>
      <c r="GVG361" s="101">
        <v>20302</v>
      </c>
      <c r="GVH361" s="100" t="s">
        <v>1545</v>
      </c>
      <c r="GVI361" s="100"/>
      <c r="GVJ361" s="123" t="s">
        <v>1543</v>
      </c>
      <c r="GVK361" s="106"/>
      <c r="GVL361" s="99"/>
      <c r="GVM361" s="99">
        <f t="shared" ref="GVM361:GXQ361" si="101">IF(GVQ361&gt;1,"",1)</f>
        <v>1</v>
      </c>
      <c r="GVN361" s="100" t="s">
        <v>1544</v>
      </c>
      <c r="GVO361" s="101">
        <v>20302</v>
      </c>
      <c r="GVP361" s="100" t="s">
        <v>1545</v>
      </c>
      <c r="GVQ361" s="100"/>
      <c r="GVR361" s="123" t="s">
        <v>1543</v>
      </c>
      <c r="GVS361" s="106"/>
      <c r="GVT361" s="99"/>
      <c r="GVU361" s="99">
        <f t="shared" si="101"/>
        <v>1</v>
      </c>
      <c r="GVV361" s="100" t="s">
        <v>1544</v>
      </c>
      <c r="GVW361" s="101">
        <v>20302</v>
      </c>
      <c r="GVX361" s="100" t="s">
        <v>1545</v>
      </c>
      <c r="GVY361" s="100"/>
      <c r="GVZ361" s="123" t="s">
        <v>1543</v>
      </c>
      <c r="GWA361" s="106"/>
      <c r="GWB361" s="99"/>
      <c r="GWC361" s="99">
        <f t="shared" si="101"/>
        <v>1</v>
      </c>
      <c r="GWD361" s="100" t="s">
        <v>1544</v>
      </c>
      <c r="GWE361" s="101">
        <v>20302</v>
      </c>
      <c r="GWF361" s="100" t="s">
        <v>1545</v>
      </c>
      <c r="GWG361" s="100"/>
      <c r="GWH361" s="123" t="s">
        <v>1543</v>
      </c>
      <c r="GWI361" s="106"/>
      <c r="GWJ361" s="99"/>
      <c r="GWK361" s="99">
        <f t="shared" si="101"/>
        <v>1</v>
      </c>
      <c r="GWL361" s="100" t="s">
        <v>1544</v>
      </c>
      <c r="GWM361" s="101">
        <v>20302</v>
      </c>
      <c r="GWN361" s="100" t="s">
        <v>1545</v>
      </c>
      <c r="GWO361" s="100"/>
      <c r="GWP361" s="123" t="s">
        <v>1543</v>
      </c>
      <c r="GWQ361" s="106"/>
      <c r="GWR361" s="99"/>
      <c r="GWS361" s="99">
        <f t="shared" si="101"/>
        <v>1</v>
      </c>
      <c r="GWT361" s="100" t="s">
        <v>1544</v>
      </c>
      <c r="GWU361" s="101">
        <v>20302</v>
      </c>
      <c r="GWV361" s="100" t="s">
        <v>1545</v>
      </c>
      <c r="GWW361" s="100"/>
      <c r="GWX361" s="123" t="s">
        <v>1543</v>
      </c>
      <c r="GWY361" s="106"/>
      <c r="GWZ361" s="99"/>
      <c r="GXA361" s="99">
        <f t="shared" si="101"/>
        <v>1</v>
      </c>
      <c r="GXB361" s="100" t="s">
        <v>1544</v>
      </c>
      <c r="GXC361" s="101">
        <v>20302</v>
      </c>
      <c r="GXD361" s="100" t="s">
        <v>1545</v>
      </c>
      <c r="GXE361" s="100"/>
      <c r="GXF361" s="123" t="s">
        <v>1543</v>
      </c>
      <c r="GXG361" s="106"/>
      <c r="GXH361" s="99"/>
      <c r="GXI361" s="99">
        <f t="shared" si="101"/>
        <v>1</v>
      </c>
      <c r="GXJ361" s="100" t="s">
        <v>1544</v>
      </c>
      <c r="GXK361" s="101">
        <v>20302</v>
      </c>
      <c r="GXL361" s="100" t="s">
        <v>1545</v>
      </c>
      <c r="GXM361" s="100"/>
      <c r="GXN361" s="123" t="s">
        <v>1543</v>
      </c>
      <c r="GXO361" s="106"/>
      <c r="GXP361" s="99"/>
      <c r="GXQ361" s="99">
        <f t="shared" si="101"/>
        <v>1</v>
      </c>
      <c r="GXR361" s="100" t="s">
        <v>1544</v>
      </c>
      <c r="GXS361" s="101">
        <v>20302</v>
      </c>
      <c r="GXT361" s="100" t="s">
        <v>1545</v>
      </c>
      <c r="GXU361" s="100"/>
      <c r="GXV361" s="123" t="s">
        <v>1543</v>
      </c>
      <c r="GXW361" s="106"/>
      <c r="GXX361" s="99"/>
      <c r="GXY361" s="99">
        <f t="shared" ref="GXY361:HAC361" si="102">IF(GYC361&gt;1,"",1)</f>
        <v>1</v>
      </c>
      <c r="GXZ361" s="100" t="s">
        <v>1544</v>
      </c>
      <c r="GYA361" s="101">
        <v>20302</v>
      </c>
      <c r="GYB361" s="100" t="s">
        <v>1545</v>
      </c>
      <c r="GYC361" s="100"/>
      <c r="GYD361" s="123" t="s">
        <v>1543</v>
      </c>
      <c r="GYE361" s="106"/>
      <c r="GYF361" s="99"/>
      <c r="GYG361" s="99">
        <f t="shared" si="102"/>
        <v>1</v>
      </c>
      <c r="GYH361" s="100" t="s">
        <v>1544</v>
      </c>
      <c r="GYI361" s="101">
        <v>20302</v>
      </c>
      <c r="GYJ361" s="100" t="s">
        <v>1545</v>
      </c>
      <c r="GYK361" s="100"/>
      <c r="GYL361" s="123" t="s">
        <v>1543</v>
      </c>
      <c r="GYM361" s="106"/>
      <c r="GYN361" s="99"/>
      <c r="GYO361" s="99">
        <f t="shared" si="102"/>
        <v>1</v>
      </c>
      <c r="GYP361" s="100" t="s">
        <v>1544</v>
      </c>
      <c r="GYQ361" s="101">
        <v>20302</v>
      </c>
      <c r="GYR361" s="100" t="s">
        <v>1545</v>
      </c>
      <c r="GYS361" s="100"/>
      <c r="GYT361" s="123" t="s">
        <v>1543</v>
      </c>
      <c r="GYU361" s="106"/>
      <c r="GYV361" s="99"/>
      <c r="GYW361" s="99">
        <f t="shared" si="102"/>
        <v>1</v>
      </c>
      <c r="GYX361" s="100" t="s">
        <v>1544</v>
      </c>
      <c r="GYY361" s="101">
        <v>20302</v>
      </c>
      <c r="GYZ361" s="100" t="s">
        <v>1545</v>
      </c>
      <c r="GZA361" s="100"/>
      <c r="GZB361" s="123" t="s">
        <v>1543</v>
      </c>
      <c r="GZC361" s="106"/>
      <c r="GZD361" s="99"/>
      <c r="GZE361" s="99">
        <f t="shared" si="102"/>
        <v>1</v>
      </c>
      <c r="GZF361" s="100" t="s">
        <v>1544</v>
      </c>
      <c r="GZG361" s="101">
        <v>20302</v>
      </c>
      <c r="GZH361" s="100" t="s">
        <v>1545</v>
      </c>
      <c r="GZI361" s="100"/>
      <c r="GZJ361" s="123" t="s">
        <v>1543</v>
      </c>
      <c r="GZK361" s="106"/>
      <c r="GZL361" s="99"/>
      <c r="GZM361" s="99">
        <f t="shared" si="102"/>
        <v>1</v>
      </c>
      <c r="GZN361" s="100" t="s">
        <v>1544</v>
      </c>
      <c r="GZO361" s="101">
        <v>20302</v>
      </c>
      <c r="GZP361" s="100" t="s">
        <v>1545</v>
      </c>
      <c r="GZQ361" s="100"/>
      <c r="GZR361" s="123" t="s">
        <v>1543</v>
      </c>
      <c r="GZS361" s="106"/>
      <c r="GZT361" s="99"/>
      <c r="GZU361" s="99">
        <f t="shared" si="102"/>
        <v>1</v>
      </c>
      <c r="GZV361" s="100" t="s">
        <v>1544</v>
      </c>
      <c r="GZW361" s="101">
        <v>20302</v>
      </c>
      <c r="GZX361" s="100" t="s">
        <v>1545</v>
      </c>
      <c r="GZY361" s="100"/>
      <c r="GZZ361" s="123" t="s">
        <v>1543</v>
      </c>
      <c r="HAA361" s="106"/>
      <c r="HAB361" s="99"/>
      <c r="HAC361" s="99">
        <f t="shared" si="102"/>
        <v>1</v>
      </c>
      <c r="HAD361" s="100" t="s">
        <v>1544</v>
      </c>
      <c r="HAE361" s="101">
        <v>20302</v>
      </c>
      <c r="HAF361" s="100" t="s">
        <v>1545</v>
      </c>
      <c r="HAG361" s="100"/>
      <c r="HAH361" s="123" t="s">
        <v>1543</v>
      </c>
      <c r="HAI361" s="106"/>
      <c r="HAJ361" s="99"/>
      <c r="HAK361" s="99">
        <f t="shared" ref="HAK361:HCO361" si="103">IF(HAO361&gt;1,"",1)</f>
        <v>1</v>
      </c>
      <c r="HAL361" s="100" t="s">
        <v>1544</v>
      </c>
      <c r="HAM361" s="101">
        <v>20302</v>
      </c>
      <c r="HAN361" s="100" t="s">
        <v>1545</v>
      </c>
      <c r="HAO361" s="100"/>
      <c r="HAP361" s="123" t="s">
        <v>1543</v>
      </c>
      <c r="HAQ361" s="106"/>
      <c r="HAR361" s="99"/>
      <c r="HAS361" s="99">
        <f t="shared" si="103"/>
        <v>1</v>
      </c>
      <c r="HAT361" s="100" t="s">
        <v>1544</v>
      </c>
      <c r="HAU361" s="101">
        <v>20302</v>
      </c>
      <c r="HAV361" s="100" t="s">
        <v>1545</v>
      </c>
      <c r="HAW361" s="100"/>
      <c r="HAX361" s="123" t="s">
        <v>1543</v>
      </c>
      <c r="HAY361" s="106"/>
      <c r="HAZ361" s="99"/>
      <c r="HBA361" s="99">
        <f t="shared" si="103"/>
        <v>1</v>
      </c>
      <c r="HBB361" s="100" t="s">
        <v>1544</v>
      </c>
      <c r="HBC361" s="101">
        <v>20302</v>
      </c>
      <c r="HBD361" s="100" t="s">
        <v>1545</v>
      </c>
      <c r="HBE361" s="100"/>
      <c r="HBF361" s="123" t="s">
        <v>1543</v>
      </c>
      <c r="HBG361" s="106"/>
      <c r="HBH361" s="99"/>
      <c r="HBI361" s="99">
        <f t="shared" si="103"/>
        <v>1</v>
      </c>
      <c r="HBJ361" s="100" t="s">
        <v>1544</v>
      </c>
      <c r="HBK361" s="101">
        <v>20302</v>
      </c>
      <c r="HBL361" s="100" t="s">
        <v>1545</v>
      </c>
      <c r="HBM361" s="100"/>
      <c r="HBN361" s="123" t="s">
        <v>1543</v>
      </c>
      <c r="HBO361" s="106"/>
      <c r="HBP361" s="99"/>
      <c r="HBQ361" s="99">
        <f t="shared" si="103"/>
        <v>1</v>
      </c>
      <c r="HBR361" s="100" t="s">
        <v>1544</v>
      </c>
      <c r="HBS361" s="101">
        <v>20302</v>
      </c>
      <c r="HBT361" s="100" t="s">
        <v>1545</v>
      </c>
      <c r="HBU361" s="100"/>
      <c r="HBV361" s="123" t="s">
        <v>1543</v>
      </c>
      <c r="HBW361" s="106"/>
      <c r="HBX361" s="99"/>
      <c r="HBY361" s="99">
        <f t="shared" si="103"/>
        <v>1</v>
      </c>
      <c r="HBZ361" s="100" t="s">
        <v>1544</v>
      </c>
      <c r="HCA361" s="101">
        <v>20302</v>
      </c>
      <c r="HCB361" s="100" t="s">
        <v>1545</v>
      </c>
      <c r="HCC361" s="100"/>
      <c r="HCD361" s="123" t="s">
        <v>1543</v>
      </c>
      <c r="HCE361" s="106"/>
      <c r="HCF361" s="99"/>
      <c r="HCG361" s="99">
        <f t="shared" si="103"/>
        <v>1</v>
      </c>
      <c r="HCH361" s="100" t="s">
        <v>1544</v>
      </c>
      <c r="HCI361" s="101">
        <v>20302</v>
      </c>
      <c r="HCJ361" s="100" t="s">
        <v>1545</v>
      </c>
      <c r="HCK361" s="100"/>
      <c r="HCL361" s="123" t="s">
        <v>1543</v>
      </c>
      <c r="HCM361" s="106"/>
      <c r="HCN361" s="99"/>
      <c r="HCO361" s="99">
        <f t="shared" si="103"/>
        <v>1</v>
      </c>
      <c r="HCP361" s="100" t="s">
        <v>1544</v>
      </c>
      <c r="HCQ361" s="101">
        <v>20302</v>
      </c>
      <c r="HCR361" s="100" t="s">
        <v>1545</v>
      </c>
      <c r="HCS361" s="100"/>
      <c r="HCT361" s="123" t="s">
        <v>1543</v>
      </c>
      <c r="HCU361" s="106"/>
      <c r="HCV361" s="99"/>
      <c r="HCW361" s="99">
        <f t="shared" ref="HCW361:HFA361" si="104">IF(HDA361&gt;1,"",1)</f>
        <v>1</v>
      </c>
      <c r="HCX361" s="100" t="s">
        <v>1544</v>
      </c>
      <c r="HCY361" s="101">
        <v>20302</v>
      </c>
      <c r="HCZ361" s="100" t="s">
        <v>1545</v>
      </c>
      <c r="HDA361" s="100"/>
      <c r="HDB361" s="123" t="s">
        <v>1543</v>
      </c>
      <c r="HDC361" s="106"/>
      <c r="HDD361" s="99"/>
      <c r="HDE361" s="99">
        <f t="shared" si="104"/>
        <v>1</v>
      </c>
      <c r="HDF361" s="100" t="s">
        <v>1544</v>
      </c>
      <c r="HDG361" s="101">
        <v>20302</v>
      </c>
      <c r="HDH361" s="100" t="s">
        <v>1545</v>
      </c>
      <c r="HDI361" s="100"/>
      <c r="HDJ361" s="123" t="s">
        <v>1543</v>
      </c>
      <c r="HDK361" s="106"/>
      <c r="HDL361" s="99"/>
      <c r="HDM361" s="99">
        <f t="shared" si="104"/>
        <v>1</v>
      </c>
      <c r="HDN361" s="100" t="s">
        <v>1544</v>
      </c>
      <c r="HDO361" s="101">
        <v>20302</v>
      </c>
      <c r="HDP361" s="100" t="s">
        <v>1545</v>
      </c>
      <c r="HDQ361" s="100"/>
      <c r="HDR361" s="123" t="s">
        <v>1543</v>
      </c>
      <c r="HDS361" s="106"/>
      <c r="HDT361" s="99"/>
      <c r="HDU361" s="99">
        <f t="shared" si="104"/>
        <v>1</v>
      </c>
      <c r="HDV361" s="100" t="s">
        <v>1544</v>
      </c>
      <c r="HDW361" s="101">
        <v>20302</v>
      </c>
      <c r="HDX361" s="100" t="s">
        <v>1545</v>
      </c>
      <c r="HDY361" s="100"/>
      <c r="HDZ361" s="123" t="s">
        <v>1543</v>
      </c>
      <c r="HEA361" s="106"/>
      <c r="HEB361" s="99"/>
      <c r="HEC361" s="99">
        <f t="shared" si="104"/>
        <v>1</v>
      </c>
      <c r="HED361" s="100" t="s">
        <v>1544</v>
      </c>
      <c r="HEE361" s="101">
        <v>20302</v>
      </c>
      <c r="HEF361" s="100" t="s">
        <v>1545</v>
      </c>
      <c r="HEG361" s="100"/>
      <c r="HEH361" s="123" t="s">
        <v>1543</v>
      </c>
      <c r="HEI361" s="106"/>
      <c r="HEJ361" s="99"/>
      <c r="HEK361" s="99">
        <f t="shared" si="104"/>
        <v>1</v>
      </c>
      <c r="HEL361" s="100" t="s">
        <v>1544</v>
      </c>
      <c r="HEM361" s="101">
        <v>20302</v>
      </c>
      <c r="HEN361" s="100" t="s">
        <v>1545</v>
      </c>
      <c r="HEO361" s="100"/>
      <c r="HEP361" s="123" t="s">
        <v>1543</v>
      </c>
      <c r="HEQ361" s="106"/>
      <c r="HER361" s="99"/>
      <c r="HES361" s="99">
        <f t="shared" si="104"/>
        <v>1</v>
      </c>
      <c r="HET361" s="100" t="s">
        <v>1544</v>
      </c>
      <c r="HEU361" s="101">
        <v>20302</v>
      </c>
      <c r="HEV361" s="100" t="s">
        <v>1545</v>
      </c>
      <c r="HEW361" s="100"/>
      <c r="HEX361" s="123" t="s">
        <v>1543</v>
      </c>
      <c r="HEY361" s="106"/>
      <c r="HEZ361" s="99"/>
      <c r="HFA361" s="99">
        <f t="shared" si="104"/>
        <v>1</v>
      </c>
      <c r="HFB361" s="100" t="s">
        <v>1544</v>
      </c>
      <c r="HFC361" s="101">
        <v>20302</v>
      </c>
      <c r="HFD361" s="100" t="s">
        <v>1545</v>
      </c>
      <c r="HFE361" s="100"/>
      <c r="HFF361" s="123" t="s">
        <v>1543</v>
      </c>
      <c r="HFG361" s="106"/>
      <c r="HFH361" s="99"/>
      <c r="HFI361" s="99">
        <f t="shared" ref="HFI361:HHM361" si="105">IF(HFM361&gt;1,"",1)</f>
        <v>1</v>
      </c>
      <c r="HFJ361" s="100" t="s">
        <v>1544</v>
      </c>
      <c r="HFK361" s="101">
        <v>20302</v>
      </c>
      <c r="HFL361" s="100" t="s">
        <v>1545</v>
      </c>
      <c r="HFM361" s="100"/>
      <c r="HFN361" s="123" t="s">
        <v>1543</v>
      </c>
      <c r="HFO361" s="106"/>
      <c r="HFP361" s="99"/>
      <c r="HFQ361" s="99">
        <f t="shared" si="105"/>
        <v>1</v>
      </c>
      <c r="HFR361" s="100" t="s">
        <v>1544</v>
      </c>
      <c r="HFS361" s="101">
        <v>20302</v>
      </c>
      <c r="HFT361" s="100" t="s">
        <v>1545</v>
      </c>
      <c r="HFU361" s="100"/>
      <c r="HFV361" s="123" t="s">
        <v>1543</v>
      </c>
      <c r="HFW361" s="106"/>
      <c r="HFX361" s="99"/>
      <c r="HFY361" s="99">
        <f t="shared" si="105"/>
        <v>1</v>
      </c>
      <c r="HFZ361" s="100" t="s">
        <v>1544</v>
      </c>
      <c r="HGA361" s="101">
        <v>20302</v>
      </c>
      <c r="HGB361" s="100" t="s">
        <v>1545</v>
      </c>
      <c r="HGC361" s="100"/>
      <c r="HGD361" s="123" t="s">
        <v>1543</v>
      </c>
      <c r="HGE361" s="106"/>
      <c r="HGF361" s="99"/>
      <c r="HGG361" s="99">
        <f t="shared" si="105"/>
        <v>1</v>
      </c>
      <c r="HGH361" s="100" t="s">
        <v>1544</v>
      </c>
      <c r="HGI361" s="101">
        <v>20302</v>
      </c>
      <c r="HGJ361" s="100" t="s">
        <v>1545</v>
      </c>
      <c r="HGK361" s="100"/>
      <c r="HGL361" s="123" t="s">
        <v>1543</v>
      </c>
      <c r="HGM361" s="106"/>
      <c r="HGN361" s="99"/>
      <c r="HGO361" s="99">
        <f t="shared" si="105"/>
        <v>1</v>
      </c>
      <c r="HGP361" s="100" t="s">
        <v>1544</v>
      </c>
      <c r="HGQ361" s="101">
        <v>20302</v>
      </c>
      <c r="HGR361" s="100" t="s">
        <v>1545</v>
      </c>
      <c r="HGS361" s="100"/>
      <c r="HGT361" s="123" t="s">
        <v>1543</v>
      </c>
      <c r="HGU361" s="106"/>
      <c r="HGV361" s="99"/>
      <c r="HGW361" s="99">
        <f t="shared" si="105"/>
        <v>1</v>
      </c>
      <c r="HGX361" s="100" t="s">
        <v>1544</v>
      </c>
      <c r="HGY361" s="101">
        <v>20302</v>
      </c>
      <c r="HGZ361" s="100" t="s">
        <v>1545</v>
      </c>
      <c r="HHA361" s="100"/>
      <c r="HHB361" s="123" t="s">
        <v>1543</v>
      </c>
      <c r="HHC361" s="106"/>
      <c r="HHD361" s="99"/>
      <c r="HHE361" s="99">
        <f t="shared" si="105"/>
        <v>1</v>
      </c>
      <c r="HHF361" s="100" t="s">
        <v>1544</v>
      </c>
      <c r="HHG361" s="101">
        <v>20302</v>
      </c>
      <c r="HHH361" s="100" t="s">
        <v>1545</v>
      </c>
      <c r="HHI361" s="100"/>
      <c r="HHJ361" s="123" t="s">
        <v>1543</v>
      </c>
      <c r="HHK361" s="106"/>
      <c r="HHL361" s="99"/>
      <c r="HHM361" s="99">
        <f t="shared" si="105"/>
        <v>1</v>
      </c>
      <c r="HHN361" s="100" t="s">
        <v>1544</v>
      </c>
      <c r="HHO361" s="101">
        <v>20302</v>
      </c>
      <c r="HHP361" s="100" t="s">
        <v>1545</v>
      </c>
      <c r="HHQ361" s="100"/>
      <c r="HHR361" s="123" t="s">
        <v>1543</v>
      </c>
      <c r="HHS361" s="106"/>
      <c r="HHT361" s="99"/>
      <c r="HHU361" s="99">
        <f t="shared" ref="HHU361:HJY361" si="106">IF(HHY361&gt;1,"",1)</f>
        <v>1</v>
      </c>
      <c r="HHV361" s="100" t="s">
        <v>1544</v>
      </c>
      <c r="HHW361" s="101">
        <v>20302</v>
      </c>
      <c r="HHX361" s="100" t="s">
        <v>1545</v>
      </c>
      <c r="HHY361" s="100"/>
      <c r="HHZ361" s="123" t="s">
        <v>1543</v>
      </c>
      <c r="HIA361" s="106"/>
      <c r="HIB361" s="99"/>
      <c r="HIC361" s="99">
        <f t="shared" si="106"/>
        <v>1</v>
      </c>
      <c r="HID361" s="100" t="s">
        <v>1544</v>
      </c>
      <c r="HIE361" s="101">
        <v>20302</v>
      </c>
      <c r="HIF361" s="100" t="s">
        <v>1545</v>
      </c>
      <c r="HIG361" s="100"/>
      <c r="HIH361" s="123" t="s">
        <v>1543</v>
      </c>
      <c r="HII361" s="106"/>
      <c r="HIJ361" s="99"/>
      <c r="HIK361" s="99">
        <f t="shared" si="106"/>
        <v>1</v>
      </c>
      <c r="HIL361" s="100" t="s">
        <v>1544</v>
      </c>
      <c r="HIM361" s="101">
        <v>20302</v>
      </c>
      <c r="HIN361" s="100" t="s">
        <v>1545</v>
      </c>
      <c r="HIO361" s="100"/>
      <c r="HIP361" s="123" t="s">
        <v>1543</v>
      </c>
      <c r="HIQ361" s="106"/>
      <c r="HIR361" s="99"/>
      <c r="HIS361" s="99">
        <f t="shared" si="106"/>
        <v>1</v>
      </c>
      <c r="HIT361" s="100" t="s">
        <v>1544</v>
      </c>
      <c r="HIU361" s="101">
        <v>20302</v>
      </c>
      <c r="HIV361" s="100" t="s">
        <v>1545</v>
      </c>
      <c r="HIW361" s="100"/>
      <c r="HIX361" s="123" t="s">
        <v>1543</v>
      </c>
      <c r="HIY361" s="106"/>
      <c r="HIZ361" s="99"/>
      <c r="HJA361" s="99">
        <f t="shared" si="106"/>
        <v>1</v>
      </c>
      <c r="HJB361" s="100" t="s">
        <v>1544</v>
      </c>
      <c r="HJC361" s="101">
        <v>20302</v>
      </c>
      <c r="HJD361" s="100" t="s">
        <v>1545</v>
      </c>
      <c r="HJE361" s="100"/>
      <c r="HJF361" s="123" t="s">
        <v>1543</v>
      </c>
      <c r="HJG361" s="106"/>
      <c r="HJH361" s="99"/>
      <c r="HJI361" s="99">
        <f t="shared" si="106"/>
        <v>1</v>
      </c>
      <c r="HJJ361" s="100" t="s">
        <v>1544</v>
      </c>
      <c r="HJK361" s="101">
        <v>20302</v>
      </c>
      <c r="HJL361" s="100" t="s">
        <v>1545</v>
      </c>
      <c r="HJM361" s="100"/>
      <c r="HJN361" s="123" t="s">
        <v>1543</v>
      </c>
      <c r="HJO361" s="106"/>
      <c r="HJP361" s="99"/>
      <c r="HJQ361" s="99">
        <f t="shared" si="106"/>
        <v>1</v>
      </c>
      <c r="HJR361" s="100" t="s">
        <v>1544</v>
      </c>
      <c r="HJS361" s="101">
        <v>20302</v>
      </c>
      <c r="HJT361" s="100" t="s">
        <v>1545</v>
      </c>
      <c r="HJU361" s="100"/>
      <c r="HJV361" s="123" t="s">
        <v>1543</v>
      </c>
      <c r="HJW361" s="106"/>
      <c r="HJX361" s="99"/>
      <c r="HJY361" s="99">
        <f t="shared" si="106"/>
        <v>1</v>
      </c>
      <c r="HJZ361" s="100" t="s">
        <v>1544</v>
      </c>
      <c r="HKA361" s="101">
        <v>20302</v>
      </c>
      <c r="HKB361" s="100" t="s">
        <v>1545</v>
      </c>
      <c r="HKC361" s="100"/>
      <c r="HKD361" s="123" t="s">
        <v>1543</v>
      </c>
      <c r="HKE361" s="106"/>
      <c r="HKF361" s="99"/>
      <c r="HKG361" s="99">
        <f t="shared" ref="HKG361:HMK361" si="107">IF(HKK361&gt;1,"",1)</f>
        <v>1</v>
      </c>
      <c r="HKH361" s="100" t="s">
        <v>1544</v>
      </c>
      <c r="HKI361" s="101">
        <v>20302</v>
      </c>
      <c r="HKJ361" s="100" t="s">
        <v>1545</v>
      </c>
      <c r="HKK361" s="100"/>
      <c r="HKL361" s="123" t="s">
        <v>1543</v>
      </c>
      <c r="HKM361" s="106"/>
      <c r="HKN361" s="99"/>
      <c r="HKO361" s="99">
        <f t="shared" si="107"/>
        <v>1</v>
      </c>
      <c r="HKP361" s="100" t="s">
        <v>1544</v>
      </c>
      <c r="HKQ361" s="101">
        <v>20302</v>
      </c>
      <c r="HKR361" s="100" t="s">
        <v>1545</v>
      </c>
      <c r="HKS361" s="100"/>
      <c r="HKT361" s="123" t="s">
        <v>1543</v>
      </c>
      <c r="HKU361" s="106"/>
      <c r="HKV361" s="99"/>
      <c r="HKW361" s="99">
        <f t="shared" si="107"/>
        <v>1</v>
      </c>
      <c r="HKX361" s="100" t="s">
        <v>1544</v>
      </c>
      <c r="HKY361" s="101">
        <v>20302</v>
      </c>
      <c r="HKZ361" s="100" t="s">
        <v>1545</v>
      </c>
      <c r="HLA361" s="100"/>
      <c r="HLB361" s="123" t="s">
        <v>1543</v>
      </c>
      <c r="HLC361" s="106"/>
      <c r="HLD361" s="99"/>
      <c r="HLE361" s="99">
        <f t="shared" si="107"/>
        <v>1</v>
      </c>
      <c r="HLF361" s="100" t="s">
        <v>1544</v>
      </c>
      <c r="HLG361" s="101">
        <v>20302</v>
      </c>
      <c r="HLH361" s="100" t="s">
        <v>1545</v>
      </c>
      <c r="HLI361" s="100"/>
      <c r="HLJ361" s="123" t="s">
        <v>1543</v>
      </c>
      <c r="HLK361" s="106"/>
      <c r="HLL361" s="99"/>
      <c r="HLM361" s="99">
        <f t="shared" si="107"/>
        <v>1</v>
      </c>
      <c r="HLN361" s="100" t="s">
        <v>1544</v>
      </c>
      <c r="HLO361" s="101">
        <v>20302</v>
      </c>
      <c r="HLP361" s="100" t="s">
        <v>1545</v>
      </c>
      <c r="HLQ361" s="100"/>
      <c r="HLR361" s="123" t="s">
        <v>1543</v>
      </c>
      <c r="HLS361" s="106"/>
      <c r="HLT361" s="99"/>
      <c r="HLU361" s="99">
        <f t="shared" si="107"/>
        <v>1</v>
      </c>
      <c r="HLV361" s="100" t="s">
        <v>1544</v>
      </c>
      <c r="HLW361" s="101">
        <v>20302</v>
      </c>
      <c r="HLX361" s="100" t="s">
        <v>1545</v>
      </c>
      <c r="HLY361" s="100"/>
      <c r="HLZ361" s="123" t="s">
        <v>1543</v>
      </c>
      <c r="HMA361" s="106"/>
      <c r="HMB361" s="99"/>
      <c r="HMC361" s="99">
        <f t="shared" si="107"/>
        <v>1</v>
      </c>
      <c r="HMD361" s="100" t="s">
        <v>1544</v>
      </c>
      <c r="HME361" s="101">
        <v>20302</v>
      </c>
      <c r="HMF361" s="100" t="s">
        <v>1545</v>
      </c>
      <c r="HMG361" s="100"/>
      <c r="HMH361" s="123" t="s">
        <v>1543</v>
      </c>
      <c r="HMI361" s="106"/>
      <c r="HMJ361" s="99"/>
      <c r="HMK361" s="99">
        <f t="shared" si="107"/>
        <v>1</v>
      </c>
      <c r="HML361" s="100" t="s">
        <v>1544</v>
      </c>
      <c r="HMM361" s="101">
        <v>20302</v>
      </c>
      <c r="HMN361" s="100" t="s">
        <v>1545</v>
      </c>
      <c r="HMO361" s="100"/>
      <c r="HMP361" s="123" t="s">
        <v>1543</v>
      </c>
      <c r="HMQ361" s="106"/>
      <c r="HMR361" s="99"/>
      <c r="HMS361" s="99">
        <f t="shared" ref="HMS361:HOW361" si="108">IF(HMW361&gt;1,"",1)</f>
        <v>1</v>
      </c>
      <c r="HMT361" s="100" t="s">
        <v>1544</v>
      </c>
      <c r="HMU361" s="101">
        <v>20302</v>
      </c>
      <c r="HMV361" s="100" t="s">
        <v>1545</v>
      </c>
      <c r="HMW361" s="100"/>
      <c r="HMX361" s="123" t="s">
        <v>1543</v>
      </c>
      <c r="HMY361" s="106"/>
      <c r="HMZ361" s="99"/>
      <c r="HNA361" s="99">
        <f t="shared" si="108"/>
        <v>1</v>
      </c>
      <c r="HNB361" s="100" t="s">
        <v>1544</v>
      </c>
      <c r="HNC361" s="101">
        <v>20302</v>
      </c>
      <c r="HND361" s="100" t="s">
        <v>1545</v>
      </c>
      <c r="HNE361" s="100"/>
      <c r="HNF361" s="123" t="s">
        <v>1543</v>
      </c>
      <c r="HNG361" s="106"/>
      <c r="HNH361" s="99"/>
      <c r="HNI361" s="99">
        <f t="shared" si="108"/>
        <v>1</v>
      </c>
      <c r="HNJ361" s="100" t="s">
        <v>1544</v>
      </c>
      <c r="HNK361" s="101">
        <v>20302</v>
      </c>
      <c r="HNL361" s="100" t="s">
        <v>1545</v>
      </c>
      <c r="HNM361" s="100"/>
      <c r="HNN361" s="123" t="s">
        <v>1543</v>
      </c>
      <c r="HNO361" s="106"/>
      <c r="HNP361" s="99"/>
      <c r="HNQ361" s="99">
        <f t="shared" si="108"/>
        <v>1</v>
      </c>
      <c r="HNR361" s="100" t="s">
        <v>1544</v>
      </c>
      <c r="HNS361" s="101">
        <v>20302</v>
      </c>
      <c r="HNT361" s="100" t="s">
        <v>1545</v>
      </c>
      <c r="HNU361" s="100"/>
      <c r="HNV361" s="123" t="s">
        <v>1543</v>
      </c>
      <c r="HNW361" s="106"/>
      <c r="HNX361" s="99"/>
      <c r="HNY361" s="99">
        <f t="shared" si="108"/>
        <v>1</v>
      </c>
      <c r="HNZ361" s="100" t="s">
        <v>1544</v>
      </c>
      <c r="HOA361" s="101">
        <v>20302</v>
      </c>
      <c r="HOB361" s="100" t="s">
        <v>1545</v>
      </c>
      <c r="HOC361" s="100"/>
      <c r="HOD361" s="123" t="s">
        <v>1543</v>
      </c>
      <c r="HOE361" s="106"/>
      <c r="HOF361" s="99"/>
      <c r="HOG361" s="99">
        <f t="shared" si="108"/>
        <v>1</v>
      </c>
      <c r="HOH361" s="100" t="s">
        <v>1544</v>
      </c>
      <c r="HOI361" s="101">
        <v>20302</v>
      </c>
      <c r="HOJ361" s="100" t="s">
        <v>1545</v>
      </c>
      <c r="HOK361" s="100"/>
      <c r="HOL361" s="123" t="s">
        <v>1543</v>
      </c>
      <c r="HOM361" s="106"/>
      <c r="HON361" s="99"/>
      <c r="HOO361" s="99">
        <f t="shared" si="108"/>
        <v>1</v>
      </c>
      <c r="HOP361" s="100" t="s">
        <v>1544</v>
      </c>
      <c r="HOQ361" s="101">
        <v>20302</v>
      </c>
      <c r="HOR361" s="100" t="s">
        <v>1545</v>
      </c>
      <c r="HOS361" s="100"/>
      <c r="HOT361" s="123" t="s">
        <v>1543</v>
      </c>
      <c r="HOU361" s="106"/>
      <c r="HOV361" s="99"/>
      <c r="HOW361" s="99">
        <f t="shared" si="108"/>
        <v>1</v>
      </c>
      <c r="HOX361" s="100" t="s">
        <v>1544</v>
      </c>
      <c r="HOY361" s="101">
        <v>20302</v>
      </c>
      <c r="HOZ361" s="100" t="s">
        <v>1545</v>
      </c>
      <c r="HPA361" s="100"/>
      <c r="HPB361" s="123" t="s">
        <v>1543</v>
      </c>
      <c r="HPC361" s="106"/>
      <c r="HPD361" s="99"/>
      <c r="HPE361" s="99">
        <f t="shared" ref="HPE361:HRI361" si="109">IF(HPI361&gt;1,"",1)</f>
        <v>1</v>
      </c>
      <c r="HPF361" s="100" t="s">
        <v>1544</v>
      </c>
      <c r="HPG361" s="101">
        <v>20302</v>
      </c>
      <c r="HPH361" s="100" t="s">
        <v>1545</v>
      </c>
      <c r="HPI361" s="100"/>
      <c r="HPJ361" s="123" t="s">
        <v>1543</v>
      </c>
      <c r="HPK361" s="106"/>
      <c r="HPL361" s="99"/>
      <c r="HPM361" s="99">
        <f t="shared" si="109"/>
        <v>1</v>
      </c>
      <c r="HPN361" s="100" t="s">
        <v>1544</v>
      </c>
      <c r="HPO361" s="101">
        <v>20302</v>
      </c>
      <c r="HPP361" s="100" t="s">
        <v>1545</v>
      </c>
      <c r="HPQ361" s="100"/>
      <c r="HPR361" s="123" t="s">
        <v>1543</v>
      </c>
      <c r="HPS361" s="106"/>
      <c r="HPT361" s="99"/>
      <c r="HPU361" s="99">
        <f t="shared" si="109"/>
        <v>1</v>
      </c>
      <c r="HPV361" s="100" t="s">
        <v>1544</v>
      </c>
      <c r="HPW361" s="101">
        <v>20302</v>
      </c>
      <c r="HPX361" s="100" t="s">
        <v>1545</v>
      </c>
      <c r="HPY361" s="100"/>
      <c r="HPZ361" s="123" t="s">
        <v>1543</v>
      </c>
      <c r="HQA361" s="106"/>
      <c r="HQB361" s="99"/>
      <c r="HQC361" s="99">
        <f t="shared" si="109"/>
        <v>1</v>
      </c>
      <c r="HQD361" s="100" t="s">
        <v>1544</v>
      </c>
      <c r="HQE361" s="101">
        <v>20302</v>
      </c>
      <c r="HQF361" s="100" t="s">
        <v>1545</v>
      </c>
      <c r="HQG361" s="100"/>
      <c r="HQH361" s="123" t="s">
        <v>1543</v>
      </c>
      <c r="HQI361" s="106"/>
      <c r="HQJ361" s="99"/>
      <c r="HQK361" s="99">
        <f t="shared" si="109"/>
        <v>1</v>
      </c>
      <c r="HQL361" s="100" t="s">
        <v>1544</v>
      </c>
      <c r="HQM361" s="101">
        <v>20302</v>
      </c>
      <c r="HQN361" s="100" t="s">
        <v>1545</v>
      </c>
      <c r="HQO361" s="100"/>
      <c r="HQP361" s="123" t="s">
        <v>1543</v>
      </c>
      <c r="HQQ361" s="106"/>
      <c r="HQR361" s="99"/>
      <c r="HQS361" s="99">
        <f t="shared" si="109"/>
        <v>1</v>
      </c>
      <c r="HQT361" s="100" t="s">
        <v>1544</v>
      </c>
      <c r="HQU361" s="101">
        <v>20302</v>
      </c>
      <c r="HQV361" s="100" t="s">
        <v>1545</v>
      </c>
      <c r="HQW361" s="100"/>
      <c r="HQX361" s="123" t="s">
        <v>1543</v>
      </c>
      <c r="HQY361" s="106"/>
      <c r="HQZ361" s="99"/>
      <c r="HRA361" s="99">
        <f t="shared" si="109"/>
        <v>1</v>
      </c>
      <c r="HRB361" s="100" t="s">
        <v>1544</v>
      </c>
      <c r="HRC361" s="101">
        <v>20302</v>
      </c>
      <c r="HRD361" s="100" t="s">
        <v>1545</v>
      </c>
      <c r="HRE361" s="100"/>
      <c r="HRF361" s="123" t="s">
        <v>1543</v>
      </c>
      <c r="HRG361" s="106"/>
      <c r="HRH361" s="99"/>
      <c r="HRI361" s="99">
        <f t="shared" si="109"/>
        <v>1</v>
      </c>
      <c r="HRJ361" s="100" t="s">
        <v>1544</v>
      </c>
      <c r="HRK361" s="101">
        <v>20302</v>
      </c>
      <c r="HRL361" s="100" t="s">
        <v>1545</v>
      </c>
      <c r="HRM361" s="100"/>
      <c r="HRN361" s="123" t="s">
        <v>1543</v>
      </c>
      <c r="HRO361" s="106"/>
      <c r="HRP361" s="99"/>
      <c r="HRQ361" s="99">
        <f t="shared" ref="HRQ361:HTU361" si="110">IF(HRU361&gt;1,"",1)</f>
        <v>1</v>
      </c>
      <c r="HRR361" s="100" t="s">
        <v>1544</v>
      </c>
      <c r="HRS361" s="101">
        <v>20302</v>
      </c>
      <c r="HRT361" s="100" t="s">
        <v>1545</v>
      </c>
      <c r="HRU361" s="100"/>
      <c r="HRV361" s="123" t="s">
        <v>1543</v>
      </c>
      <c r="HRW361" s="106"/>
      <c r="HRX361" s="99"/>
      <c r="HRY361" s="99">
        <f t="shared" si="110"/>
        <v>1</v>
      </c>
      <c r="HRZ361" s="100" t="s">
        <v>1544</v>
      </c>
      <c r="HSA361" s="101">
        <v>20302</v>
      </c>
      <c r="HSB361" s="100" t="s">
        <v>1545</v>
      </c>
      <c r="HSC361" s="100"/>
      <c r="HSD361" s="123" t="s">
        <v>1543</v>
      </c>
      <c r="HSE361" s="106"/>
      <c r="HSF361" s="99"/>
      <c r="HSG361" s="99">
        <f t="shared" si="110"/>
        <v>1</v>
      </c>
      <c r="HSH361" s="100" t="s">
        <v>1544</v>
      </c>
      <c r="HSI361" s="101">
        <v>20302</v>
      </c>
      <c r="HSJ361" s="100" t="s">
        <v>1545</v>
      </c>
      <c r="HSK361" s="100"/>
      <c r="HSL361" s="123" t="s">
        <v>1543</v>
      </c>
      <c r="HSM361" s="106"/>
      <c r="HSN361" s="99"/>
      <c r="HSO361" s="99">
        <f t="shared" si="110"/>
        <v>1</v>
      </c>
      <c r="HSP361" s="100" t="s">
        <v>1544</v>
      </c>
      <c r="HSQ361" s="101">
        <v>20302</v>
      </c>
      <c r="HSR361" s="100" t="s">
        <v>1545</v>
      </c>
      <c r="HSS361" s="100"/>
      <c r="HST361" s="123" t="s">
        <v>1543</v>
      </c>
      <c r="HSU361" s="106"/>
      <c r="HSV361" s="99"/>
      <c r="HSW361" s="99">
        <f t="shared" si="110"/>
        <v>1</v>
      </c>
      <c r="HSX361" s="100" t="s">
        <v>1544</v>
      </c>
      <c r="HSY361" s="101">
        <v>20302</v>
      </c>
      <c r="HSZ361" s="100" t="s">
        <v>1545</v>
      </c>
      <c r="HTA361" s="100"/>
      <c r="HTB361" s="123" t="s">
        <v>1543</v>
      </c>
      <c r="HTC361" s="106"/>
      <c r="HTD361" s="99"/>
      <c r="HTE361" s="99">
        <f t="shared" si="110"/>
        <v>1</v>
      </c>
      <c r="HTF361" s="100" t="s">
        <v>1544</v>
      </c>
      <c r="HTG361" s="101">
        <v>20302</v>
      </c>
      <c r="HTH361" s="100" t="s">
        <v>1545</v>
      </c>
      <c r="HTI361" s="100"/>
      <c r="HTJ361" s="123" t="s">
        <v>1543</v>
      </c>
      <c r="HTK361" s="106"/>
      <c r="HTL361" s="99"/>
      <c r="HTM361" s="99">
        <f t="shared" si="110"/>
        <v>1</v>
      </c>
      <c r="HTN361" s="100" t="s">
        <v>1544</v>
      </c>
      <c r="HTO361" s="101">
        <v>20302</v>
      </c>
      <c r="HTP361" s="100" t="s">
        <v>1545</v>
      </c>
      <c r="HTQ361" s="100"/>
      <c r="HTR361" s="123" t="s">
        <v>1543</v>
      </c>
      <c r="HTS361" s="106"/>
      <c r="HTT361" s="99"/>
      <c r="HTU361" s="99">
        <f t="shared" si="110"/>
        <v>1</v>
      </c>
      <c r="HTV361" s="100" t="s">
        <v>1544</v>
      </c>
      <c r="HTW361" s="101">
        <v>20302</v>
      </c>
      <c r="HTX361" s="100" t="s">
        <v>1545</v>
      </c>
      <c r="HTY361" s="100"/>
      <c r="HTZ361" s="123" t="s">
        <v>1543</v>
      </c>
      <c r="HUA361" s="106"/>
      <c r="HUB361" s="99"/>
      <c r="HUC361" s="99">
        <f t="shared" ref="HUC361:HWG361" si="111">IF(HUG361&gt;1,"",1)</f>
        <v>1</v>
      </c>
      <c r="HUD361" s="100" t="s">
        <v>1544</v>
      </c>
      <c r="HUE361" s="101">
        <v>20302</v>
      </c>
      <c r="HUF361" s="100" t="s">
        <v>1545</v>
      </c>
      <c r="HUG361" s="100"/>
      <c r="HUH361" s="123" t="s">
        <v>1543</v>
      </c>
      <c r="HUI361" s="106"/>
      <c r="HUJ361" s="99"/>
      <c r="HUK361" s="99">
        <f t="shared" si="111"/>
        <v>1</v>
      </c>
      <c r="HUL361" s="100" t="s">
        <v>1544</v>
      </c>
      <c r="HUM361" s="101">
        <v>20302</v>
      </c>
      <c r="HUN361" s="100" t="s">
        <v>1545</v>
      </c>
      <c r="HUO361" s="100"/>
      <c r="HUP361" s="123" t="s">
        <v>1543</v>
      </c>
      <c r="HUQ361" s="106"/>
      <c r="HUR361" s="99"/>
      <c r="HUS361" s="99">
        <f t="shared" si="111"/>
        <v>1</v>
      </c>
      <c r="HUT361" s="100" t="s">
        <v>1544</v>
      </c>
      <c r="HUU361" s="101">
        <v>20302</v>
      </c>
      <c r="HUV361" s="100" t="s">
        <v>1545</v>
      </c>
      <c r="HUW361" s="100"/>
      <c r="HUX361" s="123" t="s">
        <v>1543</v>
      </c>
      <c r="HUY361" s="106"/>
      <c r="HUZ361" s="99"/>
      <c r="HVA361" s="99">
        <f t="shared" si="111"/>
        <v>1</v>
      </c>
      <c r="HVB361" s="100" t="s">
        <v>1544</v>
      </c>
      <c r="HVC361" s="101">
        <v>20302</v>
      </c>
      <c r="HVD361" s="100" t="s">
        <v>1545</v>
      </c>
      <c r="HVE361" s="100"/>
      <c r="HVF361" s="123" t="s">
        <v>1543</v>
      </c>
      <c r="HVG361" s="106"/>
      <c r="HVH361" s="99"/>
      <c r="HVI361" s="99">
        <f t="shared" si="111"/>
        <v>1</v>
      </c>
      <c r="HVJ361" s="100" t="s">
        <v>1544</v>
      </c>
      <c r="HVK361" s="101">
        <v>20302</v>
      </c>
      <c r="HVL361" s="100" t="s">
        <v>1545</v>
      </c>
      <c r="HVM361" s="100"/>
      <c r="HVN361" s="123" t="s">
        <v>1543</v>
      </c>
      <c r="HVO361" s="106"/>
      <c r="HVP361" s="99"/>
      <c r="HVQ361" s="99">
        <f t="shared" si="111"/>
        <v>1</v>
      </c>
      <c r="HVR361" s="100" t="s">
        <v>1544</v>
      </c>
      <c r="HVS361" s="101">
        <v>20302</v>
      </c>
      <c r="HVT361" s="100" t="s">
        <v>1545</v>
      </c>
      <c r="HVU361" s="100"/>
      <c r="HVV361" s="123" t="s">
        <v>1543</v>
      </c>
      <c r="HVW361" s="106"/>
      <c r="HVX361" s="99"/>
      <c r="HVY361" s="99">
        <f t="shared" si="111"/>
        <v>1</v>
      </c>
      <c r="HVZ361" s="100" t="s">
        <v>1544</v>
      </c>
      <c r="HWA361" s="101">
        <v>20302</v>
      </c>
      <c r="HWB361" s="100" t="s">
        <v>1545</v>
      </c>
      <c r="HWC361" s="100"/>
      <c r="HWD361" s="123" t="s">
        <v>1543</v>
      </c>
      <c r="HWE361" s="106"/>
      <c r="HWF361" s="99"/>
      <c r="HWG361" s="99">
        <f t="shared" si="111"/>
        <v>1</v>
      </c>
      <c r="HWH361" s="100" t="s">
        <v>1544</v>
      </c>
      <c r="HWI361" s="101">
        <v>20302</v>
      </c>
      <c r="HWJ361" s="100" t="s">
        <v>1545</v>
      </c>
      <c r="HWK361" s="100"/>
      <c r="HWL361" s="123" t="s">
        <v>1543</v>
      </c>
      <c r="HWM361" s="106"/>
      <c r="HWN361" s="99"/>
      <c r="HWO361" s="99">
        <f t="shared" ref="HWO361:HYS361" si="112">IF(HWS361&gt;1,"",1)</f>
        <v>1</v>
      </c>
      <c r="HWP361" s="100" t="s">
        <v>1544</v>
      </c>
      <c r="HWQ361" s="101">
        <v>20302</v>
      </c>
      <c r="HWR361" s="100" t="s">
        <v>1545</v>
      </c>
      <c r="HWS361" s="100"/>
      <c r="HWT361" s="123" t="s">
        <v>1543</v>
      </c>
      <c r="HWU361" s="106"/>
      <c r="HWV361" s="99"/>
      <c r="HWW361" s="99">
        <f t="shared" si="112"/>
        <v>1</v>
      </c>
      <c r="HWX361" s="100" t="s">
        <v>1544</v>
      </c>
      <c r="HWY361" s="101">
        <v>20302</v>
      </c>
      <c r="HWZ361" s="100" t="s">
        <v>1545</v>
      </c>
      <c r="HXA361" s="100"/>
      <c r="HXB361" s="123" t="s">
        <v>1543</v>
      </c>
      <c r="HXC361" s="106"/>
      <c r="HXD361" s="99"/>
      <c r="HXE361" s="99">
        <f t="shared" si="112"/>
        <v>1</v>
      </c>
      <c r="HXF361" s="100" t="s">
        <v>1544</v>
      </c>
      <c r="HXG361" s="101">
        <v>20302</v>
      </c>
      <c r="HXH361" s="100" t="s">
        <v>1545</v>
      </c>
      <c r="HXI361" s="100"/>
      <c r="HXJ361" s="123" t="s">
        <v>1543</v>
      </c>
      <c r="HXK361" s="106"/>
      <c r="HXL361" s="99"/>
      <c r="HXM361" s="99">
        <f t="shared" si="112"/>
        <v>1</v>
      </c>
      <c r="HXN361" s="100" t="s">
        <v>1544</v>
      </c>
      <c r="HXO361" s="101">
        <v>20302</v>
      </c>
      <c r="HXP361" s="100" t="s">
        <v>1545</v>
      </c>
      <c r="HXQ361" s="100"/>
      <c r="HXR361" s="123" t="s">
        <v>1543</v>
      </c>
      <c r="HXS361" s="106"/>
      <c r="HXT361" s="99"/>
      <c r="HXU361" s="99">
        <f t="shared" si="112"/>
        <v>1</v>
      </c>
      <c r="HXV361" s="100" t="s">
        <v>1544</v>
      </c>
      <c r="HXW361" s="101">
        <v>20302</v>
      </c>
      <c r="HXX361" s="100" t="s">
        <v>1545</v>
      </c>
      <c r="HXY361" s="100"/>
      <c r="HXZ361" s="123" t="s">
        <v>1543</v>
      </c>
      <c r="HYA361" s="106"/>
      <c r="HYB361" s="99"/>
      <c r="HYC361" s="99">
        <f t="shared" si="112"/>
        <v>1</v>
      </c>
      <c r="HYD361" s="100" t="s">
        <v>1544</v>
      </c>
      <c r="HYE361" s="101">
        <v>20302</v>
      </c>
      <c r="HYF361" s="100" t="s">
        <v>1545</v>
      </c>
      <c r="HYG361" s="100"/>
      <c r="HYH361" s="123" t="s">
        <v>1543</v>
      </c>
      <c r="HYI361" s="106"/>
      <c r="HYJ361" s="99"/>
      <c r="HYK361" s="99">
        <f t="shared" si="112"/>
        <v>1</v>
      </c>
      <c r="HYL361" s="100" t="s">
        <v>1544</v>
      </c>
      <c r="HYM361" s="101">
        <v>20302</v>
      </c>
      <c r="HYN361" s="100" t="s">
        <v>1545</v>
      </c>
      <c r="HYO361" s="100"/>
      <c r="HYP361" s="123" t="s">
        <v>1543</v>
      </c>
      <c r="HYQ361" s="106"/>
      <c r="HYR361" s="99"/>
      <c r="HYS361" s="99">
        <f t="shared" si="112"/>
        <v>1</v>
      </c>
      <c r="HYT361" s="100" t="s">
        <v>1544</v>
      </c>
      <c r="HYU361" s="101">
        <v>20302</v>
      </c>
      <c r="HYV361" s="100" t="s">
        <v>1545</v>
      </c>
      <c r="HYW361" s="100"/>
      <c r="HYX361" s="123" t="s">
        <v>1543</v>
      </c>
      <c r="HYY361" s="106"/>
      <c r="HYZ361" s="99"/>
      <c r="HZA361" s="99">
        <f t="shared" ref="HZA361:IBE361" si="113">IF(HZE361&gt;1,"",1)</f>
        <v>1</v>
      </c>
      <c r="HZB361" s="100" t="s">
        <v>1544</v>
      </c>
      <c r="HZC361" s="101">
        <v>20302</v>
      </c>
      <c r="HZD361" s="100" t="s">
        <v>1545</v>
      </c>
      <c r="HZE361" s="100"/>
      <c r="HZF361" s="123" t="s">
        <v>1543</v>
      </c>
      <c r="HZG361" s="106"/>
      <c r="HZH361" s="99"/>
      <c r="HZI361" s="99">
        <f t="shared" si="113"/>
        <v>1</v>
      </c>
      <c r="HZJ361" s="100" t="s">
        <v>1544</v>
      </c>
      <c r="HZK361" s="101">
        <v>20302</v>
      </c>
      <c r="HZL361" s="100" t="s">
        <v>1545</v>
      </c>
      <c r="HZM361" s="100"/>
      <c r="HZN361" s="123" t="s">
        <v>1543</v>
      </c>
      <c r="HZO361" s="106"/>
      <c r="HZP361" s="99"/>
      <c r="HZQ361" s="99">
        <f t="shared" si="113"/>
        <v>1</v>
      </c>
      <c r="HZR361" s="100" t="s">
        <v>1544</v>
      </c>
      <c r="HZS361" s="101">
        <v>20302</v>
      </c>
      <c r="HZT361" s="100" t="s">
        <v>1545</v>
      </c>
      <c r="HZU361" s="100"/>
      <c r="HZV361" s="123" t="s">
        <v>1543</v>
      </c>
      <c r="HZW361" s="106"/>
      <c r="HZX361" s="99"/>
      <c r="HZY361" s="99">
        <f t="shared" si="113"/>
        <v>1</v>
      </c>
      <c r="HZZ361" s="100" t="s">
        <v>1544</v>
      </c>
      <c r="IAA361" s="101">
        <v>20302</v>
      </c>
      <c r="IAB361" s="100" t="s">
        <v>1545</v>
      </c>
      <c r="IAC361" s="100"/>
      <c r="IAD361" s="123" t="s">
        <v>1543</v>
      </c>
      <c r="IAE361" s="106"/>
      <c r="IAF361" s="99"/>
      <c r="IAG361" s="99">
        <f t="shared" si="113"/>
        <v>1</v>
      </c>
      <c r="IAH361" s="100" t="s">
        <v>1544</v>
      </c>
      <c r="IAI361" s="101">
        <v>20302</v>
      </c>
      <c r="IAJ361" s="100" t="s">
        <v>1545</v>
      </c>
      <c r="IAK361" s="100"/>
      <c r="IAL361" s="123" t="s">
        <v>1543</v>
      </c>
      <c r="IAM361" s="106"/>
      <c r="IAN361" s="99"/>
      <c r="IAO361" s="99">
        <f t="shared" si="113"/>
        <v>1</v>
      </c>
      <c r="IAP361" s="100" t="s">
        <v>1544</v>
      </c>
      <c r="IAQ361" s="101">
        <v>20302</v>
      </c>
      <c r="IAR361" s="100" t="s">
        <v>1545</v>
      </c>
      <c r="IAS361" s="100"/>
      <c r="IAT361" s="123" t="s">
        <v>1543</v>
      </c>
      <c r="IAU361" s="106"/>
      <c r="IAV361" s="99"/>
      <c r="IAW361" s="99">
        <f t="shared" si="113"/>
        <v>1</v>
      </c>
      <c r="IAX361" s="100" t="s">
        <v>1544</v>
      </c>
      <c r="IAY361" s="101">
        <v>20302</v>
      </c>
      <c r="IAZ361" s="100" t="s">
        <v>1545</v>
      </c>
      <c r="IBA361" s="100"/>
      <c r="IBB361" s="123" t="s">
        <v>1543</v>
      </c>
      <c r="IBC361" s="106"/>
      <c r="IBD361" s="99"/>
      <c r="IBE361" s="99">
        <f t="shared" si="113"/>
        <v>1</v>
      </c>
      <c r="IBF361" s="100" t="s">
        <v>1544</v>
      </c>
      <c r="IBG361" s="101">
        <v>20302</v>
      </c>
      <c r="IBH361" s="100" t="s">
        <v>1545</v>
      </c>
      <c r="IBI361" s="100"/>
      <c r="IBJ361" s="123" t="s">
        <v>1543</v>
      </c>
      <c r="IBK361" s="106"/>
      <c r="IBL361" s="99"/>
      <c r="IBM361" s="99">
        <f t="shared" ref="IBM361:IDQ361" si="114">IF(IBQ361&gt;1,"",1)</f>
        <v>1</v>
      </c>
      <c r="IBN361" s="100" t="s">
        <v>1544</v>
      </c>
      <c r="IBO361" s="101">
        <v>20302</v>
      </c>
      <c r="IBP361" s="100" t="s">
        <v>1545</v>
      </c>
      <c r="IBQ361" s="100"/>
      <c r="IBR361" s="123" t="s">
        <v>1543</v>
      </c>
      <c r="IBS361" s="106"/>
      <c r="IBT361" s="99"/>
      <c r="IBU361" s="99">
        <f t="shared" si="114"/>
        <v>1</v>
      </c>
      <c r="IBV361" s="100" t="s">
        <v>1544</v>
      </c>
      <c r="IBW361" s="101">
        <v>20302</v>
      </c>
      <c r="IBX361" s="100" t="s">
        <v>1545</v>
      </c>
      <c r="IBY361" s="100"/>
      <c r="IBZ361" s="123" t="s">
        <v>1543</v>
      </c>
      <c r="ICA361" s="106"/>
      <c r="ICB361" s="99"/>
      <c r="ICC361" s="99">
        <f t="shared" si="114"/>
        <v>1</v>
      </c>
      <c r="ICD361" s="100" t="s">
        <v>1544</v>
      </c>
      <c r="ICE361" s="101">
        <v>20302</v>
      </c>
      <c r="ICF361" s="100" t="s">
        <v>1545</v>
      </c>
      <c r="ICG361" s="100"/>
      <c r="ICH361" s="123" t="s">
        <v>1543</v>
      </c>
      <c r="ICI361" s="106"/>
      <c r="ICJ361" s="99"/>
      <c r="ICK361" s="99">
        <f t="shared" si="114"/>
        <v>1</v>
      </c>
      <c r="ICL361" s="100" t="s">
        <v>1544</v>
      </c>
      <c r="ICM361" s="101">
        <v>20302</v>
      </c>
      <c r="ICN361" s="100" t="s">
        <v>1545</v>
      </c>
      <c r="ICO361" s="100"/>
      <c r="ICP361" s="123" t="s">
        <v>1543</v>
      </c>
      <c r="ICQ361" s="106"/>
      <c r="ICR361" s="99"/>
      <c r="ICS361" s="99">
        <f t="shared" si="114"/>
        <v>1</v>
      </c>
      <c r="ICT361" s="100" t="s">
        <v>1544</v>
      </c>
      <c r="ICU361" s="101">
        <v>20302</v>
      </c>
      <c r="ICV361" s="100" t="s">
        <v>1545</v>
      </c>
      <c r="ICW361" s="100"/>
      <c r="ICX361" s="123" t="s">
        <v>1543</v>
      </c>
      <c r="ICY361" s="106"/>
      <c r="ICZ361" s="99"/>
      <c r="IDA361" s="99">
        <f t="shared" si="114"/>
        <v>1</v>
      </c>
      <c r="IDB361" s="100" t="s">
        <v>1544</v>
      </c>
      <c r="IDC361" s="101">
        <v>20302</v>
      </c>
      <c r="IDD361" s="100" t="s">
        <v>1545</v>
      </c>
      <c r="IDE361" s="100"/>
      <c r="IDF361" s="123" t="s">
        <v>1543</v>
      </c>
      <c r="IDG361" s="106"/>
      <c r="IDH361" s="99"/>
      <c r="IDI361" s="99">
        <f t="shared" si="114"/>
        <v>1</v>
      </c>
      <c r="IDJ361" s="100" t="s">
        <v>1544</v>
      </c>
      <c r="IDK361" s="101">
        <v>20302</v>
      </c>
      <c r="IDL361" s="100" t="s">
        <v>1545</v>
      </c>
      <c r="IDM361" s="100"/>
      <c r="IDN361" s="123" t="s">
        <v>1543</v>
      </c>
      <c r="IDO361" s="106"/>
      <c r="IDP361" s="99"/>
      <c r="IDQ361" s="99">
        <f t="shared" si="114"/>
        <v>1</v>
      </c>
      <c r="IDR361" s="100" t="s">
        <v>1544</v>
      </c>
      <c r="IDS361" s="101">
        <v>20302</v>
      </c>
      <c r="IDT361" s="100" t="s">
        <v>1545</v>
      </c>
      <c r="IDU361" s="100"/>
      <c r="IDV361" s="123" t="s">
        <v>1543</v>
      </c>
      <c r="IDW361" s="106"/>
      <c r="IDX361" s="99"/>
      <c r="IDY361" s="99">
        <f t="shared" ref="IDY361:IGC361" si="115">IF(IEC361&gt;1,"",1)</f>
        <v>1</v>
      </c>
      <c r="IDZ361" s="100" t="s">
        <v>1544</v>
      </c>
      <c r="IEA361" s="101">
        <v>20302</v>
      </c>
      <c r="IEB361" s="100" t="s">
        <v>1545</v>
      </c>
      <c r="IEC361" s="100"/>
      <c r="IED361" s="123" t="s">
        <v>1543</v>
      </c>
      <c r="IEE361" s="106"/>
      <c r="IEF361" s="99"/>
      <c r="IEG361" s="99">
        <f t="shared" si="115"/>
        <v>1</v>
      </c>
      <c r="IEH361" s="100" t="s">
        <v>1544</v>
      </c>
      <c r="IEI361" s="101">
        <v>20302</v>
      </c>
      <c r="IEJ361" s="100" t="s">
        <v>1545</v>
      </c>
      <c r="IEK361" s="100"/>
      <c r="IEL361" s="123" t="s">
        <v>1543</v>
      </c>
      <c r="IEM361" s="106"/>
      <c r="IEN361" s="99"/>
      <c r="IEO361" s="99">
        <f t="shared" si="115"/>
        <v>1</v>
      </c>
      <c r="IEP361" s="100" t="s">
        <v>1544</v>
      </c>
      <c r="IEQ361" s="101">
        <v>20302</v>
      </c>
      <c r="IER361" s="100" t="s">
        <v>1545</v>
      </c>
      <c r="IES361" s="100"/>
      <c r="IET361" s="123" t="s">
        <v>1543</v>
      </c>
      <c r="IEU361" s="106"/>
      <c r="IEV361" s="99"/>
      <c r="IEW361" s="99">
        <f t="shared" si="115"/>
        <v>1</v>
      </c>
      <c r="IEX361" s="100" t="s">
        <v>1544</v>
      </c>
      <c r="IEY361" s="101">
        <v>20302</v>
      </c>
      <c r="IEZ361" s="100" t="s">
        <v>1545</v>
      </c>
      <c r="IFA361" s="100"/>
      <c r="IFB361" s="123" t="s">
        <v>1543</v>
      </c>
      <c r="IFC361" s="106"/>
      <c r="IFD361" s="99"/>
      <c r="IFE361" s="99">
        <f t="shared" si="115"/>
        <v>1</v>
      </c>
      <c r="IFF361" s="100" t="s">
        <v>1544</v>
      </c>
      <c r="IFG361" s="101">
        <v>20302</v>
      </c>
      <c r="IFH361" s="100" t="s">
        <v>1545</v>
      </c>
      <c r="IFI361" s="100"/>
      <c r="IFJ361" s="123" t="s">
        <v>1543</v>
      </c>
      <c r="IFK361" s="106"/>
      <c r="IFL361" s="99"/>
      <c r="IFM361" s="99">
        <f t="shared" si="115"/>
        <v>1</v>
      </c>
      <c r="IFN361" s="100" t="s">
        <v>1544</v>
      </c>
      <c r="IFO361" s="101">
        <v>20302</v>
      </c>
      <c r="IFP361" s="100" t="s">
        <v>1545</v>
      </c>
      <c r="IFQ361" s="100"/>
      <c r="IFR361" s="123" t="s">
        <v>1543</v>
      </c>
      <c r="IFS361" s="106"/>
      <c r="IFT361" s="99"/>
      <c r="IFU361" s="99">
        <f t="shared" si="115"/>
        <v>1</v>
      </c>
      <c r="IFV361" s="100" t="s">
        <v>1544</v>
      </c>
      <c r="IFW361" s="101">
        <v>20302</v>
      </c>
      <c r="IFX361" s="100" t="s">
        <v>1545</v>
      </c>
      <c r="IFY361" s="100"/>
      <c r="IFZ361" s="123" t="s">
        <v>1543</v>
      </c>
      <c r="IGA361" s="106"/>
      <c r="IGB361" s="99"/>
      <c r="IGC361" s="99">
        <f t="shared" si="115"/>
        <v>1</v>
      </c>
      <c r="IGD361" s="100" t="s">
        <v>1544</v>
      </c>
      <c r="IGE361" s="101">
        <v>20302</v>
      </c>
      <c r="IGF361" s="100" t="s">
        <v>1545</v>
      </c>
      <c r="IGG361" s="100"/>
      <c r="IGH361" s="123" t="s">
        <v>1543</v>
      </c>
      <c r="IGI361" s="106"/>
      <c r="IGJ361" s="99"/>
      <c r="IGK361" s="99">
        <f t="shared" ref="IGK361:IIO361" si="116">IF(IGO361&gt;1,"",1)</f>
        <v>1</v>
      </c>
      <c r="IGL361" s="100" t="s">
        <v>1544</v>
      </c>
      <c r="IGM361" s="101">
        <v>20302</v>
      </c>
      <c r="IGN361" s="100" t="s">
        <v>1545</v>
      </c>
      <c r="IGO361" s="100"/>
      <c r="IGP361" s="123" t="s">
        <v>1543</v>
      </c>
      <c r="IGQ361" s="106"/>
      <c r="IGR361" s="99"/>
      <c r="IGS361" s="99">
        <f t="shared" si="116"/>
        <v>1</v>
      </c>
      <c r="IGT361" s="100" t="s">
        <v>1544</v>
      </c>
      <c r="IGU361" s="101">
        <v>20302</v>
      </c>
      <c r="IGV361" s="100" t="s">
        <v>1545</v>
      </c>
      <c r="IGW361" s="100"/>
      <c r="IGX361" s="123" t="s">
        <v>1543</v>
      </c>
      <c r="IGY361" s="106"/>
      <c r="IGZ361" s="99"/>
      <c r="IHA361" s="99">
        <f t="shared" si="116"/>
        <v>1</v>
      </c>
      <c r="IHB361" s="100" t="s">
        <v>1544</v>
      </c>
      <c r="IHC361" s="101">
        <v>20302</v>
      </c>
      <c r="IHD361" s="100" t="s">
        <v>1545</v>
      </c>
      <c r="IHE361" s="100"/>
      <c r="IHF361" s="123" t="s">
        <v>1543</v>
      </c>
      <c r="IHG361" s="106"/>
      <c r="IHH361" s="99"/>
      <c r="IHI361" s="99">
        <f t="shared" si="116"/>
        <v>1</v>
      </c>
      <c r="IHJ361" s="100" t="s">
        <v>1544</v>
      </c>
      <c r="IHK361" s="101">
        <v>20302</v>
      </c>
      <c r="IHL361" s="100" t="s">
        <v>1545</v>
      </c>
      <c r="IHM361" s="100"/>
      <c r="IHN361" s="123" t="s">
        <v>1543</v>
      </c>
      <c r="IHO361" s="106"/>
      <c r="IHP361" s="99"/>
      <c r="IHQ361" s="99">
        <f t="shared" si="116"/>
        <v>1</v>
      </c>
      <c r="IHR361" s="100" t="s">
        <v>1544</v>
      </c>
      <c r="IHS361" s="101">
        <v>20302</v>
      </c>
      <c r="IHT361" s="100" t="s">
        <v>1545</v>
      </c>
      <c r="IHU361" s="100"/>
      <c r="IHV361" s="123" t="s">
        <v>1543</v>
      </c>
      <c r="IHW361" s="106"/>
      <c r="IHX361" s="99"/>
      <c r="IHY361" s="99">
        <f t="shared" si="116"/>
        <v>1</v>
      </c>
      <c r="IHZ361" s="100" t="s">
        <v>1544</v>
      </c>
      <c r="IIA361" s="101">
        <v>20302</v>
      </c>
      <c r="IIB361" s="100" t="s">
        <v>1545</v>
      </c>
      <c r="IIC361" s="100"/>
      <c r="IID361" s="123" t="s">
        <v>1543</v>
      </c>
      <c r="IIE361" s="106"/>
      <c r="IIF361" s="99"/>
      <c r="IIG361" s="99">
        <f t="shared" si="116"/>
        <v>1</v>
      </c>
      <c r="IIH361" s="100" t="s">
        <v>1544</v>
      </c>
      <c r="III361" s="101">
        <v>20302</v>
      </c>
      <c r="IIJ361" s="100" t="s">
        <v>1545</v>
      </c>
      <c r="IIK361" s="100"/>
      <c r="IIL361" s="123" t="s">
        <v>1543</v>
      </c>
      <c r="IIM361" s="106"/>
      <c r="IIN361" s="99"/>
      <c r="IIO361" s="99">
        <f t="shared" si="116"/>
        <v>1</v>
      </c>
      <c r="IIP361" s="100" t="s">
        <v>1544</v>
      </c>
      <c r="IIQ361" s="101">
        <v>20302</v>
      </c>
      <c r="IIR361" s="100" t="s">
        <v>1545</v>
      </c>
      <c r="IIS361" s="100"/>
      <c r="IIT361" s="123" t="s">
        <v>1543</v>
      </c>
      <c r="IIU361" s="106"/>
      <c r="IIV361" s="99"/>
      <c r="IIW361" s="99">
        <f t="shared" ref="IIW361:ILA361" si="117">IF(IJA361&gt;1,"",1)</f>
        <v>1</v>
      </c>
      <c r="IIX361" s="100" t="s">
        <v>1544</v>
      </c>
      <c r="IIY361" s="101">
        <v>20302</v>
      </c>
      <c r="IIZ361" s="100" t="s">
        <v>1545</v>
      </c>
      <c r="IJA361" s="100"/>
      <c r="IJB361" s="123" t="s">
        <v>1543</v>
      </c>
      <c r="IJC361" s="106"/>
      <c r="IJD361" s="99"/>
      <c r="IJE361" s="99">
        <f t="shared" si="117"/>
        <v>1</v>
      </c>
      <c r="IJF361" s="100" t="s">
        <v>1544</v>
      </c>
      <c r="IJG361" s="101">
        <v>20302</v>
      </c>
      <c r="IJH361" s="100" t="s">
        <v>1545</v>
      </c>
      <c r="IJI361" s="100"/>
      <c r="IJJ361" s="123" t="s">
        <v>1543</v>
      </c>
      <c r="IJK361" s="106"/>
      <c r="IJL361" s="99"/>
      <c r="IJM361" s="99">
        <f t="shared" si="117"/>
        <v>1</v>
      </c>
      <c r="IJN361" s="100" t="s">
        <v>1544</v>
      </c>
      <c r="IJO361" s="101">
        <v>20302</v>
      </c>
      <c r="IJP361" s="100" t="s">
        <v>1545</v>
      </c>
      <c r="IJQ361" s="100"/>
      <c r="IJR361" s="123" t="s">
        <v>1543</v>
      </c>
      <c r="IJS361" s="106"/>
      <c r="IJT361" s="99"/>
      <c r="IJU361" s="99">
        <f t="shared" si="117"/>
        <v>1</v>
      </c>
      <c r="IJV361" s="100" t="s">
        <v>1544</v>
      </c>
      <c r="IJW361" s="101">
        <v>20302</v>
      </c>
      <c r="IJX361" s="100" t="s">
        <v>1545</v>
      </c>
      <c r="IJY361" s="100"/>
      <c r="IJZ361" s="123" t="s">
        <v>1543</v>
      </c>
      <c r="IKA361" s="106"/>
      <c r="IKB361" s="99"/>
      <c r="IKC361" s="99">
        <f t="shared" si="117"/>
        <v>1</v>
      </c>
      <c r="IKD361" s="100" t="s">
        <v>1544</v>
      </c>
      <c r="IKE361" s="101">
        <v>20302</v>
      </c>
      <c r="IKF361" s="100" t="s">
        <v>1545</v>
      </c>
      <c r="IKG361" s="100"/>
      <c r="IKH361" s="123" t="s">
        <v>1543</v>
      </c>
      <c r="IKI361" s="106"/>
      <c r="IKJ361" s="99"/>
      <c r="IKK361" s="99">
        <f t="shared" si="117"/>
        <v>1</v>
      </c>
      <c r="IKL361" s="100" t="s">
        <v>1544</v>
      </c>
      <c r="IKM361" s="101">
        <v>20302</v>
      </c>
      <c r="IKN361" s="100" t="s">
        <v>1545</v>
      </c>
      <c r="IKO361" s="100"/>
      <c r="IKP361" s="123" t="s">
        <v>1543</v>
      </c>
      <c r="IKQ361" s="106"/>
      <c r="IKR361" s="99"/>
      <c r="IKS361" s="99">
        <f t="shared" si="117"/>
        <v>1</v>
      </c>
      <c r="IKT361" s="100" t="s">
        <v>1544</v>
      </c>
      <c r="IKU361" s="101">
        <v>20302</v>
      </c>
      <c r="IKV361" s="100" t="s">
        <v>1545</v>
      </c>
      <c r="IKW361" s="100"/>
      <c r="IKX361" s="123" t="s">
        <v>1543</v>
      </c>
      <c r="IKY361" s="106"/>
      <c r="IKZ361" s="99"/>
      <c r="ILA361" s="99">
        <f t="shared" si="117"/>
        <v>1</v>
      </c>
      <c r="ILB361" s="100" t="s">
        <v>1544</v>
      </c>
      <c r="ILC361" s="101">
        <v>20302</v>
      </c>
      <c r="ILD361" s="100" t="s">
        <v>1545</v>
      </c>
      <c r="ILE361" s="100"/>
      <c r="ILF361" s="123" t="s">
        <v>1543</v>
      </c>
      <c r="ILG361" s="106"/>
      <c r="ILH361" s="99"/>
      <c r="ILI361" s="99">
        <f t="shared" ref="ILI361:INM361" si="118">IF(ILM361&gt;1,"",1)</f>
        <v>1</v>
      </c>
      <c r="ILJ361" s="100" t="s">
        <v>1544</v>
      </c>
      <c r="ILK361" s="101">
        <v>20302</v>
      </c>
      <c r="ILL361" s="100" t="s">
        <v>1545</v>
      </c>
      <c r="ILM361" s="100"/>
      <c r="ILN361" s="123" t="s">
        <v>1543</v>
      </c>
      <c r="ILO361" s="106"/>
      <c r="ILP361" s="99"/>
      <c r="ILQ361" s="99">
        <f t="shared" si="118"/>
        <v>1</v>
      </c>
      <c r="ILR361" s="100" t="s">
        <v>1544</v>
      </c>
      <c r="ILS361" s="101">
        <v>20302</v>
      </c>
      <c r="ILT361" s="100" t="s">
        <v>1545</v>
      </c>
      <c r="ILU361" s="100"/>
      <c r="ILV361" s="123" t="s">
        <v>1543</v>
      </c>
      <c r="ILW361" s="106"/>
      <c r="ILX361" s="99"/>
      <c r="ILY361" s="99">
        <f t="shared" si="118"/>
        <v>1</v>
      </c>
      <c r="ILZ361" s="100" t="s">
        <v>1544</v>
      </c>
      <c r="IMA361" s="101">
        <v>20302</v>
      </c>
      <c r="IMB361" s="100" t="s">
        <v>1545</v>
      </c>
      <c r="IMC361" s="100"/>
      <c r="IMD361" s="123" t="s">
        <v>1543</v>
      </c>
      <c r="IME361" s="106"/>
      <c r="IMF361" s="99"/>
      <c r="IMG361" s="99">
        <f t="shared" si="118"/>
        <v>1</v>
      </c>
      <c r="IMH361" s="100" t="s">
        <v>1544</v>
      </c>
      <c r="IMI361" s="101">
        <v>20302</v>
      </c>
      <c r="IMJ361" s="100" t="s">
        <v>1545</v>
      </c>
      <c r="IMK361" s="100"/>
      <c r="IML361" s="123" t="s">
        <v>1543</v>
      </c>
      <c r="IMM361" s="106"/>
      <c r="IMN361" s="99"/>
      <c r="IMO361" s="99">
        <f t="shared" si="118"/>
        <v>1</v>
      </c>
      <c r="IMP361" s="100" t="s">
        <v>1544</v>
      </c>
      <c r="IMQ361" s="101">
        <v>20302</v>
      </c>
      <c r="IMR361" s="100" t="s">
        <v>1545</v>
      </c>
      <c r="IMS361" s="100"/>
      <c r="IMT361" s="123" t="s">
        <v>1543</v>
      </c>
      <c r="IMU361" s="106"/>
      <c r="IMV361" s="99"/>
      <c r="IMW361" s="99">
        <f t="shared" si="118"/>
        <v>1</v>
      </c>
      <c r="IMX361" s="100" t="s">
        <v>1544</v>
      </c>
      <c r="IMY361" s="101">
        <v>20302</v>
      </c>
      <c r="IMZ361" s="100" t="s">
        <v>1545</v>
      </c>
      <c r="INA361" s="100"/>
      <c r="INB361" s="123" t="s">
        <v>1543</v>
      </c>
      <c r="INC361" s="106"/>
      <c r="IND361" s="99"/>
      <c r="INE361" s="99">
        <f t="shared" si="118"/>
        <v>1</v>
      </c>
      <c r="INF361" s="100" t="s">
        <v>1544</v>
      </c>
      <c r="ING361" s="101">
        <v>20302</v>
      </c>
      <c r="INH361" s="100" t="s">
        <v>1545</v>
      </c>
      <c r="INI361" s="100"/>
      <c r="INJ361" s="123" t="s">
        <v>1543</v>
      </c>
      <c r="INK361" s="106"/>
      <c r="INL361" s="99"/>
      <c r="INM361" s="99">
        <f t="shared" si="118"/>
        <v>1</v>
      </c>
      <c r="INN361" s="100" t="s">
        <v>1544</v>
      </c>
      <c r="INO361" s="101">
        <v>20302</v>
      </c>
      <c r="INP361" s="100" t="s">
        <v>1545</v>
      </c>
      <c r="INQ361" s="100"/>
      <c r="INR361" s="123" t="s">
        <v>1543</v>
      </c>
      <c r="INS361" s="106"/>
      <c r="INT361" s="99"/>
      <c r="INU361" s="99">
        <f t="shared" ref="INU361:IPY361" si="119">IF(INY361&gt;1,"",1)</f>
        <v>1</v>
      </c>
      <c r="INV361" s="100" t="s">
        <v>1544</v>
      </c>
      <c r="INW361" s="101">
        <v>20302</v>
      </c>
      <c r="INX361" s="100" t="s">
        <v>1545</v>
      </c>
      <c r="INY361" s="100"/>
      <c r="INZ361" s="123" t="s">
        <v>1543</v>
      </c>
      <c r="IOA361" s="106"/>
      <c r="IOB361" s="99"/>
      <c r="IOC361" s="99">
        <f t="shared" si="119"/>
        <v>1</v>
      </c>
      <c r="IOD361" s="100" t="s">
        <v>1544</v>
      </c>
      <c r="IOE361" s="101">
        <v>20302</v>
      </c>
      <c r="IOF361" s="100" t="s">
        <v>1545</v>
      </c>
      <c r="IOG361" s="100"/>
      <c r="IOH361" s="123" t="s">
        <v>1543</v>
      </c>
      <c r="IOI361" s="106"/>
      <c r="IOJ361" s="99"/>
      <c r="IOK361" s="99">
        <f t="shared" si="119"/>
        <v>1</v>
      </c>
      <c r="IOL361" s="100" t="s">
        <v>1544</v>
      </c>
      <c r="IOM361" s="101">
        <v>20302</v>
      </c>
      <c r="ION361" s="100" t="s">
        <v>1545</v>
      </c>
      <c r="IOO361" s="100"/>
      <c r="IOP361" s="123" t="s">
        <v>1543</v>
      </c>
      <c r="IOQ361" s="106"/>
      <c r="IOR361" s="99"/>
      <c r="IOS361" s="99">
        <f t="shared" si="119"/>
        <v>1</v>
      </c>
      <c r="IOT361" s="100" t="s">
        <v>1544</v>
      </c>
      <c r="IOU361" s="101">
        <v>20302</v>
      </c>
      <c r="IOV361" s="100" t="s">
        <v>1545</v>
      </c>
      <c r="IOW361" s="100"/>
      <c r="IOX361" s="123" t="s">
        <v>1543</v>
      </c>
      <c r="IOY361" s="106"/>
      <c r="IOZ361" s="99"/>
      <c r="IPA361" s="99">
        <f t="shared" si="119"/>
        <v>1</v>
      </c>
      <c r="IPB361" s="100" t="s">
        <v>1544</v>
      </c>
      <c r="IPC361" s="101">
        <v>20302</v>
      </c>
      <c r="IPD361" s="100" t="s">
        <v>1545</v>
      </c>
      <c r="IPE361" s="100"/>
      <c r="IPF361" s="123" t="s">
        <v>1543</v>
      </c>
      <c r="IPG361" s="106"/>
      <c r="IPH361" s="99"/>
      <c r="IPI361" s="99">
        <f t="shared" si="119"/>
        <v>1</v>
      </c>
      <c r="IPJ361" s="100" t="s">
        <v>1544</v>
      </c>
      <c r="IPK361" s="101">
        <v>20302</v>
      </c>
      <c r="IPL361" s="100" t="s">
        <v>1545</v>
      </c>
      <c r="IPM361" s="100"/>
      <c r="IPN361" s="123" t="s">
        <v>1543</v>
      </c>
      <c r="IPO361" s="106"/>
      <c r="IPP361" s="99"/>
      <c r="IPQ361" s="99">
        <f t="shared" si="119"/>
        <v>1</v>
      </c>
      <c r="IPR361" s="100" t="s">
        <v>1544</v>
      </c>
      <c r="IPS361" s="101">
        <v>20302</v>
      </c>
      <c r="IPT361" s="100" t="s">
        <v>1545</v>
      </c>
      <c r="IPU361" s="100"/>
      <c r="IPV361" s="123" t="s">
        <v>1543</v>
      </c>
      <c r="IPW361" s="106"/>
      <c r="IPX361" s="99"/>
      <c r="IPY361" s="99">
        <f t="shared" si="119"/>
        <v>1</v>
      </c>
      <c r="IPZ361" s="100" t="s">
        <v>1544</v>
      </c>
      <c r="IQA361" s="101">
        <v>20302</v>
      </c>
      <c r="IQB361" s="100" t="s">
        <v>1545</v>
      </c>
      <c r="IQC361" s="100"/>
      <c r="IQD361" s="123" t="s">
        <v>1543</v>
      </c>
      <c r="IQE361" s="106"/>
      <c r="IQF361" s="99"/>
      <c r="IQG361" s="99">
        <f t="shared" ref="IQG361:ISK361" si="120">IF(IQK361&gt;1,"",1)</f>
        <v>1</v>
      </c>
      <c r="IQH361" s="100" t="s">
        <v>1544</v>
      </c>
      <c r="IQI361" s="101">
        <v>20302</v>
      </c>
      <c r="IQJ361" s="100" t="s">
        <v>1545</v>
      </c>
      <c r="IQK361" s="100"/>
      <c r="IQL361" s="123" t="s">
        <v>1543</v>
      </c>
      <c r="IQM361" s="106"/>
      <c r="IQN361" s="99"/>
      <c r="IQO361" s="99">
        <f t="shared" si="120"/>
        <v>1</v>
      </c>
      <c r="IQP361" s="100" t="s">
        <v>1544</v>
      </c>
      <c r="IQQ361" s="101">
        <v>20302</v>
      </c>
      <c r="IQR361" s="100" t="s">
        <v>1545</v>
      </c>
      <c r="IQS361" s="100"/>
      <c r="IQT361" s="123" t="s">
        <v>1543</v>
      </c>
      <c r="IQU361" s="106"/>
      <c r="IQV361" s="99"/>
      <c r="IQW361" s="99">
        <f t="shared" si="120"/>
        <v>1</v>
      </c>
      <c r="IQX361" s="100" t="s">
        <v>1544</v>
      </c>
      <c r="IQY361" s="101">
        <v>20302</v>
      </c>
      <c r="IQZ361" s="100" t="s">
        <v>1545</v>
      </c>
      <c r="IRA361" s="100"/>
      <c r="IRB361" s="123" t="s">
        <v>1543</v>
      </c>
      <c r="IRC361" s="106"/>
      <c r="IRD361" s="99"/>
      <c r="IRE361" s="99">
        <f t="shared" si="120"/>
        <v>1</v>
      </c>
      <c r="IRF361" s="100" t="s">
        <v>1544</v>
      </c>
      <c r="IRG361" s="101">
        <v>20302</v>
      </c>
      <c r="IRH361" s="100" t="s">
        <v>1545</v>
      </c>
      <c r="IRI361" s="100"/>
      <c r="IRJ361" s="123" t="s">
        <v>1543</v>
      </c>
      <c r="IRK361" s="106"/>
      <c r="IRL361" s="99"/>
      <c r="IRM361" s="99">
        <f t="shared" si="120"/>
        <v>1</v>
      </c>
      <c r="IRN361" s="100" t="s">
        <v>1544</v>
      </c>
      <c r="IRO361" s="101">
        <v>20302</v>
      </c>
      <c r="IRP361" s="100" t="s">
        <v>1545</v>
      </c>
      <c r="IRQ361" s="100"/>
      <c r="IRR361" s="123" t="s">
        <v>1543</v>
      </c>
      <c r="IRS361" s="106"/>
      <c r="IRT361" s="99"/>
      <c r="IRU361" s="99">
        <f t="shared" si="120"/>
        <v>1</v>
      </c>
      <c r="IRV361" s="100" t="s">
        <v>1544</v>
      </c>
      <c r="IRW361" s="101">
        <v>20302</v>
      </c>
      <c r="IRX361" s="100" t="s">
        <v>1545</v>
      </c>
      <c r="IRY361" s="100"/>
      <c r="IRZ361" s="123" t="s">
        <v>1543</v>
      </c>
      <c r="ISA361" s="106"/>
      <c r="ISB361" s="99"/>
      <c r="ISC361" s="99">
        <f t="shared" si="120"/>
        <v>1</v>
      </c>
      <c r="ISD361" s="100" t="s">
        <v>1544</v>
      </c>
      <c r="ISE361" s="101">
        <v>20302</v>
      </c>
      <c r="ISF361" s="100" t="s">
        <v>1545</v>
      </c>
      <c r="ISG361" s="100"/>
      <c r="ISH361" s="123" t="s">
        <v>1543</v>
      </c>
      <c r="ISI361" s="106"/>
      <c r="ISJ361" s="99"/>
      <c r="ISK361" s="99">
        <f t="shared" si="120"/>
        <v>1</v>
      </c>
      <c r="ISL361" s="100" t="s">
        <v>1544</v>
      </c>
      <c r="ISM361" s="101">
        <v>20302</v>
      </c>
      <c r="ISN361" s="100" t="s">
        <v>1545</v>
      </c>
      <c r="ISO361" s="100"/>
      <c r="ISP361" s="123" t="s">
        <v>1543</v>
      </c>
      <c r="ISQ361" s="106"/>
      <c r="ISR361" s="99"/>
      <c r="ISS361" s="99">
        <f t="shared" ref="ISS361:IUW361" si="121">IF(ISW361&gt;1,"",1)</f>
        <v>1</v>
      </c>
      <c r="IST361" s="100" t="s">
        <v>1544</v>
      </c>
      <c r="ISU361" s="101">
        <v>20302</v>
      </c>
      <c r="ISV361" s="100" t="s">
        <v>1545</v>
      </c>
      <c r="ISW361" s="100"/>
      <c r="ISX361" s="123" t="s">
        <v>1543</v>
      </c>
      <c r="ISY361" s="106"/>
      <c r="ISZ361" s="99"/>
      <c r="ITA361" s="99">
        <f t="shared" si="121"/>
        <v>1</v>
      </c>
      <c r="ITB361" s="100" t="s">
        <v>1544</v>
      </c>
      <c r="ITC361" s="101">
        <v>20302</v>
      </c>
      <c r="ITD361" s="100" t="s">
        <v>1545</v>
      </c>
      <c r="ITE361" s="100"/>
      <c r="ITF361" s="123" t="s">
        <v>1543</v>
      </c>
      <c r="ITG361" s="106"/>
      <c r="ITH361" s="99"/>
      <c r="ITI361" s="99">
        <f t="shared" si="121"/>
        <v>1</v>
      </c>
      <c r="ITJ361" s="100" t="s">
        <v>1544</v>
      </c>
      <c r="ITK361" s="101">
        <v>20302</v>
      </c>
      <c r="ITL361" s="100" t="s">
        <v>1545</v>
      </c>
      <c r="ITM361" s="100"/>
      <c r="ITN361" s="123" t="s">
        <v>1543</v>
      </c>
      <c r="ITO361" s="106"/>
      <c r="ITP361" s="99"/>
      <c r="ITQ361" s="99">
        <f t="shared" si="121"/>
        <v>1</v>
      </c>
      <c r="ITR361" s="100" t="s">
        <v>1544</v>
      </c>
      <c r="ITS361" s="101">
        <v>20302</v>
      </c>
      <c r="ITT361" s="100" t="s">
        <v>1545</v>
      </c>
      <c r="ITU361" s="100"/>
      <c r="ITV361" s="123" t="s">
        <v>1543</v>
      </c>
      <c r="ITW361" s="106"/>
      <c r="ITX361" s="99"/>
      <c r="ITY361" s="99">
        <f t="shared" si="121"/>
        <v>1</v>
      </c>
      <c r="ITZ361" s="100" t="s">
        <v>1544</v>
      </c>
      <c r="IUA361" s="101">
        <v>20302</v>
      </c>
      <c r="IUB361" s="100" t="s">
        <v>1545</v>
      </c>
      <c r="IUC361" s="100"/>
      <c r="IUD361" s="123" t="s">
        <v>1543</v>
      </c>
      <c r="IUE361" s="106"/>
      <c r="IUF361" s="99"/>
      <c r="IUG361" s="99">
        <f t="shared" si="121"/>
        <v>1</v>
      </c>
      <c r="IUH361" s="100" t="s">
        <v>1544</v>
      </c>
      <c r="IUI361" s="101">
        <v>20302</v>
      </c>
      <c r="IUJ361" s="100" t="s">
        <v>1545</v>
      </c>
      <c r="IUK361" s="100"/>
      <c r="IUL361" s="123" t="s">
        <v>1543</v>
      </c>
      <c r="IUM361" s="106"/>
      <c r="IUN361" s="99"/>
      <c r="IUO361" s="99">
        <f t="shared" si="121"/>
        <v>1</v>
      </c>
      <c r="IUP361" s="100" t="s">
        <v>1544</v>
      </c>
      <c r="IUQ361" s="101">
        <v>20302</v>
      </c>
      <c r="IUR361" s="100" t="s">
        <v>1545</v>
      </c>
      <c r="IUS361" s="100"/>
      <c r="IUT361" s="123" t="s">
        <v>1543</v>
      </c>
      <c r="IUU361" s="106"/>
      <c r="IUV361" s="99"/>
      <c r="IUW361" s="99">
        <f t="shared" si="121"/>
        <v>1</v>
      </c>
      <c r="IUX361" s="100" t="s">
        <v>1544</v>
      </c>
      <c r="IUY361" s="101">
        <v>20302</v>
      </c>
      <c r="IUZ361" s="100" t="s">
        <v>1545</v>
      </c>
      <c r="IVA361" s="100"/>
      <c r="IVB361" s="123" t="s">
        <v>1543</v>
      </c>
      <c r="IVC361" s="106"/>
      <c r="IVD361" s="99"/>
      <c r="IVE361" s="99">
        <f t="shared" ref="IVE361:IXI361" si="122">IF(IVI361&gt;1,"",1)</f>
        <v>1</v>
      </c>
      <c r="IVF361" s="100" t="s">
        <v>1544</v>
      </c>
      <c r="IVG361" s="101">
        <v>20302</v>
      </c>
      <c r="IVH361" s="100" t="s">
        <v>1545</v>
      </c>
      <c r="IVI361" s="100"/>
      <c r="IVJ361" s="123" t="s">
        <v>1543</v>
      </c>
      <c r="IVK361" s="106"/>
      <c r="IVL361" s="99"/>
      <c r="IVM361" s="99">
        <f t="shared" si="122"/>
        <v>1</v>
      </c>
      <c r="IVN361" s="100" t="s">
        <v>1544</v>
      </c>
      <c r="IVO361" s="101">
        <v>20302</v>
      </c>
      <c r="IVP361" s="100" t="s">
        <v>1545</v>
      </c>
      <c r="IVQ361" s="100"/>
      <c r="IVR361" s="123" t="s">
        <v>1543</v>
      </c>
      <c r="IVS361" s="106"/>
      <c r="IVT361" s="99"/>
      <c r="IVU361" s="99">
        <f t="shared" si="122"/>
        <v>1</v>
      </c>
      <c r="IVV361" s="100" t="s">
        <v>1544</v>
      </c>
      <c r="IVW361" s="101">
        <v>20302</v>
      </c>
      <c r="IVX361" s="100" t="s">
        <v>1545</v>
      </c>
      <c r="IVY361" s="100"/>
      <c r="IVZ361" s="123" t="s">
        <v>1543</v>
      </c>
      <c r="IWA361" s="106"/>
      <c r="IWB361" s="99"/>
      <c r="IWC361" s="99">
        <f t="shared" si="122"/>
        <v>1</v>
      </c>
      <c r="IWD361" s="100" t="s">
        <v>1544</v>
      </c>
      <c r="IWE361" s="101">
        <v>20302</v>
      </c>
      <c r="IWF361" s="100" t="s">
        <v>1545</v>
      </c>
      <c r="IWG361" s="100"/>
      <c r="IWH361" s="123" t="s">
        <v>1543</v>
      </c>
      <c r="IWI361" s="106"/>
      <c r="IWJ361" s="99"/>
      <c r="IWK361" s="99">
        <f t="shared" si="122"/>
        <v>1</v>
      </c>
      <c r="IWL361" s="100" t="s">
        <v>1544</v>
      </c>
      <c r="IWM361" s="101">
        <v>20302</v>
      </c>
      <c r="IWN361" s="100" t="s">
        <v>1545</v>
      </c>
      <c r="IWO361" s="100"/>
      <c r="IWP361" s="123" t="s">
        <v>1543</v>
      </c>
      <c r="IWQ361" s="106"/>
      <c r="IWR361" s="99"/>
      <c r="IWS361" s="99">
        <f t="shared" si="122"/>
        <v>1</v>
      </c>
      <c r="IWT361" s="100" t="s">
        <v>1544</v>
      </c>
      <c r="IWU361" s="101">
        <v>20302</v>
      </c>
      <c r="IWV361" s="100" t="s">
        <v>1545</v>
      </c>
      <c r="IWW361" s="100"/>
      <c r="IWX361" s="123" t="s">
        <v>1543</v>
      </c>
      <c r="IWY361" s="106"/>
      <c r="IWZ361" s="99"/>
      <c r="IXA361" s="99">
        <f t="shared" si="122"/>
        <v>1</v>
      </c>
      <c r="IXB361" s="100" t="s">
        <v>1544</v>
      </c>
      <c r="IXC361" s="101">
        <v>20302</v>
      </c>
      <c r="IXD361" s="100" t="s">
        <v>1545</v>
      </c>
      <c r="IXE361" s="100"/>
      <c r="IXF361" s="123" t="s">
        <v>1543</v>
      </c>
      <c r="IXG361" s="106"/>
      <c r="IXH361" s="99"/>
      <c r="IXI361" s="99">
        <f t="shared" si="122"/>
        <v>1</v>
      </c>
      <c r="IXJ361" s="100" t="s">
        <v>1544</v>
      </c>
      <c r="IXK361" s="101">
        <v>20302</v>
      </c>
      <c r="IXL361" s="100" t="s">
        <v>1545</v>
      </c>
      <c r="IXM361" s="100"/>
      <c r="IXN361" s="123" t="s">
        <v>1543</v>
      </c>
      <c r="IXO361" s="106"/>
      <c r="IXP361" s="99"/>
      <c r="IXQ361" s="99">
        <f t="shared" ref="IXQ361:IZU361" si="123">IF(IXU361&gt;1,"",1)</f>
        <v>1</v>
      </c>
      <c r="IXR361" s="100" t="s">
        <v>1544</v>
      </c>
      <c r="IXS361" s="101">
        <v>20302</v>
      </c>
      <c r="IXT361" s="100" t="s">
        <v>1545</v>
      </c>
      <c r="IXU361" s="100"/>
      <c r="IXV361" s="123" t="s">
        <v>1543</v>
      </c>
      <c r="IXW361" s="106"/>
      <c r="IXX361" s="99"/>
      <c r="IXY361" s="99">
        <f t="shared" si="123"/>
        <v>1</v>
      </c>
      <c r="IXZ361" s="100" t="s">
        <v>1544</v>
      </c>
      <c r="IYA361" s="101">
        <v>20302</v>
      </c>
      <c r="IYB361" s="100" t="s">
        <v>1545</v>
      </c>
      <c r="IYC361" s="100"/>
      <c r="IYD361" s="123" t="s">
        <v>1543</v>
      </c>
      <c r="IYE361" s="106"/>
      <c r="IYF361" s="99"/>
      <c r="IYG361" s="99">
        <f t="shared" si="123"/>
        <v>1</v>
      </c>
      <c r="IYH361" s="100" t="s">
        <v>1544</v>
      </c>
      <c r="IYI361" s="101">
        <v>20302</v>
      </c>
      <c r="IYJ361" s="100" t="s">
        <v>1545</v>
      </c>
      <c r="IYK361" s="100"/>
      <c r="IYL361" s="123" t="s">
        <v>1543</v>
      </c>
      <c r="IYM361" s="106"/>
      <c r="IYN361" s="99"/>
      <c r="IYO361" s="99">
        <f t="shared" si="123"/>
        <v>1</v>
      </c>
      <c r="IYP361" s="100" t="s">
        <v>1544</v>
      </c>
      <c r="IYQ361" s="101">
        <v>20302</v>
      </c>
      <c r="IYR361" s="100" t="s">
        <v>1545</v>
      </c>
      <c r="IYS361" s="100"/>
      <c r="IYT361" s="123" t="s">
        <v>1543</v>
      </c>
      <c r="IYU361" s="106"/>
      <c r="IYV361" s="99"/>
      <c r="IYW361" s="99">
        <f t="shared" si="123"/>
        <v>1</v>
      </c>
      <c r="IYX361" s="100" t="s">
        <v>1544</v>
      </c>
      <c r="IYY361" s="101">
        <v>20302</v>
      </c>
      <c r="IYZ361" s="100" t="s">
        <v>1545</v>
      </c>
      <c r="IZA361" s="100"/>
      <c r="IZB361" s="123" t="s">
        <v>1543</v>
      </c>
      <c r="IZC361" s="106"/>
      <c r="IZD361" s="99"/>
      <c r="IZE361" s="99">
        <f t="shared" si="123"/>
        <v>1</v>
      </c>
      <c r="IZF361" s="100" t="s">
        <v>1544</v>
      </c>
      <c r="IZG361" s="101">
        <v>20302</v>
      </c>
      <c r="IZH361" s="100" t="s">
        <v>1545</v>
      </c>
      <c r="IZI361" s="100"/>
      <c r="IZJ361" s="123" t="s">
        <v>1543</v>
      </c>
      <c r="IZK361" s="106"/>
      <c r="IZL361" s="99"/>
      <c r="IZM361" s="99">
        <f t="shared" si="123"/>
        <v>1</v>
      </c>
      <c r="IZN361" s="100" t="s">
        <v>1544</v>
      </c>
      <c r="IZO361" s="101">
        <v>20302</v>
      </c>
      <c r="IZP361" s="100" t="s">
        <v>1545</v>
      </c>
      <c r="IZQ361" s="100"/>
      <c r="IZR361" s="123" t="s">
        <v>1543</v>
      </c>
      <c r="IZS361" s="106"/>
      <c r="IZT361" s="99"/>
      <c r="IZU361" s="99">
        <f t="shared" si="123"/>
        <v>1</v>
      </c>
      <c r="IZV361" s="100" t="s">
        <v>1544</v>
      </c>
      <c r="IZW361" s="101">
        <v>20302</v>
      </c>
      <c r="IZX361" s="100" t="s">
        <v>1545</v>
      </c>
      <c r="IZY361" s="100"/>
      <c r="IZZ361" s="123" t="s">
        <v>1543</v>
      </c>
      <c r="JAA361" s="106"/>
      <c r="JAB361" s="99"/>
      <c r="JAC361" s="99">
        <f t="shared" ref="JAC361:JCG361" si="124">IF(JAG361&gt;1,"",1)</f>
        <v>1</v>
      </c>
      <c r="JAD361" s="100" t="s">
        <v>1544</v>
      </c>
      <c r="JAE361" s="101">
        <v>20302</v>
      </c>
      <c r="JAF361" s="100" t="s">
        <v>1545</v>
      </c>
      <c r="JAG361" s="100"/>
      <c r="JAH361" s="123" t="s">
        <v>1543</v>
      </c>
      <c r="JAI361" s="106"/>
      <c r="JAJ361" s="99"/>
      <c r="JAK361" s="99">
        <f t="shared" si="124"/>
        <v>1</v>
      </c>
      <c r="JAL361" s="100" t="s">
        <v>1544</v>
      </c>
      <c r="JAM361" s="101">
        <v>20302</v>
      </c>
      <c r="JAN361" s="100" t="s">
        <v>1545</v>
      </c>
      <c r="JAO361" s="100"/>
      <c r="JAP361" s="123" t="s">
        <v>1543</v>
      </c>
      <c r="JAQ361" s="106"/>
      <c r="JAR361" s="99"/>
      <c r="JAS361" s="99">
        <f t="shared" si="124"/>
        <v>1</v>
      </c>
      <c r="JAT361" s="100" t="s">
        <v>1544</v>
      </c>
      <c r="JAU361" s="101">
        <v>20302</v>
      </c>
      <c r="JAV361" s="100" t="s">
        <v>1545</v>
      </c>
      <c r="JAW361" s="100"/>
      <c r="JAX361" s="123" t="s">
        <v>1543</v>
      </c>
      <c r="JAY361" s="106"/>
      <c r="JAZ361" s="99"/>
      <c r="JBA361" s="99">
        <f t="shared" si="124"/>
        <v>1</v>
      </c>
      <c r="JBB361" s="100" t="s">
        <v>1544</v>
      </c>
      <c r="JBC361" s="101">
        <v>20302</v>
      </c>
      <c r="JBD361" s="100" t="s">
        <v>1545</v>
      </c>
      <c r="JBE361" s="100"/>
      <c r="JBF361" s="123" t="s">
        <v>1543</v>
      </c>
      <c r="JBG361" s="106"/>
      <c r="JBH361" s="99"/>
      <c r="JBI361" s="99">
        <f t="shared" si="124"/>
        <v>1</v>
      </c>
      <c r="JBJ361" s="100" t="s">
        <v>1544</v>
      </c>
      <c r="JBK361" s="101">
        <v>20302</v>
      </c>
      <c r="JBL361" s="100" t="s">
        <v>1545</v>
      </c>
      <c r="JBM361" s="100"/>
      <c r="JBN361" s="123" t="s">
        <v>1543</v>
      </c>
      <c r="JBO361" s="106"/>
      <c r="JBP361" s="99"/>
      <c r="JBQ361" s="99">
        <f t="shared" si="124"/>
        <v>1</v>
      </c>
      <c r="JBR361" s="100" t="s">
        <v>1544</v>
      </c>
      <c r="JBS361" s="101">
        <v>20302</v>
      </c>
      <c r="JBT361" s="100" t="s">
        <v>1545</v>
      </c>
      <c r="JBU361" s="100"/>
      <c r="JBV361" s="123" t="s">
        <v>1543</v>
      </c>
      <c r="JBW361" s="106"/>
      <c r="JBX361" s="99"/>
      <c r="JBY361" s="99">
        <f t="shared" si="124"/>
        <v>1</v>
      </c>
      <c r="JBZ361" s="100" t="s">
        <v>1544</v>
      </c>
      <c r="JCA361" s="101">
        <v>20302</v>
      </c>
      <c r="JCB361" s="100" t="s">
        <v>1545</v>
      </c>
      <c r="JCC361" s="100"/>
      <c r="JCD361" s="123" t="s">
        <v>1543</v>
      </c>
      <c r="JCE361" s="106"/>
      <c r="JCF361" s="99"/>
      <c r="JCG361" s="99">
        <f t="shared" si="124"/>
        <v>1</v>
      </c>
      <c r="JCH361" s="100" t="s">
        <v>1544</v>
      </c>
      <c r="JCI361" s="101">
        <v>20302</v>
      </c>
      <c r="JCJ361" s="100" t="s">
        <v>1545</v>
      </c>
      <c r="JCK361" s="100"/>
      <c r="JCL361" s="123" t="s">
        <v>1543</v>
      </c>
      <c r="JCM361" s="106"/>
      <c r="JCN361" s="99"/>
      <c r="JCO361" s="99">
        <f t="shared" ref="JCO361:JES361" si="125">IF(JCS361&gt;1,"",1)</f>
        <v>1</v>
      </c>
      <c r="JCP361" s="100" t="s">
        <v>1544</v>
      </c>
      <c r="JCQ361" s="101">
        <v>20302</v>
      </c>
      <c r="JCR361" s="100" t="s">
        <v>1545</v>
      </c>
      <c r="JCS361" s="100"/>
      <c r="JCT361" s="123" t="s">
        <v>1543</v>
      </c>
      <c r="JCU361" s="106"/>
      <c r="JCV361" s="99"/>
      <c r="JCW361" s="99">
        <f t="shared" si="125"/>
        <v>1</v>
      </c>
      <c r="JCX361" s="100" t="s">
        <v>1544</v>
      </c>
      <c r="JCY361" s="101">
        <v>20302</v>
      </c>
      <c r="JCZ361" s="100" t="s">
        <v>1545</v>
      </c>
      <c r="JDA361" s="100"/>
      <c r="JDB361" s="123" t="s">
        <v>1543</v>
      </c>
      <c r="JDC361" s="106"/>
      <c r="JDD361" s="99"/>
      <c r="JDE361" s="99">
        <f t="shared" si="125"/>
        <v>1</v>
      </c>
      <c r="JDF361" s="100" t="s">
        <v>1544</v>
      </c>
      <c r="JDG361" s="101">
        <v>20302</v>
      </c>
      <c r="JDH361" s="100" t="s">
        <v>1545</v>
      </c>
      <c r="JDI361" s="100"/>
      <c r="JDJ361" s="123" t="s">
        <v>1543</v>
      </c>
      <c r="JDK361" s="106"/>
      <c r="JDL361" s="99"/>
      <c r="JDM361" s="99">
        <f t="shared" si="125"/>
        <v>1</v>
      </c>
      <c r="JDN361" s="100" t="s">
        <v>1544</v>
      </c>
      <c r="JDO361" s="101">
        <v>20302</v>
      </c>
      <c r="JDP361" s="100" t="s">
        <v>1545</v>
      </c>
      <c r="JDQ361" s="100"/>
      <c r="JDR361" s="123" t="s">
        <v>1543</v>
      </c>
      <c r="JDS361" s="106"/>
      <c r="JDT361" s="99"/>
      <c r="JDU361" s="99">
        <f t="shared" si="125"/>
        <v>1</v>
      </c>
      <c r="JDV361" s="100" t="s">
        <v>1544</v>
      </c>
      <c r="JDW361" s="101">
        <v>20302</v>
      </c>
      <c r="JDX361" s="100" t="s">
        <v>1545</v>
      </c>
      <c r="JDY361" s="100"/>
      <c r="JDZ361" s="123" t="s">
        <v>1543</v>
      </c>
      <c r="JEA361" s="106"/>
      <c r="JEB361" s="99"/>
      <c r="JEC361" s="99">
        <f t="shared" si="125"/>
        <v>1</v>
      </c>
      <c r="JED361" s="100" t="s">
        <v>1544</v>
      </c>
      <c r="JEE361" s="101">
        <v>20302</v>
      </c>
      <c r="JEF361" s="100" t="s">
        <v>1545</v>
      </c>
      <c r="JEG361" s="100"/>
      <c r="JEH361" s="123" t="s">
        <v>1543</v>
      </c>
      <c r="JEI361" s="106"/>
      <c r="JEJ361" s="99"/>
      <c r="JEK361" s="99">
        <f t="shared" si="125"/>
        <v>1</v>
      </c>
      <c r="JEL361" s="100" t="s">
        <v>1544</v>
      </c>
      <c r="JEM361" s="101">
        <v>20302</v>
      </c>
      <c r="JEN361" s="100" t="s">
        <v>1545</v>
      </c>
      <c r="JEO361" s="100"/>
      <c r="JEP361" s="123" t="s">
        <v>1543</v>
      </c>
      <c r="JEQ361" s="106"/>
      <c r="JER361" s="99"/>
      <c r="JES361" s="99">
        <f t="shared" si="125"/>
        <v>1</v>
      </c>
      <c r="JET361" s="100" t="s">
        <v>1544</v>
      </c>
      <c r="JEU361" s="101">
        <v>20302</v>
      </c>
      <c r="JEV361" s="100" t="s">
        <v>1545</v>
      </c>
      <c r="JEW361" s="100"/>
      <c r="JEX361" s="123" t="s">
        <v>1543</v>
      </c>
      <c r="JEY361" s="106"/>
      <c r="JEZ361" s="99"/>
      <c r="JFA361" s="99">
        <f t="shared" ref="JFA361:JHE361" si="126">IF(JFE361&gt;1,"",1)</f>
        <v>1</v>
      </c>
      <c r="JFB361" s="100" t="s">
        <v>1544</v>
      </c>
      <c r="JFC361" s="101">
        <v>20302</v>
      </c>
      <c r="JFD361" s="100" t="s">
        <v>1545</v>
      </c>
      <c r="JFE361" s="100"/>
      <c r="JFF361" s="123" t="s">
        <v>1543</v>
      </c>
      <c r="JFG361" s="106"/>
      <c r="JFH361" s="99"/>
      <c r="JFI361" s="99">
        <f t="shared" si="126"/>
        <v>1</v>
      </c>
      <c r="JFJ361" s="100" t="s">
        <v>1544</v>
      </c>
      <c r="JFK361" s="101">
        <v>20302</v>
      </c>
      <c r="JFL361" s="100" t="s">
        <v>1545</v>
      </c>
      <c r="JFM361" s="100"/>
      <c r="JFN361" s="123" t="s">
        <v>1543</v>
      </c>
      <c r="JFO361" s="106"/>
      <c r="JFP361" s="99"/>
      <c r="JFQ361" s="99">
        <f t="shared" si="126"/>
        <v>1</v>
      </c>
      <c r="JFR361" s="100" t="s">
        <v>1544</v>
      </c>
      <c r="JFS361" s="101">
        <v>20302</v>
      </c>
      <c r="JFT361" s="100" t="s">
        <v>1545</v>
      </c>
      <c r="JFU361" s="100"/>
      <c r="JFV361" s="123" t="s">
        <v>1543</v>
      </c>
      <c r="JFW361" s="106"/>
      <c r="JFX361" s="99"/>
      <c r="JFY361" s="99">
        <f t="shared" si="126"/>
        <v>1</v>
      </c>
      <c r="JFZ361" s="100" t="s">
        <v>1544</v>
      </c>
      <c r="JGA361" s="101">
        <v>20302</v>
      </c>
      <c r="JGB361" s="100" t="s">
        <v>1545</v>
      </c>
      <c r="JGC361" s="100"/>
      <c r="JGD361" s="123" t="s">
        <v>1543</v>
      </c>
      <c r="JGE361" s="106"/>
      <c r="JGF361" s="99"/>
      <c r="JGG361" s="99">
        <f t="shared" si="126"/>
        <v>1</v>
      </c>
      <c r="JGH361" s="100" t="s">
        <v>1544</v>
      </c>
      <c r="JGI361" s="101">
        <v>20302</v>
      </c>
      <c r="JGJ361" s="100" t="s">
        <v>1545</v>
      </c>
      <c r="JGK361" s="100"/>
      <c r="JGL361" s="123" t="s">
        <v>1543</v>
      </c>
      <c r="JGM361" s="106"/>
      <c r="JGN361" s="99"/>
      <c r="JGO361" s="99">
        <f t="shared" si="126"/>
        <v>1</v>
      </c>
      <c r="JGP361" s="100" t="s">
        <v>1544</v>
      </c>
      <c r="JGQ361" s="101">
        <v>20302</v>
      </c>
      <c r="JGR361" s="100" t="s">
        <v>1545</v>
      </c>
      <c r="JGS361" s="100"/>
      <c r="JGT361" s="123" t="s">
        <v>1543</v>
      </c>
      <c r="JGU361" s="106"/>
      <c r="JGV361" s="99"/>
      <c r="JGW361" s="99">
        <f t="shared" si="126"/>
        <v>1</v>
      </c>
      <c r="JGX361" s="100" t="s">
        <v>1544</v>
      </c>
      <c r="JGY361" s="101">
        <v>20302</v>
      </c>
      <c r="JGZ361" s="100" t="s">
        <v>1545</v>
      </c>
      <c r="JHA361" s="100"/>
      <c r="JHB361" s="123" t="s">
        <v>1543</v>
      </c>
      <c r="JHC361" s="106"/>
      <c r="JHD361" s="99"/>
      <c r="JHE361" s="99">
        <f t="shared" si="126"/>
        <v>1</v>
      </c>
      <c r="JHF361" s="100" t="s">
        <v>1544</v>
      </c>
      <c r="JHG361" s="101">
        <v>20302</v>
      </c>
      <c r="JHH361" s="100" t="s">
        <v>1545</v>
      </c>
      <c r="JHI361" s="100"/>
      <c r="JHJ361" s="123" t="s">
        <v>1543</v>
      </c>
      <c r="JHK361" s="106"/>
      <c r="JHL361" s="99"/>
      <c r="JHM361" s="99">
        <f t="shared" ref="JHM361:JJQ361" si="127">IF(JHQ361&gt;1,"",1)</f>
        <v>1</v>
      </c>
      <c r="JHN361" s="100" t="s">
        <v>1544</v>
      </c>
      <c r="JHO361" s="101">
        <v>20302</v>
      </c>
      <c r="JHP361" s="100" t="s">
        <v>1545</v>
      </c>
      <c r="JHQ361" s="100"/>
      <c r="JHR361" s="123" t="s">
        <v>1543</v>
      </c>
      <c r="JHS361" s="106"/>
      <c r="JHT361" s="99"/>
      <c r="JHU361" s="99">
        <f t="shared" si="127"/>
        <v>1</v>
      </c>
      <c r="JHV361" s="100" t="s">
        <v>1544</v>
      </c>
      <c r="JHW361" s="101">
        <v>20302</v>
      </c>
      <c r="JHX361" s="100" t="s">
        <v>1545</v>
      </c>
      <c r="JHY361" s="100"/>
      <c r="JHZ361" s="123" t="s">
        <v>1543</v>
      </c>
      <c r="JIA361" s="106"/>
      <c r="JIB361" s="99"/>
      <c r="JIC361" s="99">
        <f t="shared" si="127"/>
        <v>1</v>
      </c>
      <c r="JID361" s="100" t="s">
        <v>1544</v>
      </c>
      <c r="JIE361" s="101">
        <v>20302</v>
      </c>
      <c r="JIF361" s="100" t="s">
        <v>1545</v>
      </c>
      <c r="JIG361" s="100"/>
      <c r="JIH361" s="123" t="s">
        <v>1543</v>
      </c>
      <c r="JII361" s="106"/>
      <c r="JIJ361" s="99"/>
      <c r="JIK361" s="99">
        <f t="shared" si="127"/>
        <v>1</v>
      </c>
      <c r="JIL361" s="100" t="s">
        <v>1544</v>
      </c>
      <c r="JIM361" s="101">
        <v>20302</v>
      </c>
      <c r="JIN361" s="100" t="s">
        <v>1545</v>
      </c>
      <c r="JIO361" s="100"/>
      <c r="JIP361" s="123" t="s">
        <v>1543</v>
      </c>
      <c r="JIQ361" s="106"/>
      <c r="JIR361" s="99"/>
      <c r="JIS361" s="99">
        <f t="shared" si="127"/>
        <v>1</v>
      </c>
      <c r="JIT361" s="100" t="s">
        <v>1544</v>
      </c>
      <c r="JIU361" s="101">
        <v>20302</v>
      </c>
      <c r="JIV361" s="100" t="s">
        <v>1545</v>
      </c>
      <c r="JIW361" s="100"/>
      <c r="JIX361" s="123" t="s">
        <v>1543</v>
      </c>
      <c r="JIY361" s="106"/>
      <c r="JIZ361" s="99"/>
      <c r="JJA361" s="99">
        <f t="shared" si="127"/>
        <v>1</v>
      </c>
      <c r="JJB361" s="100" t="s">
        <v>1544</v>
      </c>
      <c r="JJC361" s="101">
        <v>20302</v>
      </c>
      <c r="JJD361" s="100" t="s">
        <v>1545</v>
      </c>
      <c r="JJE361" s="100"/>
      <c r="JJF361" s="123" t="s">
        <v>1543</v>
      </c>
      <c r="JJG361" s="106"/>
      <c r="JJH361" s="99"/>
      <c r="JJI361" s="99">
        <f t="shared" si="127"/>
        <v>1</v>
      </c>
      <c r="JJJ361" s="100" t="s">
        <v>1544</v>
      </c>
      <c r="JJK361" s="101">
        <v>20302</v>
      </c>
      <c r="JJL361" s="100" t="s">
        <v>1545</v>
      </c>
      <c r="JJM361" s="100"/>
      <c r="JJN361" s="123" t="s">
        <v>1543</v>
      </c>
      <c r="JJO361" s="106"/>
      <c r="JJP361" s="99"/>
      <c r="JJQ361" s="99">
        <f t="shared" si="127"/>
        <v>1</v>
      </c>
      <c r="JJR361" s="100" t="s">
        <v>1544</v>
      </c>
      <c r="JJS361" s="101">
        <v>20302</v>
      </c>
      <c r="JJT361" s="100" t="s">
        <v>1545</v>
      </c>
      <c r="JJU361" s="100"/>
      <c r="JJV361" s="123" t="s">
        <v>1543</v>
      </c>
      <c r="JJW361" s="106"/>
      <c r="JJX361" s="99"/>
      <c r="JJY361" s="99">
        <f t="shared" ref="JJY361:JMC361" si="128">IF(JKC361&gt;1,"",1)</f>
        <v>1</v>
      </c>
      <c r="JJZ361" s="100" t="s">
        <v>1544</v>
      </c>
      <c r="JKA361" s="101">
        <v>20302</v>
      </c>
      <c r="JKB361" s="100" t="s">
        <v>1545</v>
      </c>
      <c r="JKC361" s="100"/>
      <c r="JKD361" s="123" t="s">
        <v>1543</v>
      </c>
      <c r="JKE361" s="106"/>
      <c r="JKF361" s="99"/>
      <c r="JKG361" s="99">
        <f t="shared" si="128"/>
        <v>1</v>
      </c>
      <c r="JKH361" s="100" t="s">
        <v>1544</v>
      </c>
      <c r="JKI361" s="101">
        <v>20302</v>
      </c>
      <c r="JKJ361" s="100" t="s">
        <v>1545</v>
      </c>
      <c r="JKK361" s="100"/>
      <c r="JKL361" s="123" t="s">
        <v>1543</v>
      </c>
      <c r="JKM361" s="106"/>
      <c r="JKN361" s="99"/>
      <c r="JKO361" s="99">
        <f t="shared" si="128"/>
        <v>1</v>
      </c>
      <c r="JKP361" s="100" t="s">
        <v>1544</v>
      </c>
      <c r="JKQ361" s="101">
        <v>20302</v>
      </c>
      <c r="JKR361" s="100" t="s">
        <v>1545</v>
      </c>
      <c r="JKS361" s="100"/>
      <c r="JKT361" s="123" t="s">
        <v>1543</v>
      </c>
      <c r="JKU361" s="106"/>
      <c r="JKV361" s="99"/>
      <c r="JKW361" s="99">
        <f t="shared" si="128"/>
        <v>1</v>
      </c>
      <c r="JKX361" s="100" t="s">
        <v>1544</v>
      </c>
      <c r="JKY361" s="101">
        <v>20302</v>
      </c>
      <c r="JKZ361" s="100" t="s">
        <v>1545</v>
      </c>
      <c r="JLA361" s="100"/>
      <c r="JLB361" s="123" t="s">
        <v>1543</v>
      </c>
      <c r="JLC361" s="106"/>
      <c r="JLD361" s="99"/>
      <c r="JLE361" s="99">
        <f t="shared" si="128"/>
        <v>1</v>
      </c>
      <c r="JLF361" s="100" t="s">
        <v>1544</v>
      </c>
      <c r="JLG361" s="101">
        <v>20302</v>
      </c>
      <c r="JLH361" s="100" t="s">
        <v>1545</v>
      </c>
      <c r="JLI361" s="100"/>
      <c r="JLJ361" s="123" t="s">
        <v>1543</v>
      </c>
      <c r="JLK361" s="106"/>
      <c r="JLL361" s="99"/>
      <c r="JLM361" s="99">
        <f t="shared" si="128"/>
        <v>1</v>
      </c>
      <c r="JLN361" s="100" t="s">
        <v>1544</v>
      </c>
      <c r="JLO361" s="101">
        <v>20302</v>
      </c>
      <c r="JLP361" s="100" t="s">
        <v>1545</v>
      </c>
      <c r="JLQ361" s="100"/>
      <c r="JLR361" s="123" t="s">
        <v>1543</v>
      </c>
      <c r="JLS361" s="106"/>
      <c r="JLT361" s="99"/>
      <c r="JLU361" s="99">
        <f t="shared" si="128"/>
        <v>1</v>
      </c>
      <c r="JLV361" s="100" t="s">
        <v>1544</v>
      </c>
      <c r="JLW361" s="101">
        <v>20302</v>
      </c>
      <c r="JLX361" s="100" t="s">
        <v>1545</v>
      </c>
      <c r="JLY361" s="100"/>
      <c r="JLZ361" s="123" t="s">
        <v>1543</v>
      </c>
      <c r="JMA361" s="106"/>
      <c r="JMB361" s="99"/>
      <c r="JMC361" s="99">
        <f t="shared" si="128"/>
        <v>1</v>
      </c>
      <c r="JMD361" s="100" t="s">
        <v>1544</v>
      </c>
      <c r="JME361" s="101">
        <v>20302</v>
      </c>
      <c r="JMF361" s="100" t="s">
        <v>1545</v>
      </c>
      <c r="JMG361" s="100"/>
      <c r="JMH361" s="123" t="s">
        <v>1543</v>
      </c>
      <c r="JMI361" s="106"/>
      <c r="JMJ361" s="99"/>
      <c r="JMK361" s="99">
        <f t="shared" ref="JMK361:JOO361" si="129">IF(JMO361&gt;1,"",1)</f>
        <v>1</v>
      </c>
      <c r="JML361" s="100" t="s">
        <v>1544</v>
      </c>
      <c r="JMM361" s="101">
        <v>20302</v>
      </c>
      <c r="JMN361" s="100" t="s">
        <v>1545</v>
      </c>
      <c r="JMO361" s="100"/>
      <c r="JMP361" s="123" t="s">
        <v>1543</v>
      </c>
      <c r="JMQ361" s="106"/>
      <c r="JMR361" s="99"/>
      <c r="JMS361" s="99">
        <f t="shared" si="129"/>
        <v>1</v>
      </c>
      <c r="JMT361" s="100" t="s">
        <v>1544</v>
      </c>
      <c r="JMU361" s="101">
        <v>20302</v>
      </c>
      <c r="JMV361" s="100" t="s">
        <v>1545</v>
      </c>
      <c r="JMW361" s="100"/>
      <c r="JMX361" s="123" t="s">
        <v>1543</v>
      </c>
      <c r="JMY361" s="106"/>
      <c r="JMZ361" s="99"/>
      <c r="JNA361" s="99">
        <f t="shared" si="129"/>
        <v>1</v>
      </c>
      <c r="JNB361" s="100" t="s">
        <v>1544</v>
      </c>
      <c r="JNC361" s="101">
        <v>20302</v>
      </c>
      <c r="JND361" s="100" t="s">
        <v>1545</v>
      </c>
      <c r="JNE361" s="100"/>
      <c r="JNF361" s="123" t="s">
        <v>1543</v>
      </c>
      <c r="JNG361" s="106"/>
      <c r="JNH361" s="99"/>
      <c r="JNI361" s="99">
        <f t="shared" si="129"/>
        <v>1</v>
      </c>
      <c r="JNJ361" s="100" t="s">
        <v>1544</v>
      </c>
      <c r="JNK361" s="101">
        <v>20302</v>
      </c>
      <c r="JNL361" s="100" t="s">
        <v>1545</v>
      </c>
      <c r="JNM361" s="100"/>
      <c r="JNN361" s="123" t="s">
        <v>1543</v>
      </c>
      <c r="JNO361" s="106"/>
      <c r="JNP361" s="99"/>
      <c r="JNQ361" s="99">
        <f t="shared" si="129"/>
        <v>1</v>
      </c>
      <c r="JNR361" s="100" t="s">
        <v>1544</v>
      </c>
      <c r="JNS361" s="101">
        <v>20302</v>
      </c>
      <c r="JNT361" s="100" t="s">
        <v>1545</v>
      </c>
      <c r="JNU361" s="100"/>
      <c r="JNV361" s="123" t="s">
        <v>1543</v>
      </c>
      <c r="JNW361" s="106"/>
      <c r="JNX361" s="99"/>
      <c r="JNY361" s="99">
        <f t="shared" si="129"/>
        <v>1</v>
      </c>
      <c r="JNZ361" s="100" t="s">
        <v>1544</v>
      </c>
      <c r="JOA361" s="101">
        <v>20302</v>
      </c>
      <c r="JOB361" s="100" t="s">
        <v>1545</v>
      </c>
      <c r="JOC361" s="100"/>
      <c r="JOD361" s="123" t="s">
        <v>1543</v>
      </c>
      <c r="JOE361" s="106"/>
      <c r="JOF361" s="99"/>
      <c r="JOG361" s="99">
        <f t="shared" si="129"/>
        <v>1</v>
      </c>
      <c r="JOH361" s="100" t="s">
        <v>1544</v>
      </c>
      <c r="JOI361" s="101">
        <v>20302</v>
      </c>
      <c r="JOJ361" s="100" t="s">
        <v>1545</v>
      </c>
      <c r="JOK361" s="100"/>
      <c r="JOL361" s="123" t="s">
        <v>1543</v>
      </c>
      <c r="JOM361" s="106"/>
      <c r="JON361" s="99"/>
      <c r="JOO361" s="99">
        <f t="shared" si="129"/>
        <v>1</v>
      </c>
      <c r="JOP361" s="100" t="s">
        <v>1544</v>
      </c>
      <c r="JOQ361" s="101">
        <v>20302</v>
      </c>
      <c r="JOR361" s="100" t="s">
        <v>1545</v>
      </c>
      <c r="JOS361" s="100"/>
      <c r="JOT361" s="123" t="s">
        <v>1543</v>
      </c>
      <c r="JOU361" s="106"/>
      <c r="JOV361" s="99"/>
      <c r="JOW361" s="99">
        <f t="shared" ref="JOW361:JRA361" si="130">IF(JPA361&gt;1,"",1)</f>
        <v>1</v>
      </c>
      <c r="JOX361" s="100" t="s">
        <v>1544</v>
      </c>
      <c r="JOY361" s="101">
        <v>20302</v>
      </c>
      <c r="JOZ361" s="100" t="s">
        <v>1545</v>
      </c>
      <c r="JPA361" s="100"/>
      <c r="JPB361" s="123" t="s">
        <v>1543</v>
      </c>
      <c r="JPC361" s="106"/>
      <c r="JPD361" s="99"/>
      <c r="JPE361" s="99">
        <f t="shared" si="130"/>
        <v>1</v>
      </c>
      <c r="JPF361" s="100" t="s">
        <v>1544</v>
      </c>
      <c r="JPG361" s="101">
        <v>20302</v>
      </c>
      <c r="JPH361" s="100" t="s">
        <v>1545</v>
      </c>
      <c r="JPI361" s="100"/>
      <c r="JPJ361" s="123" t="s">
        <v>1543</v>
      </c>
      <c r="JPK361" s="106"/>
      <c r="JPL361" s="99"/>
      <c r="JPM361" s="99">
        <f t="shared" si="130"/>
        <v>1</v>
      </c>
      <c r="JPN361" s="100" t="s">
        <v>1544</v>
      </c>
      <c r="JPO361" s="101">
        <v>20302</v>
      </c>
      <c r="JPP361" s="100" t="s">
        <v>1545</v>
      </c>
      <c r="JPQ361" s="100"/>
      <c r="JPR361" s="123" t="s">
        <v>1543</v>
      </c>
      <c r="JPS361" s="106"/>
      <c r="JPT361" s="99"/>
      <c r="JPU361" s="99">
        <f t="shared" si="130"/>
        <v>1</v>
      </c>
      <c r="JPV361" s="100" t="s">
        <v>1544</v>
      </c>
      <c r="JPW361" s="101">
        <v>20302</v>
      </c>
      <c r="JPX361" s="100" t="s">
        <v>1545</v>
      </c>
      <c r="JPY361" s="100"/>
      <c r="JPZ361" s="123" t="s">
        <v>1543</v>
      </c>
      <c r="JQA361" s="106"/>
      <c r="JQB361" s="99"/>
      <c r="JQC361" s="99">
        <f t="shared" si="130"/>
        <v>1</v>
      </c>
      <c r="JQD361" s="100" t="s">
        <v>1544</v>
      </c>
      <c r="JQE361" s="101">
        <v>20302</v>
      </c>
      <c r="JQF361" s="100" t="s">
        <v>1545</v>
      </c>
      <c r="JQG361" s="100"/>
      <c r="JQH361" s="123" t="s">
        <v>1543</v>
      </c>
      <c r="JQI361" s="106"/>
      <c r="JQJ361" s="99"/>
      <c r="JQK361" s="99">
        <f t="shared" si="130"/>
        <v>1</v>
      </c>
      <c r="JQL361" s="100" t="s">
        <v>1544</v>
      </c>
      <c r="JQM361" s="101">
        <v>20302</v>
      </c>
      <c r="JQN361" s="100" t="s">
        <v>1545</v>
      </c>
      <c r="JQO361" s="100"/>
      <c r="JQP361" s="123" t="s">
        <v>1543</v>
      </c>
      <c r="JQQ361" s="106"/>
      <c r="JQR361" s="99"/>
      <c r="JQS361" s="99">
        <f t="shared" si="130"/>
        <v>1</v>
      </c>
      <c r="JQT361" s="100" t="s">
        <v>1544</v>
      </c>
      <c r="JQU361" s="101">
        <v>20302</v>
      </c>
      <c r="JQV361" s="100" t="s">
        <v>1545</v>
      </c>
      <c r="JQW361" s="100"/>
      <c r="JQX361" s="123" t="s">
        <v>1543</v>
      </c>
      <c r="JQY361" s="106"/>
      <c r="JQZ361" s="99"/>
      <c r="JRA361" s="99">
        <f t="shared" si="130"/>
        <v>1</v>
      </c>
      <c r="JRB361" s="100" t="s">
        <v>1544</v>
      </c>
      <c r="JRC361" s="101">
        <v>20302</v>
      </c>
      <c r="JRD361" s="100" t="s">
        <v>1545</v>
      </c>
      <c r="JRE361" s="100"/>
      <c r="JRF361" s="123" t="s">
        <v>1543</v>
      </c>
      <c r="JRG361" s="106"/>
      <c r="JRH361" s="99"/>
      <c r="JRI361" s="99">
        <f t="shared" ref="JRI361:JTM361" si="131">IF(JRM361&gt;1,"",1)</f>
        <v>1</v>
      </c>
      <c r="JRJ361" s="100" t="s">
        <v>1544</v>
      </c>
      <c r="JRK361" s="101">
        <v>20302</v>
      </c>
      <c r="JRL361" s="100" t="s">
        <v>1545</v>
      </c>
      <c r="JRM361" s="100"/>
      <c r="JRN361" s="123" t="s">
        <v>1543</v>
      </c>
      <c r="JRO361" s="106"/>
      <c r="JRP361" s="99"/>
      <c r="JRQ361" s="99">
        <f t="shared" si="131"/>
        <v>1</v>
      </c>
      <c r="JRR361" s="100" t="s">
        <v>1544</v>
      </c>
      <c r="JRS361" s="101">
        <v>20302</v>
      </c>
      <c r="JRT361" s="100" t="s">
        <v>1545</v>
      </c>
      <c r="JRU361" s="100"/>
      <c r="JRV361" s="123" t="s">
        <v>1543</v>
      </c>
      <c r="JRW361" s="106"/>
      <c r="JRX361" s="99"/>
      <c r="JRY361" s="99">
        <f t="shared" si="131"/>
        <v>1</v>
      </c>
      <c r="JRZ361" s="100" t="s">
        <v>1544</v>
      </c>
      <c r="JSA361" s="101">
        <v>20302</v>
      </c>
      <c r="JSB361" s="100" t="s">
        <v>1545</v>
      </c>
      <c r="JSC361" s="100"/>
      <c r="JSD361" s="123" t="s">
        <v>1543</v>
      </c>
      <c r="JSE361" s="106"/>
      <c r="JSF361" s="99"/>
      <c r="JSG361" s="99">
        <f t="shared" si="131"/>
        <v>1</v>
      </c>
      <c r="JSH361" s="100" t="s">
        <v>1544</v>
      </c>
      <c r="JSI361" s="101">
        <v>20302</v>
      </c>
      <c r="JSJ361" s="100" t="s">
        <v>1545</v>
      </c>
      <c r="JSK361" s="100"/>
      <c r="JSL361" s="123" t="s">
        <v>1543</v>
      </c>
      <c r="JSM361" s="106"/>
      <c r="JSN361" s="99"/>
      <c r="JSO361" s="99">
        <f t="shared" si="131"/>
        <v>1</v>
      </c>
      <c r="JSP361" s="100" t="s">
        <v>1544</v>
      </c>
      <c r="JSQ361" s="101">
        <v>20302</v>
      </c>
      <c r="JSR361" s="100" t="s">
        <v>1545</v>
      </c>
      <c r="JSS361" s="100"/>
      <c r="JST361" s="123" t="s">
        <v>1543</v>
      </c>
      <c r="JSU361" s="106"/>
      <c r="JSV361" s="99"/>
      <c r="JSW361" s="99">
        <f t="shared" si="131"/>
        <v>1</v>
      </c>
      <c r="JSX361" s="100" t="s">
        <v>1544</v>
      </c>
      <c r="JSY361" s="101">
        <v>20302</v>
      </c>
      <c r="JSZ361" s="100" t="s">
        <v>1545</v>
      </c>
      <c r="JTA361" s="100"/>
      <c r="JTB361" s="123" t="s">
        <v>1543</v>
      </c>
      <c r="JTC361" s="106"/>
      <c r="JTD361" s="99"/>
      <c r="JTE361" s="99">
        <f t="shared" si="131"/>
        <v>1</v>
      </c>
      <c r="JTF361" s="100" t="s">
        <v>1544</v>
      </c>
      <c r="JTG361" s="101">
        <v>20302</v>
      </c>
      <c r="JTH361" s="100" t="s">
        <v>1545</v>
      </c>
      <c r="JTI361" s="100"/>
      <c r="JTJ361" s="123" t="s">
        <v>1543</v>
      </c>
      <c r="JTK361" s="106"/>
      <c r="JTL361" s="99"/>
      <c r="JTM361" s="99">
        <f t="shared" si="131"/>
        <v>1</v>
      </c>
      <c r="JTN361" s="100" t="s">
        <v>1544</v>
      </c>
      <c r="JTO361" s="101">
        <v>20302</v>
      </c>
      <c r="JTP361" s="100" t="s">
        <v>1545</v>
      </c>
      <c r="JTQ361" s="100"/>
      <c r="JTR361" s="123" t="s">
        <v>1543</v>
      </c>
      <c r="JTS361" s="106"/>
      <c r="JTT361" s="99"/>
      <c r="JTU361" s="99">
        <f t="shared" ref="JTU361:JVY361" si="132">IF(JTY361&gt;1,"",1)</f>
        <v>1</v>
      </c>
      <c r="JTV361" s="100" t="s">
        <v>1544</v>
      </c>
      <c r="JTW361" s="101">
        <v>20302</v>
      </c>
      <c r="JTX361" s="100" t="s">
        <v>1545</v>
      </c>
      <c r="JTY361" s="100"/>
      <c r="JTZ361" s="123" t="s">
        <v>1543</v>
      </c>
      <c r="JUA361" s="106"/>
      <c r="JUB361" s="99"/>
      <c r="JUC361" s="99">
        <f t="shared" si="132"/>
        <v>1</v>
      </c>
      <c r="JUD361" s="100" t="s">
        <v>1544</v>
      </c>
      <c r="JUE361" s="101">
        <v>20302</v>
      </c>
      <c r="JUF361" s="100" t="s">
        <v>1545</v>
      </c>
      <c r="JUG361" s="100"/>
      <c r="JUH361" s="123" t="s">
        <v>1543</v>
      </c>
      <c r="JUI361" s="106"/>
      <c r="JUJ361" s="99"/>
      <c r="JUK361" s="99">
        <f t="shared" si="132"/>
        <v>1</v>
      </c>
      <c r="JUL361" s="100" t="s">
        <v>1544</v>
      </c>
      <c r="JUM361" s="101">
        <v>20302</v>
      </c>
      <c r="JUN361" s="100" t="s">
        <v>1545</v>
      </c>
      <c r="JUO361" s="100"/>
      <c r="JUP361" s="123" t="s">
        <v>1543</v>
      </c>
      <c r="JUQ361" s="106"/>
      <c r="JUR361" s="99"/>
      <c r="JUS361" s="99">
        <f t="shared" si="132"/>
        <v>1</v>
      </c>
      <c r="JUT361" s="100" t="s">
        <v>1544</v>
      </c>
      <c r="JUU361" s="101">
        <v>20302</v>
      </c>
      <c r="JUV361" s="100" t="s">
        <v>1545</v>
      </c>
      <c r="JUW361" s="100"/>
      <c r="JUX361" s="123" t="s">
        <v>1543</v>
      </c>
      <c r="JUY361" s="106"/>
      <c r="JUZ361" s="99"/>
      <c r="JVA361" s="99">
        <f t="shared" si="132"/>
        <v>1</v>
      </c>
      <c r="JVB361" s="100" t="s">
        <v>1544</v>
      </c>
      <c r="JVC361" s="101">
        <v>20302</v>
      </c>
      <c r="JVD361" s="100" t="s">
        <v>1545</v>
      </c>
      <c r="JVE361" s="100"/>
      <c r="JVF361" s="123" t="s">
        <v>1543</v>
      </c>
      <c r="JVG361" s="106"/>
      <c r="JVH361" s="99"/>
      <c r="JVI361" s="99">
        <f t="shared" si="132"/>
        <v>1</v>
      </c>
      <c r="JVJ361" s="100" t="s">
        <v>1544</v>
      </c>
      <c r="JVK361" s="101">
        <v>20302</v>
      </c>
      <c r="JVL361" s="100" t="s">
        <v>1545</v>
      </c>
      <c r="JVM361" s="100"/>
      <c r="JVN361" s="123" t="s">
        <v>1543</v>
      </c>
      <c r="JVO361" s="106"/>
      <c r="JVP361" s="99"/>
      <c r="JVQ361" s="99">
        <f t="shared" si="132"/>
        <v>1</v>
      </c>
      <c r="JVR361" s="100" t="s">
        <v>1544</v>
      </c>
      <c r="JVS361" s="101">
        <v>20302</v>
      </c>
      <c r="JVT361" s="100" t="s">
        <v>1545</v>
      </c>
      <c r="JVU361" s="100"/>
      <c r="JVV361" s="123" t="s">
        <v>1543</v>
      </c>
      <c r="JVW361" s="106"/>
      <c r="JVX361" s="99"/>
      <c r="JVY361" s="99">
        <f t="shared" si="132"/>
        <v>1</v>
      </c>
      <c r="JVZ361" s="100" t="s">
        <v>1544</v>
      </c>
      <c r="JWA361" s="101">
        <v>20302</v>
      </c>
      <c r="JWB361" s="100" t="s">
        <v>1545</v>
      </c>
      <c r="JWC361" s="100"/>
      <c r="JWD361" s="123" t="s">
        <v>1543</v>
      </c>
      <c r="JWE361" s="106"/>
      <c r="JWF361" s="99"/>
      <c r="JWG361" s="99">
        <f t="shared" ref="JWG361:JYK361" si="133">IF(JWK361&gt;1,"",1)</f>
        <v>1</v>
      </c>
      <c r="JWH361" s="100" t="s">
        <v>1544</v>
      </c>
      <c r="JWI361" s="101">
        <v>20302</v>
      </c>
      <c r="JWJ361" s="100" t="s">
        <v>1545</v>
      </c>
      <c r="JWK361" s="100"/>
      <c r="JWL361" s="123" t="s">
        <v>1543</v>
      </c>
      <c r="JWM361" s="106"/>
      <c r="JWN361" s="99"/>
      <c r="JWO361" s="99">
        <f t="shared" si="133"/>
        <v>1</v>
      </c>
      <c r="JWP361" s="100" t="s">
        <v>1544</v>
      </c>
      <c r="JWQ361" s="101">
        <v>20302</v>
      </c>
      <c r="JWR361" s="100" t="s">
        <v>1545</v>
      </c>
      <c r="JWS361" s="100"/>
      <c r="JWT361" s="123" t="s">
        <v>1543</v>
      </c>
      <c r="JWU361" s="106"/>
      <c r="JWV361" s="99"/>
      <c r="JWW361" s="99">
        <f t="shared" si="133"/>
        <v>1</v>
      </c>
      <c r="JWX361" s="100" t="s">
        <v>1544</v>
      </c>
      <c r="JWY361" s="101">
        <v>20302</v>
      </c>
      <c r="JWZ361" s="100" t="s">
        <v>1545</v>
      </c>
      <c r="JXA361" s="100"/>
      <c r="JXB361" s="123" t="s">
        <v>1543</v>
      </c>
      <c r="JXC361" s="106"/>
      <c r="JXD361" s="99"/>
      <c r="JXE361" s="99">
        <f t="shared" si="133"/>
        <v>1</v>
      </c>
      <c r="JXF361" s="100" t="s">
        <v>1544</v>
      </c>
      <c r="JXG361" s="101">
        <v>20302</v>
      </c>
      <c r="JXH361" s="100" t="s">
        <v>1545</v>
      </c>
      <c r="JXI361" s="100"/>
      <c r="JXJ361" s="123" t="s">
        <v>1543</v>
      </c>
      <c r="JXK361" s="106"/>
      <c r="JXL361" s="99"/>
      <c r="JXM361" s="99">
        <f t="shared" si="133"/>
        <v>1</v>
      </c>
      <c r="JXN361" s="100" t="s">
        <v>1544</v>
      </c>
      <c r="JXO361" s="101">
        <v>20302</v>
      </c>
      <c r="JXP361" s="100" t="s">
        <v>1545</v>
      </c>
      <c r="JXQ361" s="100"/>
      <c r="JXR361" s="123" t="s">
        <v>1543</v>
      </c>
      <c r="JXS361" s="106"/>
      <c r="JXT361" s="99"/>
      <c r="JXU361" s="99">
        <f t="shared" si="133"/>
        <v>1</v>
      </c>
      <c r="JXV361" s="100" t="s">
        <v>1544</v>
      </c>
      <c r="JXW361" s="101">
        <v>20302</v>
      </c>
      <c r="JXX361" s="100" t="s">
        <v>1545</v>
      </c>
      <c r="JXY361" s="100"/>
      <c r="JXZ361" s="123" t="s">
        <v>1543</v>
      </c>
      <c r="JYA361" s="106"/>
      <c r="JYB361" s="99"/>
      <c r="JYC361" s="99">
        <f t="shared" si="133"/>
        <v>1</v>
      </c>
      <c r="JYD361" s="100" t="s">
        <v>1544</v>
      </c>
      <c r="JYE361" s="101">
        <v>20302</v>
      </c>
      <c r="JYF361" s="100" t="s">
        <v>1545</v>
      </c>
      <c r="JYG361" s="100"/>
      <c r="JYH361" s="123" t="s">
        <v>1543</v>
      </c>
      <c r="JYI361" s="106"/>
      <c r="JYJ361" s="99"/>
      <c r="JYK361" s="99">
        <f t="shared" si="133"/>
        <v>1</v>
      </c>
      <c r="JYL361" s="100" t="s">
        <v>1544</v>
      </c>
      <c r="JYM361" s="101">
        <v>20302</v>
      </c>
      <c r="JYN361" s="100" t="s">
        <v>1545</v>
      </c>
      <c r="JYO361" s="100"/>
      <c r="JYP361" s="123" t="s">
        <v>1543</v>
      </c>
      <c r="JYQ361" s="106"/>
      <c r="JYR361" s="99"/>
      <c r="JYS361" s="99">
        <f t="shared" ref="JYS361:KAW361" si="134">IF(JYW361&gt;1,"",1)</f>
        <v>1</v>
      </c>
      <c r="JYT361" s="100" t="s">
        <v>1544</v>
      </c>
      <c r="JYU361" s="101">
        <v>20302</v>
      </c>
      <c r="JYV361" s="100" t="s">
        <v>1545</v>
      </c>
      <c r="JYW361" s="100"/>
      <c r="JYX361" s="123" t="s">
        <v>1543</v>
      </c>
      <c r="JYY361" s="106"/>
      <c r="JYZ361" s="99"/>
      <c r="JZA361" s="99">
        <f t="shared" si="134"/>
        <v>1</v>
      </c>
      <c r="JZB361" s="100" t="s">
        <v>1544</v>
      </c>
      <c r="JZC361" s="101">
        <v>20302</v>
      </c>
      <c r="JZD361" s="100" t="s">
        <v>1545</v>
      </c>
      <c r="JZE361" s="100"/>
      <c r="JZF361" s="123" t="s">
        <v>1543</v>
      </c>
      <c r="JZG361" s="106"/>
      <c r="JZH361" s="99"/>
      <c r="JZI361" s="99">
        <f t="shared" si="134"/>
        <v>1</v>
      </c>
      <c r="JZJ361" s="100" t="s">
        <v>1544</v>
      </c>
      <c r="JZK361" s="101">
        <v>20302</v>
      </c>
      <c r="JZL361" s="100" t="s">
        <v>1545</v>
      </c>
      <c r="JZM361" s="100"/>
      <c r="JZN361" s="123" t="s">
        <v>1543</v>
      </c>
      <c r="JZO361" s="106"/>
      <c r="JZP361" s="99"/>
      <c r="JZQ361" s="99">
        <f t="shared" si="134"/>
        <v>1</v>
      </c>
      <c r="JZR361" s="100" t="s">
        <v>1544</v>
      </c>
      <c r="JZS361" s="101">
        <v>20302</v>
      </c>
      <c r="JZT361" s="100" t="s">
        <v>1545</v>
      </c>
      <c r="JZU361" s="100"/>
      <c r="JZV361" s="123" t="s">
        <v>1543</v>
      </c>
      <c r="JZW361" s="106"/>
      <c r="JZX361" s="99"/>
      <c r="JZY361" s="99">
        <f t="shared" si="134"/>
        <v>1</v>
      </c>
      <c r="JZZ361" s="100" t="s">
        <v>1544</v>
      </c>
      <c r="KAA361" s="101">
        <v>20302</v>
      </c>
      <c r="KAB361" s="100" t="s">
        <v>1545</v>
      </c>
      <c r="KAC361" s="100"/>
      <c r="KAD361" s="123" t="s">
        <v>1543</v>
      </c>
      <c r="KAE361" s="106"/>
      <c r="KAF361" s="99"/>
      <c r="KAG361" s="99">
        <f t="shared" si="134"/>
        <v>1</v>
      </c>
      <c r="KAH361" s="100" t="s">
        <v>1544</v>
      </c>
      <c r="KAI361" s="101">
        <v>20302</v>
      </c>
      <c r="KAJ361" s="100" t="s">
        <v>1545</v>
      </c>
      <c r="KAK361" s="100"/>
      <c r="KAL361" s="123" t="s">
        <v>1543</v>
      </c>
      <c r="KAM361" s="106"/>
      <c r="KAN361" s="99"/>
      <c r="KAO361" s="99">
        <f t="shared" si="134"/>
        <v>1</v>
      </c>
      <c r="KAP361" s="100" t="s">
        <v>1544</v>
      </c>
      <c r="KAQ361" s="101">
        <v>20302</v>
      </c>
      <c r="KAR361" s="100" t="s">
        <v>1545</v>
      </c>
      <c r="KAS361" s="100"/>
      <c r="KAT361" s="123" t="s">
        <v>1543</v>
      </c>
      <c r="KAU361" s="106"/>
      <c r="KAV361" s="99"/>
      <c r="KAW361" s="99">
        <f t="shared" si="134"/>
        <v>1</v>
      </c>
      <c r="KAX361" s="100" t="s">
        <v>1544</v>
      </c>
      <c r="KAY361" s="101">
        <v>20302</v>
      </c>
      <c r="KAZ361" s="100" t="s">
        <v>1545</v>
      </c>
      <c r="KBA361" s="100"/>
      <c r="KBB361" s="123" t="s">
        <v>1543</v>
      </c>
      <c r="KBC361" s="106"/>
      <c r="KBD361" s="99"/>
      <c r="KBE361" s="99">
        <f t="shared" ref="KBE361:KDI361" si="135">IF(KBI361&gt;1,"",1)</f>
        <v>1</v>
      </c>
      <c r="KBF361" s="100" t="s">
        <v>1544</v>
      </c>
      <c r="KBG361" s="101">
        <v>20302</v>
      </c>
      <c r="KBH361" s="100" t="s">
        <v>1545</v>
      </c>
      <c r="KBI361" s="100"/>
      <c r="KBJ361" s="123" t="s">
        <v>1543</v>
      </c>
      <c r="KBK361" s="106"/>
      <c r="KBL361" s="99"/>
      <c r="KBM361" s="99">
        <f t="shared" si="135"/>
        <v>1</v>
      </c>
      <c r="KBN361" s="100" t="s">
        <v>1544</v>
      </c>
      <c r="KBO361" s="101">
        <v>20302</v>
      </c>
      <c r="KBP361" s="100" t="s">
        <v>1545</v>
      </c>
      <c r="KBQ361" s="100"/>
      <c r="KBR361" s="123" t="s">
        <v>1543</v>
      </c>
      <c r="KBS361" s="106"/>
      <c r="KBT361" s="99"/>
      <c r="KBU361" s="99">
        <f t="shared" si="135"/>
        <v>1</v>
      </c>
      <c r="KBV361" s="100" t="s">
        <v>1544</v>
      </c>
      <c r="KBW361" s="101">
        <v>20302</v>
      </c>
      <c r="KBX361" s="100" t="s">
        <v>1545</v>
      </c>
      <c r="KBY361" s="100"/>
      <c r="KBZ361" s="123" t="s">
        <v>1543</v>
      </c>
      <c r="KCA361" s="106"/>
      <c r="KCB361" s="99"/>
      <c r="KCC361" s="99">
        <f t="shared" si="135"/>
        <v>1</v>
      </c>
      <c r="KCD361" s="100" t="s">
        <v>1544</v>
      </c>
      <c r="KCE361" s="101">
        <v>20302</v>
      </c>
      <c r="KCF361" s="100" t="s">
        <v>1545</v>
      </c>
      <c r="KCG361" s="100"/>
      <c r="KCH361" s="123" t="s">
        <v>1543</v>
      </c>
      <c r="KCI361" s="106"/>
      <c r="KCJ361" s="99"/>
      <c r="KCK361" s="99">
        <f t="shared" si="135"/>
        <v>1</v>
      </c>
      <c r="KCL361" s="100" t="s">
        <v>1544</v>
      </c>
      <c r="KCM361" s="101">
        <v>20302</v>
      </c>
      <c r="KCN361" s="100" t="s">
        <v>1545</v>
      </c>
      <c r="KCO361" s="100"/>
      <c r="KCP361" s="123" t="s">
        <v>1543</v>
      </c>
      <c r="KCQ361" s="106"/>
      <c r="KCR361" s="99"/>
      <c r="KCS361" s="99">
        <f t="shared" si="135"/>
        <v>1</v>
      </c>
      <c r="KCT361" s="100" t="s">
        <v>1544</v>
      </c>
      <c r="KCU361" s="101">
        <v>20302</v>
      </c>
      <c r="KCV361" s="100" t="s">
        <v>1545</v>
      </c>
      <c r="KCW361" s="100"/>
      <c r="KCX361" s="123" t="s">
        <v>1543</v>
      </c>
      <c r="KCY361" s="106"/>
      <c r="KCZ361" s="99"/>
      <c r="KDA361" s="99">
        <f t="shared" si="135"/>
        <v>1</v>
      </c>
      <c r="KDB361" s="100" t="s">
        <v>1544</v>
      </c>
      <c r="KDC361" s="101">
        <v>20302</v>
      </c>
      <c r="KDD361" s="100" t="s">
        <v>1545</v>
      </c>
      <c r="KDE361" s="100"/>
      <c r="KDF361" s="123" t="s">
        <v>1543</v>
      </c>
      <c r="KDG361" s="106"/>
      <c r="KDH361" s="99"/>
      <c r="KDI361" s="99">
        <f t="shared" si="135"/>
        <v>1</v>
      </c>
      <c r="KDJ361" s="100" t="s">
        <v>1544</v>
      </c>
      <c r="KDK361" s="101">
        <v>20302</v>
      </c>
      <c r="KDL361" s="100" t="s">
        <v>1545</v>
      </c>
      <c r="KDM361" s="100"/>
      <c r="KDN361" s="123" t="s">
        <v>1543</v>
      </c>
      <c r="KDO361" s="106"/>
      <c r="KDP361" s="99"/>
      <c r="KDQ361" s="99">
        <f t="shared" ref="KDQ361:KFU361" si="136">IF(KDU361&gt;1,"",1)</f>
        <v>1</v>
      </c>
      <c r="KDR361" s="100" t="s">
        <v>1544</v>
      </c>
      <c r="KDS361" s="101">
        <v>20302</v>
      </c>
      <c r="KDT361" s="100" t="s">
        <v>1545</v>
      </c>
      <c r="KDU361" s="100"/>
      <c r="KDV361" s="123" t="s">
        <v>1543</v>
      </c>
      <c r="KDW361" s="106"/>
      <c r="KDX361" s="99"/>
      <c r="KDY361" s="99">
        <f t="shared" si="136"/>
        <v>1</v>
      </c>
      <c r="KDZ361" s="100" t="s">
        <v>1544</v>
      </c>
      <c r="KEA361" s="101">
        <v>20302</v>
      </c>
      <c r="KEB361" s="100" t="s">
        <v>1545</v>
      </c>
      <c r="KEC361" s="100"/>
      <c r="KED361" s="123" t="s">
        <v>1543</v>
      </c>
      <c r="KEE361" s="106"/>
      <c r="KEF361" s="99"/>
      <c r="KEG361" s="99">
        <f t="shared" si="136"/>
        <v>1</v>
      </c>
      <c r="KEH361" s="100" t="s">
        <v>1544</v>
      </c>
      <c r="KEI361" s="101">
        <v>20302</v>
      </c>
      <c r="KEJ361" s="100" t="s">
        <v>1545</v>
      </c>
      <c r="KEK361" s="100"/>
      <c r="KEL361" s="123" t="s">
        <v>1543</v>
      </c>
      <c r="KEM361" s="106"/>
      <c r="KEN361" s="99"/>
      <c r="KEO361" s="99">
        <f t="shared" si="136"/>
        <v>1</v>
      </c>
      <c r="KEP361" s="100" t="s">
        <v>1544</v>
      </c>
      <c r="KEQ361" s="101">
        <v>20302</v>
      </c>
      <c r="KER361" s="100" t="s">
        <v>1545</v>
      </c>
      <c r="KES361" s="100"/>
      <c r="KET361" s="123" t="s">
        <v>1543</v>
      </c>
      <c r="KEU361" s="106"/>
      <c r="KEV361" s="99"/>
      <c r="KEW361" s="99">
        <f t="shared" si="136"/>
        <v>1</v>
      </c>
      <c r="KEX361" s="100" t="s">
        <v>1544</v>
      </c>
      <c r="KEY361" s="101">
        <v>20302</v>
      </c>
      <c r="KEZ361" s="100" t="s">
        <v>1545</v>
      </c>
      <c r="KFA361" s="100"/>
      <c r="KFB361" s="123" t="s">
        <v>1543</v>
      </c>
      <c r="KFC361" s="106"/>
      <c r="KFD361" s="99"/>
      <c r="KFE361" s="99">
        <f t="shared" si="136"/>
        <v>1</v>
      </c>
      <c r="KFF361" s="100" t="s">
        <v>1544</v>
      </c>
      <c r="KFG361" s="101">
        <v>20302</v>
      </c>
      <c r="KFH361" s="100" t="s">
        <v>1545</v>
      </c>
      <c r="KFI361" s="100"/>
      <c r="KFJ361" s="123" t="s">
        <v>1543</v>
      </c>
      <c r="KFK361" s="106"/>
      <c r="KFL361" s="99"/>
      <c r="KFM361" s="99">
        <f t="shared" si="136"/>
        <v>1</v>
      </c>
      <c r="KFN361" s="100" t="s">
        <v>1544</v>
      </c>
      <c r="KFO361" s="101">
        <v>20302</v>
      </c>
      <c r="KFP361" s="100" t="s">
        <v>1545</v>
      </c>
      <c r="KFQ361" s="100"/>
      <c r="KFR361" s="123" t="s">
        <v>1543</v>
      </c>
      <c r="KFS361" s="106"/>
      <c r="KFT361" s="99"/>
      <c r="KFU361" s="99">
        <f t="shared" si="136"/>
        <v>1</v>
      </c>
      <c r="KFV361" s="100" t="s">
        <v>1544</v>
      </c>
      <c r="KFW361" s="101">
        <v>20302</v>
      </c>
      <c r="KFX361" s="100" t="s">
        <v>1545</v>
      </c>
      <c r="KFY361" s="100"/>
      <c r="KFZ361" s="123" t="s">
        <v>1543</v>
      </c>
      <c r="KGA361" s="106"/>
      <c r="KGB361" s="99"/>
      <c r="KGC361" s="99">
        <f t="shared" ref="KGC361:KIG361" si="137">IF(KGG361&gt;1,"",1)</f>
        <v>1</v>
      </c>
      <c r="KGD361" s="100" t="s">
        <v>1544</v>
      </c>
      <c r="KGE361" s="101">
        <v>20302</v>
      </c>
      <c r="KGF361" s="100" t="s">
        <v>1545</v>
      </c>
      <c r="KGG361" s="100"/>
      <c r="KGH361" s="123" t="s">
        <v>1543</v>
      </c>
      <c r="KGI361" s="106"/>
      <c r="KGJ361" s="99"/>
      <c r="KGK361" s="99">
        <f t="shared" si="137"/>
        <v>1</v>
      </c>
      <c r="KGL361" s="100" t="s">
        <v>1544</v>
      </c>
      <c r="KGM361" s="101">
        <v>20302</v>
      </c>
      <c r="KGN361" s="100" t="s">
        <v>1545</v>
      </c>
      <c r="KGO361" s="100"/>
      <c r="KGP361" s="123" t="s">
        <v>1543</v>
      </c>
      <c r="KGQ361" s="106"/>
      <c r="KGR361" s="99"/>
      <c r="KGS361" s="99">
        <f t="shared" si="137"/>
        <v>1</v>
      </c>
      <c r="KGT361" s="100" t="s">
        <v>1544</v>
      </c>
      <c r="KGU361" s="101">
        <v>20302</v>
      </c>
      <c r="KGV361" s="100" t="s">
        <v>1545</v>
      </c>
      <c r="KGW361" s="100"/>
      <c r="KGX361" s="123" t="s">
        <v>1543</v>
      </c>
      <c r="KGY361" s="106"/>
      <c r="KGZ361" s="99"/>
      <c r="KHA361" s="99">
        <f t="shared" si="137"/>
        <v>1</v>
      </c>
      <c r="KHB361" s="100" t="s">
        <v>1544</v>
      </c>
      <c r="KHC361" s="101">
        <v>20302</v>
      </c>
      <c r="KHD361" s="100" t="s">
        <v>1545</v>
      </c>
      <c r="KHE361" s="100"/>
      <c r="KHF361" s="123" t="s">
        <v>1543</v>
      </c>
      <c r="KHG361" s="106"/>
      <c r="KHH361" s="99"/>
      <c r="KHI361" s="99">
        <f t="shared" si="137"/>
        <v>1</v>
      </c>
      <c r="KHJ361" s="100" t="s">
        <v>1544</v>
      </c>
      <c r="KHK361" s="101">
        <v>20302</v>
      </c>
      <c r="KHL361" s="100" t="s">
        <v>1545</v>
      </c>
      <c r="KHM361" s="100"/>
      <c r="KHN361" s="123" t="s">
        <v>1543</v>
      </c>
      <c r="KHO361" s="106"/>
      <c r="KHP361" s="99"/>
      <c r="KHQ361" s="99">
        <f t="shared" si="137"/>
        <v>1</v>
      </c>
      <c r="KHR361" s="100" t="s">
        <v>1544</v>
      </c>
      <c r="KHS361" s="101">
        <v>20302</v>
      </c>
      <c r="KHT361" s="100" t="s">
        <v>1545</v>
      </c>
      <c r="KHU361" s="100"/>
      <c r="KHV361" s="123" t="s">
        <v>1543</v>
      </c>
      <c r="KHW361" s="106"/>
      <c r="KHX361" s="99"/>
      <c r="KHY361" s="99">
        <f t="shared" si="137"/>
        <v>1</v>
      </c>
      <c r="KHZ361" s="100" t="s">
        <v>1544</v>
      </c>
      <c r="KIA361" s="101">
        <v>20302</v>
      </c>
      <c r="KIB361" s="100" t="s">
        <v>1545</v>
      </c>
      <c r="KIC361" s="100"/>
      <c r="KID361" s="123" t="s">
        <v>1543</v>
      </c>
      <c r="KIE361" s="106"/>
      <c r="KIF361" s="99"/>
      <c r="KIG361" s="99">
        <f t="shared" si="137"/>
        <v>1</v>
      </c>
      <c r="KIH361" s="100" t="s">
        <v>1544</v>
      </c>
      <c r="KII361" s="101">
        <v>20302</v>
      </c>
      <c r="KIJ361" s="100" t="s">
        <v>1545</v>
      </c>
      <c r="KIK361" s="100"/>
      <c r="KIL361" s="123" t="s">
        <v>1543</v>
      </c>
      <c r="KIM361" s="106"/>
      <c r="KIN361" s="99"/>
      <c r="KIO361" s="99">
        <f t="shared" ref="KIO361:KKS361" si="138">IF(KIS361&gt;1,"",1)</f>
        <v>1</v>
      </c>
      <c r="KIP361" s="100" t="s">
        <v>1544</v>
      </c>
      <c r="KIQ361" s="101">
        <v>20302</v>
      </c>
      <c r="KIR361" s="100" t="s">
        <v>1545</v>
      </c>
      <c r="KIS361" s="100"/>
      <c r="KIT361" s="123" t="s">
        <v>1543</v>
      </c>
      <c r="KIU361" s="106"/>
      <c r="KIV361" s="99"/>
      <c r="KIW361" s="99">
        <f t="shared" si="138"/>
        <v>1</v>
      </c>
      <c r="KIX361" s="100" t="s">
        <v>1544</v>
      </c>
      <c r="KIY361" s="101">
        <v>20302</v>
      </c>
      <c r="KIZ361" s="100" t="s">
        <v>1545</v>
      </c>
      <c r="KJA361" s="100"/>
      <c r="KJB361" s="123" t="s">
        <v>1543</v>
      </c>
      <c r="KJC361" s="106"/>
      <c r="KJD361" s="99"/>
      <c r="KJE361" s="99">
        <f t="shared" si="138"/>
        <v>1</v>
      </c>
      <c r="KJF361" s="100" t="s">
        <v>1544</v>
      </c>
      <c r="KJG361" s="101">
        <v>20302</v>
      </c>
      <c r="KJH361" s="100" t="s">
        <v>1545</v>
      </c>
      <c r="KJI361" s="100"/>
      <c r="KJJ361" s="123" t="s">
        <v>1543</v>
      </c>
      <c r="KJK361" s="106"/>
      <c r="KJL361" s="99"/>
      <c r="KJM361" s="99">
        <f t="shared" si="138"/>
        <v>1</v>
      </c>
      <c r="KJN361" s="100" t="s">
        <v>1544</v>
      </c>
      <c r="KJO361" s="101">
        <v>20302</v>
      </c>
      <c r="KJP361" s="100" t="s">
        <v>1545</v>
      </c>
      <c r="KJQ361" s="100"/>
      <c r="KJR361" s="123" t="s">
        <v>1543</v>
      </c>
      <c r="KJS361" s="106"/>
      <c r="KJT361" s="99"/>
      <c r="KJU361" s="99">
        <f t="shared" si="138"/>
        <v>1</v>
      </c>
      <c r="KJV361" s="100" t="s">
        <v>1544</v>
      </c>
      <c r="KJW361" s="101">
        <v>20302</v>
      </c>
      <c r="KJX361" s="100" t="s">
        <v>1545</v>
      </c>
      <c r="KJY361" s="100"/>
      <c r="KJZ361" s="123" t="s">
        <v>1543</v>
      </c>
      <c r="KKA361" s="106"/>
      <c r="KKB361" s="99"/>
      <c r="KKC361" s="99">
        <f t="shared" si="138"/>
        <v>1</v>
      </c>
      <c r="KKD361" s="100" t="s">
        <v>1544</v>
      </c>
      <c r="KKE361" s="101">
        <v>20302</v>
      </c>
      <c r="KKF361" s="100" t="s">
        <v>1545</v>
      </c>
      <c r="KKG361" s="100"/>
      <c r="KKH361" s="123" t="s">
        <v>1543</v>
      </c>
      <c r="KKI361" s="106"/>
      <c r="KKJ361" s="99"/>
      <c r="KKK361" s="99">
        <f t="shared" si="138"/>
        <v>1</v>
      </c>
      <c r="KKL361" s="100" t="s">
        <v>1544</v>
      </c>
      <c r="KKM361" s="101">
        <v>20302</v>
      </c>
      <c r="KKN361" s="100" t="s">
        <v>1545</v>
      </c>
      <c r="KKO361" s="100"/>
      <c r="KKP361" s="123" t="s">
        <v>1543</v>
      </c>
      <c r="KKQ361" s="106"/>
      <c r="KKR361" s="99"/>
      <c r="KKS361" s="99">
        <f t="shared" si="138"/>
        <v>1</v>
      </c>
      <c r="KKT361" s="100" t="s">
        <v>1544</v>
      </c>
      <c r="KKU361" s="101">
        <v>20302</v>
      </c>
      <c r="KKV361" s="100" t="s">
        <v>1545</v>
      </c>
      <c r="KKW361" s="100"/>
      <c r="KKX361" s="123" t="s">
        <v>1543</v>
      </c>
      <c r="KKY361" s="106"/>
      <c r="KKZ361" s="99"/>
      <c r="KLA361" s="99">
        <f t="shared" ref="KLA361:KNE361" si="139">IF(KLE361&gt;1,"",1)</f>
        <v>1</v>
      </c>
      <c r="KLB361" s="100" t="s">
        <v>1544</v>
      </c>
      <c r="KLC361" s="101">
        <v>20302</v>
      </c>
      <c r="KLD361" s="100" t="s">
        <v>1545</v>
      </c>
      <c r="KLE361" s="100"/>
      <c r="KLF361" s="123" t="s">
        <v>1543</v>
      </c>
      <c r="KLG361" s="106"/>
      <c r="KLH361" s="99"/>
      <c r="KLI361" s="99">
        <f t="shared" si="139"/>
        <v>1</v>
      </c>
      <c r="KLJ361" s="100" t="s">
        <v>1544</v>
      </c>
      <c r="KLK361" s="101">
        <v>20302</v>
      </c>
      <c r="KLL361" s="100" t="s">
        <v>1545</v>
      </c>
      <c r="KLM361" s="100"/>
      <c r="KLN361" s="123" t="s">
        <v>1543</v>
      </c>
      <c r="KLO361" s="106"/>
      <c r="KLP361" s="99"/>
      <c r="KLQ361" s="99">
        <f t="shared" si="139"/>
        <v>1</v>
      </c>
      <c r="KLR361" s="100" t="s">
        <v>1544</v>
      </c>
      <c r="KLS361" s="101">
        <v>20302</v>
      </c>
      <c r="KLT361" s="100" t="s">
        <v>1545</v>
      </c>
      <c r="KLU361" s="100"/>
      <c r="KLV361" s="123" t="s">
        <v>1543</v>
      </c>
      <c r="KLW361" s="106"/>
      <c r="KLX361" s="99"/>
      <c r="KLY361" s="99">
        <f t="shared" si="139"/>
        <v>1</v>
      </c>
      <c r="KLZ361" s="100" t="s">
        <v>1544</v>
      </c>
      <c r="KMA361" s="101">
        <v>20302</v>
      </c>
      <c r="KMB361" s="100" t="s">
        <v>1545</v>
      </c>
      <c r="KMC361" s="100"/>
      <c r="KMD361" s="123" t="s">
        <v>1543</v>
      </c>
      <c r="KME361" s="106"/>
      <c r="KMF361" s="99"/>
      <c r="KMG361" s="99">
        <f t="shared" si="139"/>
        <v>1</v>
      </c>
      <c r="KMH361" s="100" t="s">
        <v>1544</v>
      </c>
      <c r="KMI361" s="101">
        <v>20302</v>
      </c>
      <c r="KMJ361" s="100" t="s">
        <v>1545</v>
      </c>
      <c r="KMK361" s="100"/>
      <c r="KML361" s="123" t="s">
        <v>1543</v>
      </c>
      <c r="KMM361" s="106"/>
      <c r="KMN361" s="99"/>
      <c r="KMO361" s="99">
        <f t="shared" si="139"/>
        <v>1</v>
      </c>
      <c r="KMP361" s="100" t="s">
        <v>1544</v>
      </c>
      <c r="KMQ361" s="101">
        <v>20302</v>
      </c>
      <c r="KMR361" s="100" t="s">
        <v>1545</v>
      </c>
      <c r="KMS361" s="100"/>
      <c r="KMT361" s="123" t="s">
        <v>1543</v>
      </c>
      <c r="KMU361" s="106"/>
      <c r="KMV361" s="99"/>
      <c r="KMW361" s="99">
        <f t="shared" si="139"/>
        <v>1</v>
      </c>
      <c r="KMX361" s="100" t="s">
        <v>1544</v>
      </c>
      <c r="KMY361" s="101">
        <v>20302</v>
      </c>
      <c r="KMZ361" s="100" t="s">
        <v>1545</v>
      </c>
      <c r="KNA361" s="100"/>
      <c r="KNB361" s="123" t="s">
        <v>1543</v>
      </c>
      <c r="KNC361" s="106"/>
      <c r="KND361" s="99"/>
      <c r="KNE361" s="99">
        <f t="shared" si="139"/>
        <v>1</v>
      </c>
      <c r="KNF361" s="100" t="s">
        <v>1544</v>
      </c>
      <c r="KNG361" s="101">
        <v>20302</v>
      </c>
      <c r="KNH361" s="100" t="s">
        <v>1545</v>
      </c>
      <c r="KNI361" s="100"/>
      <c r="KNJ361" s="123" t="s">
        <v>1543</v>
      </c>
      <c r="KNK361" s="106"/>
      <c r="KNL361" s="99"/>
      <c r="KNM361" s="99">
        <f t="shared" ref="KNM361:KPQ361" si="140">IF(KNQ361&gt;1,"",1)</f>
        <v>1</v>
      </c>
      <c r="KNN361" s="100" t="s">
        <v>1544</v>
      </c>
      <c r="KNO361" s="101">
        <v>20302</v>
      </c>
      <c r="KNP361" s="100" t="s">
        <v>1545</v>
      </c>
      <c r="KNQ361" s="100"/>
      <c r="KNR361" s="123" t="s">
        <v>1543</v>
      </c>
      <c r="KNS361" s="106"/>
      <c r="KNT361" s="99"/>
      <c r="KNU361" s="99">
        <f t="shared" si="140"/>
        <v>1</v>
      </c>
      <c r="KNV361" s="100" t="s">
        <v>1544</v>
      </c>
      <c r="KNW361" s="101">
        <v>20302</v>
      </c>
      <c r="KNX361" s="100" t="s">
        <v>1545</v>
      </c>
      <c r="KNY361" s="100"/>
      <c r="KNZ361" s="123" t="s">
        <v>1543</v>
      </c>
      <c r="KOA361" s="106"/>
      <c r="KOB361" s="99"/>
      <c r="KOC361" s="99">
        <f t="shared" si="140"/>
        <v>1</v>
      </c>
      <c r="KOD361" s="100" t="s">
        <v>1544</v>
      </c>
      <c r="KOE361" s="101">
        <v>20302</v>
      </c>
      <c r="KOF361" s="100" t="s">
        <v>1545</v>
      </c>
      <c r="KOG361" s="100"/>
      <c r="KOH361" s="123" t="s">
        <v>1543</v>
      </c>
      <c r="KOI361" s="106"/>
      <c r="KOJ361" s="99"/>
      <c r="KOK361" s="99">
        <f t="shared" si="140"/>
        <v>1</v>
      </c>
      <c r="KOL361" s="100" t="s">
        <v>1544</v>
      </c>
      <c r="KOM361" s="101">
        <v>20302</v>
      </c>
      <c r="KON361" s="100" t="s">
        <v>1545</v>
      </c>
      <c r="KOO361" s="100"/>
      <c r="KOP361" s="123" t="s">
        <v>1543</v>
      </c>
      <c r="KOQ361" s="106"/>
      <c r="KOR361" s="99"/>
      <c r="KOS361" s="99">
        <f t="shared" si="140"/>
        <v>1</v>
      </c>
      <c r="KOT361" s="100" t="s">
        <v>1544</v>
      </c>
      <c r="KOU361" s="101">
        <v>20302</v>
      </c>
      <c r="KOV361" s="100" t="s">
        <v>1545</v>
      </c>
      <c r="KOW361" s="100"/>
      <c r="KOX361" s="123" t="s">
        <v>1543</v>
      </c>
      <c r="KOY361" s="106"/>
      <c r="KOZ361" s="99"/>
      <c r="KPA361" s="99">
        <f t="shared" si="140"/>
        <v>1</v>
      </c>
      <c r="KPB361" s="100" t="s">
        <v>1544</v>
      </c>
      <c r="KPC361" s="101">
        <v>20302</v>
      </c>
      <c r="KPD361" s="100" t="s">
        <v>1545</v>
      </c>
      <c r="KPE361" s="100"/>
      <c r="KPF361" s="123" t="s">
        <v>1543</v>
      </c>
      <c r="KPG361" s="106"/>
      <c r="KPH361" s="99"/>
      <c r="KPI361" s="99">
        <f t="shared" si="140"/>
        <v>1</v>
      </c>
      <c r="KPJ361" s="100" t="s">
        <v>1544</v>
      </c>
      <c r="KPK361" s="101">
        <v>20302</v>
      </c>
      <c r="KPL361" s="100" t="s">
        <v>1545</v>
      </c>
      <c r="KPM361" s="100"/>
      <c r="KPN361" s="123" t="s">
        <v>1543</v>
      </c>
      <c r="KPO361" s="106"/>
      <c r="KPP361" s="99"/>
      <c r="KPQ361" s="99">
        <f t="shared" si="140"/>
        <v>1</v>
      </c>
      <c r="KPR361" s="100" t="s">
        <v>1544</v>
      </c>
      <c r="KPS361" s="101">
        <v>20302</v>
      </c>
      <c r="KPT361" s="100" t="s">
        <v>1545</v>
      </c>
      <c r="KPU361" s="100"/>
      <c r="KPV361" s="123" t="s">
        <v>1543</v>
      </c>
      <c r="KPW361" s="106"/>
      <c r="KPX361" s="99"/>
      <c r="KPY361" s="99">
        <f t="shared" ref="KPY361:KSC361" si="141">IF(KQC361&gt;1,"",1)</f>
        <v>1</v>
      </c>
      <c r="KPZ361" s="100" t="s">
        <v>1544</v>
      </c>
      <c r="KQA361" s="101">
        <v>20302</v>
      </c>
      <c r="KQB361" s="100" t="s">
        <v>1545</v>
      </c>
      <c r="KQC361" s="100"/>
      <c r="KQD361" s="123" t="s">
        <v>1543</v>
      </c>
      <c r="KQE361" s="106"/>
      <c r="KQF361" s="99"/>
      <c r="KQG361" s="99">
        <f t="shared" si="141"/>
        <v>1</v>
      </c>
      <c r="KQH361" s="100" t="s">
        <v>1544</v>
      </c>
      <c r="KQI361" s="101">
        <v>20302</v>
      </c>
      <c r="KQJ361" s="100" t="s">
        <v>1545</v>
      </c>
      <c r="KQK361" s="100"/>
      <c r="KQL361" s="123" t="s">
        <v>1543</v>
      </c>
      <c r="KQM361" s="106"/>
      <c r="KQN361" s="99"/>
      <c r="KQO361" s="99">
        <f t="shared" si="141"/>
        <v>1</v>
      </c>
      <c r="KQP361" s="100" t="s">
        <v>1544</v>
      </c>
      <c r="KQQ361" s="101">
        <v>20302</v>
      </c>
      <c r="KQR361" s="100" t="s">
        <v>1545</v>
      </c>
      <c r="KQS361" s="100"/>
      <c r="KQT361" s="123" t="s">
        <v>1543</v>
      </c>
      <c r="KQU361" s="106"/>
      <c r="KQV361" s="99"/>
      <c r="KQW361" s="99">
        <f t="shared" si="141"/>
        <v>1</v>
      </c>
      <c r="KQX361" s="100" t="s">
        <v>1544</v>
      </c>
      <c r="KQY361" s="101">
        <v>20302</v>
      </c>
      <c r="KQZ361" s="100" t="s">
        <v>1545</v>
      </c>
      <c r="KRA361" s="100"/>
      <c r="KRB361" s="123" t="s">
        <v>1543</v>
      </c>
      <c r="KRC361" s="106"/>
      <c r="KRD361" s="99"/>
      <c r="KRE361" s="99">
        <f t="shared" si="141"/>
        <v>1</v>
      </c>
      <c r="KRF361" s="100" t="s">
        <v>1544</v>
      </c>
      <c r="KRG361" s="101">
        <v>20302</v>
      </c>
      <c r="KRH361" s="100" t="s">
        <v>1545</v>
      </c>
      <c r="KRI361" s="100"/>
      <c r="KRJ361" s="123" t="s">
        <v>1543</v>
      </c>
      <c r="KRK361" s="106"/>
      <c r="KRL361" s="99"/>
      <c r="KRM361" s="99">
        <f t="shared" si="141"/>
        <v>1</v>
      </c>
      <c r="KRN361" s="100" t="s">
        <v>1544</v>
      </c>
      <c r="KRO361" s="101">
        <v>20302</v>
      </c>
      <c r="KRP361" s="100" t="s">
        <v>1545</v>
      </c>
      <c r="KRQ361" s="100"/>
      <c r="KRR361" s="123" t="s">
        <v>1543</v>
      </c>
      <c r="KRS361" s="106"/>
      <c r="KRT361" s="99"/>
      <c r="KRU361" s="99">
        <f t="shared" si="141"/>
        <v>1</v>
      </c>
      <c r="KRV361" s="100" t="s">
        <v>1544</v>
      </c>
      <c r="KRW361" s="101">
        <v>20302</v>
      </c>
      <c r="KRX361" s="100" t="s">
        <v>1545</v>
      </c>
      <c r="KRY361" s="100"/>
      <c r="KRZ361" s="123" t="s">
        <v>1543</v>
      </c>
      <c r="KSA361" s="106"/>
      <c r="KSB361" s="99"/>
      <c r="KSC361" s="99">
        <f t="shared" si="141"/>
        <v>1</v>
      </c>
      <c r="KSD361" s="100" t="s">
        <v>1544</v>
      </c>
      <c r="KSE361" s="101">
        <v>20302</v>
      </c>
      <c r="KSF361" s="100" t="s">
        <v>1545</v>
      </c>
      <c r="KSG361" s="100"/>
      <c r="KSH361" s="123" t="s">
        <v>1543</v>
      </c>
      <c r="KSI361" s="106"/>
      <c r="KSJ361" s="99"/>
      <c r="KSK361" s="99">
        <f t="shared" ref="KSK361:KUO361" si="142">IF(KSO361&gt;1,"",1)</f>
        <v>1</v>
      </c>
      <c r="KSL361" s="100" t="s">
        <v>1544</v>
      </c>
      <c r="KSM361" s="101">
        <v>20302</v>
      </c>
      <c r="KSN361" s="100" t="s">
        <v>1545</v>
      </c>
      <c r="KSO361" s="100"/>
      <c r="KSP361" s="123" t="s">
        <v>1543</v>
      </c>
      <c r="KSQ361" s="106"/>
      <c r="KSR361" s="99"/>
      <c r="KSS361" s="99">
        <f t="shared" si="142"/>
        <v>1</v>
      </c>
      <c r="KST361" s="100" t="s">
        <v>1544</v>
      </c>
      <c r="KSU361" s="101">
        <v>20302</v>
      </c>
      <c r="KSV361" s="100" t="s">
        <v>1545</v>
      </c>
      <c r="KSW361" s="100"/>
      <c r="KSX361" s="123" t="s">
        <v>1543</v>
      </c>
      <c r="KSY361" s="106"/>
      <c r="KSZ361" s="99"/>
      <c r="KTA361" s="99">
        <f t="shared" si="142"/>
        <v>1</v>
      </c>
      <c r="KTB361" s="100" t="s">
        <v>1544</v>
      </c>
      <c r="KTC361" s="101">
        <v>20302</v>
      </c>
      <c r="KTD361" s="100" t="s">
        <v>1545</v>
      </c>
      <c r="KTE361" s="100"/>
      <c r="KTF361" s="123" t="s">
        <v>1543</v>
      </c>
      <c r="KTG361" s="106"/>
      <c r="KTH361" s="99"/>
      <c r="KTI361" s="99">
        <f t="shared" si="142"/>
        <v>1</v>
      </c>
      <c r="KTJ361" s="100" t="s">
        <v>1544</v>
      </c>
      <c r="KTK361" s="101">
        <v>20302</v>
      </c>
      <c r="KTL361" s="100" t="s">
        <v>1545</v>
      </c>
      <c r="KTM361" s="100"/>
      <c r="KTN361" s="123" t="s">
        <v>1543</v>
      </c>
      <c r="KTO361" s="106"/>
      <c r="KTP361" s="99"/>
      <c r="KTQ361" s="99">
        <f t="shared" si="142"/>
        <v>1</v>
      </c>
      <c r="KTR361" s="100" t="s">
        <v>1544</v>
      </c>
      <c r="KTS361" s="101">
        <v>20302</v>
      </c>
      <c r="KTT361" s="100" t="s">
        <v>1545</v>
      </c>
      <c r="KTU361" s="100"/>
      <c r="KTV361" s="123" t="s">
        <v>1543</v>
      </c>
      <c r="KTW361" s="106"/>
      <c r="KTX361" s="99"/>
      <c r="KTY361" s="99">
        <f t="shared" si="142"/>
        <v>1</v>
      </c>
      <c r="KTZ361" s="100" t="s">
        <v>1544</v>
      </c>
      <c r="KUA361" s="101">
        <v>20302</v>
      </c>
      <c r="KUB361" s="100" t="s">
        <v>1545</v>
      </c>
      <c r="KUC361" s="100"/>
      <c r="KUD361" s="123" t="s">
        <v>1543</v>
      </c>
      <c r="KUE361" s="106"/>
      <c r="KUF361" s="99"/>
      <c r="KUG361" s="99">
        <f t="shared" si="142"/>
        <v>1</v>
      </c>
      <c r="KUH361" s="100" t="s">
        <v>1544</v>
      </c>
      <c r="KUI361" s="101">
        <v>20302</v>
      </c>
      <c r="KUJ361" s="100" t="s">
        <v>1545</v>
      </c>
      <c r="KUK361" s="100"/>
      <c r="KUL361" s="123" t="s">
        <v>1543</v>
      </c>
      <c r="KUM361" s="106"/>
      <c r="KUN361" s="99"/>
      <c r="KUO361" s="99">
        <f t="shared" si="142"/>
        <v>1</v>
      </c>
      <c r="KUP361" s="100" t="s">
        <v>1544</v>
      </c>
      <c r="KUQ361" s="101">
        <v>20302</v>
      </c>
      <c r="KUR361" s="100" t="s">
        <v>1545</v>
      </c>
      <c r="KUS361" s="100"/>
      <c r="KUT361" s="123" t="s">
        <v>1543</v>
      </c>
      <c r="KUU361" s="106"/>
      <c r="KUV361" s="99"/>
      <c r="KUW361" s="99">
        <f t="shared" ref="KUW361:KXA361" si="143">IF(KVA361&gt;1,"",1)</f>
        <v>1</v>
      </c>
      <c r="KUX361" s="100" t="s">
        <v>1544</v>
      </c>
      <c r="KUY361" s="101">
        <v>20302</v>
      </c>
      <c r="KUZ361" s="100" t="s">
        <v>1545</v>
      </c>
      <c r="KVA361" s="100"/>
      <c r="KVB361" s="123" t="s">
        <v>1543</v>
      </c>
      <c r="KVC361" s="106"/>
      <c r="KVD361" s="99"/>
      <c r="KVE361" s="99">
        <f t="shared" si="143"/>
        <v>1</v>
      </c>
      <c r="KVF361" s="100" t="s">
        <v>1544</v>
      </c>
      <c r="KVG361" s="101">
        <v>20302</v>
      </c>
      <c r="KVH361" s="100" t="s">
        <v>1545</v>
      </c>
      <c r="KVI361" s="100"/>
      <c r="KVJ361" s="123" t="s">
        <v>1543</v>
      </c>
      <c r="KVK361" s="106"/>
      <c r="KVL361" s="99"/>
      <c r="KVM361" s="99">
        <f t="shared" si="143"/>
        <v>1</v>
      </c>
      <c r="KVN361" s="100" t="s">
        <v>1544</v>
      </c>
      <c r="KVO361" s="101">
        <v>20302</v>
      </c>
      <c r="KVP361" s="100" t="s">
        <v>1545</v>
      </c>
      <c r="KVQ361" s="100"/>
      <c r="KVR361" s="123" t="s">
        <v>1543</v>
      </c>
      <c r="KVS361" s="106"/>
      <c r="KVT361" s="99"/>
      <c r="KVU361" s="99">
        <f t="shared" si="143"/>
        <v>1</v>
      </c>
      <c r="KVV361" s="100" t="s">
        <v>1544</v>
      </c>
      <c r="KVW361" s="101">
        <v>20302</v>
      </c>
      <c r="KVX361" s="100" t="s">
        <v>1545</v>
      </c>
      <c r="KVY361" s="100"/>
      <c r="KVZ361" s="123" t="s">
        <v>1543</v>
      </c>
      <c r="KWA361" s="106"/>
      <c r="KWB361" s="99"/>
      <c r="KWC361" s="99">
        <f t="shared" si="143"/>
        <v>1</v>
      </c>
      <c r="KWD361" s="100" t="s">
        <v>1544</v>
      </c>
      <c r="KWE361" s="101">
        <v>20302</v>
      </c>
      <c r="KWF361" s="100" t="s">
        <v>1545</v>
      </c>
      <c r="KWG361" s="100"/>
      <c r="KWH361" s="123" t="s">
        <v>1543</v>
      </c>
      <c r="KWI361" s="106"/>
      <c r="KWJ361" s="99"/>
      <c r="KWK361" s="99">
        <f t="shared" si="143"/>
        <v>1</v>
      </c>
      <c r="KWL361" s="100" t="s">
        <v>1544</v>
      </c>
      <c r="KWM361" s="101">
        <v>20302</v>
      </c>
      <c r="KWN361" s="100" t="s">
        <v>1545</v>
      </c>
      <c r="KWO361" s="100"/>
      <c r="KWP361" s="123" t="s">
        <v>1543</v>
      </c>
      <c r="KWQ361" s="106"/>
      <c r="KWR361" s="99"/>
      <c r="KWS361" s="99">
        <f t="shared" si="143"/>
        <v>1</v>
      </c>
      <c r="KWT361" s="100" t="s">
        <v>1544</v>
      </c>
      <c r="KWU361" s="101">
        <v>20302</v>
      </c>
      <c r="KWV361" s="100" t="s">
        <v>1545</v>
      </c>
      <c r="KWW361" s="100"/>
      <c r="KWX361" s="123" t="s">
        <v>1543</v>
      </c>
      <c r="KWY361" s="106"/>
      <c r="KWZ361" s="99"/>
      <c r="KXA361" s="99">
        <f t="shared" si="143"/>
        <v>1</v>
      </c>
      <c r="KXB361" s="100" t="s">
        <v>1544</v>
      </c>
      <c r="KXC361" s="101">
        <v>20302</v>
      </c>
      <c r="KXD361" s="100" t="s">
        <v>1545</v>
      </c>
      <c r="KXE361" s="100"/>
      <c r="KXF361" s="123" t="s">
        <v>1543</v>
      </c>
      <c r="KXG361" s="106"/>
      <c r="KXH361" s="99"/>
      <c r="KXI361" s="99">
        <f t="shared" ref="KXI361:KZM361" si="144">IF(KXM361&gt;1,"",1)</f>
        <v>1</v>
      </c>
      <c r="KXJ361" s="100" t="s">
        <v>1544</v>
      </c>
      <c r="KXK361" s="101">
        <v>20302</v>
      </c>
      <c r="KXL361" s="100" t="s">
        <v>1545</v>
      </c>
      <c r="KXM361" s="100"/>
      <c r="KXN361" s="123" t="s">
        <v>1543</v>
      </c>
      <c r="KXO361" s="106"/>
      <c r="KXP361" s="99"/>
      <c r="KXQ361" s="99">
        <f t="shared" si="144"/>
        <v>1</v>
      </c>
      <c r="KXR361" s="100" t="s">
        <v>1544</v>
      </c>
      <c r="KXS361" s="101">
        <v>20302</v>
      </c>
      <c r="KXT361" s="100" t="s">
        <v>1545</v>
      </c>
      <c r="KXU361" s="100"/>
      <c r="KXV361" s="123" t="s">
        <v>1543</v>
      </c>
      <c r="KXW361" s="106"/>
      <c r="KXX361" s="99"/>
      <c r="KXY361" s="99">
        <f t="shared" si="144"/>
        <v>1</v>
      </c>
      <c r="KXZ361" s="100" t="s">
        <v>1544</v>
      </c>
      <c r="KYA361" s="101">
        <v>20302</v>
      </c>
      <c r="KYB361" s="100" t="s">
        <v>1545</v>
      </c>
      <c r="KYC361" s="100"/>
      <c r="KYD361" s="123" t="s">
        <v>1543</v>
      </c>
      <c r="KYE361" s="106"/>
      <c r="KYF361" s="99"/>
      <c r="KYG361" s="99">
        <f t="shared" si="144"/>
        <v>1</v>
      </c>
      <c r="KYH361" s="100" t="s">
        <v>1544</v>
      </c>
      <c r="KYI361" s="101">
        <v>20302</v>
      </c>
      <c r="KYJ361" s="100" t="s">
        <v>1545</v>
      </c>
      <c r="KYK361" s="100"/>
      <c r="KYL361" s="123" t="s">
        <v>1543</v>
      </c>
      <c r="KYM361" s="106"/>
      <c r="KYN361" s="99"/>
      <c r="KYO361" s="99">
        <f t="shared" si="144"/>
        <v>1</v>
      </c>
      <c r="KYP361" s="100" t="s">
        <v>1544</v>
      </c>
      <c r="KYQ361" s="101">
        <v>20302</v>
      </c>
      <c r="KYR361" s="100" t="s">
        <v>1545</v>
      </c>
      <c r="KYS361" s="100"/>
      <c r="KYT361" s="123" t="s">
        <v>1543</v>
      </c>
      <c r="KYU361" s="106"/>
      <c r="KYV361" s="99"/>
      <c r="KYW361" s="99">
        <f t="shared" si="144"/>
        <v>1</v>
      </c>
      <c r="KYX361" s="100" t="s">
        <v>1544</v>
      </c>
      <c r="KYY361" s="101">
        <v>20302</v>
      </c>
      <c r="KYZ361" s="100" t="s">
        <v>1545</v>
      </c>
      <c r="KZA361" s="100"/>
      <c r="KZB361" s="123" t="s">
        <v>1543</v>
      </c>
      <c r="KZC361" s="106"/>
      <c r="KZD361" s="99"/>
      <c r="KZE361" s="99">
        <f t="shared" si="144"/>
        <v>1</v>
      </c>
      <c r="KZF361" s="100" t="s">
        <v>1544</v>
      </c>
      <c r="KZG361" s="101">
        <v>20302</v>
      </c>
      <c r="KZH361" s="100" t="s">
        <v>1545</v>
      </c>
      <c r="KZI361" s="100"/>
      <c r="KZJ361" s="123" t="s">
        <v>1543</v>
      </c>
      <c r="KZK361" s="106"/>
      <c r="KZL361" s="99"/>
      <c r="KZM361" s="99">
        <f t="shared" si="144"/>
        <v>1</v>
      </c>
      <c r="KZN361" s="100" t="s">
        <v>1544</v>
      </c>
      <c r="KZO361" s="101">
        <v>20302</v>
      </c>
      <c r="KZP361" s="100" t="s">
        <v>1545</v>
      </c>
      <c r="KZQ361" s="100"/>
      <c r="KZR361" s="123" t="s">
        <v>1543</v>
      </c>
      <c r="KZS361" s="106"/>
      <c r="KZT361" s="99"/>
      <c r="KZU361" s="99">
        <f t="shared" ref="KZU361:LBY361" si="145">IF(KZY361&gt;1,"",1)</f>
        <v>1</v>
      </c>
      <c r="KZV361" s="100" t="s">
        <v>1544</v>
      </c>
      <c r="KZW361" s="101">
        <v>20302</v>
      </c>
      <c r="KZX361" s="100" t="s">
        <v>1545</v>
      </c>
      <c r="KZY361" s="100"/>
      <c r="KZZ361" s="123" t="s">
        <v>1543</v>
      </c>
      <c r="LAA361" s="106"/>
      <c r="LAB361" s="99"/>
      <c r="LAC361" s="99">
        <f t="shared" si="145"/>
        <v>1</v>
      </c>
      <c r="LAD361" s="100" t="s">
        <v>1544</v>
      </c>
      <c r="LAE361" s="101">
        <v>20302</v>
      </c>
      <c r="LAF361" s="100" t="s">
        <v>1545</v>
      </c>
      <c r="LAG361" s="100"/>
      <c r="LAH361" s="123" t="s">
        <v>1543</v>
      </c>
      <c r="LAI361" s="106"/>
      <c r="LAJ361" s="99"/>
      <c r="LAK361" s="99">
        <f t="shared" si="145"/>
        <v>1</v>
      </c>
      <c r="LAL361" s="100" t="s">
        <v>1544</v>
      </c>
      <c r="LAM361" s="101">
        <v>20302</v>
      </c>
      <c r="LAN361" s="100" t="s">
        <v>1545</v>
      </c>
      <c r="LAO361" s="100"/>
      <c r="LAP361" s="123" t="s">
        <v>1543</v>
      </c>
      <c r="LAQ361" s="106"/>
      <c r="LAR361" s="99"/>
      <c r="LAS361" s="99">
        <f t="shared" si="145"/>
        <v>1</v>
      </c>
      <c r="LAT361" s="100" t="s">
        <v>1544</v>
      </c>
      <c r="LAU361" s="101">
        <v>20302</v>
      </c>
      <c r="LAV361" s="100" t="s">
        <v>1545</v>
      </c>
      <c r="LAW361" s="100"/>
      <c r="LAX361" s="123" t="s">
        <v>1543</v>
      </c>
      <c r="LAY361" s="106"/>
      <c r="LAZ361" s="99"/>
      <c r="LBA361" s="99">
        <f t="shared" si="145"/>
        <v>1</v>
      </c>
      <c r="LBB361" s="100" t="s">
        <v>1544</v>
      </c>
      <c r="LBC361" s="101">
        <v>20302</v>
      </c>
      <c r="LBD361" s="100" t="s">
        <v>1545</v>
      </c>
      <c r="LBE361" s="100"/>
      <c r="LBF361" s="123" t="s">
        <v>1543</v>
      </c>
      <c r="LBG361" s="106"/>
      <c r="LBH361" s="99"/>
      <c r="LBI361" s="99">
        <f t="shared" si="145"/>
        <v>1</v>
      </c>
      <c r="LBJ361" s="100" t="s">
        <v>1544</v>
      </c>
      <c r="LBK361" s="101">
        <v>20302</v>
      </c>
      <c r="LBL361" s="100" t="s">
        <v>1545</v>
      </c>
      <c r="LBM361" s="100"/>
      <c r="LBN361" s="123" t="s">
        <v>1543</v>
      </c>
      <c r="LBO361" s="106"/>
      <c r="LBP361" s="99"/>
      <c r="LBQ361" s="99">
        <f t="shared" si="145"/>
        <v>1</v>
      </c>
      <c r="LBR361" s="100" t="s">
        <v>1544</v>
      </c>
      <c r="LBS361" s="101">
        <v>20302</v>
      </c>
      <c r="LBT361" s="100" t="s">
        <v>1545</v>
      </c>
      <c r="LBU361" s="100"/>
      <c r="LBV361" s="123" t="s">
        <v>1543</v>
      </c>
      <c r="LBW361" s="106"/>
      <c r="LBX361" s="99"/>
      <c r="LBY361" s="99">
        <f t="shared" si="145"/>
        <v>1</v>
      </c>
      <c r="LBZ361" s="100" t="s">
        <v>1544</v>
      </c>
      <c r="LCA361" s="101">
        <v>20302</v>
      </c>
      <c r="LCB361" s="100" t="s">
        <v>1545</v>
      </c>
      <c r="LCC361" s="100"/>
      <c r="LCD361" s="123" t="s">
        <v>1543</v>
      </c>
      <c r="LCE361" s="106"/>
      <c r="LCF361" s="99"/>
      <c r="LCG361" s="99">
        <f t="shared" ref="LCG361:LEK361" si="146">IF(LCK361&gt;1,"",1)</f>
        <v>1</v>
      </c>
      <c r="LCH361" s="100" t="s">
        <v>1544</v>
      </c>
      <c r="LCI361" s="101">
        <v>20302</v>
      </c>
      <c r="LCJ361" s="100" t="s">
        <v>1545</v>
      </c>
      <c r="LCK361" s="100"/>
      <c r="LCL361" s="123" t="s">
        <v>1543</v>
      </c>
      <c r="LCM361" s="106"/>
      <c r="LCN361" s="99"/>
      <c r="LCO361" s="99">
        <f t="shared" si="146"/>
        <v>1</v>
      </c>
      <c r="LCP361" s="100" t="s">
        <v>1544</v>
      </c>
      <c r="LCQ361" s="101">
        <v>20302</v>
      </c>
      <c r="LCR361" s="100" t="s">
        <v>1545</v>
      </c>
      <c r="LCS361" s="100"/>
      <c r="LCT361" s="123" t="s">
        <v>1543</v>
      </c>
      <c r="LCU361" s="106"/>
      <c r="LCV361" s="99"/>
      <c r="LCW361" s="99">
        <f t="shared" si="146"/>
        <v>1</v>
      </c>
      <c r="LCX361" s="100" t="s">
        <v>1544</v>
      </c>
      <c r="LCY361" s="101">
        <v>20302</v>
      </c>
      <c r="LCZ361" s="100" t="s">
        <v>1545</v>
      </c>
      <c r="LDA361" s="100"/>
      <c r="LDB361" s="123" t="s">
        <v>1543</v>
      </c>
      <c r="LDC361" s="106"/>
      <c r="LDD361" s="99"/>
      <c r="LDE361" s="99">
        <f t="shared" si="146"/>
        <v>1</v>
      </c>
      <c r="LDF361" s="100" t="s">
        <v>1544</v>
      </c>
      <c r="LDG361" s="101">
        <v>20302</v>
      </c>
      <c r="LDH361" s="100" t="s">
        <v>1545</v>
      </c>
      <c r="LDI361" s="100"/>
      <c r="LDJ361" s="123" t="s">
        <v>1543</v>
      </c>
      <c r="LDK361" s="106"/>
      <c r="LDL361" s="99"/>
      <c r="LDM361" s="99">
        <f t="shared" si="146"/>
        <v>1</v>
      </c>
      <c r="LDN361" s="100" t="s">
        <v>1544</v>
      </c>
      <c r="LDO361" s="101">
        <v>20302</v>
      </c>
      <c r="LDP361" s="100" t="s">
        <v>1545</v>
      </c>
      <c r="LDQ361" s="100"/>
      <c r="LDR361" s="123" t="s">
        <v>1543</v>
      </c>
      <c r="LDS361" s="106"/>
      <c r="LDT361" s="99"/>
      <c r="LDU361" s="99">
        <f t="shared" si="146"/>
        <v>1</v>
      </c>
      <c r="LDV361" s="100" t="s">
        <v>1544</v>
      </c>
      <c r="LDW361" s="101">
        <v>20302</v>
      </c>
      <c r="LDX361" s="100" t="s">
        <v>1545</v>
      </c>
      <c r="LDY361" s="100"/>
      <c r="LDZ361" s="123" t="s">
        <v>1543</v>
      </c>
      <c r="LEA361" s="106"/>
      <c r="LEB361" s="99"/>
      <c r="LEC361" s="99">
        <f t="shared" si="146"/>
        <v>1</v>
      </c>
      <c r="LED361" s="100" t="s">
        <v>1544</v>
      </c>
      <c r="LEE361" s="101">
        <v>20302</v>
      </c>
      <c r="LEF361" s="100" t="s">
        <v>1545</v>
      </c>
      <c r="LEG361" s="100"/>
      <c r="LEH361" s="123" t="s">
        <v>1543</v>
      </c>
      <c r="LEI361" s="106"/>
      <c r="LEJ361" s="99"/>
      <c r="LEK361" s="99">
        <f t="shared" si="146"/>
        <v>1</v>
      </c>
      <c r="LEL361" s="100" t="s">
        <v>1544</v>
      </c>
      <c r="LEM361" s="101">
        <v>20302</v>
      </c>
      <c r="LEN361" s="100" t="s">
        <v>1545</v>
      </c>
      <c r="LEO361" s="100"/>
      <c r="LEP361" s="123" t="s">
        <v>1543</v>
      </c>
      <c r="LEQ361" s="106"/>
      <c r="LER361" s="99"/>
      <c r="LES361" s="99">
        <f t="shared" ref="LES361:LGW361" si="147">IF(LEW361&gt;1,"",1)</f>
        <v>1</v>
      </c>
      <c r="LET361" s="100" t="s">
        <v>1544</v>
      </c>
      <c r="LEU361" s="101">
        <v>20302</v>
      </c>
      <c r="LEV361" s="100" t="s">
        <v>1545</v>
      </c>
      <c r="LEW361" s="100"/>
      <c r="LEX361" s="123" t="s">
        <v>1543</v>
      </c>
      <c r="LEY361" s="106"/>
      <c r="LEZ361" s="99"/>
      <c r="LFA361" s="99">
        <f t="shared" si="147"/>
        <v>1</v>
      </c>
      <c r="LFB361" s="100" t="s">
        <v>1544</v>
      </c>
      <c r="LFC361" s="101">
        <v>20302</v>
      </c>
      <c r="LFD361" s="100" t="s">
        <v>1545</v>
      </c>
      <c r="LFE361" s="100"/>
      <c r="LFF361" s="123" t="s">
        <v>1543</v>
      </c>
      <c r="LFG361" s="106"/>
      <c r="LFH361" s="99"/>
      <c r="LFI361" s="99">
        <f t="shared" si="147"/>
        <v>1</v>
      </c>
      <c r="LFJ361" s="100" t="s">
        <v>1544</v>
      </c>
      <c r="LFK361" s="101">
        <v>20302</v>
      </c>
      <c r="LFL361" s="100" t="s">
        <v>1545</v>
      </c>
      <c r="LFM361" s="100"/>
      <c r="LFN361" s="123" t="s">
        <v>1543</v>
      </c>
      <c r="LFO361" s="106"/>
      <c r="LFP361" s="99"/>
      <c r="LFQ361" s="99">
        <f t="shared" si="147"/>
        <v>1</v>
      </c>
      <c r="LFR361" s="100" t="s">
        <v>1544</v>
      </c>
      <c r="LFS361" s="101">
        <v>20302</v>
      </c>
      <c r="LFT361" s="100" t="s">
        <v>1545</v>
      </c>
      <c r="LFU361" s="100"/>
      <c r="LFV361" s="123" t="s">
        <v>1543</v>
      </c>
      <c r="LFW361" s="106"/>
      <c r="LFX361" s="99"/>
      <c r="LFY361" s="99">
        <f t="shared" si="147"/>
        <v>1</v>
      </c>
      <c r="LFZ361" s="100" t="s">
        <v>1544</v>
      </c>
      <c r="LGA361" s="101">
        <v>20302</v>
      </c>
      <c r="LGB361" s="100" t="s">
        <v>1545</v>
      </c>
      <c r="LGC361" s="100"/>
      <c r="LGD361" s="123" t="s">
        <v>1543</v>
      </c>
      <c r="LGE361" s="106"/>
      <c r="LGF361" s="99"/>
      <c r="LGG361" s="99">
        <f t="shared" si="147"/>
        <v>1</v>
      </c>
      <c r="LGH361" s="100" t="s">
        <v>1544</v>
      </c>
      <c r="LGI361" s="101">
        <v>20302</v>
      </c>
      <c r="LGJ361" s="100" t="s">
        <v>1545</v>
      </c>
      <c r="LGK361" s="100"/>
      <c r="LGL361" s="123" t="s">
        <v>1543</v>
      </c>
      <c r="LGM361" s="106"/>
      <c r="LGN361" s="99"/>
      <c r="LGO361" s="99">
        <f t="shared" si="147"/>
        <v>1</v>
      </c>
      <c r="LGP361" s="100" t="s">
        <v>1544</v>
      </c>
      <c r="LGQ361" s="101">
        <v>20302</v>
      </c>
      <c r="LGR361" s="100" t="s">
        <v>1545</v>
      </c>
      <c r="LGS361" s="100"/>
      <c r="LGT361" s="123" t="s">
        <v>1543</v>
      </c>
      <c r="LGU361" s="106"/>
      <c r="LGV361" s="99"/>
      <c r="LGW361" s="99">
        <f t="shared" si="147"/>
        <v>1</v>
      </c>
      <c r="LGX361" s="100" t="s">
        <v>1544</v>
      </c>
      <c r="LGY361" s="101">
        <v>20302</v>
      </c>
      <c r="LGZ361" s="100" t="s">
        <v>1545</v>
      </c>
      <c r="LHA361" s="100"/>
      <c r="LHB361" s="123" t="s">
        <v>1543</v>
      </c>
      <c r="LHC361" s="106"/>
      <c r="LHD361" s="99"/>
      <c r="LHE361" s="99">
        <f t="shared" ref="LHE361:LJI361" si="148">IF(LHI361&gt;1,"",1)</f>
        <v>1</v>
      </c>
      <c r="LHF361" s="100" t="s">
        <v>1544</v>
      </c>
      <c r="LHG361" s="101">
        <v>20302</v>
      </c>
      <c r="LHH361" s="100" t="s">
        <v>1545</v>
      </c>
      <c r="LHI361" s="100"/>
      <c r="LHJ361" s="123" t="s">
        <v>1543</v>
      </c>
      <c r="LHK361" s="106"/>
      <c r="LHL361" s="99"/>
      <c r="LHM361" s="99">
        <f t="shared" si="148"/>
        <v>1</v>
      </c>
      <c r="LHN361" s="100" t="s">
        <v>1544</v>
      </c>
      <c r="LHO361" s="101">
        <v>20302</v>
      </c>
      <c r="LHP361" s="100" t="s">
        <v>1545</v>
      </c>
      <c r="LHQ361" s="100"/>
      <c r="LHR361" s="123" t="s">
        <v>1543</v>
      </c>
      <c r="LHS361" s="106"/>
      <c r="LHT361" s="99"/>
      <c r="LHU361" s="99">
        <f t="shared" si="148"/>
        <v>1</v>
      </c>
      <c r="LHV361" s="100" t="s">
        <v>1544</v>
      </c>
      <c r="LHW361" s="101">
        <v>20302</v>
      </c>
      <c r="LHX361" s="100" t="s">
        <v>1545</v>
      </c>
      <c r="LHY361" s="100"/>
      <c r="LHZ361" s="123" t="s">
        <v>1543</v>
      </c>
      <c r="LIA361" s="106"/>
      <c r="LIB361" s="99"/>
      <c r="LIC361" s="99">
        <f t="shared" si="148"/>
        <v>1</v>
      </c>
      <c r="LID361" s="100" t="s">
        <v>1544</v>
      </c>
      <c r="LIE361" s="101">
        <v>20302</v>
      </c>
      <c r="LIF361" s="100" t="s">
        <v>1545</v>
      </c>
      <c r="LIG361" s="100"/>
      <c r="LIH361" s="123" t="s">
        <v>1543</v>
      </c>
      <c r="LII361" s="106"/>
      <c r="LIJ361" s="99"/>
      <c r="LIK361" s="99">
        <f t="shared" si="148"/>
        <v>1</v>
      </c>
      <c r="LIL361" s="100" t="s">
        <v>1544</v>
      </c>
      <c r="LIM361" s="101">
        <v>20302</v>
      </c>
      <c r="LIN361" s="100" t="s">
        <v>1545</v>
      </c>
      <c r="LIO361" s="100"/>
      <c r="LIP361" s="123" t="s">
        <v>1543</v>
      </c>
      <c r="LIQ361" s="106"/>
      <c r="LIR361" s="99"/>
      <c r="LIS361" s="99">
        <f t="shared" si="148"/>
        <v>1</v>
      </c>
      <c r="LIT361" s="100" t="s">
        <v>1544</v>
      </c>
      <c r="LIU361" s="101">
        <v>20302</v>
      </c>
      <c r="LIV361" s="100" t="s">
        <v>1545</v>
      </c>
      <c r="LIW361" s="100"/>
      <c r="LIX361" s="123" t="s">
        <v>1543</v>
      </c>
      <c r="LIY361" s="106"/>
      <c r="LIZ361" s="99"/>
      <c r="LJA361" s="99">
        <f t="shared" si="148"/>
        <v>1</v>
      </c>
      <c r="LJB361" s="100" t="s">
        <v>1544</v>
      </c>
      <c r="LJC361" s="101">
        <v>20302</v>
      </c>
      <c r="LJD361" s="100" t="s">
        <v>1545</v>
      </c>
      <c r="LJE361" s="100"/>
      <c r="LJF361" s="123" t="s">
        <v>1543</v>
      </c>
      <c r="LJG361" s="106"/>
      <c r="LJH361" s="99"/>
      <c r="LJI361" s="99">
        <f t="shared" si="148"/>
        <v>1</v>
      </c>
      <c r="LJJ361" s="100" t="s">
        <v>1544</v>
      </c>
      <c r="LJK361" s="101">
        <v>20302</v>
      </c>
      <c r="LJL361" s="100" t="s">
        <v>1545</v>
      </c>
      <c r="LJM361" s="100"/>
      <c r="LJN361" s="123" t="s">
        <v>1543</v>
      </c>
      <c r="LJO361" s="106"/>
      <c r="LJP361" s="99"/>
      <c r="LJQ361" s="99">
        <f t="shared" ref="LJQ361:LLU361" si="149">IF(LJU361&gt;1,"",1)</f>
        <v>1</v>
      </c>
      <c r="LJR361" s="100" t="s">
        <v>1544</v>
      </c>
      <c r="LJS361" s="101">
        <v>20302</v>
      </c>
      <c r="LJT361" s="100" t="s">
        <v>1545</v>
      </c>
      <c r="LJU361" s="100"/>
      <c r="LJV361" s="123" t="s">
        <v>1543</v>
      </c>
      <c r="LJW361" s="106"/>
      <c r="LJX361" s="99"/>
      <c r="LJY361" s="99">
        <f t="shared" si="149"/>
        <v>1</v>
      </c>
      <c r="LJZ361" s="100" t="s">
        <v>1544</v>
      </c>
      <c r="LKA361" s="101">
        <v>20302</v>
      </c>
      <c r="LKB361" s="100" t="s">
        <v>1545</v>
      </c>
      <c r="LKC361" s="100"/>
      <c r="LKD361" s="123" t="s">
        <v>1543</v>
      </c>
      <c r="LKE361" s="106"/>
      <c r="LKF361" s="99"/>
      <c r="LKG361" s="99">
        <f t="shared" si="149"/>
        <v>1</v>
      </c>
      <c r="LKH361" s="100" t="s">
        <v>1544</v>
      </c>
      <c r="LKI361" s="101">
        <v>20302</v>
      </c>
      <c r="LKJ361" s="100" t="s">
        <v>1545</v>
      </c>
      <c r="LKK361" s="100"/>
      <c r="LKL361" s="123" t="s">
        <v>1543</v>
      </c>
      <c r="LKM361" s="106"/>
      <c r="LKN361" s="99"/>
      <c r="LKO361" s="99">
        <f t="shared" si="149"/>
        <v>1</v>
      </c>
      <c r="LKP361" s="100" t="s">
        <v>1544</v>
      </c>
      <c r="LKQ361" s="101">
        <v>20302</v>
      </c>
      <c r="LKR361" s="100" t="s">
        <v>1545</v>
      </c>
      <c r="LKS361" s="100"/>
      <c r="LKT361" s="123" t="s">
        <v>1543</v>
      </c>
      <c r="LKU361" s="106"/>
      <c r="LKV361" s="99"/>
      <c r="LKW361" s="99">
        <f t="shared" si="149"/>
        <v>1</v>
      </c>
      <c r="LKX361" s="100" t="s">
        <v>1544</v>
      </c>
      <c r="LKY361" s="101">
        <v>20302</v>
      </c>
      <c r="LKZ361" s="100" t="s">
        <v>1545</v>
      </c>
      <c r="LLA361" s="100"/>
      <c r="LLB361" s="123" t="s">
        <v>1543</v>
      </c>
      <c r="LLC361" s="106"/>
      <c r="LLD361" s="99"/>
      <c r="LLE361" s="99">
        <f t="shared" si="149"/>
        <v>1</v>
      </c>
      <c r="LLF361" s="100" t="s">
        <v>1544</v>
      </c>
      <c r="LLG361" s="101">
        <v>20302</v>
      </c>
      <c r="LLH361" s="100" t="s">
        <v>1545</v>
      </c>
      <c r="LLI361" s="100"/>
      <c r="LLJ361" s="123" t="s">
        <v>1543</v>
      </c>
      <c r="LLK361" s="106"/>
      <c r="LLL361" s="99"/>
      <c r="LLM361" s="99">
        <f t="shared" si="149"/>
        <v>1</v>
      </c>
      <c r="LLN361" s="100" t="s">
        <v>1544</v>
      </c>
      <c r="LLO361" s="101">
        <v>20302</v>
      </c>
      <c r="LLP361" s="100" t="s">
        <v>1545</v>
      </c>
      <c r="LLQ361" s="100"/>
      <c r="LLR361" s="123" t="s">
        <v>1543</v>
      </c>
      <c r="LLS361" s="106"/>
      <c r="LLT361" s="99"/>
      <c r="LLU361" s="99">
        <f t="shared" si="149"/>
        <v>1</v>
      </c>
      <c r="LLV361" s="100" t="s">
        <v>1544</v>
      </c>
      <c r="LLW361" s="101">
        <v>20302</v>
      </c>
      <c r="LLX361" s="100" t="s">
        <v>1545</v>
      </c>
      <c r="LLY361" s="100"/>
      <c r="LLZ361" s="123" t="s">
        <v>1543</v>
      </c>
      <c r="LMA361" s="106"/>
      <c r="LMB361" s="99"/>
      <c r="LMC361" s="99">
        <f t="shared" ref="LMC361:LOG361" si="150">IF(LMG361&gt;1,"",1)</f>
        <v>1</v>
      </c>
      <c r="LMD361" s="100" t="s">
        <v>1544</v>
      </c>
      <c r="LME361" s="101">
        <v>20302</v>
      </c>
      <c r="LMF361" s="100" t="s">
        <v>1545</v>
      </c>
      <c r="LMG361" s="100"/>
      <c r="LMH361" s="123" t="s">
        <v>1543</v>
      </c>
      <c r="LMI361" s="106"/>
      <c r="LMJ361" s="99"/>
      <c r="LMK361" s="99">
        <f t="shared" si="150"/>
        <v>1</v>
      </c>
      <c r="LML361" s="100" t="s">
        <v>1544</v>
      </c>
      <c r="LMM361" s="101">
        <v>20302</v>
      </c>
      <c r="LMN361" s="100" t="s">
        <v>1545</v>
      </c>
      <c r="LMO361" s="100"/>
      <c r="LMP361" s="123" t="s">
        <v>1543</v>
      </c>
      <c r="LMQ361" s="106"/>
      <c r="LMR361" s="99"/>
      <c r="LMS361" s="99">
        <f t="shared" si="150"/>
        <v>1</v>
      </c>
      <c r="LMT361" s="100" t="s">
        <v>1544</v>
      </c>
      <c r="LMU361" s="101">
        <v>20302</v>
      </c>
      <c r="LMV361" s="100" t="s">
        <v>1545</v>
      </c>
      <c r="LMW361" s="100"/>
      <c r="LMX361" s="123" t="s">
        <v>1543</v>
      </c>
      <c r="LMY361" s="106"/>
      <c r="LMZ361" s="99"/>
      <c r="LNA361" s="99">
        <f t="shared" si="150"/>
        <v>1</v>
      </c>
      <c r="LNB361" s="100" t="s">
        <v>1544</v>
      </c>
      <c r="LNC361" s="101">
        <v>20302</v>
      </c>
      <c r="LND361" s="100" t="s">
        <v>1545</v>
      </c>
      <c r="LNE361" s="100"/>
      <c r="LNF361" s="123" t="s">
        <v>1543</v>
      </c>
      <c r="LNG361" s="106"/>
      <c r="LNH361" s="99"/>
      <c r="LNI361" s="99">
        <f t="shared" si="150"/>
        <v>1</v>
      </c>
      <c r="LNJ361" s="100" t="s">
        <v>1544</v>
      </c>
      <c r="LNK361" s="101">
        <v>20302</v>
      </c>
      <c r="LNL361" s="100" t="s">
        <v>1545</v>
      </c>
      <c r="LNM361" s="100"/>
      <c r="LNN361" s="123" t="s">
        <v>1543</v>
      </c>
      <c r="LNO361" s="106"/>
      <c r="LNP361" s="99"/>
      <c r="LNQ361" s="99">
        <f t="shared" si="150"/>
        <v>1</v>
      </c>
      <c r="LNR361" s="100" t="s">
        <v>1544</v>
      </c>
      <c r="LNS361" s="101">
        <v>20302</v>
      </c>
      <c r="LNT361" s="100" t="s">
        <v>1545</v>
      </c>
      <c r="LNU361" s="100"/>
      <c r="LNV361" s="123" t="s">
        <v>1543</v>
      </c>
      <c r="LNW361" s="106"/>
      <c r="LNX361" s="99"/>
      <c r="LNY361" s="99">
        <f t="shared" si="150"/>
        <v>1</v>
      </c>
      <c r="LNZ361" s="100" t="s">
        <v>1544</v>
      </c>
      <c r="LOA361" s="101">
        <v>20302</v>
      </c>
      <c r="LOB361" s="100" t="s">
        <v>1545</v>
      </c>
      <c r="LOC361" s="100"/>
      <c r="LOD361" s="123" t="s">
        <v>1543</v>
      </c>
      <c r="LOE361" s="106"/>
      <c r="LOF361" s="99"/>
      <c r="LOG361" s="99">
        <f t="shared" si="150"/>
        <v>1</v>
      </c>
      <c r="LOH361" s="100" t="s">
        <v>1544</v>
      </c>
      <c r="LOI361" s="101">
        <v>20302</v>
      </c>
      <c r="LOJ361" s="100" t="s">
        <v>1545</v>
      </c>
      <c r="LOK361" s="100"/>
      <c r="LOL361" s="123" t="s">
        <v>1543</v>
      </c>
      <c r="LOM361" s="106"/>
      <c r="LON361" s="99"/>
      <c r="LOO361" s="99">
        <f t="shared" ref="LOO361:LQS361" si="151">IF(LOS361&gt;1,"",1)</f>
        <v>1</v>
      </c>
      <c r="LOP361" s="100" t="s">
        <v>1544</v>
      </c>
      <c r="LOQ361" s="101">
        <v>20302</v>
      </c>
      <c r="LOR361" s="100" t="s">
        <v>1545</v>
      </c>
      <c r="LOS361" s="100"/>
      <c r="LOT361" s="123" t="s">
        <v>1543</v>
      </c>
      <c r="LOU361" s="106"/>
      <c r="LOV361" s="99"/>
      <c r="LOW361" s="99">
        <f t="shared" si="151"/>
        <v>1</v>
      </c>
      <c r="LOX361" s="100" t="s">
        <v>1544</v>
      </c>
      <c r="LOY361" s="101">
        <v>20302</v>
      </c>
      <c r="LOZ361" s="100" t="s">
        <v>1545</v>
      </c>
      <c r="LPA361" s="100"/>
      <c r="LPB361" s="123" t="s">
        <v>1543</v>
      </c>
      <c r="LPC361" s="106"/>
      <c r="LPD361" s="99"/>
      <c r="LPE361" s="99">
        <f t="shared" si="151"/>
        <v>1</v>
      </c>
      <c r="LPF361" s="100" t="s">
        <v>1544</v>
      </c>
      <c r="LPG361" s="101">
        <v>20302</v>
      </c>
      <c r="LPH361" s="100" t="s">
        <v>1545</v>
      </c>
      <c r="LPI361" s="100"/>
      <c r="LPJ361" s="123" t="s">
        <v>1543</v>
      </c>
      <c r="LPK361" s="106"/>
      <c r="LPL361" s="99"/>
      <c r="LPM361" s="99">
        <f t="shared" si="151"/>
        <v>1</v>
      </c>
      <c r="LPN361" s="100" t="s">
        <v>1544</v>
      </c>
      <c r="LPO361" s="101">
        <v>20302</v>
      </c>
      <c r="LPP361" s="100" t="s">
        <v>1545</v>
      </c>
      <c r="LPQ361" s="100"/>
      <c r="LPR361" s="123" t="s">
        <v>1543</v>
      </c>
      <c r="LPS361" s="106"/>
      <c r="LPT361" s="99"/>
      <c r="LPU361" s="99">
        <f t="shared" si="151"/>
        <v>1</v>
      </c>
      <c r="LPV361" s="100" t="s">
        <v>1544</v>
      </c>
      <c r="LPW361" s="101">
        <v>20302</v>
      </c>
      <c r="LPX361" s="100" t="s">
        <v>1545</v>
      </c>
      <c r="LPY361" s="100"/>
      <c r="LPZ361" s="123" t="s">
        <v>1543</v>
      </c>
      <c r="LQA361" s="106"/>
      <c r="LQB361" s="99"/>
      <c r="LQC361" s="99">
        <f t="shared" si="151"/>
        <v>1</v>
      </c>
      <c r="LQD361" s="100" t="s">
        <v>1544</v>
      </c>
      <c r="LQE361" s="101">
        <v>20302</v>
      </c>
      <c r="LQF361" s="100" t="s">
        <v>1545</v>
      </c>
      <c r="LQG361" s="100"/>
      <c r="LQH361" s="123" t="s">
        <v>1543</v>
      </c>
      <c r="LQI361" s="106"/>
      <c r="LQJ361" s="99"/>
      <c r="LQK361" s="99">
        <f t="shared" si="151"/>
        <v>1</v>
      </c>
      <c r="LQL361" s="100" t="s">
        <v>1544</v>
      </c>
      <c r="LQM361" s="101">
        <v>20302</v>
      </c>
      <c r="LQN361" s="100" t="s">
        <v>1545</v>
      </c>
      <c r="LQO361" s="100"/>
      <c r="LQP361" s="123" t="s">
        <v>1543</v>
      </c>
      <c r="LQQ361" s="106"/>
      <c r="LQR361" s="99"/>
      <c r="LQS361" s="99">
        <f t="shared" si="151"/>
        <v>1</v>
      </c>
      <c r="LQT361" s="100" t="s">
        <v>1544</v>
      </c>
      <c r="LQU361" s="101">
        <v>20302</v>
      </c>
      <c r="LQV361" s="100" t="s">
        <v>1545</v>
      </c>
      <c r="LQW361" s="100"/>
      <c r="LQX361" s="123" t="s">
        <v>1543</v>
      </c>
      <c r="LQY361" s="106"/>
      <c r="LQZ361" s="99"/>
      <c r="LRA361" s="99">
        <f t="shared" ref="LRA361:LTE361" si="152">IF(LRE361&gt;1,"",1)</f>
        <v>1</v>
      </c>
      <c r="LRB361" s="100" t="s">
        <v>1544</v>
      </c>
      <c r="LRC361" s="101">
        <v>20302</v>
      </c>
      <c r="LRD361" s="100" t="s">
        <v>1545</v>
      </c>
      <c r="LRE361" s="100"/>
      <c r="LRF361" s="123" t="s">
        <v>1543</v>
      </c>
      <c r="LRG361" s="106"/>
      <c r="LRH361" s="99"/>
      <c r="LRI361" s="99">
        <f t="shared" si="152"/>
        <v>1</v>
      </c>
      <c r="LRJ361" s="100" t="s">
        <v>1544</v>
      </c>
      <c r="LRK361" s="101">
        <v>20302</v>
      </c>
      <c r="LRL361" s="100" t="s">
        <v>1545</v>
      </c>
      <c r="LRM361" s="100"/>
      <c r="LRN361" s="123" t="s">
        <v>1543</v>
      </c>
      <c r="LRO361" s="106"/>
      <c r="LRP361" s="99"/>
      <c r="LRQ361" s="99">
        <f t="shared" si="152"/>
        <v>1</v>
      </c>
      <c r="LRR361" s="100" t="s">
        <v>1544</v>
      </c>
      <c r="LRS361" s="101">
        <v>20302</v>
      </c>
      <c r="LRT361" s="100" t="s">
        <v>1545</v>
      </c>
      <c r="LRU361" s="100"/>
      <c r="LRV361" s="123" t="s">
        <v>1543</v>
      </c>
      <c r="LRW361" s="106"/>
      <c r="LRX361" s="99"/>
      <c r="LRY361" s="99">
        <f t="shared" si="152"/>
        <v>1</v>
      </c>
      <c r="LRZ361" s="100" t="s">
        <v>1544</v>
      </c>
      <c r="LSA361" s="101">
        <v>20302</v>
      </c>
      <c r="LSB361" s="100" t="s">
        <v>1545</v>
      </c>
      <c r="LSC361" s="100"/>
      <c r="LSD361" s="123" t="s">
        <v>1543</v>
      </c>
      <c r="LSE361" s="106"/>
      <c r="LSF361" s="99"/>
      <c r="LSG361" s="99">
        <f t="shared" si="152"/>
        <v>1</v>
      </c>
      <c r="LSH361" s="100" t="s">
        <v>1544</v>
      </c>
      <c r="LSI361" s="101">
        <v>20302</v>
      </c>
      <c r="LSJ361" s="100" t="s">
        <v>1545</v>
      </c>
      <c r="LSK361" s="100"/>
      <c r="LSL361" s="123" t="s">
        <v>1543</v>
      </c>
      <c r="LSM361" s="106"/>
      <c r="LSN361" s="99"/>
      <c r="LSO361" s="99">
        <f t="shared" si="152"/>
        <v>1</v>
      </c>
      <c r="LSP361" s="100" t="s">
        <v>1544</v>
      </c>
      <c r="LSQ361" s="101">
        <v>20302</v>
      </c>
      <c r="LSR361" s="100" t="s">
        <v>1545</v>
      </c>
      <c r="LSS361" s="100"/>
      <c r="LST361" s="123" t="s">
        <v>1543</v>
      </c>
      <c r="LSU361" s="106"/>
      <c r="LSV361" s="99"/>
      <c r="LSW361" s="99">
        <f t="shared" si="152"/>
        <v>1</v>
      </c>
      <c r="LSX361" s="100" t="s">
        <v>1544</v>
      </c>
      <c r="LSY361" s="101">
        <v>20302</v>
      </c>
      <c r="LSZ361" s="100" t="s">
        <v>1545</v>
      </c>
      <c r="LTA361" s="100"/>
      <c r="LTB361" s="123" t="s">
        <v>1543</v>
      </c>
      <c r="LTC361" s="106"/>
      <c r="LTD361" s="99"/>
      <c r="LTE361" s="99">
        <f t="shared" si="152"/>
        <v>1</v>
      </c>
      <c r="LTF361" s="100" t="s">
        <v>1544</v>
      </c>
      <c r="LTG361" s="101">
        <v>20302</v>
      </c>
      <c r="LTH361" s="100" t="s">
        <v>1545</v>
      </c>
      <c r="LTI361" s="100"/>
      <c r="LTJ361" s="123" t="s">
        <v>1543</v>
      </c>
      <c r="LTK361" s="106"/>
      <c r="LTL361" s="99"/>
      <c r="LTM361" s="99">
        <f t="shared" ref="LTM361:LVQ361" si="153">IF(LTQ361&gt;1,"",1)</f>
        <v>1</v>
      </c>
      <c r="LTN361" s="100" t="s">
        <v>1544</v>
      </c>
      <c r="LTO361" s="101">
        <v>20302</v>
      </c>
      <c r="LTP361" s="100" t="s">
        <v>1545</v>
      </c>
      <c r="LTQ361" s="100"/>
      <c r="LTR361" s="123" t="s">
        <v>1543</v>
      </c>
      <c r="LTS361" s="106"/>
      <c r="LTT361" s="99"/>
      <c r="LTU361" s="99">
        <f t="shared" si="153"/>
        <v>1</v>
      </c>
      <c r="LTV361" s="100" t="s">
        <v>1544</v>
      </c>
      <c r="LTW361" s="101">
        <v>20302</v>
      </c>
      <c r="LTX361" s="100" t="s">
        <v>1545</v>
      </c>
      <c r="LTY361" s="100"/>
      <c r="LTZ361" s="123" t="s">
        <v>1543</v>
      </c>
      <c r="LUA361" s="106"/>
      <c r="LUB361" s="99"/>
      <c r="LUC361" s="99">
        <f t="shared" si="153"/>
        <v>1</v>
      </c>
      <c r="LUD361" s="100" t="s">
        <v>1544</v>
      </c>
      <c r="LUE361" s="101">
        <v>20302</v>
      </c>
      <c r="LUF361" s="100" t="s">
        <v>1545</v>
      </c>
      <c r="LUG361" s="100"/>
      <c r="LUH361" s="123" t="s">
        <v>1543</v>
      </c>
      <c r="LUI361" s="106"/>
      <c r="LUJ361" s="99"/>
      <c r="LUK361" s="99">
        <f t="shared" si="153"/>
        <v>1</v>
      </c>
      <c r="LUL361" s="100" t="s">
        <v>1544</v>
      </c>
      <c r="LUM361" s="101">
        <v>20302</v>
      </c>
      <c r="LUN361" s="100" t="s">
        <v>1545</v>
      </c>
      <c r="LUO361" s="100"/>
      <c r="LUP361" s="123" t="s">
        <v>1543</v>
      </c>
      <c r="LUQ361" s="106"/>
      <c r="LUR361" s="99"/>
      <c r="LUS361" s="99">
        <f t="shared" si="153"/>
        <v>1</v>
      </c>
      <c r="LUT361" s="100" t="s">
        <v>1544</v>
      </c>
      <c r="LUU361" s="101">
        <v>20302</v>
      </c>
      <c r="LUV361" s="100" t="s">
        <v>1545</v>
      </c>
      <c r="LUW361" s="100"/>
      <c r="LUX361" s="123" t="s">
        <v>1543</v>
      </c>
      <c r="LUY361" s="106"/>
      <c r="LUZ361" s="99"/>
      <c r="LVA361" s="99">
        <f t="shared" si="153"/>
        <v>1</v>
      </c>
      <c r="LVB361" s="100" t="s">
        <v>1544</v>
      </c>
      <c r="LVC361" s="101">
        <v>20302</v>
      </c>
      <c r="LVD361" s="100" t="s">
        <v>1545</v>
      </c>
      <c r="LVE361" s="100"/>
      <c r="LVF361" s="123" t="s">
        <v>1543</v>
      </c>
      <c r="LVG361" s="106"/>
      <c r="LVH361" s="99"/>
      <c r="LVI361" s="99">
        <f t="shared" si="153"/>
        <v>1</v>
      </c>
      <c r="LVJ361" s="100" t="s">
        <v>1544</v>
      </c>
      <c r="LVK361" s="101">
        <v>20302</v>
      </c>
      <c r="LVL361" s="100" t="s">
        <v>1545</v>
      </c>
      <c r="LVM361" s="100"/>
      <c r="LVN361" s="123" t="s">
        <v>1543</v>
      </c>
      <c r="LVO361" s="106"/>
      <c r="LVP361" s="99"/>
      <c r="LVQ361" s="99">
        <f t="shared" si="153"/>
        <v>1</v>
      </c>
      <c r="LVR361" s="100" t="s">
        <v>1544</v>
      </c>
      <c r="LVS361" s="101">
        <v>20302</v>
      </c>
      <c r="LVT361" s="100" t="s">
        <v>1545</v>
      </c>
      <c r="LVU361" s="100"/>
      <c r="LVV361" s="123" t="s">
        <v>1543</v>
      </c>
      <c r="LVW361" s="106"/>
      <c r="LVX361" s="99"/>
      <c r="LVY361" s="99">
        <f t="shared" ref="LVY361:LYC361" si="154">IF(LWC361&gt;1,"",1)</f>
        <v>1</v>
      </c>
      <c r="LVZ361" s="100" t="s">
        <v>1544</v>
      </c>
      <c r="LWA361" s="101">
        <v>20302</v>
      </c>
      <c r="LWB361" s="100" t="s">
        <v>1545</v>
      </c>
      <c r="LWC361" s="100"/>
      <c r="LWD361" s="123" t="s">
        <v>1543</v>
      </c>
      <c r="LWE361" s="106"/>
      <c r="LWF361" s="99"/>
      <c r="LWG361" s="99">
        <f t="shared" si="154"/>
        <v>1</v>
      </c>
      <c r="LWH361" s="100" t="s">
        <v>1544</v>
      </c>
      <c r="LWI361" s="101">
        <v>20302</v>
      </c>
      <c r="LWJ361" s="100" t="s">
        <v>1545</v>
      </c>
      <c r="LWK361" s="100"/>
      <c r="LWL361" s="123" t="s">
        <v>1543</v>
      </c>
      <c r="LWM361" s="106"/>
      <c r="LWN361" s="99"/>
      <c r="LWO361" s="99">
        <f t="shared" si="154"/>
        <v>1</v>
      </c>
      <c r="LWP361" s="100" t="s">
        <v>1544</v>
      </c>
      <c r="LWQ361" s="101">
        <v>20302</v>
      </c>
      <c r="LWR361" s="100" t="s">
        <v>1545</v>
      </c>
      <c r="LWS361" s="100"/>
      <c r="LWT361" s="123" t="s">
        <v>1543</v>
      </c>
      <c r="LWU361" s="106"/>
      <c r="LWV361" s="99"/>
      <c r="LWW361" s="99">
        <f t="shared" si="154"/>
        <v>1</v>
      </c>
      <c r="LWX361" s="100" t="s">
        <v>1544</v>
      </c>
      <c r="LWY361" s="101">
        <v>20302</v>
      </c>
      <c r="LWZ361" s="100" t="s">
        <v>1545</v>
      </c>
      <c r="LXA361" s="100"/>
      <c r="LXB361" s="123" t="s">
        <v>1543</v>
      </c>
      <c r="LXC361" s="106"/>
      <c r="LXD361" s="99"/>
      <c r="LXE361" s="99">
        <f t="shared" si="154"/>
        <v>1</v>
      </c>
      <c r="LXF361" s="100" t="s">
        <v>1544</v>
      </c>
      <c r="LXG361" s="101">
        <v>20302</v>
      </c>
      <c r="LXH361" s="100" t="s">
        <v>1545</v>
      </c>
      <c r="LXI361" s="100"/>
      <c r="LXJ361" s="123" t="s">
        <v>1543</v>
      </c>
      <c r="LXK361" s="106"/>
      <c r="LXL361" s="99"/>
      <c r="LXM361" s="99">
        <f t="shared" si="154"/>
        <v>1</v>
      </c>
      <c r="LXN361" s="100" t="s">
        <v>1544</v>
      </c>
      <c r="LXO361" s="101">
        <v>20302</v>
      </c>
      <c r="LXP361" s="100" t="s">
        <v>1545</v>
      </c>
      <c r="LXQ361" s="100"/>
      <c r="LXR361" s="123" t="s">
        <v>1543</v>
      </c>
      <c r="LXS361" s="106"/>
      <c r="LXT361" s="99"/>
      <c r="LXU361" s="99">
        <f t="shared" si="154"/>
        <v>1</v>
      </c>
      <c r="LXV361" s="100" t="s">
        <v>1544</v>
      </c>
      <c r="LXW361" s="101">
        <v>20302</v>
      </c>
      <c r="LXX361" s="100" t="s">
        <v>1545</v>
      </c>
      <c r="LXY361" s="100"/>
      <c r="LXZ361" s="123" t="s">
        <v>1543</v>
      </c>
      <c r="LYA361" s="106"/>
      <c r="LYB361" s="99"/>
      <c r="LYC361" s="99">
        <f t="shared" si="154"/>
        <v>1</v>
      </c>
      <c r="LYD361" s="100" t="s">
        <v>1544</v>
      </c>
      <c r="LYE361" s="101">
        <v>20302</v>
      </c>
      <c r="LYF361" s="100" t="s">
        <v>1545</v>
      </c>
      <c r="LYG361" s="100"/>
      <c r="LYH361" s="123" t="s">
        <v>1543</v>
      </c>
      <c r="LYI361" s="106"/>
      <c r="LYJ361" s="99"/>
      <c r="LYK361" s="99">
        <f t="shared" ref="LYK361:MAO361" si="155">IF(LYO361&gt;1,"",1)</f>
        <v>1</v>
      </c>
      <c r="LYL361" s="100" t="s">
        <v>1544</v>
      </c>
      <c r="LYM361" s="101">
        <v>20302</v>
      </c>
      <c r="LYN361" s="100" t="s">
        <v>1545</v>
      </c>
      <c r="LYO361" s="100"/>
      <c r="LYP361" s="123" t="s">
        <v>1543</v>
      </c>
      <c r="LYQ361" s="106"/>
      <c r="LYR361" s="99"/>
      <c r="LYS361" s="99">
        <f t="shared" si="155"/>
        <v>1</v>
      </c>
      <c r="LYT361" s="100" t="s">
        <v>1544</v>
      </c>
      <c r="LYU361" s="101">
        <v>20302</v>
      </c>
      <c r="LYV361" s="100" t="s">
        <v>1545</v>
      </c>
      <c r="LYW361" s="100"/>
      <c r="LYX361" s="123" t="s">
        <v>1543</v>
      </c>
      <c r="LYY361" s="106"/>
      <c r="LYZ361" s="99"/>
      <c r="LZA361" s="99">
        <f t="shared" si="155"/>
        <v>1</v>
      </c>
      <c r="LZB361" s="100" t="s">
        <v>1544</v>
      </c>
      <c r="LZC361" s="101">
        <v>20302</v>
      </c>
      <c r="LZD361" s="100" t="s">
        <v>1545</v>
      </c>
      <c r="LZE361" s="100"/>
      <c r="LZF361" s="123" t="s">
        <v>1543</v>
      </c>
      <c r="LZG361" s="106"/>
      <c r="LZH361" s="99"/>
      <c r="LZI361" s="99">
        <f t="shared" si="155"/>
        <v>1</v>
      </c>
      <c r="LZJ361" s="100" t="s">
        <v>1544</v>
      </c>
      <c r="LZK361" s="101">
        <v>20302</v>
      </c>
      <c r="LZL361" s="100" t="s">
        <v>1545</v>
      </c>
      <c r="LZM361" s="100"/>
      <c r="LZN361" s="123" t="s">
        <v>1543</v>
      </c>
      <c r="LZO361" s="106"/>
      <c r="LZP361" s="99"/>
      <c r="LZQ361" s="99">
        <f t="shared" si="155"/>
        <v>1</v>
      </c>
      <c r="LZR361" s="100" t="s">
        <v>1544</v>
      </c>
      <c r="LZS361" s="101">
        <v>20302</v>
      </c>
      <c r="LZT361" s="100" t="s">
        <v>1545</v>
      </c>
      <c r="LZU361" s="100"/>
      <c r="LZV361" s="123" t="s">
        <v>1543</v>
      </c>
      <c r="LZW361" s="106"/>
      <c r="LZX361" s="99"/>
      <c r="LZY361" s="99">
        <f t="shared" si="155"/>
        <v>1</v>
      </c>
      <c r="LZZ361" s="100" t="s">
        <v>1544</v>
      </c>
      <c r="MAA361" s="101">
        <v>20302</v>
      </c>
      <c r="MAB361" s="100" t="s">
        <v>1545</v>
      </c>
      <c r="MAC361" s="100"/>
      <c r="MAD361" s="123" t="s">
        <v>1543</v>
      </c>
      <c r="MAE361" s="106"/>
      <c r="MAF361" s="99"/>
      <c r="MAG361" s="99">
        <f t="shared" si="155"/>
        <v>1</v>
      </c>
      <c r="MAH361" s="100" t="s">
        <v>1544</v>
      </c>
      <c r="MAI361" s="101">
        <v>20302</v>
      </c>
      <c r="MAJ361" s="100" t="s">
        <v>1545</v>
      </c>
      <c r="MAK361" s="100"/>
      <c r="MAL361" s="123" t="s">
        <v>1543</v>
      </c>
      <c r="MAM361" s="106"/>
      <c r="MAN361" s="99"/>
      <c r="MAO361" s="99">
        <f t="shared" si="155"/>
        <v>1</v>
      </c>
      <c r="MAP361" s="100" t="s">
        <v>1544</v>
      </c>
      <c r="MAQ361" s="101">
        <v>20302</v>
      </c>
      <c r="MAR361" s="100" t="s">
        <v>1545</v>
      </c>
      <c r="MAS361" s="100"/>
      <c r="MAT361" s="123" t="s">
        <v>1543</v>
      </c>
      <c r="MAU361" s="106"/>
      <c r="MAV361" s="99"/>
      <c r="MAW361" s="99">
        <f t="shared" ref="MAW361:MDA361" si="156">IF(MBA361&gt;1,"",1)</f>
        <v>1</v>
      </c>
      <c r="MAX361" s="100" t="s">
        <v>1544</v>
      </c>
      <c r="MAY361" s="101">
        <v>20302</v>
      </c>
      <c r="MAZ361" s="100" t="s">
        <v>1545</v>
      </c>
      <c r="MBA361" s="100"/>
      <c r="MBB361" s="123" t="s">
        <v>1543</v>
      </c>
      <c r="MBC361" s="106"/>
      <c r="MBD361" s="99"/>
      <c r="MBE361" s="99">
        <f t="shared" si="156"/>
        <v>1</v>
      </c>
      <c r="MBF361" s="100" t="s">
        <v>1544</v>
      </c>
      <c r="MBG361" s="101">
        <v>20302</v>
      </c>
      <c r="MBH361" s="100" t="s">
        <v>1545</v>
      </c>
      <c r="MBI361" s="100"/>
      <c r="MBJ361" s="123" t="s">
        <v>1543</v>
      </c>
      <c r="MBK361" s="106"/>
      <c r="MBL361" s="99"/>
      <c r="MBM361" s="99">
        <f t="shared" si="156"/>
        <v>1</v>
      </c>
      <c r="MBN361" s="100" t="s">
        <v>1544</v>
      </c>
      <c r="MBO361" s="101">
        <v>20302</v>
      </c>
      <c r="MBP361" s="100" t="s">
        <v>1545</v>
      </c>
      <c r="MBQ361" s="100"/>
      <c r="MBR361" s="123" t="s">
        <v>1543</v>
      </c>
      <c r="MBS361" s="106"/>
      <c r="MBT361" s="99"/>
      <c r="MBU361" s="99">
        <f t="shared" si="156"/>
        <v>1</v>
      </c>
      <c r="MBV361" s="100" t="s">
        <v>1544</v>
      </c>
      <c r="MBW361" s="101">
        <v>20302</v>
      </c>
      <c r="MBX361" s="100" t="s">
        <v>1545</v>
      </c>
      <c r="MBY361" s="100"/>
      <c r="MBZ361" s="123" t="s">
        <v>1543</v>
      </c>
      <c r="MCA361" s="106"/>
      <c r="MCB361" s="99"/>
      <c r="MCC361" s="99">
        <f t="shared" si="156"/>
        <v>1</v>
      </c>
      <c r="MCD361" s="100" t="s">
        <v>1544</v>
      </c>
      <c r="MCE361" s="101">
        <v>20302</v>
      </c>
      <c r="MCF361" s="100" t="s">
        <v>1545</v>
      </c>
      <c r="MCG361" s="100"/>
      <c r="MCH361" s="123" t="s">
        <v>1543</v>
      </c>
      <c r="MCI361" s="106"/>
      <c r="MCJ361" s="99"/>
      <c r="MCK361" s="99">
        <f t="shared" si="156"/>
        <v>1</v>
      </c>
      <c r="MCL361" s="100" t="s">
        <v>1544</v>
      </c>
      <c r="MCM361" s="101">
        <v>20302</v>
      </c>
      <c r="MCN361" s="100" t="s">
        <v>1545</v>
      </c>
      <c r="MCO361" s="100"/>
      <c r="MCP361" s="123" t="s">
        <v>1543</v>
      </c>
      <c r="MCQ361" s="106"/>
      <c r="MCR361" s="99"/>
      <c r="MCS361" s="99">
        <f t="shared" si="156"/>
        <v>1</v>
      </c>
      <c r="MCT361" s="100" t="s">
        <v>1544</v>
      </c>
      <c r="MCU361" s="101">
        <v>20302</v>
      </c>
      <c r="MCV361" s="100" t="s">
        <v>1545</v>
      </c>
      <c r="MCW361" s="100"/>
      <c r="MCX361" s="123" t="s">
        <v>1543</v>
      </c>
      <c r="MCY361" s="106"/>
      <c r="MCZ361" s="99"/>
      <c r="MDA361" s="99">
        <f t="shared" si="156"/>
        <v>1</v>
      </c>
      <c r="MDB361" s="100" t="s">
        <v>1544</v>
      </c>
      <c r="MDC361" s="101">
        <v>20302</v>
      </c>
      <c r="MDD361" s="100" t="s">
        <v>1545</v>
      </c>
      <c r="MDE361" s="100"/>
      <c r="MDF361" s="123" t="s">
        <v>1543</v>
      </c>
      <c r="MDG361" s="106"/>
      <c r="MDH361" s="99"/>
      <c r="MDI361" s="99">
        <f t="shared" ref="MDI361:MFM361" si="157">IF(MDM361&gt;1,"",1)</f>
        <v>1</v>
      </c>
      <c r="MDJ361" s="100" t="s">
        <v>1544</v>
      </c>
      <c r="MDK361" s="101">
        <v>20302</v>
      </c>
      <c r="MDL361" s="100" t="s">
        <v>1545</v>
      </c>
      <c r="MDM361" s="100"/>
      <c r="MDN361" s="123" t="s">
        <v>1543</v>
      </c>
      <c r="MDO361" s="106"/>
      <c r="MDP361" s="99"/>
      <c r="MDQ361" s="99">
        <f t="shared" si="157"/>
        <v>1</v>
      </c>
      <c r="MDR361" s="100" t="s">
        <v>1544</v>
      </c>
      <c r="MDS361" s="101">
        <v>20302</v>
      </c>
      <c r="MDT361" s="100" t="s">
        <v>1545</v>
      </c>
      <c r="MDU361" s="100"/>
      <c r="MDV361" s="123" t="s">
        <v>1543</v>
      </c>
      <c r="MDW361" s="106"/>
      <c r="MDX361" s="99"/>
      <c r="MDY361" s="99">
        <f t="shared" si="157"/>
        <v>1</v>
      </c>
      <c r="MDZ361" s="100" t="s">
        <v>1544</v>
      </c>
      <c r="MEA361" s="101">
        <v>20302</v>
      </c>
      <c r="MEB361" s="100" t="s">
        <v>1545</v>
      </c>
      <c r="MEC361" s="100"/>
      <c r="MED361" s="123" t="s">
        <v>1543</v>
      </c>
      <c r="MEE361" s="106"/>
      <c r="MEF361" s="99"/>
      <c r="MEG361" s="99">
        <f t="shared" si="157"/>
        <v>1</v>
      </c>
      <c r="MEH361" s="100" t="s">
        <v>1544</v>
      </c>
      <c r="MEI361" s="101">
        <v>20302</v>
      </c>
      <c r="MEJ361" s="100" t="s">
        <v>1545</v>
      </c>
      <c r="MEK361" s="100"/>
      <c r="MEL361" s="123" t="s">
        <v>1543</v>
      </c>
      <c r="MEM361" s="106"/>
      <c r="MEN361" s="99"/>
      <c r="MEO361" s="99">
        <f t="shared" si="157"/>
        <v>1</v>
      </c>
      <c r="MEP361" s="100" t="s">
        <v>1544</v>
      </c>
      <c r="MEQ361" s="101">
        <v>20302</v>
      </c>
      <c r="MER361" s="100" t="s">
        <v>1545</v>
      </c>
      <c r="MES361" s="100"/>
      <c r="MET361" s="123" t="s">
        <v>1543</v>
      </c>
      <c r="MEU361" s="106"/>
      <c r="MEV361" s="99"/>
      <c r="MEW361" s="99">
        <f t="shared" si="157"/>
        <v>1</v>
      </c>
      <c r="MEX361" s="100" t="s">
        <v>1544</v>
      </c>
      <c r="MEY361" s="101">
        <v>20302</v>
      </c>
      <c r="MEZ361" s="100" t="s">
        <v>1545</v>
      </c>
      <c r="MFA361" s="100"/>
      <c r="MFB361" s="123" t="s">
        <v>1543</v>
      </c>
      <c r="MFC361" s="106"/>
      <c r="MFD361" s="99"/>
      <c r="MFE361" s="99">
        <f t="shared" si="157"/>
        <v>1</v>
      </c>
      <c r="MFF361" s="100" t="s">
        <v>1544</v>
      </c>
      <c r="MFG361" s="101">
        <v>20302</v>
      </c>
      <c r="MFH361" s="100" t="s">
        <v>1545</v>
      </c>
      <c r="MFI361" s="100"/>
      <c r="MFJ361" s="123" t="s">
        <v>1543</v>
      </c>
      <c r="MFK361" s="106"/>
      <c r="MFL361" s="99"/>
      <c r="MFM361" s="99">
        <f t="shared" si="157"/>
        <v>1</v>
      </c>
      <c r="MFN361" s="100" t="s">
        <v>1544</v>
      </c>
      <c r="MFO361" s="101">
        <v>20302</v>
      </c>
      <c r="MFP361" s="100" t="s">
        <v>1545</v>
      </c>
      <c r="MFQ361" s="100"/>
      <c r="MFR361" s="123" t="s">
        <v>1543</v>
      </c>
      <c r="MFS361" s="106"/>
      <c r="MFT361" s="99"/>
      <c r="MFU361" s="99">
        <f t="shared" ref="MFU361:MHY361" si="158">IF(MFY361&gt;1,"",1)</f>
        <v>1</v>
      </c>
      <c r="MFV361" s="100" t="s">
        <v>1544</v>
      </c>
      <c r="MFW361" s="101">
        <v>20302</v>
      </c>
      <c r="MFX361" s="100" t="s">
        <v>1545</v>
      </c>
      <c r="MFY361" s="100"/>
      <c r="MFZ361" s="123" t="s">
        <v>1543</v>
      </c>
      <c r="MGA361" s="106"/>
      <c r="MGB361" s="99"/>
      <c r="MGC361" s="99">
        <f t="shared" si="158"/>
        <v>1</v>
      </c>
      <c r="MGD361" s="100" t="s">
        <v>1544</v>
      </c>
      <c r="MGE361" s="101">
        <v>20302</v>
      </c>
      <c r="MGF361" s="100" t="s">
        <v>1545</v>
      </c>
      <c r="MGG361" s="100"/>
      <c r="MGH361" s="123" t="s">
        <v>1543</v>
      </c>
      <c r="MGI361" s="106"/>
      <c r="MGJ361" s="99"/>
      <c r="MGK361" s="99">
        <f t="shared" si="158"/>
        <v>1</v>
      </c>
      <c r="MGL361" s="100" t="s">
        <v>1544</v>
      </c>
      <c r="MGM361" s="101">
        <v>20302</v>
      </c>
      <c r="MGN361" s="100" t="s">
        <v>1545</v>
      </c>
      <c r="MGO361" s="100"/>
      <c r="MGP361" s="123" t="s">
        <v>1543</v>
      </c>
      <c r="MGQ361" s="106"/>
      <c r="MGR361" s="99"/>
      <c r="MGS361" s="99">
        <f t="shared" si="158"/>
        <v>1</v>
      </c>
      <c r="MGT361" s="100" t="s">
        <v>1544</v>
      </c>
      <c r="MGU361" s="101">
        <v>20302</v>
      </c>
      <c r="MGV361" s="100" t="s">
        <v>1545</v>
      </c>
      <c r="MGW361" s="100"/>
      <c r="MGX361" s="123" t="s">
        <v>1543</v>
      </c>
      <c r="MGY361" s="106"/>
      <c r="MGZ361" s="99"/>
      <c r="MHA361" s="99">
        <f t="shared" si="158"/>
        <v>1</v>
      </c>
      <c r="MHB361" s="100" t="s">
        <v>1544</v>
      </c>
      <c r="MHC361" s="101">
        <v>20302</v>
      </c>
      <c r="MHD361" s="100" t="s">
        <v>1545</v>
      </c>
      <c r="MHE361" s="100"/>
      <c r="MHF361" s="123" t="s">
        <v>1543</v>
      </c>
      <c r="MHG361" s="106"/>
      <c r="MHH361" s="99"/>
      <c r="MHI361" s="99">
        <f t="shared" si="158"/>
        <v>1</v>
      </c>
      <c r="MHJ361" s="100" t="s">
        <v>1544</v>
      </c>
      <c r="MHK361" s="101">
        <v>20302</v>
      </c>
      <c r="MHL361" s="100" t="s">
        <v>1545</v>
      </c>
      <c r="MHM361" s="100"/>
      <c r="MHN361" s="123" t="s">
        <v>1543</v>
      </c>
      <c r="MHO361" s="106"/>
      <c r="MHP361" s="99"/>
      <c r="MHQ361" s="99">
        <f t="shared" si="158"/>
        <v>1</v>
      </c>
      <c r="MHR361" s="100" t="s">
        <v>1544</v>
      </c>
      <c r="MHS361" s="101">
        <v>20302</v>
      </c>
      <c r="MHT361" s="100" t="s">
        <v>1545</v>
      </c>
      <c r="MHU361" s="100"/>
      <c r="MHV361" s="123" t="s">
        <v>1543</v>
      </c>
      <c r="MHW361" s="106"/>
      <c r="MHX361" s="99"/>
      <c r="MHY361" s="99">
        <f t="shared" si="158"/>
        <v>1</v>
      </c>
      <c r="MHZ361" s="100" t="s">
        <v>1544</v>
      </c>
      <c r="MIA361" s="101">
        <v>20302</v>
      </c>
      <c r="MIB361" s="100" t="s">
        <v>1545</v>
      </c>
      <c r="MIC361" s="100"/>
      <c r="MID361" s="123" t="s">
        <v>1543</v>
      </c>
      <c r="MIE361" s="106"/>
      <c r="MIF361" s="99"/>
      <c r="MIG361" s="99">
        <f t="shared" ref="MIG361:MKK361" si="159">IF(MIK361&gt;1,"",1)</f>
        <v>1</v>
      </c>
      <c r="MIH361" s="100" t="s">
        <v>1544</v>
      </c>
      <c r="MII361" s="101">
        <v>20302</v>
      </c>
      <c r="MIJ361" s="100" t="s">
        <v>1545</v>
      </c>
      <c r="MIK361" s="100"/>
      <c r="MIL361" s="123" t="s">
        <v>1543</v>
      </c>
      <c r="MIM361" s="106"/>
      <c r="MIN361" s="99"/>
      <c r="MIO361" s="99">
        <f t="shared" si="159"/>
        <v>1</v>
      </c>
      <c r="MIP361" s="100" t="s">
        <v>1544</v>
      </c>
      <c r="MIQ361" s="101">
        <v>20302</v>
      </c>
      <c r="MIR361" s="100" t="s">
        <v>1545</v>
      </c>
      <c r="MIS361" s="100"/>
      <c r="MIT361" s="123" t="s">
        <v>1543</v>
      </c>
      <c r="MIU361" s="106"/>
      <c r="MIV361" s="99"/>
      <c r="MIW361" s="99">
        <f t="shared" si="159"/>
        <v>1</v>
      </c>
      <c r="MIX361" s="100" t="s">
        <v>1544</v>
      </c>
      <c r="MIY361" s="101">
        <v>20302</v>
      </c>
      <c r="MIZ361" s="100" t="s">
        <v>1545</v>
      </c>
      <c r="MJA361" s="100"/>
      <c r="MJB361" s="123" t="s">
        <v>1543</v>
      </c>
      <c r="MJC361" s="106"/>
      <c r="MJD361" s="99"/>
      <c r="MJE361" s="99">
        <f t="shared" si="159"/>
        <v>1</v>
      </c>
      <c r="MJF361" s="100" t="s">
        <v>1544</v>
      </c>
      <c r="MJG361" s="101">
        <v>20302</v>
      </c>
      <c r="MJH361" s="100" t="s">
        <v>1545</v>
      </c>
      <c r="MJI361" s="100"/>
      <c r="MJJ361" s="123" t="s">
        <v>1543</v>
      </c>
      <c r="MJK361" s="106"/>
      <c r="MJL361" s="99"/>
      <c r="MJM361" s="99">
        <f t="shared" si="159"/>
        <v>1</v>
      </c>
      <c r="MJN361" s="100" t="s">
        <v>1544</v>
      </c>
      <c r="MJO361" s="101">
        <v>20302</v>
      </c>
      <c r="MJP361" s="100" t="s">
        <v>1545</v>
      </c>
      <c r="MJQ361" s="100"/>
      <c r="MJR361" s="123" t="s">
        <v>1543</v>
      </c>
      <c r="MJS361" s="106"/>
      <c r="MJT361" s="99"/>
      <c r="MJU361" s="99">
        <f t="shared" si="159"/>
        <v>1</v>
      </c>
      <c r="MJV361" s="100" t="s">
        <v>1544</v>
      </c>
      <c r="MJW361" s="101">
        <v>20302</v>
      </c>
      <c r="MJX361" s="100" t="s">
        <v>1545</v>
      </c>
      <c r="MJY361" s="100"/>
      <c r="MJZ361" s="123" t="s">
        <v>1543</v>
      </c>
      <c r="MKA361" s="106"/>
      <c r="MKB361" s="99"/>
      <c r="MKC361" s="99">
        <f t="shared" si="159"/>
        <v>1</v>
      </c>
      <c r="MKD361" s="100" t="s">
        <v>1544</v>
      </c>
      <c r="MKE361" s="101">
        <v>20302</v>
      </c>
      <c r="MKF361" s="100" t="s">
        <v>1545</v>
      </c>
      <c r="MKG361" s="100"/>
      <c r="MKH361" s="123" t="s">
        <v>1543</v>
      </c>
      <c r="MKI361" s="106"/>
      <c r="MKJ361" s="99"/>
      <c r="MKK361" s="99">
        <f t="shared" si="159"/>
        <v>1</v>
      </c>
      <c r="MKL361" s="100" t="s">
        <v>1544</v>
      </c>
      <c r="MKM361" s="101">
        <v>20302</v>
      </c>
      <c r="MKN361" s="100" t="s">
        <v>1545</v>
      </c>
      <c r="MKO361" s="100"/>
      <c r="MKP361" s="123" t="s">
        <v>1543</v>
      </c>
      <c r="MKQ361" s="106"/>
      <c r="MKR361" s="99"/>
      <c r="MKS361" s="99">
        <f t="shared" ref="MKS361:MMW361" si="160">IF(MKW361&gt;1,"",1)</f>
        <v>1</v>
      </c>
      <c r="MKT361" s="100" t="s">
        <v>1544</v>
      </c>
      <c r="MKU361" s="101">
        <v>20302</v>
      </c>
      <c r="MKV361" s="100" t="s">
        <v>1545</v>
      </c>
      <c r="MKW361" s="100"/>
      <c r="MKX361" s="123" t="s">
        <v>1543</v>
      </c>
      <c r="MKY361" s="106"/>
      <c r="MKZ361" s="99"/>
      <c r="MLA361" s="99">
        <f t="shared" si="160"/>
        <v>1</v>
      </c>
      <c r="MLB361" s="100" t="s">
        <v>1544</v>
      </c>
      <c r="MLC361" s="101">
        <v>20302</v>
      </c>
      <c r="MLD361" s="100" t="s">
        <v>1545</v>
      </c>
      <c r="MLE361" s="100"/>
      <c r="MLF361" s="123" t="s">
        <v>1543</v>
      </c>
      <c r="MLG361" s="106"/>
      <c r="MLH361" s="99"/>
      <c r="MLI361" s="99">
        <f t="shared" si="160"/>
        <v>1</v>
      </c>
      <c r="MLJ361" s="100" t="s">
        <v>1544</v>
      </c>
      <c r="MLK361" s="101">
        <v>20302</v>
      </c>
      <c r="MLL361" s="100" t="s">
        <v>1545</v>
      </c>
      <c r="MLM361" s="100"/>
      <c r="MLN361" s="123" t="s">
        <v>1543</v>
      </c>
      <c r="MLO361" s="106"/>
      <c r="MLP361" s="99"/>
      <c r="MLQ361" s="99">
        <f t="shared" si="160"/>
        <v>1</v>
      </c>
      <c r="MLR361" s="100" t="s">
        <v>1544</v>
      </c>
      <c r="MLS361" s="101">
        <v>20302</v>
      </c>
      <c r="MLT361" s="100" t="s">
        <v>1545</v>
      </c>
      <c r="MLU361" s="100"/>
      <c r="MLV361" s="123" t="s">
        <v>1543</v>
      </c>
      <c r="MLW361" s="106"/>
      <c r="MLX361" s="99"/>
      <c r="MLY361" s="99">
        <f t="shared" si="160"/>
        <v>1</v>
      </c>
      <c r="MLZ361" s="100" t="s">
        <v>1544</v>
      </c>
      <c r="MMA361" s="101">
        <v>20302</v>
      </c>
      <c r="MMB361" s="100" t="s">
        <v>1545</v>
      </c>
      <c r="MMC361" s="100"/>
      <c r="MMD361" s="123" t="s">
        <v>1543</v>
      </c>
      <c r="MME361" s="106"/>
      <c r="MMF361" s="99"/>
      <c r="MMG361" s="99">
        <f t="shared" si="160"/>
        <v>1</v>
      </c>
      <c r="MMH361" s="100" t="s">
        <v>1544</v>
      </c>
      <c r="MMI361" s="101">
        <v>20302</v>
      </c>
      <c r="MMJ361" s="100" t="s">
        <v>1545</v>
      </c>
      <c r="MMK361" s="100"/>
      <c r="MML361" s="123" t="s">
        <v>1543</v>
      </c>
      <c r="MMM361" s="106"/>
      <c r="MMN361" s="99"/>
      <c r="MMO361" s="99">
        <f t="shared" si="160"/>
        <v>1</v>
      </c>
      <c r="MMP361" s="100" t="s">
        <v>1544</v>
      </c>
      <c r="MMQ361" s="101">
        <v>20302</v>
      </c>
      <c r="MMR361" s="100" t="s">
        <v>1545</v>
      </c>
      <c r="MMS361" s="100"/>
      <c r="MMT361" s="123" t="s">
        <v>1543</v>
      </c>
      <c r="MMU361" s="106"/>
      <c r="MMV361" s="99"/>
      <c r="MMW361" s="99">
        <f t="shared" si="160"/>
        <v>1</v>
      </c>
      <c r="MMX361" s="100" t="s">
        <v>1544</v>
      </c>
      <c r="MMY361" s="101">
        <v>20302</v>
      </c>
      <c r="MMZ361" s="100" t="s">
        <v>1545</v>
      </c>
      <c r="MNA361" s="100"/>
      <c r="MNB361" s="123" t="s">
        <v>1543</v>
      </c>
      <c r="MNC361" s="106"/>
      <c r="MND361" s="99"/>
      <c r="MNE361" s="99">
        <f t="shared" ref="MNE361:MPI361" si="161">IF(MNI361&gt;1,"",1)</f>
        <v>1</v>
      </c>
      <c r="MNF361" s="100" t="s">
        <v>1544</v>
      </c>
      <c r="MNG361" s="101">
        <v>20302</v>
      </c>
      <c r="MNH361" s="100" t="s">
        <v>1545</v>
      </c>
      <c r="MNI361" s="100"/>
      <c r="MNJ361" s="123" t="s">
        <v>1543</v>
      </c>
      <c r="MNK361" s="106"/>
      <c r="MNL361" s="99"/>
      <c r="MNM361" s="99">
        <f t="shared" si="161"/>
        <v>1</v>
      </c>
      <c r="MNN361" s="100" t="s">
        <v>1544</v>
      </c>
      <c r="MNO361" s="101">
        <v>20302</v>
      </c>
      <c r="MNP361" s="100" t="s">
        <v>1545</v>
      </c>
      <c r="MNQ361" s="100"/>
      <c r="MNR361" s="123" t="s">
        <v>1543</v>
      </c>
      <c r="MNS361" s="106"/>
      <c r="MNT361" s="99"/>
      <c r="MNU361" s="99">
        <f t="shared" si="161"/>
        <v>1</v>
      </c>
      <c r="MNV361" s="100" t="s">
        <v>1544</v>
      </c>
      <c r="MNW361" s="101">
        <v>20302</v>
      </c>
      <c r="MNX361" s="100" t="s">
        <v>1545</v>
      </c>
      <c r="MNY361" s="100"/>
      <c r="MNZ361" s="123" t="s">
        <v>1543</v>
      </c>
      <c r="MOA361" s="106"/>
      <c r="MOB361" s="99"/>
      <c r="MOC361" s="99">
        <f t="shared" si="161"/>
        <v>1</v>
      </c>
      <c r="MOD361" s="100" t="s">
        <v>1544</v>
      </c>
      <c r="MOE361" s="101">
        <v>20302</v>
      </c>
      <c r="MOF361" s="100" t="s">
        <v>1545</v>
      </c>
      <c r="MOG361" s="100"/>
      <c r="MOH361" s="123" t="s">
        <v>1543</v>
      </c>
      <c r="MOI361" s="106"/>
      <c r="MOJ361" s="99"/>
      <c r="MOK361" s="99">
        <f t="shared" si="161"/>
        <v>1</v>
      </c>
      <c r="MOL361" s="100" t="s">
        <v>1544</v>
      </c>
      <c r="MOM361" s="101">
        <v>20302</v>
      </c>
      <c r="MON361" s="100" t="s">
        <v>1545</v>
      </c>
      <c r="MOO361" s="100"/>
      <c r="MOP361" s="123" t="s">
        <v>1543</v>
      </c>
      <c r="MOQ361" s="106"/>
      <c r="MOR361" s="99"/>
      <c r="MOS361" s="99">
        <f t="shared" si="161"/>
        <v>1</v>
      </c>
      <c r="MOT361" s="100" t="s">
        <v>1544</v>
      </c>
      <c r="MOU361" s="101">
        <v>20302</v>
      </c>
      <c r="MOV361" s="100" t="s">
        <v>1545</v>
      </c>
      <c r="MOW361" s="100"/>
      <c r="MOX361" s="123" t="s">
        <v>1543</v>
      </c>
      <c r="MOY361" s="106"/>
      <c r="MOZ361" s="99"/>
      <c r="MPA361" s="99">
        <f t="shared" si="161"/>
        <v>1</v>
      </c>
      <c r="MPB361" s="100" t="s">
        <v>1544</v>
      </c>
      <c r="MPC361" s="101">
        <v>20302</v>
      </c>
      <c r="MPD361" s="100" t="s">
        <v>1545</v>
      </c>
      <c r="MPE361" s="100"/>
      <c r="MPF361" s="123" t="s">
        <v>1543</v>
      </c>
      <c r="MPG361" s="106"/>
      <c r="MPH361" s="99"/>
      <c r="MPI361" s="99">
        <f t="shared" si="161"/>
        <v>1</v>
      </c>
      <c r="MPJ361" s="100" t="s">
        <v>1544</v>
      </c>
      <c r="MPK361" s="101">
        <v>20302</v>
      </c>
      <c r="MPL361" s="100" t="s">
        <v>1545</v>
      </c>
      <c r="MPM361" s="100"/>
      <c r="MPN361" s="123" t="s">
        <v>1543</v>
      </c>
      <c r="MPO361" s="106"/>
      <c r="MPP361" s="99"/>
      <c r="MPQ361" s="99">
        <f t="shared" ref="MPQ361:MRU361" si="162">IF(MPU361&gt;1,"",1)</f>
        <v>1</v>
      </c>
      <c r="MPR361" s="100" t="s">
        <v>1544</v>
      </c>
      <c r="MPS361" s="101">
        <v>20302</v>
      </c>
      <c r="MPT361" s="100" t="s">
        <v>1545</v>
      </c>
      <c r="MPU361" s="100"/>
      <c r="MPV361" s="123" t="s">
        <v>1543</v>
      </c>
      <c r="MPW361" s="106"/>
      <c r="MPX361" s="99"/>
      <c r="MPY361" s="99">
        <f t="shared" si="162"/>
        <v>1</v>
      </c>
      <c r="MPZ361" s="100" t="s">
        <v>1544</v>
      </c>
      <c r="MQA361" s="101">
        <v>20302</v>
      </c>
      <c r="MQB361" s="100" t="s">
        <v>1545</v>
      </c>
      <c r="MQC361" s="100"/>
      <c r="MQD361" s="123" t="s">
        <v>1543</v>
      </c>
      <c r="MQE361" s="106"/>
      <c r="MQF361" s="99"/>
      <c r="MQG361" s="99">
        <f t="shared" si="162"/>
        <v>1</v>
      </c>
      <c r="MQH361" s="100" t="s">
        <v>1544</v>
      </c>
      <c r="MQI361" s="101">
        <v>20302</v>
      </c>
      <c r="MQJ361" s="100" t="s">
        <v>1545</v>
      </c>
      <c r="MQK361" s="100"/>
      <c r="MQL361" s="123" t="s">
        <v>1543</v>
      </c>
      <c r="MQM361" s="106"/>
      <c r="MQN361" s="99"/>
      <c r="MQO361" s="99">
        <f t="shared" si="162"/>
        <v>1</v>
      </c>
      <c r="MQP361" s="100" t="s">
        <v>1544</v>
      </c>
      <c r="MQQ361" s="101">
        <v>20302</v>
      </c>
      <c r="MQR361" s="100" t="s">
        <v>1545</v>
      </c>
      <c r="MQS361" s="100"/>
      <c r="MQT361" s="123" t="s">
        <v>1543</v>
      </c>
      <c r="MQU361" s="106"/>
      <c r="MQV361" s="99"/>
      <c r="MQW361" s="99">
        <f t="shared" si="162"/>
        <v>1</v>
      </c>
      <c r="MQX361" s="100" t="s">
        <v>1544</v>
      </c>
      <c r="MQY361" s="101">
        <v>20302</v>
      </c>
      <c r="MQZ361" s="100" t="s">
        <v>1545</v>
      </c>
      <c r="MRA361" s="100"/>
      <c r="MRB361" s="123" t="s">
        <v>1543</v>
      </c>
      <c r="MRC361" s="106"/>
      <c r="MRD361" s="99"/>
      <c r="MRE361" s="99">
        <f t="shared" si="162"/>
        <v>1</v>
      </c>
      <c r="MRF361" s="100" t="s">
        <v>1544</v>
      </c>
      <c r="MRG361" s="101">
        <v>20302</v>
      </c>
      <c r="MRH361" s="100" t="s">
        <v>1545</v>
      </c>
      <c r="MRI361" s="100"/>
      <c r="MRJ361" s="123" t="s">
        <v>1543</v>
      </c>
      <c r="MRK361" s="106"/>
      <c r="MRL361" s="99"/>
      <c r="MRM361" s="99">
        <f t="shared" si="162"/>
        <v>1</v>
      </c>
      <c r="MRN361" s="100" t="s">
        <v>1544</v>
      </c>
      <c r="MRO361" s="101">
        <v>20302</v>
      </c>
      <c r="MRP361" s="100" t="s">
        <v>1545</v>
      </c>
      <c r="MRQ361" s="100"/>
      <c r="MRR361" s="123" t="s">
        <v>1543</v>
      </c>
      <c r="MRS361" s="106"/>
      <c r="MRT361" s="99"/>
      <c r="MRU361" s="99">
        <f t="shared" si="162"/>
        <v>1</v>
      </c>
      <c r="MRV361" s="100" t="s">
        <v>1544</v>
      </c>
      <c r="MRW361" s="101">
        <v>20302</v>
      </c>
      <c r="MRX361" s="100" t="s">
        <v>1545</v>
      </c>
      <c r="MRY361" s="100"/>
      <c r="MRZ361" s="123" t="s">
        <v>1543</v>
      </c>
      <c r="MSA361" s="106"/>
      <c r="MSB361" s="99"/>
      <c r="MSC361" s="99">
        <f t="shared" ref="MSC361:MUG361" si="163">IF(MSG361&gt;1,"",1)</f>
        <v>1</v>
      </c>
      <c r="MSD361" s="100" t="s">
        <v>1544</v>
      </c>
      <c r="MSE361" s="101">
        <v>20302</v>
      </c>
      <c r="MSF361" s="100" t="s">
        <v>1545</v>
      </c>
      <c r="MSG361" s="100"/>
      <c r="MSH361" s="123" t="s">
        <v>1543</v>
      </c>
      <c r="MSI361" s="106"/>
      <c r="MSJ361" s="99"/>
      <c r="MSK361" s="99">
        <f t="shared" si="163"/>
        <v>1</v>
      </c>
      <c r="MSL361" s="100" t="s">
        <v>1544</v>
      </c>
      <c r="MSM361" s="101">
        <v>20302</v>
      </c>
      <c r="MSN361" s="100" t="s">
        <v>1545</v>
      </c>
      <c r="MSO361" s="100"/>
      <c r="MSP361" s="123" t="s">
        <v>1543</v>
      </c>
      <c r="MSQ361" s="106"/>
      <c r="MSR361" s="99"/>
      <c r="MSS361" s="99">
        <f t="shared" si="163"/>
        <v>1</v>
      </c>
      <c r="MST361" s="100" t="s">
        <v>1544</v>
      </c>
      <c r="MSU361" s="101">
        <v>20302</v>
      </c>
      <c r="MSV361" s="100" t="s">
        <v>1545</v>
      </c>
      <c r="MSW361" s="100"/>
      <c r="MSX361" s="123" t="s">
        <v>1543</v>
      </c>
      <c r="MSY361" s="106"/>
      <c r="MSZ361" s="99"/>
      <c r="MTA361" s="99">
        <f t="shared" si="163"/>
        <v>1</v>
      </c>
      <c r="MTB361" s="100" t="s">
        <v>1544</v>
      </c>
      <c r="MTC361" s="101">
        <v>20302</v>
      </c>
      <c r="MTD361" s="100" t="s">
        <v>1545</v>
      </c>
      <c r="MTE361" s="100"/>
      <c r="MTF361" s="123" t="s">
        <v>1543</v>
      </c>
      <c r="MTG361" s="106"/>
      <c r="MTH361" s="99"/>
      <c r="MTI361" s="99">
        <f t="shared" si="163"/>
        <v>1</v>
      </c>
      <c r="MTJ361" s="100" t="s">
        <v>1544</v>
      </c>
      <c r="MTK361" s="101">
        <v>20302</v>
      </c>
      <c r="MTL361" s="100" t="s">
        <v>1545</v>
      </c>
      <c r="MTM361" s="100"/>
      <c r="MTN361" s="123" t="s">
        <v>1543</v>
      </c>
      <c r="MTO361" s="106"/>
      <c r="MTP361" s="99"/>
      <c r="MTQ361" s="99">
        <f t="shared" si="163"/>
        <v>1</v>
      </c>
      <c r="MTR361" s="100" t="s">
        <v>1544</v>
      </c>
      <c r="MTS361" s="101">
        <v>20302</v>
      </c>
      <c r="MTT361" s="100" t="s">
        <v>1545</v>
      </c>
      <c r="MTU361" s="100"/>
      <c r="MTV361" s="123" t="s">
        <v>1543</v>
      </c>
      <c r="MTW361" s="106"/>
      <c r="MTX361" s="99"/>
      <c r="MTY361" s="99">
        <f t="shared" si="163"/>
        <v>1</v>
      </c>
      <c r="MTZ361" s="100" t="s">
        <v>1544</v>
      </c>
      <c r="MUA361" s="101">
        <v>20302</v>
      </c>
      <c r="MUB361" s="100" t="s">
        <v>1545</v>
      </c>
      <c r="MUC361" s="100"/>
      <c r="MUD361" s="123" t="s">
        <v>1543</v>
      </c>
      <c r="MUE361" s="106"/>
      <c r="MUF361" s="99"/>
      <c r="MUG361" s="99">
        <f t="shared" si="163"/>
        <v>1</v>
      </c>
      <c r="MUH361" s="100" t="s">
        <v>1544</v>
      </c>
      <c r="MUI361" s="101">
        <v>20302</v>
      </c>
      <c r="MUJ361" s="100" t="s">
        <v>1545</v>
      </c>
      <c r="MUK361" s="100"/>
      <c r="MUL361" s="123" t="s">
        <v>1543</v>
      </c>
      <c r="MUM361" s="106"/>
      <c r="MUN361" s="99"/>
      <c r="MUO361" s="99">
        <f t="shared" ref="MUO361:MWS361" si="164">IF(MUS361&gt;1,"",1)</f>
        <v>1</v>
      </c>
      <c r="MUP361" s="100" t="s">
        <v>1544</v>
      </c>
      <c r="MUQ361" s="101">
        <v>20302</v>
      </c>
      <c r="MUR361" s="100" t="s">
        <v>1545</v>
      </c>
      <c r="MUS361" s="100"/>
      <c r="MUT361" s="123" t="s">
        <v>1543</v>
      </c>
      <c r="MUU361" s="106"/>
      <c r="MUV361" s="99"/>
      <c r="MUW361" s="99">
        <f t="shared" si="164"/>
        <v>1</v>
      </c>
      <c r="MUX361" s="100" t="s">
        <v>1544</v>
      </c>
      <c r="MUY361" s="101">
        <v>20302</v>
      </c>
      <c r="MUZ361" s="100" t="s">
        <v>1545</v>
      </c>
      <c r="MVA361" s="100"/>
      <c r="MVB361" s="123" t="s">
        <v>1543</v>
      </c>
      <c r="MVC361" s="106"/>
      <c r="MVD361" s="99"/>
      <c r="MVE361" s="99">
        <f t="shared" si="164"/>
        <v>1</v>
      </c>
      <c r="MVF361" s="100" t="s">
        <v>1544</v>
      </c>
      <c r="MVG361" s="101">
        <v>20302</v>
      </c>
      <c r="MVH361" s="100" t="s">
        <v>1545</v>
      </c>
      <c r="MVI361" s="100"/>
      <c r="MVJ361" s="123" t="s">
        <v>1543</v>
      </c>
      <c r="MVK361" s="106"/>
      <c r="MVL361" s="99"/>
      <c r="MVM361" s="99">
        <f t="shared" si="164"/>
        <v>1</v>
      </c>
      <c r="MVN361" s="100" t="s">
        <v>1544</v>
      </c>
      <c r="MVO361" s="101">
        <v>20302</v>
      </c>
      <c r="MVP361" s="100" t="s">
        <v>1545</v>
      </c>
      <c r="MVQ361" s="100"/>
      <c r="MVR361" s="123" t="s">
        <v>1543</v>
      </c>
      <c r="MVS361" s="106"/>
      <c r="MVT361" s="99"/>
      <c r="MVU361" s="99">
        <f t="shared" si="164"/>
        <v>1</v>
      </c>
      <c r="MVV361" s="100" t="s">
        <v>1544</v>
      </c>
      <c r="MVW361" s="101">
        <v>20302</v>
      </c>
      <c r="MVX361" s="100" t="s">
        <v>1545</v>
      </c>
      <c r="MVY361" s="100"/>
      <c r="MVZ361" s="123" t="s">
        <v>1543</v>
      </c>
      <c r="MWA361" s="106"/>
      <c r="MWB361" s="99"/>
      <c r="MWC361" s="99">
        <f t="shared" si="164"/>
        <v>1</v>
      </c>
      <c r="MWD361" s="100" t="s">
        <v>1544</v>
      </c>
      <c r="MWE361" s="101">
        <v>20302</v>
      </c>
      <c r="MWF361" s="100" t="s">
        <v>1545</v>
      </c>
      <c r="MWG361" s="100"/>
      <c r="MWH361" s="123" t="s">
        <v>1543</v>
      </c>
      <c r="MWI361" s="106"/>
      <c r="MWJ361" s="99"/>
      <c r="MWK361" s="99">
        <f t="shared" si="164"/>
        <v>1</v>
      </c>
      <c r="MWL361" s="100" t="s">
        <v>1544</v>
      </c>
      <c r="MWM361" s="101">
        <v>20302</v>
      </c>
      <c r="MWN361" s="100" t="s">
        <v>1545</v>
      </c>
      <c r="MWO361" s="100"/>
      <c r="MWP361" s="123" t="s">
        <v>1543</v>
      </c>
      <c r="MWQ361" s="106"/>
      <c r="MWR361" s="99"/>
      <c r="MWS361" s="99">
        <f t="shared" si="164"/>
        <v>1</v>
      </c>
      <c r="MWT361" s="100" t="s">
        <v>1544</v>
      </c>
      <c r="MWU361" s="101">
        <v>20302</v>
      </c>
      <c r="MWV361" s="100" t="s">
        <v>1545</v>
      </c>
      <c r="MWW361" s="100"/>
      <c r="MWX361" s="123" t="s">
        <v>1543</v>
      </c>
      <c r="MWY361" s="106"/>
      <c r="MWZ361" s="99"/>
      <c r="MXA361" s="99">
        <f t="shared" ref="MXA361:MZE361" si="165">IF(MXE361&gt;1,"",1)</f>
        <v>1</v>
      </c>
      <c r="MXB361" s="100" t="s">
        <v>1544</v>
      </c>
      <c r="MXC361" s="101">
        <v>20302</v>
      </c>
      <c r="MXD361" s="100" t="s">
        <v>1545</v>
      </c>
      <c r="MXE361" s="100"/>
      <c r="MXF361" s="123" t="s">
        <v>1543</v>
      </c>
      <c r="MXG361" s="106"/>
      <c r="MXH361" s="99"/>
      <c r="MXI361" s="99">
        <f t="shared" si="165"/>
        <v>1</v>
      </c>
      <c r="MXJ361" s="100" t="s">
        <v>1544</v>
      </c>
      <c r="MXK361" s="101">
        <v>20302</v>
      </c>
      <c r="MXL361" s="100" t="s">
        <v>1545</v>
      </c>
      <c r="MXM361" s="100"/>
      <c r="MXN361" s="123" t="s">
        <v>1543</v>
      </c>
      <c r="MXO361" s="106"/>
      <c r="MXP361" s="99"/>
      <c r="MXQ361" s="99">
        <f t="shared" si="165"/>
        <v>1</v>
      </c>
      <c r="MXR361" s="100" t="s">
        <v>1544</v>
      </c>
      <c r="MXS361" s="101">
        <v>20302</v>
      </c>
      <c r="MXT361" s="100" t="s">
        <v>1545</v>
      </c>
      <c r="MXU361" s="100"/>
      <c r="MXV361" s="123" t="s">
        <v>1543</v>
      </c>
      <c r="MXW361" s="106"/>
      <c r="MXX361" s="99"/>
      <c r="MXY361" s="99">
        <f t="shared" si="165"/>
        <v>1</v>
      </c>
      <c r="MXZ361" s="100" t="s">
        <v>1544</v>
      </c>
      <c r="MYA361" s="101">
        <v>20302</v>
      </c>
      <c r="MYB361" s="100" t="s">
        <v>1545</v>
      </c>
      <c r="MYC361" s="100"/>
      <c r="MYD361" s="123" t="s">
        <v>1543</v>
      </c>
      <c r="MYE361" s="106"/>
      <c r="MYF361" s="99"/>
      <c r="MYG361" s="99">
        <f t="shared" si="165"/>
        <v>1</v>
      </c>
      <c r="MYH361" s="100" t="s">
        <v>1544</v>
      </c>
      <c r="MYI361" s="101">
        <v>20302</v>
      </c>
      <c r="MYJ361" s="100" t="s">
        <v>1545</v>
      </c>
      <c r="MYK361" s="100"/>
      <c r="MYL361" s="123" t="s">
        <v>1543</v>
      </c>
      <c r="MYM361" s="106"/>
      <c r="MYN361" s="99"/>
      <c r="MYO361" s="99">
        <f t="shared" si="165"/>
        <v>1</v>
      </c>
      <c r="MYP361" s="100" t="s">
        <v>1544</v>
      </c>
      <c r="MYQ361" s="101">
        <v>20302</v>
      </c>
      <c r="MYR361" s="100" t="s">
        <v>1545</v>
      </c>
      <c r="MYS361" s="100"/>
      <c r="MYT361" s="123" t="s">
        <v>1543</v>
      </c>
      <c r="MYU361" s="106"/>
      <c r="MYV361" s="99"/>
      <c r="MYW361" s="99">
        <f t="shared" si="165"/>
        <v>1</v>
      </c>
      <c r="MYX361" s="100" t="s">
        <v>1544</v>
      </c>
      <c r="MYY361" s="101">
        <v>20302</v>
      </c>
      <c r="MYZ361" s="100" t="s">
        <v>1545</v>
      </c>
      <c r="MZA361" s="100"/>
      <c r="MZB361" s="123" t="s">
        <v>1543</v>
      </c>
      <c r="MZC361" s="106"/>
      <c r="MZD361" s="99"/>
      <c r="MZE361" s="99">
        <f t="shared" si="165"/>
        <v>1</v>
      </c>
      <c r="MZF361" s="100" t="s">
        <v>1544</v>
      </c>
      <c r="MZG361" s="101">
        <v>20302</v>
      </c>
      <c r="MZH361" s="100" t="s">
        <v>1545</v>
      </c>
      <c r="MZI361" s="100"/>
      <c r="MZJ361" s="123" t="s">
        <v>1543</v>
      </c>
      <c r="MZK361" s="106"/>
      <c r="MZL361" s="99"/>
      <c r="MZM361" s="99">
        <f t="shared" ref="MZM361:NBQ361" si="166">IF(MZQ361&gt;1,"",1)</f>
        <v>1</v>
      </c>
      <c r="MZN361" s="100" t="s">
        <v>1544</v>
      </c>
      <c r="MZO361" s="101">
        <v>20302</v>
      </c>
      <c r="MZP361" s="100" t="s">
        <v>1545</v>
      </c>
      <c r="MZQ361" s="100"/>
      <c r="MZR361" s="123" t="s">
        <v>1543</v>
      </c>
      <c r="MZS361" s="106"/>
      <c r="MZT361" s="99"/>
      <c r="MZU361" s="99">
        <f t="shared" si="166"/>
        <v>1</v>
      </c>
      <c r="MZV361" s="100" t="s">
        <v>1544</v>
      </c>
      <c r="MZW361" s="101">
        <v>20302</v>
      </c>
      <c r="MZX361" s="100" t="s">
        <v>1545</v>
      </c>
      <c r="MZY361" s="100"/>
      <c r="MZZ361" s="123" t="s">
        <v>1543</v>
      </c>
      <c r="NAA361" s="106"/>
      <c r="NAB361" s="99"/>
      <c r="NAC361" s="99">
        <f t="shared" si="166"/>
        <v>1</v>
      </c>
      <c r="NAD361" s="100" t="s">
        <v>1544</v>
      </c>
      <c r="NAE361" s="101">
        <v>20302</v>
      </c>
      <c r="NAF361" s="100" t="s">
        <v>1545</v>
      </c>
      <c r="NAG361" s="100"/>
      <c r="NAH361" s="123" t="s">
        <v>1543</v>
      </c>
      <c r="NAI361" s="106"/>
      <c r="NAJ361" s="99"/>
      <c r="NAK361" s="99">
        <f t="shared" si="166"/>
        <v>1</v>
      </c>
      <c r="NAL361" s="100" t="s">
        <v>1544</v>
      </c>
      <c r="NAM361" s="101">
        <v>20302</v>
      </c>
      <c r="NAN361" s="100" t="s">
        <v>1545</v>
      </c>
      <c r="NAO361" s="100"/>
      <c r="NAP361" s="123" t="s">
        <v>1543</v>
      </c>
      <c r="NAQ361" s="106"/>
      <c r="NAR361" s="99"/>
      <c r="NAS361" s="99">
        <f t="shared" si="166"/>
        <v>1</v>
      </c>
      <c r="NAT361" s="100" t="s">
        <v>1544</v>
      </c>
      <c r="NAU361" s="101">
        <v>20302</v>
      </c>
      <c r="NAV361" s="100" t="s">
        <v>1545</v>
      </c>
      <c r="NAW361" s="100"/>
      <c r="NAX361" s="123" t="s">
        <v>1543</v>
      </c>
      <c r="NAY361" s="106"/>
      <c r="NAZ361" s="99"/>
      <c r="NBA361" s="99">
        <f t="shared" si="166"/>
        <v>1</v>
      </c>
      <c r="NBB361" s="100" t="s">
        <v>1544</v>
      </c>
      <c r="NBC361" s="101">
        <v>20302</v>
      </c>
      <c r="NBD361" s="100" t="s">
        <v>1545</v>
      </c>
      <c r="NBE361" s="100"/>
      <c r="NBF361" s="123" t="s">
        <v>1543</v>
      </c>
      <c r="NBG361" s="106"/>
      <c r="NBH361" s="99"/>
      <c r="NBI361" s="99">
        <f t="shared" si="166"/>
        <v>1</v>
      </c>
      <c r="NBJ361" s="100" t="s">
        <v>1544</v>
      </c>
      <c r="NBK361" s="101">
        <v>20302</v>
      </c>
      <c r="NBL361" s="100" t="s">
        <v>1545</v>
      </c>
      <c r="NBM361" s="100"/>
      <c r="NBN361" s="123" t="s">
        <v>1543</v>
      </c>
      <c r="NBO361" s="106"/>
      <c r="NBP361" s="99"/>
      <c r="NBQ361" s="99">
        <f t="shared" si="166"/>
        <v>1</v>
      </c>
      <c r="NBR361" s="100" t="s">
        <v>1544</v>
      </c>
      <c r="NBS361" s="101">
        <v>20302</v>
      </c>
      <c r="NBT361" s="100" t="s">
        <v>1545</v>
      </c>
      <c r="NBU361" s="100"/>
      <c r="NBV361" s="123" t="s">
        <v>1543</v>
      </c>
      <c r="NBW361" s="106"/>
      <c r="NBX361" s="99"/>
      <c r="NBY361" s="99">
        <f t="shared" ref="NBY361:NEC361" si="167">IF(NCC361&gt;1,"",1)</f>
        <v>1</v>
      </c>
      <c r="NBZ361" s="100" t="s">
        <v>1544</v>
      </c>
      <c r="NCA361" s="101">
        <v>20302</v>
      </c>
      <c r="NCB361" s="100" t="s">
        <v>1545</v>
      </c>
      <c r="NCC361" s="100"/>
      <c r="NCD361" s="123" t="s">
        <v>1543</v>
      </c>
      <c r="NCE361" s="106"/>
      <c r="NCF361" s="99"/>
      <c r="NCG361" s="99">
        <f t="shared" si="167"/>
        <v>1</v>
      </c>
      <c r="NCH361" s="100" t="s">
        <v>1544</v>
      </c>
      <c r="NCI361" s="101">
        <v>20302</v>
      </c>
      <c r="NCJ361" s="100" t="s">
        <v>1545</v>
      </c>
      <c r="NCK361" s="100"/>
      <c r="NCL361" s="123" t="s">
        <v>1543</v>
      </c>
      <c r="NCM361" s="106"/>
      <c r="NCN361" s="99"/>
      <c r="NCO361" s="99">
        <f t="shared" si="167"/>
        <v>1</v>
      </c>
      <c r="NCP361" s="100" t="s">
        <v>1544</v>
      </c>
      <c r="NCQ361" s="101">
        <v>20302</v>
      </c>
      <c r="NCR361" s="100" t="s">
        <v>1545</v>
      </c>
      <c r="NCS361" s="100"/>
      <c r="NCT361" s="123" t="s">
        <v>1543</v>
      </c>
      <c r="NCU361" s="106"/>
      <c r="NCV361" s="99"/>
      <c r="NCW361" s="99">
        <f t="shared" si="167"/>
        <v>1</v>
      </c>
      <c r="NCX361" s="100" t="s">
        <v>1544</v>
      </c>
      <c r="NCY361" s="101">
        <v>20302</v>
      </c>
      <c r="NCZ361" s="100" t="s">
        <v>1545</v>
      </c>
      <c r="NDA361" s="100"/>
      <c r="NDB361" s="123" t="s">
        <v>1543</v>
      </c>
      <c r="NDC361" s="106"/>
      <c r="NDD361" s="99"/>
      <c r="NDE361" s="99">
        <f t="shared" si="167"/>
        <v>1</v>
      </c>
      <c r="NDF361" s="100" t="s">
        <v>1544</v>
      </c>
      <c r="NDG361" s="101">
        <v>20302</v>
      </c>
      <c r="NDH361" s="100" t="s">
        <v>1545</v>
      </c>
      <c r="NDI361" s="100"/>
      <c r="NDJ361" s="123" t="s">
        <v>1543</v>
      </c>
      <c r="NDK361" s="106"/>
      <c r="NDL361" s="99"/>
      <c r="NDM361" s="99">
        <f t="shared" si="167"/>
        <v>1</v>
      </c>
      <c r="NDN361" s="100" t="s">
        <v>1544</v>
      </c>
      <c r="NDO361" s="101">
        <v>20302</v>
      </c>
      <c r="NDP361" s="100" t="s">
        <v>1545</v>
      </c>
      <c r="NDQ361" s="100"/>
      <c r="NDR361" s="123" t="s">
        <v>1543</v>
      </c>
      <c r="NDS361" s="106"/>
      <c r="NDT361" s="99"/>
      <c r="NDU361" s="99">
        <f t="shared" si="167"/>
        <v>1</v>
      </c>
      <c r="NDV361" s="100" t="s">
        <v>1544</v>
      </c>
      <c r="NDW361" s="101">
        <v>20302</v>
      </c>
      <c r="NDX361" s="100" t="s">
        <v>1545</v>
      </c>
      <c r="NDY361" s="100"/>
      <c r="NDZ361" s="123" t="s">
        <v>1543</v>
      </c>
      <c r="NEA361" s="106"/>
      <c r="NEB361" s="99"/>
      <c r="NEC361" s="99">
        <f t="shared" si="167"/>
        <v>1</v>
      </c>
      <c r="NED361" s="100" t="s">
        <v>1544</v>
      </c>
      <c r="NEE361" s="101">
        <v>20302</v>
      </c>
      <c r="NEF361" s="100" t="s">
        <v>1545</v>
      </c>
      <c r="NEG361" s="100"/>
      <c r="NEH361" s="123" t="s">
        <v>1543</v>
      </c>
      <c r="NEI361" s="106"/>
      <c r="NEJ361" s="99"/>
      <c r="NEK361" s="99">
        <f t="shared" ref="NEK361:NGO361" si="168">IF(NEO361&gt;1,"",1)</f>
        <v>1</v>
      </c>
      <c r="NEL361" s="100" t="s">
        <v>1544</v>
      </c>
      <c r="NEM361" s="101">
        <v>20302</v>
      </c>
      <c r="NEN361" s="100" t="s">
        <v>1545</v>
      </c>
      <c r="NEO361" s="100"/>
      <c r="NEP361" s="123" t="s">
        <v>1543</v>
      </c>
      <c r="NEQ361" s="106"/>
      <c r="NER361" s="99"/>
      <c r="NES361" s="99">
        <f t="shared" si="168"/>
        <v>1</v>
      </c>
      <c r="NET361" s="100" t="s">
        <v>1544</v>
      </c>
      <c r="NEU361" s="101">
        <v>20302</v>
      </c>
      <c r="NEV361" s="100" t="s">
        <v>1545</v>
      </c>
      <c r="NEW361" s="100"/>
      <c r="NEX361" s="123" t="s">
        <v>1543</v>
      </c>
      <c r="NEY361" s="106"/>
      <c r="NEZ361" s="99"/>
      <c r="NFA361" s="99">
        <f t="shared" si="168"/>
        <v>1</v>
      </c>
      <c r="NFB361" s="100" t="s">
        <v>1544</v>
      </c>
      <c r="NFC361" s="101">
        <v>20302</v>
      </c>
      <c r="NFD361" s="100" t="s">
        <v>1545</v>
      </c>
      <c r="NFE361" s="100"/>
      <c r="NFF361" s="123" t="s">
        <v>1543</v>
      </c>
      <c r="NFG361" s="106"/>
      <c r="NFH361" s="99"/>
      <c r="NFI361" s="99">
        <f t="shared" si="168"/>
        <v>1</v>
      </c>
      <c r="NFJ361" s="100" t="s">
        <v>1544</v>
      </c>
      <c r="NFK361" s="101">
        <v>20302</v>
      </c>
      <c r="NFL361" s="100" t="s">
        <v>1545</v>
      </c>
      <c r="NFM361" s="100"/>
      <c r="NFN361" s="123" t="s">
        <v>1543</v>
      </c>
      <c r="NFO361" s="106"/>
      <c r="NFP361" s="99"/>
      <c r="NFQ361" s="99">
        <f t="shared" si="168"/>
        <v>1</v>
      </c>
      <c r="NFR361" s="100" t="s">
        <v>1544</v>
      </c>
      <c r="NFS361" s="101">
        <v>20302</v>
      </c>
      <c r="NFT361" s="100" t="s">
        <v>1545</v>
      </c>
      <c r="NFU361" s="100"/>
      <c r="NFV361" s="123" t="s">
        <v>1543</v>
      </c>
      <c r="NFW361" s="106"/>
      <c r="NFX361" s="99"/>
      <c r="NFY361" s="99">
        <f t="shared" si="168"/>
        <v>1</v>
      </c>
      <c r="NFZ361" s="100" t="s">
        <v>1544</v>
      </c>
      <c r="NGA361" s="101">
        <v>20302</v>
      </c>
      <c r="NGB361" s="100" t="s">
        <v>1545</v>
      </c>
      <c r="NGC361" s="100"/>
      <c r="NGD361" s="123" t="s">
        <v>1543</v>
      </c>
      <c r="NGE361" s="106"/>
      <c r="NGF361" s="99"/>
      <c r="NGG361" s="99">
        <f t="shared" si="168"/>
        <v>1</v>
      </c>
      <c r="NGH361" s="100" t="s">
        <v>1544</v>
      </c>
      <c r="NGI361" s="101">
        <v>20302</v>
      </c>
      <c r="NGJ361" s="100" t="s">
        <v>1545</v>
      </c>
      <c r="NGK361" s="100"/>
      <c r="NGL361" s="123" t="s">
        <v>1543</v>
      </c>
      <c r="NGM361" s="106"/>
      <c r="NGN361" s="99"/>
      <c r="NGO361" s="99">
        <f t="shared" si="168"/>
        <v>1</v>
      </c>
      <c r="NGP361" s="100" t="s">
        <v>1544</v>
      </c>
      <c r="NGQ361" s="101">
        <v>20302</v>
      </c>
      <c r="NGR361" s="100" t="s">
        <v>1545</v>
      </c>
      <c r="NGS361" s="100"/>
      <c r="NGT361" s="123" t="s">
        <v>1543</v>
      </c>
      <c r="NGU361" s="106"/>
      <c r="NGV361" s="99"/>
      <c r="NGW361" s="99">
        <f t="shared" ref="NGW361:NJA361" si="169">IF(NHA361&gt;1,"",1)</f>
        <v>1</v>
      </c>
      <c r="NGX361" s="100" t="s">
        <v>1544</v>
      </c>
      <c r="NGY361" s="101">
        <v>20302</v>
      </c>
      <c r="NGZ361" s="100" t="s">
        <v>1545</v>
      </c>
      <c r="NHA361" s="100"/>
      <c r="NHB361" s="123" t="s">
        <v>1543</v>
      </c>
      <c r="NHC361" s="106"/>
      <c r="NHD361" s="99"/>
      <c r="NHE361" s="99">
        <f t="shared" si="169"/>
        <v>1</v>
      </c>
      <c r="NHF361" s="100" t="s">
        <v>1544</v>
      </c>
      <c r="NHG361" s="101">
        <v>20302</v>
      </c>
      <c r="NHH361" s="100" t="s">
        <v>1545</v>
      </c>
      <c r="NHI361" s="100"/>
      <c r="NHJ361" s="123" t="s">
        <v>1543</v>
      </c>
      <c r="NHK361" s="106"/>
      <c r="NHL361" s="99"/>
      <c r="NHM361" s="99">
        <f t="shared" si="169"/>
        <v>1</v>
      </c>
      <c r="NHN361" s="100" t="s">
        <v>1544</v>
      </c>
      <c r="NHO361" s="101">
        <v>20302</v>
      </c>
      <c r="NHP361" s="100" t="s">
        <v>1545</v>
      </c>
      <c r="NHQ361" s="100"/>
      <c r="NHR361" s="123" t="s">
        <v>1543</v>
      </c>
      <c r="NHS361" s="106"/>
      <c r="NHT361" s="99"/>
      <c r="NHU361" s="99">
        <f t="shared" si="169"/>
        <v>1</v>
      </c>
      <c r="NHV361" s="100" t="s">
        <v>1544</v>
      </c>
      <c r="NHW361" s="101">
        <v>20302</v>
      </c>
      <c r="NHX361" s="100" t="s">
        <v>1545</v>
      </c>
      <c r="NHY361" s="100"/>
      <c r="NHZ361" s="123" t="s">
        <v>1543</v>
      </c>
      <c r="NIA361" s="106"/>
      <c r="NIB361" s="99"/>
      <c r="NIC361" s="99">
        <f t="shared" si="169"/>
        <v>1</v>
      </c>
      <c r="NID361" s="100" t="s">
        <v>1544</v>
      </c>
      <c r="NIE361" s="101">
        <v>20302</v>
      </c>
      <c r="NIF361" s="100" t="s">
        <v>1545</v>
      </c>
      <c r="NIG361" s="100"/>
      <c r="NIH361" s="123" t="s">
        <v>1543</v>
      </c>
      <c r="NII361" s="106"/>
      <c r="NIJ361" s="99"/>
      <c r="NIK361" s="99">
        <f t="shared" si="169"/>
        <v>1</v>
      </c>
      <c r="NIL361" s="100" t="s">
        <v>1544</v>
      </c>
      <c r="NIM361" s="101">
        <v>20302</v>
      </c>
      <c r="NIN361" s="100" t="s">
        <v>1545</v>
      </c>
      <c r="NIO361" s="100"/>
      <c r="NIP361" s="123" t="s">
        <v>1543</v>
      </c>
      <c r="NIQ361" s="106"/>
      <c r="NIR361" s="99"/>
      <c r="NIS361" s="99">
        <f t="shared" si="169"/>
        <v>1</v>
      </c>
      <c r="NIT361" s="100" t="s">
        <v>1544</v>
      </c>
      <c r="NIU361" s="101">
        <v>20302</v>
      </c>
      <c r="NIV361" s="100" t="s">
        <v>1545</v>
      </c>
      <c r="NIW361" s="100"/>
      <c r="NIX361" s="123" t="s">
        <v>1543</v>
      </c>
      <c r="NIY361" s="106"/>
      <c r="NIZ361" s="99"/>
      <c r="NJA361" s="99">
        <f t="shared" si="169"/>
        <v>1</v>
      </c>
      <c r="NJB361" s="100" t="s">
        <v>1544</v>
      </c>
      <c r="NJC361" s="101">
        <v>20302</v>
      </c>
      <c r="NJD361" s="100" t="s">
        <v>1545</v>
      </c>
      <c r="NJE361" s="100"/>
      <c r="NJF361" s="123" t="s">
        <v>1543</v>
      </c>
      <c r="NJG361" s="106"/>
      <c r="NJH361" s="99"/>
      <c r="NJI361" s="99">
        <f t="shared" ref="NJI361:NLM361" si="170">IF(NJM361&gt;1,"",1)</f>
        <v>1</v>
      </c>
      <c r="NJJ361" s="100" t="s">
        <v>1544</v>
      </c>
      <c r="NJK361" s="101">
        <v>20302</v>
      </c>
      <c r="NJL361" s="100" t="s">
        <v>1545</v>
      </c>
      <c r="NJM361" s="100"/>
      <c r="NJN361" s="123" t="s">
        <v>1543</v>
      </c>
      <c r="NJO361" s="106"/>
      <c r="NJP361" s="99"/>
      <c r="NJQ361" s="99">
        <f t="shared" si="170"/>
        <v>1</v>
      </c>
      <c r="NJR361" s="100" t="s">
        <v>1544</v>
      </c>
      <c r="NJS361" s="101">
        <v>20302</v>
      </c>
      <c r="NJT361" s="100" t="s">
        <v>1545</v>
      </c>
      <c r="NJU361" s="100"/>
      <c r="NJV361" s="123" t="s">
        <v>1543</v>
      </c>
      <c r="NJW361" s="106"/>
      <c r="NJX361" s="99"/>
      <c r="NJY361" s="99">
        <f t="shared" si="170"/>
        <v>1</v>
      </c>
      <c r="NJZ361" s="100" t="s">
        <v>1544</v>
      </c>
      <c r="NKA361" s="101">
        <v>20302</v>
      </c>
      <c r="NKB361" s="100" t="s">
        <v>1545</v>
      </c>
      <c r="NKC361" s="100"/>
      <c r="NKD361" s="123" t="s">
        <v>1543</v>
      </c>
      <c r="NKE361" s="106"/>
      <c r="NKF361" s="99"/>
      <c r="NKG361" s="99">
        <f t="shared" si="170"/>
        <v>1</v>
      </c>
      <c r="NKH361" s="100" t="s">
        <v>1544</v>
      </c>
      <c r="NKI361" s="101">
        <v>20302</v>
      </c>
      <c r="NKJ361" s="100" t="s">
        <v>1545</v>
      </c>
      <c r="NKK361" s="100"/>
      <c r="NKL361" s="123" t="s">
        <v>1543</v>
      </c>
      <c r="NKM361" s="106"/>
      <c r="NKN361" s="99"/>
      <c r="NKO361" s="99">
        <f t="shared" si="170"/>
        <v>1</v>
      </c>
      <c r="NKP361" s="100" t="s">
        <v>1544</v>
      </c>
      <c r="NKQ361" s="101">
        <v>20302</v>
      </c>
      <c r="NKR361" s="100" t="s">
        <v>1545</v>
      </c>
      <c r="NKS361" s="100"/>
      <c r="NKT361" s="123" t="s">
        <v>1543</v>
      </c>
      <c r="NKU361" s="106"/>
      <c r="NKV361" s="99"/>
      <c r="NKW361" s="99">
        <f t="shared" si="170"/>
        <v>1</v>
      </c>
      <c r="NKX361" s="100" t="s">
        <v>1544</v>
      </c>
      <c r="NKY361" s="101">
        <v>20302</v>
      </c>
      <c r="NKZ361" s="100" t="s">
        <v>1545</v>
      </c>
      <c r="NLA361" s="100"/>
      <c r="NLB361" s="123" t="s">
        <v>1543</v>
      </c>
      <c r="NLC361" s="106"/>
      <c r="NLD361" s="99"/>
      <c r="NLE361" s="99">
        <f t="shared" si="170"/>
        <v>1</v>
      </c>
      <c r="NLF361" s="100" t="s">
        <v>1544</v>
      </c>
      <c r="NLG361" s="101">
        <v>20302</v>
      </c>
      <c r="NLH361" s="100" t="s">
        <v>1545</v>
      </c>
      <c r="NLI361" s="100"/>
      <c r="NLJ361" s="123" t="s">
        <v>1543</v>
      </c>
      <c r="NLK361" s="106"/>
      <c r="NLL361" s="99"/>
      <c r="NLM361" s="99">
        <f t="shared" si="170"/>
        <v>1</v>
      </c>
      <c r="NLN361" s="100" t="s">
        <v>1544</v>
      </c>
      <c r="NLO361" s="101">
        <v>20302</v>
      </c>
      <c r="NLP361" s="100" t="s">
        <v>1545</v>
      </c>
      <c r="NLQ361" s="100"/>
      <c r="NLR361" s="123" t="s">
        <v>1543</v>
      </c>
      <c r="NLS361" s="106"/>
      <c r="NLT361" s="99"/>
      <c r="NLU361" s="99">
        <f t="shared" ref="NLU361:NNY361" si="171">IF(NLY361&gt;1,"",1)</f>
        <v>1</v>
      </c>
      <c r="NLV361" s="100" t="s">
        <v>1544</v>
      </c>
      <c r="NLW361" s="101">
        <v>20302</v>
      </c>
      <c r="NLX361" s="100" t="s">
        <v>1545</v>
      </c>
      <c r="NLY361" s="100"/>
      <c r="NLZ361" s="123" t="s">
        <v>1543</v>
      </c>
      <c r="NMA361" s="106"/>
      <c r="NMB361" s="99"/>
      <c r="NMC361" s="99">
        <f t="shared" si="171"/>
        <v>1</v>
      </c>
      <c r="NMD361" s="100" t="s">
        <v>1544</v>
      </c>
      <c r="NME361" s="101">
        <v>20302</v>
      </c>
      <c r="NMF361" s="100" t="s">
        <v>1545</v>
      </c>
      <c r="NMG361" s="100"/>
      <c r="NMH361" s="123" t="s">
        <v>1543</v>
      </c>
      <c r="NMI361" s="106"/>
      <c r="NMJ361" s="99"/>
      <c r="NMK361" s="99">
        <f t="shared" si="171"/>
        <v>1</v>
      </c>
      <c r="NML361" s="100" t="s">
        <v>1544</v>
      </c>
      <c r="NMM361" s="101">
        <v>20302</v>
      </c>
      <c r="NMN361" s="100" t="s">
        <v>1545</v>
      </c>
      <c r="NMO361" s="100"/>
      <c r="NMP361" s="123" t="s">
        <v>1543</v>
      </c>
      <c r="NMQ361" s="106"/>
      <c r="NMR361" s="99"/>
      <c r="NMS361" s="99">
        <f t="shared" si="171"/>
        <v>1</v>
      </c>
      <c r="NMT361" s="100" t="s">
        <v>1544</v>
      </c>
      <c r="NMU361" s="101">
        <v>20302</v>
      </c>
      <c r="NMV361" s="100" t="s">
        <v>1545</v>
      </c>
      <c r="NMW361" s="100"/>
      <c r="NMX361" s="123" t="s">
        <v>1543</v>
      </c>
      <c r="NMY361" s="106"/>
      <c r="NMZ361" s="99"/>
      <c r="NNA361" s="99">
        <f t="shared" si="171"/>
        <v>1</v>
      </c>
      <c r="NNB361" s="100" t="s">
        <v>1544</v>
      </c>
      <c r="NNC361" s="101">
        <v>20302</v>
      </c>
      <c r="NND361" s="100" t="s">
        <v>1545</v>
      </c>
      <c r="NNE361" s="100"/>
      <c r="NNF361" s="123" t="s">
        <v>1543</v>
      </c>
      <c r="NNG361" s="106"/>
      <c r="NNH361" s="99"/>
      <c r="NNI361" s="99">
        <f t="shared" si="171"/>
        <v>1</v>
      </c>
      <c r="NNJ361" s="100" t="s">
        <v>1544</v>
      </c>
      <c r="NNK361" s="101">
        <v>20302</v>
      </c>
      <c r="NNL361" s="100" t="s">
        <v>1545</v>
      </c>
      <c r="NNM361" s="100"/>
      <c r="NNN361" s="123" t="s">
        <v>1543</v>
      </c>
      <c r="NNO361" s="106"/>
      <c r="NNP361" s="99"/>
      <c r="NNQ361" s="99">
        <f t="shared" si="171"/>
        <v>1</v>
      </c>
      <c r="NNR361" s="100" t="s">
        <v>1544</v>
      </c>
      <c r="NNS361" s="101">
        <v>20302</v>
      </c>
      <c r="NNT361" s="100" t="s">
        <v>1545</v>
      </c>
      <c r="NNU361" s="100"/>
      <c r="NNV361" s="123" t="s">
        <v>1543</v>
      </c>
      <c r="NNW361" s="106"/>
      <c r="NNX361" s="99"/>
      <c r="NNY361" s="99">
        <f t="shared" si="171"/>
        <v>1</v>
      </c>
      <c r="NNZ361" s="100" t="s">
        <v>1544</v>
      </c>
      <c r="NOA361" s="101">
        <v>20302</v>
      </c>
      <c r="NOB361" s="100" t="s">
        <v>1545</v>
      </c>
      <c r="NOC361" s="100"/>
      <c r="NOD361" s="123" t="s">
        <v>1543</v>
      </c>
      <c r="NOE361" s="106"/>
      <c r="NOF361" s="99"/>
      <c r="NOG361" s="99">
        <f t="shared" ref="NOG361:NQK361" si="172">IF(NOK361&gt;1,"",1)</f>
        <v>1</v>
      </c>
      <c r="NOH361" s="100" t="s">
        <v>1544</v>
      </c>
      <c r="NOI361" s="101">
        <v>20302</v>
      </c>
      <c r="NOJ361" s="100" t="s">
        <v>1545</v>
      </c>
      <c r="NOK361" s="100"/>
      <c r="NOL361" s="123" t="s">
        <v>1543</v>
      </c>
      <c r="NOM361" s="106"/>
      <c r="NON361" s="99"/>
      <c r="NOO361" s="99">
        <f t="shared" si="172"/>
        <v>1</v>
      </c>
      <c r="NOP361" s="100" t="s">
        <v>1544</v>
      </c>
      <c r="NOQ361" s="101">
        <v>20302</v>
      </c>
      <c r="NOR361" s="100" t="s">
        <v>1545</v>
      </c>
      <c r="NOS361" s="100"/>
      <c r="NOT361" s="123" t="s">
        <v>1543</v>
      </c>
      <c r="NOU361" s="106"/>
      <c r="NOV361" s="99"/>
      <c r="NOW361" s="99">
        <f t="shared" si="172"/>
        <v>1</v>
      </c>
      <c r="NOX361" s="100" t="s">
        <v>1544</v>
      </c>
      <c r="NOY361" s="101">
        <v>20302</v>
      </c>
      <c r="NOZ361" s="100" t="s">
        <v>1545</v>
      </c>
      <c r="NPA361" s="100"/>
      <c r="NPB361" s="123" t="s">
        <v>1543</v>
      </c>
      <c r="NPC361" s="106"/>
      <c r="NPD361" s="99"/>
      <c r="NPE361" s="99">
        <f t="shared" si="172"/>
        <v>1</v>
      </c>
      <c r="NPF361" s="100" t="s">
        <v>1544</v>
      </c>
      <c r="NPG361" s="101">
        <v>20302</v>
      </c>
      <c r="NPH361" s="100" t="s">
        <v>1545</v>
      </c>
      <c r="NPI361" s="100"/>
      <c r="NPJ361" s="123" t="s">
        <v>1543</v>
      </c>
      <c r="NPK361" s="106"/>
      <c r="NPL361" s="99"/>
      <c r="NPM361" s="99">
        <f t="shared" si="172"/>
        <v>1</v>
      </c>
      <c r="NPN361" s="100" t="s">
        <v>1544</v>
      </c>
      <c r="NPO361" s="101">
        <v>20302</v>
      </c>
      <c r="NPP361" s="100" t="s">
        <v>1545</v>
      </c>
      <c r="NPQ361" s="100"/>
      <c r="NPR361" s="123" t="s">
        <v>1543</v>
      </c>
      <c r="NPS361" s="106"/>
      <c r="NPT361" s="99"/>
      <c r="NPU361" s="99">
        <f t="shared" si="172"/>
        <v>1</v>
      </c>
      <c r="NPV361" s="100" t="s">
        <v>1544</v>
      </c>
      <c r="NPW361" s="101">
        <v>20302</v>
      </c>
      <c r="NPX361" s="100" t="s">
        <v>1545</v>
      </c>
      <c r="NPY361" s="100"/>
      <c r="NPZ361" s="123" t="s">
        <v>1543</v>
      </c>
      <c r="NQA361" s="106"/>
      <c r="NQB361" s="99"/>
      <c r="NQC361" s="99">
        <f t="shared" si="172"/>
        <v>1</v>
      </c>
      <c r="NQD361" s="100" t="s">
        <v>1544</v>
      </c>
      <c r="NQE361" s="101">
        <v>20302</v>
      </c>
      <c r="NQF361" s="100" t="s">
        <v>1545</v>
      </c>
      <c r="NQG361" s="100"/>
      <c r="NQH361" s="123" t="s">
        <v>1543</v>
      </c>
      <c r="NQI361" s="106"/>
      <c r="NQJ361" s="99"/>
      <c r="NQK361" s="99">
        <f t="shared" si="172"/>
        <v>1</v>
      </c>
      <c r="NQL361" s="100" t="s">
        <v>1544</v>
      </c>
      <c r="NQM361" s="101">
        <v>20302</v>
      </c>
      <c r="NQN361" s="100" t="s">
        <v>1545</v>
      </c>
      <c r="NQO361" s="100"/>
      <c r="NQP361" s="123" t="s">
        <v>1543</v>
      </c>
      <c r="NQQ361" s="106"/>
      <c r="NQR361" s="99"/>
      <c r="NQS361" s="99">
        <f t="shared" ref="NQS361:NSW361" si="173">IF(NQW361&gt;1,"",1)</f>
        <v>1</v>
      </c>
      <c r="NQT361" s="100" t="s">
        <v>1544</v>
      </c>
      <c r="NQU361" s="101">
        <v>20302</v>
      </c>
      <c r="NQV361" s="100" t="s">
        <v>1545</v>
      </c>
      <c r="NQW361" s="100"/>
      <c r="NQX361" s="123" t="s">
        <v>1543</v>
      </c>
      <c r="NQY361" s="106"/>
      <c r="NQZ361" s="99"/>
      <c r="NRA361" s="99">
        <f t="shared" si="173"/>
        <v>1</v>
      </c>
      <c r="NRB361" s="100" t="s">
        <v>1544</v>
      </c>
      <c r="NRC361" s="101">
        <v>20302</v>
      </c>
      <c r="NRD361" s="100" t="s">
        <v>1545</v>
      </c>
      <c r="NRE361" s="100"/>
      <c r="NRF361" s="123" t="s">
        <v>1543</v>
      </c>
      <c r="NRG361" s="106"/>
      <c r="NRH361" s="99"/>
      <c r="NRI361" s="99">
        <f t="shared" si="173"/>
        <v>1</v>
      </c>
      <c r="NRJ361" s="100" t="s">
        <v>1544</v>
      </c>
      <c r="NRK361" s="101">
        <v>20302</v>
      </c>
      <c r="NRL361" s="100" t="s">
        <v>1545</v>
      </c>
      <c r="NRM361" s="100"/>
      <c r="NRN361" s="123" t="s">
        <v>1543</v>
      </c>
      <c r="NRO361" s="106"/>
      <c r="NRP361" s="99"/>
      <c r="NRQ361" s="99">
        <f t="shared" si="173"/>
        <v>1</v>
      </c>
      <c r="NRR361" s="100" t="s">
        <v>1544</v>
      </c>
      <c r="NRS361" s="101">
        <v>20302</v>
      </c>
      <c r="NRT361" s="100" t="s">
        <v>1545</v>
      </c>
      <c r="NRU361" s="100"/>
      <c r="NRV361" s="123" t="s">
        <v>1543</v>
      </c>
      <c r="NRW361" s="106"/>
      <c r="NRX361" s="99"/>
      <c r="NRY361" s="99">
        <f t="shared" si="173"/>
        <v>1</v>
      </c>
      <c r="NRZ361" s="100" t="s">
        <v>1544</v>
      </c>
      <c r="NSA361" s="101">
        <v>20302</v>
      </c>
      <c r="NSB361" s="100" t="s">
        <v>1545</v>
      </c>
      <c r="NSC361" s="100"/>
      <c r="NSD361" s="123" t="s">
        <v>1543</v>
      </c>
      <c r="NSE361" s="106"/>
      <c r="NSF361" s="99"/>
      <c r="NSG361" s="99">
        <f t="shared" si="173"/>
        <v>1</v>
      </c>
      <c r="NSH361" s="100" t="s">
        <v>1544</v>
      </c>
      <c r="NSI361" s="101">
        <v>20302</v>
      </c>
      <c r="NSJ361" s="100" t="s">
        <v>1545</v>
      </c>
      <c r="NSK361" s="100"/>
      <c r="NSL361" s="123" t="s">
        <v>1543</v>
      </c>
      <c r="NSM361" s="106"/>
      <c r="NSN361" s="99"/>
      <c r="NSO361" s="99">
        <f t="shared" si="173"/>
        <v>1</v>
      </c>
      <c r="NSP361" s="100" t="s">
        <v>1544</v>
      </c>
      <c r="NSQ361" s="101">
        <v>20302</v>
      </c>
      <c r="NSR361" s="100" t="s">
        <v>1545</v>
      </c>
      <c r="NSS361" s="100"/>
      <c r="NST361" s="123" t="s">
        <v>1543</v>
      </c>
      <c r="NSU361" s="106"/>
      <c r="NSV361" s="99"/>
      <c r="NSW361" s="99">
        <f t="shared" si="173"/>
        <v>1</v>
      </c>
      <c r="NSX361" s="100" t="s">
        <v>1544</v>
      </c>
      <c r="NSY361" s="101">
        <v>20302</v>
      </c>
      <c r="NSZ361" s="100" t="s">
        <v>1545</v>
      </c>
      <c r="NTA361" s="100"/>
      <c r="NTB361" s="123" t="s">
        <v>1543</v>
      </c>
      <c r="NTC361" s="106"/>
      <c r="NTD361" s="99"/>
      <c r="NTE361" s="99">
        <f t="shared" ref="NTE361:NVI361" si="174">IF(NTI361&gt;1,"",1)</f>
        <v>1</v>
      </c>
      <c r="NTF361" s="100" t="s">
        <v>1544</v>
      </c>
      <c r="NTG361" s="101">
        <v>20302</v>
      </c>
      <c r="NTH361" s="100" t="s">
        <v>1545</v>
      </c>
      <c r="NTI361" s="100"/>
      <c r="NTJ361" s="123" t="s">
        <v>1543</v>
      </c>
      <c r="NTK361" s="106"/>
      <c r="NTL361" s="99"/>
      <c r="NTM361" s="99">
        <f t="shared" si="174"/>
        <v>1</v>
      </c>
      <c r="NTN361" s="100" t="s">
        <v>1544</v>
      </c>
      <c r="NTO361" s="101">
        <v>20302</v>
      </c>
      <c r="NTP361" s="100" t="s">
        <v>1545</v>
      </c>
      <c r="NTQ361" s="100"/>
      <c r="NTR361" s="123" t="s">
        <v>1543</v>
      </c>
      <c r="NTS361" s="106"/>
      <c r="NTT361" s="99"/>
      <c r="NTU361" s="99">
        <f t="shared" si="174"/>
        <v>1</v>
      </c>
      <c r="NTV361" s="100" t="s">
        <v>1544</v>
      </c>
      <c r="NTW361" s="101">
        <v>20302</v>
      </c>
      <c r="NTX361" s="100" t="s">
        <v>1545</v>
      </c>
      <c r="NTY361" s="100"/>
      <c r="NTZ361" s="123" t="s">
        <v>1543</v>
      </c>
      <c r="NUA361" s="106"/>
      <c r="NUB361" s="99"/>
      <c r="NUC361" s="99">
        <f t="shared" si="174"/>
        <v>1</v>
      </c>
      <c r="NUD361" s="100" t="s">
        <v>1544</v>
      </c>
      <c r="NUE361" s="101">
        <v>20302</v>
      </c>
      <c r="NUF361" s="100" t="s">
        <v>1545</v>
      </c>
      <c r="NUG361" s="100"/>
      <c r="NUH361" s="123" t="s">
        <v>1543</v>
      </c>
      <c r="NUI361" s="106"/>
      <c r="NUJ361" s="99"/>
      <c r="NUK361" s="99">
        <f t="shared" si="174"/>
        <v>1</v>
      </c>
      <c r="NUL361" s="100" t="s">
        <v>1544</v>
      </c>
      <c r="NUM361" s="101">
        <v>20302</v>
      </c>
      <c r="NUN361" s="100" t="s">
        <v>1545</v>
      </c>
      <c r="NUO361" s="100"/>
      <c r="NUP361" s="123" t="s">
        <v>1543</v>
      </c>
      <c r="NUQ361" s="106"/>
      <c r="NUR361" s="99"/>
      <c r="NUS361" s="99">
        <f t="shared" si="174"/>
        <v>1</v>
      </c>
      <c r="NUT361" s="100" t="s">
        <v>1544</v>
      </c>
      <c r="NUU361" s="101">
        <v>20302</v>
      </c>
      <c r="NUV361" s="100" t="s">
        <v>1545</v>
      </c>
      <c r="NUW361" s="100"/>
      <c r="NUX361" s="123" t="s">
        <v>1543</v>
      </c>
      <c r="NUY361" s="106"/>
      <c r="NUZ361" s="99"/>
      <c r="NVA361" s="99">
        <f t="shared" si="174"/>
        <v>1</v>
      </c>
      <c r="NVB361" s="100" t="s">
        <v>1544</v>
      </c>
      <c r="NVC361" s="101">
        <v>20302</v>
      </c>
      <c r="NVD361" s="100" t="s">
        <v>1545</v>
      </c>
      <c r="NVE361" s="100"/>
      <c r="NVF361" s="123" t="s">
        <v>1543</v>
      </c>
      <c r="NVG361" s="106"/>
      <c r="NVH361" s="99"/>
      <c r="NVI361" s="99">
        <f t="shared" si="174"/>
        <v>1</v>
      </c>
      <c r="NVJ361" s="100" t="s">
        <v>1544</v>
      </c>
      <c r="NVK361" s="101">
        <v>20302</v>
      </c>
      <c r="NVL361" s="100" t="s">
        <v>1545</v>
      </c>
      <c r="NVM361" s="100"/>
      <c r="NVN361" s="123" t="s">
        <v>1543</v>
      </c>
      <c r="NVO361" s="106"/>
      <c r="NVP361" s="99"/>
      <c r="NVQ361" s="99">
        <f t="shared" ref="NVQ361:NXU361" si="175">IF(NVU361&gt;1,"",1)</f>
        <v>1</v>
      </c>
      <c r="NVR361" s="100" t="s">
        <v>1544</v>
      </c>
      <c r="NVS361" s="101">
        <v>20302</v>
      </c>
      <c r="NVT361" s="100" t="s">
        <v>1545</v>
      </c>
      <c r="NVU361" s="100"/>
      <c r="NVV361" s="123" t="s">
        <v>1543</v>
      </c>
      <c r="NVW361" s="106"/>
      <c r="NVX361" s="99"/>
      <c r="NVY361" s="99">
        <f t="shared" si="175"/>
        <v>1</v>
      </c>
      <c r="NVZ361" s="100" t="s">
        <v>1544</v>
      </c>
      <c r="NWA361" s="101">
        <v>20302</v>
      </c>
      <c r="NWB361" s="100" t="s">
        <v>1545</v>
      </c>
      <c r="NWC361" s="100"/>
      <c r="NWD361" s="123" t="s">
        <v>1543</v>
      </c>
      <c r="NWE361" s="106"/>
      <c r="NWF361" s="99"/>
      <c r="NWG361" s="99">
        <f t="shared" si="175"/>
        <v>1</v>
      </c>
      <c r="NWH361" s="100" t="s">
        <v>1544</v>
      </c>
      <c r="NWI361" s="101">
        <v>20302</v>
      </c>
      <c r="NWJ361" s="100" t="s">
        <v>1545</v>
      </c>
      <c r="NWK361" s="100"/>
      <c r="NWL361" s="123" t="s">
        <v>1543</v>
      </c>
      <c r="NWM361" s="106"/>
      <c r="NWN361" s="99"/>
      <c r="NWO361" s="99">
        <f t="shared" si="175"/>
        <v>1</v>
      </c>
      <c r="NWP361" s="100" t="s">
        <v>1544</v>
      </c>
      <c r="NWQ361" s="101">
        <v>20302</v>
      </c>
      <c r="NWR361" s="100" t="s">
        <v>1545</v>
      </c>
      <c r="NWS361" s="100"/>
      <c r="NWT361" s="123" t="s">
        <v>1543</v>
      </c>
      <c r="NWU361" s="106"/>
      <c r="NWV361" s="99"/>
      <c r="NWW361" s="99">
        <f t="shared" si="175"/>
        <v>1</v>
      </c>
      <c r="NWX361" s="100" t="s">
        <v>1544</v>
      </c>
      <c r="NWY361" s="101">
        <v>20302</v>
      </c>
      <c r="NWZ361" s="100" t="s">
        <v>1545</v>
      </c>
      <c r="NXA361" s="100"/>
      <c r="NXB361" s="123" t="s">
        <v>1543</v>
      </c>
      <c r="NXC361" s="106"/>
      <c r="NXD361" s="99"/>
      <c r="NXE361" s="99">
        <f t="shared" si="175"/>
        <v>1</v>
      </c>
      <c r="NXF361" s="100" t="s">
        <v>1544</v>
      </c>
      <c r="NXG361" s="101">
        <v>20302</v>
      </c>
      <c r="NXH361" s="100" t="s">
        <v>1545</v>
      </c>
      <c r="NXI361" s="100"/>
      <c r="NXJ361" s="123" t="s">
        <v>1543</v>
      </c>
      <c r="NXK361" s="106"/>
      <c r="NXL361" s="99"/>
      <c r="NXM361" s="99">
        <f t="shared" si="175"/>
        <v>1</v>
      </c>
      <c r="NXN361" s="100" t="s">
        <v>1544</v>
      </c>
      <c r="NXO361" s="101">
        <v>20302</v>
      </c>
      <c r="NXP361" s="100" t="s">
        <v>1545</v>
      </c>
      <c r="NXQ361" s="100"/>
      <c r="NXR361" s="123" t="s">
        <v>1543</v>
      </c>
      <c r="NXS361" s="106"/>
      <c r="NXT361" s="99"/>
      <c r="NXU361" s="99">
        <f t="shared" si="175"/>
        <v>1</v>
      </c>
      <c r="NXV361" s="100" t="s">
        <v>1544</v>
      </c>
      <c r="NXW361" s="101">
        <v>20302</v>
      </c>
      <c r="NXX361" s="100" t="s">
        <v>1545</v>
      </c>
      <c r="NXY361" s="100"/>
      <c r="NXZ361" s="123" t="s">
        <v>1543</v>
      </c>
      <c r="NYA361" s="106"/>
      <c r="NYB361" s="99"/>
      <c r="NYC361" s="99">
        <f t="shared" ref="NYC361:OAG361" si="176">IF(NYG361&gt;1,"",1)</f>
        <v>1</v>
      </c>
      <c r="NYD361" s="100" t="s">
        <v>1544</v>
      </c>
      <c r="NYE361" s="101">
        <v>20302</v>
      </c>
      <c r="NYF361" s="100" t="s">
        <v>1545</v>
      </c>
      <c r="NYG361" s="100"/>
      <c r="NYH361" s="123" t="s">
        <v>1543</v>
      </c>
      <c r="NYI361" s="106"/>
      <c r="NYJ361" s="99"/>
      <c r="NYK361" s="99">
        <f t="shared" si="176"/>
        <v>1</v>
      </c>
      <c r="NYL361" s="100" t="s">
        <v>1544</v>
      </c>
      <c r="NYM361" s="101">
        <v>20302</v>
      </c>
      <c r="NYN361" s="100" t="s">
        <v>1545</v>
      </c>
      <c r="NYO361" s="100"/>
      <c r="NYP361" s="123" t="s">
        <v>1543</v>
      </c>
      <c r="NYQ361" s="106"/>
      <c r="NYR361" s="99"/>
      <c r="NYS361" s="99">
        <f t="shared" si="176"/>
        <v>1</v>
      </c>
      <c r="NYT361" s="100" t="s">
        <v>1544</v>
      </c>
      <c r="NYU361" s="101">
        <v>20302</v>
      </c>
      <c r="NYV361" s="100" t="s">
        <v>1545</v>
      </c>
      <c r="NYW361" s="100"/>
      <c r="NYX361" s="123" t="s">
        <v>1543</v>
      </c>
      <c r="NYY361" s="106"/>
      <c r="NYZ361" s="99"/>
      <c r="NZA361" s="99">
        <f t="shared" si="176"/>
        <v>1</v>
      </c>
      <c r="NZB361" s="100" t="s">
        <v>1544</v>
      </c>
      <c r="NZC361" s="101">
        <v>20302</v>
      </c>
      <c r="NZD361" s="100" t="s">
        <v>1545</v>
      </c>
      <c r="NZE361" s="100"/>
      <c r="NZF361" s="123" t="s">
        <v>1543</v>
      </c>
      <c r="NZG361" s="106"/>
      <c r="NZH361" s="99"/>
      <c r="NZI361" s="99">
        <f t="shared" si="176"/>
        <v>1</v>
      </c>
      <c r="NZJ361" s="100" t="s">
        <v>1544</v>
      </c>
      <c r="NZK361" s="101">
        <v>20302</v>
      </c>
      <c r="NZL361" s="100" t="s">
        <v>1545</v>
      </c>
      <c r="NZM361" s="100"/>
      <c r="NZN361" s="123" t="s">
        <v>1543</v>
      </c>
      <c r="NZO361" s="106"/>
      <c r="NZP361" s="99"/>
      <c r="NZQ361" s="99">
        <f t="shared" si="176"/>
        <v>1</v>
      </c>
      <c r="NZR361" s="100" t="s">
        <v>1544</v>
      </c>
      <c r="NZS361" s="101">
        <v>20302</v>
      </c>
      <c r="NZT361" s="100" t="s">
        <v>1545</v>
      </c>
      <c r="NZU361" s="100"/>
      <c r="NZV361" s="123" t="s">
        <v>1543</v>
      </c>
      <c r="NZW361" s="106"/>
      <c r="NZX361" s="99"/>
      <c r="NZY361" s="99">
        <f t="shared" si="176"/>
        <v>1</v>
      </c>
      <c r="NZZ361" s="100" t="s">
        <v>1544</v>
      </c>
      <c r="OAA361" s="101">
        <v>20302</v>
      </c>
      <c r="OAB361" s="100" t="s">
        <v>1545</v>
      </c>
      <c r="OAC361" s="100"/>
      <c r="OAD361" s="123" t="s">
        <v>1543</v>
      </c>
      <c r="OAE361" s="106"/>
      <c r="OAF361" s="99"/>
      <c r="OAG361" s="99">
        <f t="shared" si="176"/>
        <v>1</v>
      </c>
      <c r="OAH361" s="100" t="s">
        <v>1544</v>
      </c>
      <c r="OAI361" s="101">
        <v>20302</v>
      </c>
      <c r="OAJ361" s="100" t="s">
        <v>1545</v>
      </c>
      <c r="OAK361" s="100"/>
      <c r="OAL361" s="123" t="s">
        <v>1543</v>
      </c>
      <c r="OAM361" s="106"/>
      <c r="OAN361" s="99"/>
      <c r="OAO361" s="99">
        <f t="shared" ref="OAO361:OCS361" si="177">IF(OAS361&gt;1,"",1)</f>
        <v>1</v>
      </c>
      <c r="OAP361" s="100" t="s">
        <v>1544</v>
      </c>
      <c r="OAQ361" s="101">
        <v>20302</v>
      </c>
      <c r="OAR361" s="100" t="s">
        <v>1545</v>
      </c>
      <c r="OAS361" s="100"/>
      <c r="OAT361" s="123" t="s">
        <v>1543</v>
      </c>
      <c r="OAU361" s="106"/>
      <c r="OAV361" s="99"/>
      <c r="OAW361" s="99">
        <f t="shared" si="177"/>
        <v>1</v>
      </c>
      <c r="OAX361" s="100" t="s">
        <v>1544</v>
      </c>
      <c r="OAY361" s="101">
        <v>20302</v>
      </c>
      <c r="OAZ361" s="100" t="s">
        <v>1545</v>
      </c>
      <c r="OBA361" s="100"/>
      <c r="OBB361" s="123" t="s">
        <v>1543</v>
      </c>
      <c r="OBC361" s="106"/>
      <c r="OBD361" s="99"/>
      <c r="OBE361" s="99">
        <f t="shared" si="177"/>
        <v>1</v>
      </c>
      <c r="OBF361" s="100" t="s">
        <v>1544</v>
      </c>
      <c r="OBG361" s="101">
        <v>20302</v>
      </c>
      <c r="OBH361" s="100" t="s">
        <v>1545</v>
      </c>
      <c r="OBI361" s="100"/>
      <c r="OBJ361" s="123" t="s">
        <v>1543</v>
      </c>
      <c r="OBK361" s="106"/>
      <c r="OBL361" s="99"/>
      <c r="OBM361" s="99">
        <f t="shared" si="177"/>
        <v>1</v>
      </c>
      <c r="OBN361" s="100" t="s">
        <v>1544</v>
      </c>
      <c r="OBO361" s="101">
        <v>20302</v>
      </c>
      <c r="OBP361" s="100" t="s">
        <v>1545</v>
      </c>
      <c r="OBQ361" s="100"/>
      <c r="OBR361" s="123" t="s">
        <v>1543</v>
      </c>
      <c r="OBS361" s="106"/>
      <c r="OBT361" s="99"/>
      <c r="OBU361" s="99">
        <f t="shared" si="177"/>
        <v>1</v>
      </c>
      <c r="OBV361" s="100" t="s">
        <v>1544</v>
      </c>
      <c r="OBW361" s="101">
        <v>20302</v>
      </c>
      <c r="OBX361" s="100" t="s">
        <v>1545</v>
      </c>
      <c r="OBY361" s="100"/>
      <c r="OBZ361" s="123" t="s">
        <v>1543</v>
      </c>
      <c r="OCA361" s="106"/>
      <c r="OCB361" s="99"/>
      <c r="OCC361" s="99">
        <f t="shared" si="177"/>
        <v>1</v>
      </c>
      <c r="OCD361" s="100" t="s">
        <v>1544</v>
      </c>
      <c r="OCE361" s="101">
        <v>20302</v>
      </c>
      <c r="OCF361" s="100" t="s">
        <v>1545</v>
      </c>
      <c r="OCG361" s="100"/>
      <c r="OCH361" s="123" t="s">
        <v>1543</v>
      </c>
      <c r="OCI361" s="106"/>
      <c r="OCJ361" s="99"/>
      <c r="OCK361" s="99">
        <f t="shared" si="177"/>
        <v>1</v>
      </c>
      <c r="OCL361" s="100" t="s">
        <v>1544</v>
      </c>
      <c r="OCM361" s="101">
        <v>20302</v>
      </c>
      <c r="OCN361" s="100" t="s">
        <v>1545</v>
      </c>
      <c r="OCO361" s="100"/>
      <c r="OCP361" s="123" t="s">
        <v>1543</v>
      </c>
      <c r="OCQ361" s="106"/>
      <c r="OCR361" s="99"/>
      <c r="OCS361" s="99">
        <f t="shared" si="177"/>
        <v>1</v>
      </c>
      <c r="OCT361" s="100" t="s">
        <v>1544</v>
      </c>
      <c r="OCU361" s="101">
        <v>20302</v>
      </c>
      <c r="OCV361" s="100" t="s">
        <v>1545</v>
      </c>
      <c r="OCW361" s="100"/>
      <c r="OCX361" s="123" t="s">
        <v>1543</v>
      </c>
      <c r="OCY361" s="106"/>
      <c r="OCZ361" s="99"/>
      <c r="ODA361" s="99">
        <f t="shared" ref="ODA361:OFE361" si="178">IF(ODE361&gt;1,"",1)</f>
        <v>1</v>
      </c>
      <c r="ODB361" s="100" t="s">
        <v>1544</v>
      </c>
      <c r="ODC361" s="101">
        <v>20302</v>
      </c>
      <c r="ODD361" s="100" t="s">
        <v>1545</v>
      </c>
      <c r="ODE361" s="100"/>
      <c r="ODF361" s="123" t="s">
        <v>1543</v>
      </c>
      <c r="ODG361" s="106"/>
      <c r="ODH361" s="99"/>
      <c r="ODI361" s="99">
        <f t="shared" si="178"/>
        <v>1</v>
      </c>
      <c r="ODJ361" s="100" t="s">
        <v>1544</v>
      </c>
      <c r="ODK361" s="101">
        <v>20302</v>
      </c>
      <c r="ODL361" s="100" t="s">
        <v>1545</v>
      </c>
      <c r="ODM361" s="100"/>
      <c r="ODN361" s="123" t="s">
        <v>1543</v>
      </c>
      <c r="ODO361" s="106"/>
      <c r="ODP361" s="99"/>
      <c r="ODQ361" s="99">
        <f t="shared" si="178"/>
        <v>1</v>
      </c>
      <c r="ODR361" s="100" t="s">
        <v>1544</v>
      </c>
      <c r="ODS361" s="101">
        <v>20302</v>
      </c>
      <c r="ODT361" s="100" t="s">
        <v>1545</v>
      </c>
      <c r="ODU361" s="100"/>
      <c r="ODV361" s="123" t="s">
        <v>1543</v>
      </c>
      <c r="ODW361" s="106"/>
      <c r="ODX361" s="99"/>
      <c r="ODY361" s="99">
        <f t="shared" si="178"/>
        <v>1</v>
      </c>
      <c r="ODZ361" s="100" t="s">
        <v>1544</v>
      </c>
      <c r="OEA361" s="101">
        <v>20302</v>
      </c>
      <c r="OEB361" s="100" t="s">
        <v>1545</v>
      </c>
      <c r="OEC361" s="100"/>
      <c r="OED361" s="123" t="s">
        <v>1543</v>
      </c>
      <c r="OEE361" s="106"/>
      <c r="OEF361" s="99"/>
      <c r="OEG361" s="99">
        <f t="shared" si="178"/>
        <v>1</v>
      </c>
      <c r="OEH361" s="100" t="s">
        <v>1544</v>
      </c>
      <c r="OEI361" s="101">
        <v>20302</v>
      </c>
      <c r="OEJ361" s="100" t="s">
        <v>1545</v>
      </c>
      <c r="OEK361" s="100"/>
      <c r="OEL361" s="123" t="s">
        <v>1543</v>
      </c>
      <c r="OEM361" s="106"/>
      <c r="OEN361" s="99"/>
      <c r="OEO361" s="99">
        <f t="shared" si="178"/>
        <v>1</v>
      </c>
      <c r="OEP361" s="100" t="s">
        <v>1544</v>
      </c>
      <c r="OEQ361" s="101">
        <v>20302</v>
      </c>
      <c r="OER361" s="100" t="s">
        <v>1545</v>
      </c>
      <c r="OES361" s="100"/>
      <c r="OET361" s="123" t="s">
        <v>1543</v>
      </c>
      <c r="OEU361" s="106"/>
      <c r="OEV361" s="99"/>
      <c r="OEW361" s="99">
        <f t="shared" si="178"/>
        <v>1</v>
      </c>
      <c r="OEX361" s="100" t="s">
        <v>1544</v>
      </c>
      <c r="OEY361" s="101">
        <v>20302</v>
      </c>
      <c r="OEZ361" s="100" t="s">
        <v>1545</v>
      </c>
      <c r="OFA361" s="100"/>
      <c r="OFB361" s="123" t="s">
        <v>1543</v>
      </c>
      <c r="OFC361" s="106"/>
      <c r="OFD361" s="99"/>
      <c r="OFE361" s="99">
        <f t="shared" si="178"/>
        <v>1</v>
      </c>
      <c r="OFF361" s="100" t="s">
        <v>1544</v>
      </c>
      <c r="OFG361" s="101">
        <v>20302</v>
      </c>
      <c r="OFH361" s="100" t="s">
        <v>1545</v>
      </c>
      <c r="OFI361" s="100"/>
      <c r="OFJ361" s="123" t="s">
        <v>1543</v>
      </c>
      <c r="OFK361" s="106"/>
      <c r="OFL361" s="99"/>
      <c r="OFM361" s="99">
        <f t="shared" ref="OFM361:OHQ361" si="179">IF(OFQ361&gt;1,"",1)</f>
        <v>1</v>
      </c>
      <c r="OFN361" s="100" t="s">
        <v>1544</v>
      </c>
      <c r="OFO361" s="101">
        <v>20302</v>
      </c>
      <c r="OFP361" s="100" t="s">
        <v>1545</v>
      </c>
      <c r="OFQ361" s="100"/>
      <c r="OFR361" s="123" t="s">
        <v>1543</v>
      </c>
      <c r="OFS361" s="106"/>
      <c r="OFT361" s="99"/>
      <c r="OFU361" s="99">
        <f t="shared" si="179"/>
        <v>1</v>
      </c>
      <c r="OFV361" s="100" t="s">
        <v>1544</v>
      </c>
      <c r="OFW361" s="101">
        <v>20302</v>
      </c>
      <c r="OFX361" s="100" t="s">
        <v>1545</v>
      </c>
      <c r="OFY361" s="100"/>
      <c r="OFZ361" s="123" t="s">
        <v>1543</v>
      </c>
      <c r="OGA361" s="106"/>
      <c r="OGB361" s="99"/>
      <c r="OGC361" s="99">
        <f t="shared" si="179"/>
        <v>1</v>
      </c>
      <c r="OGD361" s="100" t="s">
        <v>1544</v>
      </c>
      <c r="OGE361" s="101">
        <v>20302</v>
      </c>
      <c r="OGF361" s="100" t="s">
        <v>1545</v>
      </c>
      <c r="OGG361" s="100"/>
      <c r="OGH361" s="123" t="s">
        <v>1543</v>
      </c>
      <c r="OGI361" s="106"/>
      <c r="OGJ361" s="99"/>
      <c r="OGK361" s="99">
        <f t="shared" si="179"/>
        <v>1</v>
      </c>
      <c r="OGL361" s="100" t="s">
        <v>1544</v>
      </c>
      <c r="OGM361" s="101">
        <v>20302</v>
      </c>
      <c r="OGN361" s="100" t="s">
        <v>1545</v>
      </c>
      <c r="OGO361" s="100"/>
      <c r="OGP361" s="123" t="s">
        <v>1543</v>
      </c>
      <c r="OGQ361" s="106"/>
      <c r="OGR361" s="99"/>
      <c r="OGS361" s="99">
        <f t="shared" si="179"/>
        <v>1</v>
      </c>
      <c r="OGT361" s="100" t="s">
        <v>1544</v>
      </c>
      <c r="OGU361" s="101">
        <v>20302</v>
      </c>
      <c r="OGV361" s="100" t="s">
        <v>1545</v>
      </c>
      <c r="OGW361" s="100"/>
      <c r="OGX361" s="123" t="s">
        <v>1543</v>
      </c>
      <c r="OGY361" s="106"/>
      <c r="OGZ361" s="99"/>
      <c r="OHA361" s="99">
        <f t="shared" si="179"/>
        <v>1</v>
      </c>
      <c r="OHB361" s="100" t="s">
        <v>1544</v>
      </c>
      <c r="OHC361" s="101">
        <v>20302</v>
      </c>
      <c r="OHD361" s="100" t="s">
        <v>1545</v>
      </c>
      <c r="OHE361" s="100"/>
      <c r="OHF361" s="123" t="s">
        <v>1543</v>
      </c>
      <c r="OHG361" s="106"/>
      <c r="OHH361" s="99"/>
      <c r="OHI361" s="99">
        <f t="shared" si="179"/>
        <v>1</v>
      </c>
      <c r="OHJ361" s="100" t="s">
        <v>1544</v>
      </c>
      <c r="OHK361" s="101">
        <v>20302</v>
      </c>
      <c r="OHL361" s="100" t="s">
        <v>1545</v>
      </c>
      <c r="OHM361" s="100"/>
      <c r="OHN361" s="123" t="s">
        <v>1543</v>
      </c>
      <c r="OHO361" s="106"/>
      <c r="OHP361" s="99"/>
      <c r="OHQ361" s="99">
        <f t="shared" si="179"/>
        <v>1</v>
      </c>
      <c r="OHR361" s="100" t="s">
        <v>1544</v>
      </c>
      <c r="OHS361" s="101">
        <v>20302</v>
      </c>
      <c r="OHT361" s="100" t="s">
        <v>1545</v>
      </c>
      <c r="OHU361" s="100"/>
      <c r="OHV361" s="123" t="s">
        <v>1543</v>
      </c>
      <c r="OHW361" s="106"/>
      <c r="OHX361" s="99"/>
      <c r="OHY361" s="99">
        <f t="shared" ref="OHY361:OKC361" si="180">IF(OIC361&gt;1,"",1)</f>
        <v>1</v>
      </c>
      <c r="OHZ361" s="100" t="s">
        <v>1544</v>
      </c>
      <c r="OIA361" s="101">
        <v>20302</v>
      </c>
      <c r="OIB361" s="100" t="s">
        <v>1545</v>
      </c>
      <c r="OIC361" s="100"/>
      <c r="OID361" s="123" t="s">
        <v>1543</v>
      </c>
      <c r="OIE361" s="106"/>
      <c r="OIF361" s="99"/>
      <c r="OIG361" s="99">
        <f t="shared" si="180"/>
        <v>1</v>
      </c>
      <c r="OIH361" s="100" t="s">
        <v>1544</v>
      </c>
      <c r="OII361" s="101">
        <v>20302</v>
      </c>
      <c r="OIJ361" s="100" t="s">
        <v>1545</v>
      </c>
      <c r="OIK361" s="100"/>
      <c r="OIL361" s="123" t="s">
        <v>1543</v>
      </c>
      <c r="OIM361" s="106"/>
      <c r="OIN361" s="99"/>
      <c r="OIO361" s="99">
        <f t="shared" si="180"/>
        <v>1</v>
      </c>
      <c r="OIP361" s="100" t="s">
        <v>1544</v>
      </c>
      <c r="OIQ361" s="101">
        <v>20302</v>
      </c>
      <c r="OIR361" s="100" t="s">
        <v>1545</v>
      </c>
      <c r="OIS361" s="100"/>
      <c r="OIT361" s="123" t="s">
        <v>1543</v>
      </c>
      <c r="OIU361" s="106"/>
      <c r="OIV361" s="99"/>
      <c r="OIW361" s="99">
        <f t="shared" si="180"/>
        <v>1</v>
      </c>
      <c r="OIX361" s="100" t="s">
        <v>1544</v>
      </c>
      <c r="OIY361" s="101">
        <v>20302</v>
      </c>
      <c r="OIZ361" s="100" t="s">
        <v>1545</v>
      </c>
      <c r="OJA361" s="100"/>
      <c r="OJB361" s="123" t="s">
        <v>1543</v>
      </c>
      <c r="OJC361" s="106"/>
      <c r="OJD361" s="99"/>
      <c r="OJE361" s="99">
        <f t="shared" si="180"/>
        <v>1</v>
      </c>
      <c r="OJF361" s="100" t="s">
        <v>1544</v>
      </c>
      <c r="OJG361" s="101">
        <v>20302</v>
      </c>
      <c r="OJH361" s="100" t="s">
        <v>1545</v>
      </c>
      <c r="OJI361" s="100"/>
      <c r="OJJ361" s="123" t="s">
        <v>1543</v>
      </c>
      <c r="OJK361" s="106"/>
      <c r="OJL361" s="99"/>
      <c r="OJM361" s="99">
        <f t="shared" si="180"/>
        <v>1</v>
      </c>
      <c r="OJN361" s="100" t="s">
        <v>1544</v>
      </c>
      <c r="OJO361" s="101">
        <v>20302</v>
      </c>
      <c r="OJP361" s="100" t="s">
        <v>1545</v>
      </c>
      <c r="OJQ361" s="100"/>
      <c r="OJR361" s="123" t="s">
        <v>1543</v>
      </c>
      <c r="OJS361" s="106"/>
      <c r="OJT361" s="99"/>
      <c r="OJU361" s="99">
        <f t="shared" si="180"/>
        <v>1</v>
      </c>
      <c r="OJV361" s="100" t="s">
        <v>1544</v>
      </c>
      <c r="OJW361" s="101">
        <v>20302</v>
      </c>
      <c r="OJX361" s="100" t="s">
        <v>1545</v>
      </c>
      <c r="OJY361" s="100"/>
      <c r="OJZ361" s="123" t="s">
        <v>1543</v>
      </c>
      <c r="OKA361" s="106"/>
      <c r="OKB361" s="99"/>
      <c r="OKC361" s="99">
        <f t="shared" si="180"/>
        <v>1</v>
      </c>
      <c r="OKD361" s="100" t="s">
        <v>1544</v>
      </c>
      <c r="OKE361" s="101">
        <v>20302</v>
      </c>
      <c r="OKF361" s="100" t="s">
        <v>1545</v>
      </c>
      <c r="OKG361" s="100"/>
      <c r="OKH361" s="123" t="s">
        <v>1543</v>
      </c>
      <c r="OKI361" s="106"/>
      <c r="OKJ361" s="99"/>
      <c r="OKK361" s="99">
        <f t="shared" ref="OKK361:OMO361" si="181">IF(OKO361&gt;1,"",1)</f>
        <v>1</v>
      </c>
      <c r="OKL361" s="100" t="s">
        <v>1544</v>
      </c>
      <c r="OKM361" s="101">
        <v>20302</v>
      </c>
      <c r="OKN361" s="100" t="s">
        <v>1545</v>
      </c>
      <c r="OKO361" s="100"/>
      <c r="OKP361" s="123" t="s">
        <v>1543</v>
      </c>
      <c r="OKQ361" s="106"/>
      <c r="OKR361" s="99"/>
      <c r="OKS361" s="99">
        <f t="shared" si="181"/>
        <v>1</v>
      </c>
      <c r="OKT361" s="100" t="s">
        <v>1544</v>
      </c>
      <c r="OKU361" s="101">
        <v>20302</v>
      </c>
      <c r="OKV361" s="100" t="s">
        <v>1545</v>
      </c>
      <c r="OKW361" s="100"/>
      <c r="OKX361" s="123" t="s">
        <v>1543</v>
      </c>
      <c r="OKY361" s="106"/>
      <c r="OKZ361" s="99"/>
      <c r="OLA361" s="99">
        <f t="shared" si="181"/>
        <v>1</v>
      </c>
      <c r="OLB361" s="100" t="s">
        <v>1544</v>
      </c>
      <c r="OLC361" s="101">
        <v>20302</v>
      </c>
      <c r="OLD361" s="100" t="s">
        <v>1545</v>
      </c>
      <c r="OLE361" s="100"/>
      <c r="OLF361" s="123" t="s">
        <v>1543</v>
      </c>
      <c r="OLG361" s="106"/>
      <c r="OLH361" s="99"/>
      <c r="OLI361" s="99">
        <f t="shared" si="181"/>
        <v>1</v>
      </c>
      <c r="OLJ361" s="100" t="s">
        <v>1544</v>
      </c>
      <c r="OLK361" s="101">
        <v>20302</v>
      </c>
      <c r="OLL361" s="100" t="s">
        <v>1545</v>
      </c>
      <c r="OLM361" s="100"/>
      <c r="OLN361" s="123" t="s">
        <v>1543</v>
      </c>
      <c r="OLO361" s="106"/>
      <c r="OLP361" s="99"/>
      <c r="OLQ361" s="99">
        <f t="shared" si="181"/>
        <v>1</v>
      </c>
      <c r="OLR361" s="100" t="s">
        <v>1544</v>
      </c>
      <c r="OLS361" s="101">
        <v>20302</v>
      </c>
      <c r="OLT361" s="100" t="s">
        <v>1545</v>
      </c>
      <c r="OLU361" s="100"/>
      <c r="OLV361" s="123" t="s">
        <v>1543</v>
      </c>
      <c r="OLW361" s="106"/>
      <c r="OLX361" s="99"/>
      <c r="OLY361" s="99">
        <f t="shared" si="181"/>
        <v>1</v>
      </c>
      <c r="OLZ361" s="100" t="s">
        <v>1544</v>
      </c>
      <c r="OMA361" s="101">
        <v>20302</v>
      </c>
      <c r="OMB361" s="100" t="s">
        <v>1545</v>
      </c>
      <c r="OMC361" s="100"/>
      <c r="OMD361" s="123" t="s">
        <v>1543</v>
      </c>
      <c r="OME361" s="106"/>
      <c r="OMF361" s="99"/>
      <c r="OMG361" s="99">
        <f t="shared" si="181"/>
        <v>1</v>
      </c>
      <c r="OMH361" s="100" t="s">
        <v>1544</v>
      </c>
      <c r="OMI361" s="101">
        <v>20302</v>
      </c>
      <c r="OMJ361" s="100" t="s">
        <v>1545</v>
      </c>
      <c r="OMK361" s="100"/>
      <c r="OML361" s="123" t="s">
        <v>1543</v>
      </c>
      <c r="OMM361" s="106"/>
      <c r="OMN361" s="99"/>
      <c r="OMO361" s="99">
        <f t="shared" si="181"/>
        <v>1</v>
      </c>
      <c r="OMP361" s="100" t="s">
        <v>1544</v>
      </c>
      <c r="OMQ361" s="101">
        <v>20302</v>
      </c>
      <c r="OMR361" s="100" t="s">
        <v>1545</v>
      </c>
      <c r="OMS361" s="100"/>
      <c r="OMT361" s="123" t="s">
        <v>1543</v>
      </c>
      <c r="OMU361" s="106"/>
      <c r="OMV361" s="99"/>
      <c r="OMW361" s="99">
        <f t="shared" ref="OMW361:OPA361" si="182">IF(ONA361&gt;1,"",1)</f>
        <v>1</v>
      </c>
      <c r="OMX361" s="100" t="s">
        <v>1544</v>
      </c>
      <c r="OMY361" s="101">
        <v>20302</v>
      </c>
      <c r="OMZ361" s="100" t="s">
        <v>1545</v>
      </c>
      <c r="ONA361" s="100"/>
      <c r="ONB361" s="123" t="s">
        <v>1543</v>
      </c>
      <c r="ONC361" s="106"/>
      <c r="OND361" s="99"/>
      <c r="ONE361" s="99">
        <f t="shared" si="182"/>
        <v>1</v>
      </c>
      <c r="ONF361" s="100" t="s">
        <v>1544</v>
      </c>
      <c r="ONG361" s="101">
        <v>20302</v>
      </c>
      <c r="ONH361" s="100" t="s">
        <v>1545</v>
      </c>
      <c r="ONI361" s="100"/>
      <c r="ONJ361" s="123" t="s">
        <v>1543</v>
      </c>
      <c r="ONK361" s="106"/>
      <c r="ONL361" s="99"/>
      <c r="ONM361" s="99">
        <f t="shared" si="182"/>
        <v>1</v>
      </c>
      <c r="ONN361" s="100" t="s">
        <v>1544</v>
      </c>
      <c r="ONO361" s="101">
        <v>20302</v>
      </c>
      <c r="ONP361" s="100" t="s">
        <v>1545</v>
      </c>
      <c r="ONQ361" s="100"/>
      <c r="ONR361" s="123" t="s">
        <v>1543</v>
      </c>
      <c r="ONS361" s="106"/>
      <c r="ONT361" s="99"/>
      <c r="ONU361" s="99">
        <f t="shared" si="182"/>
        <v>1</v>
      </c>
      <c r="ONV361" s="100" t="s">
        <v>1544</v>
      </c>
      <c r="ONW361" s="101">
        <v>20302</v>
      </c>
      <c r="ONX361" s="100" t="s">
        <v>1545</v>
      </c>
      <c r="ONY361" s="100"/>
      <c r="ONZ361" s="123" t="s">
        <v>1543</v>
      </c>
      <c r="OOA361" s="106"/>
      <c r="OOB361" s="99"/>
      <c r="OOC361" s="99">
        <f t="shared" si="182"/>
        <v>1</v>
      </c>
      <c r="OOD361" s="100" t="s">
        <v>1544</v>
      </c>
      <c r="OOE361" s="101">
        <v>20302</v>
      </c>
      <c r="OOF361" s="100" t="s">
        <v>1545</v>
      </c>
      <c r="OOG361" s="100"/>
      <c r="OOH361" s="123" t="s">
        <v>1543</v>
      </c>
      <c r="OOI361" s="106"/>
      <c r="OOJ361" s="99"/>
      <c r="OOK361" s="99">
        <f t="shared" si="182"/>
        <v>1</v>
      </c>
      <c r="OOL361" s="100" t="s">
        <v>1544</v>
      </c>
      <c r="OOM361" s="101">
        <v>20302</v>
      </c>
      <c r="OON361" s="100" t="s">
        <v>1545</v>
      </c>
      <c r="OOO361" s="100"/>
      <c r="OOP361" s="123" t="s">
        <v>1543</v>
      </c>
      <c r="OOQ361" s="106"/>
      <c r="OOR361" s="99"/>
      <c r="OOS361" s="99">
        <f t="shared" si="182"/>
        <v>1</v>
      </c>
      <c r="OOT361" s="100" t="s">
        <v>1544</v>
      </c>
      <c r="OOU361" s="101">
        <v>20302</v>
      </c>
      <c r="OOV361" s="100" t="s">
        <v>1545</v>
      </c>
      <c r="OOW361" s="100"/>
      <c r="OOX361" s="123" t="s">
        <v>1543</v>
      </c>
      <c r="OOY361" s="106"/>
      <c r="OOZ361" s="99"/>
      <c r="OPA361" s="99">
        <f t="shared" si="182"/>
        <v>1</v>
      </c>
      <c r="OPB361" s="100" t="s">
        <v>1544</v>
      </c>
      <c r="OPC361" s="101">
        <v>20302</v>
      </c>
      <c r="OPD361" s="100" t="s">
        <v>1545</v>
      </c>
      <c r="OPE361" s="100"/>
      <c r="OPF361" s="123" t="s">
        <v>1543</v>
      </c>
      <c r="OPG361" s="106"/>
      <c r="OPH361" s="99"/>
      <c r="OPI361" s="99">
        <f t="shared" ref="OPI361:ORM361" si="183">IF(OPM361&gt;1,"",1)</f>
        <v>1</v>
      </c>
      <c r="OPJ361" s="100" t="s">
        <v>1544</v>
      </c>
      <c r="OPK361" s="101">
        <v>20302</v>
      </c>
      <c r="OPL361" s="100" t="s">
        <v>1545</v>
      </c>
      <c r="OPM361" s="100"/>
      <c r="OPN361" s="123" t="s">
        <v>1543</v>
      </c>
      <c r="OPO361" s="106"/>
      <c r="OPP361" s="99"/>
      <c r="OPQ361" s="99">
        <f t="shared" si="183"/>
        <v>1</v>
      </c>
      <c r="OPR361" s="100" t="s">
        <v>1544</v>
      </c>
      <c r="OPS361" s="101">
        <v>20302</v>
      </c>
      <c r="OPT361" s="100" t="s">
        <v>1545</v>
      </c>
      <c r="OPU361" s="100"/>
      <c r="OPV361" s="123" t="s">
        <v>1543</v>
      </c>
      <c r="OPW361" s="106"/>
      <c r="OPX361" s="99"/>
      <c r="OPY361" s="99">
        <f t="shared" si="183"/>
        <v>1</v>
      </c>
      <c r="OPZ361" s="100" t="s">
        <v>1544</v>
      </c>
      <c r="OQA361" s="101">
        <v>20302</v>
      </c>
      <c r="OQB361" s="100" t="s">
        <v>1545</v>
      </c>
      <c r="OQC361" s="100"/>
      <c r="OQD361" s="123" t="s">
        <v>1543</v>
      </c>
      <c r="OQE361" s="106"/>
      <c r="OQF361" s="99"/>
      <c r="OQG361" s="99">
        <f t="shared" si="183"/>
        <v>1</v>
      </c>
      <c r="OQH361" s="100" t="s">
        <v>1544</v>
      </c>
      <c r="OQI361" s="101">
        <v>20302</v>
      </c>
      <c r="OQJ361" s="100" t="s">
        <v>1545</v>
      </c>
      <c r="OQK361" s="100"/>
      <c r="OQL361" s="123" t="s">
        <v>1543</v>
      </c>
      <c r="OQM361" s="106"/>
      <c r="OQN361" s="99"/>
      <c r="OQO361" s="99">
        <f t="shared" si="183"/>
        <v>1</v>
      </c>
      <c r="OQP361" s="100" t="s">
        <v>1544</v>
      </c>
      <c r="OQQ361" s="101">
        <v>20302</v>
      </c>
      <c r="OQR361" s="100" t="s">
        <v>1545</v>
      </c>
      <c r="OQS361" s="100"/>
      <c r="OQT361" s="123" t="s">
        <v>1543</v>
      </c>
      <c r="OQU361" s="106"/>
      <c r="OQV361" s="99"/>
      <c r="OQW361" s="99">
        <f t="shared" si="183"/>
        <v>1</v>
      </c>
      <c r="OQX361" s="100" t="s">
        <v>1544</v>
      </c>
      <c r="OQY361" s="101">
        <v>20302</v>
      </c>
      <c r="OQZ361" s="100" t="s">
        <v>1545</v>
      </c>
      <c r="ORA361" s="100"/>
      <c r="ORB361" s="123" t="s">
        <v>1543</v>
      </c>
      <c r="ORC361" s="106"/>
      <c r="ORD361" s="99"/>
      <c r="ORE361" s="99">
        <f t="shared" si="183"/>
        <v>1</v>
      </c>
      <c r="ORF361" s="100" t="s">
        <v>1544</v>
      </c>
      <c r="ORG361" s="101">
        <v>20302</v>
      </c>
      <c r="ORH361" s="100" t="s">
        <v>1545</v>
      </c>
      <c r="ORI361" s="100"/>
      <c r="ORJ361" s="123" t="s">
        <v>1543</v>
      </c>
      <c r="ORK361" s="106"/>
      <c r="ORL361" s="99"/>
      <c r="ORM361" s="99">
        <f t="shared" si="183"/>
        <v>1</v>
      </c>
      <c r="ORN361" s="100" t="s">
        <v>1544</v>
      </c>
      <c r="ORO361" s="101">
        <v>20302</v>
      </c>
      <c r="ORP361" s="100" t="s">
        <v>1545</v>
      </c>
      <c r="ORQ361" s="100"/>
      <c r="ORR361" s="123" t="s">
        <v>1543</v>
      </c>
      <c r="ORS361" s="106"/>
      <c r="ORT361" s="99"/>
      <c r="ORU361" s="99">
        <f t="shared" ref="ORU361:OTY361" si="184">IF(ORY361&gt;1,"",1)</f>
        <v>1</v>
      </c>
      <c r="ORV361" s="100" t="s">
        <v>1544</v>
      </c>
      <c r="ORW361" s="101">
        <v>20302</v>
      </c>
      <c r="ORX361" s="100" t="s">
        <v>1545</v>
      </c>
      <c r="ORY361" s="100"/>
      <c r="ORZ361" s="123" t="s">
        <v>1543</v>
      </c>
      <c r="OSA361" s="106"/>
      <c r="OSB361" s="99"/>
      <c r="OSC361" s="99">
        <f t="shared" si="184"/>
        <v>1</v>
      </c>
      <c r="OSD361" s="100" t="s">
        <v>1544</v>
      </c>
      <c r="OSE361" s="101">
        <v>20302</v>
      </c>
      <c r="OSF361" s="100" t="s">
        <v>1545</v>
      </c>
      <c r="OSG361" s="100"/>
      <c r="OSH361" s="123" t="s">
        <v>1543</v>
      </c>
      <c r="OSI361" s="106"/>
      <c r="OSJ361" s="99"/>
      <c r="OSK361" s="99">
        <f t="shared" si="184"/>
        <v>1</v>
      </c>
      <c r="OSL361" s="100" t="s">
        <v>1544</v>
      </c>
      <c r="OSM361" s="101">
        <v>20302</v>
      </c>
      <c r="OSN361" s="100" t="s">
        <v>1545</v>
      </c>
      <c r="OSO361" s="100"/>
      <c r="OSP361" s="123" t="s">
        <v>1543</v>
      </c>
      <c r="OSQ361" s="106"/>
      <c r="OSR361" s="99"/>
      <c r="OSS361" s="99">
        <f t="shared" si="184"/>
        <v>1</v>
      </c>
      <c r="OST361" s="100" t="s">
        <v>1544</v>
      </c>
      <c r="OSU361" s="101">
        <v>20302</v>
      </c>
      <c r="OSV361" s="100" t="s">
        <v>1545</v>
      </c>
      <c r="OSW361" s="100"/>
      <c r="OSX361" s="123" t="s">
        <v>1543</v>
      </c>
      <c r="OSY361" s="106"/>
      <c r="OSZ361" s="99"/>
      <c r="OTA361" s="99">
        <f t="shared" si="184"/>
        <v>1</v>
      </c>
      <c r="OTB361" s="100" t="s">
        <v>1544</v>
      </c>
      <c r="OTC361" s="101">
        <v>20302</v>
      </c>
      <c r="OTD361" s="100" t="s">
        <v>1545</v>
      </c>
      <c r="OTE361" s="100"/>
      <c r="OTF361" s="123" t="s">
        <v>1543</v>
      </c>
      <c r="OTG361" s="106"/>
      <c r="OTH361" s="99"/>
      <c r="OTI361" s="99">
        <f t="shared" si="184"/>
        <v>1</v>
      </c>
      <c r="OTJ361" s="100" t="s">
        <v>1544</v>
      </c>
      <c r="OTK361" s="101">
        <v>20302</v>
      </c>
      <c r="OTL361" s="100" t="s">
        <v>1545</v>
      </c>
      <c r="OTM361" s="100"/>
      <c r="OTN361" s="123" t="s">
        <v>1543</v>
      </c>
      <c r="OTO361" s="106"/>
      <c r="OTP361" s="99"/>
      <c r="OTQ361" s="99">
        <f t="shared" si="184"/>
        <v>1</v>
      </c>
      <c r="OTR361" s="100" t="s">
        <v>1544</v>
      </c>
      <c r="OTS361" s="101">
        <v>20302</v>
      </c>
      <c r="OTT361" s="100" t="s">
        <v>1545</v>
      </c>
      <c r="OTU361" s="100"/>
      <c r="OTV361" s="123" t="s">
        <v>1543</v>
      </c>
      <c r="OTW361" s="106"/>
      <c r="OTX361" s="99"/>
      <c r="OTY361" s="99">
        <f t="shared" si="184"/>
        <v>1</v>
      </c>
      <c r="OTZ361" s="100" t="s">
        <v>1544</v>
      </c>
      <c r="OUA361" s="101">
        <v>20302</v>
      </c>
      <c r="OUB361" s="100" t="s">
        <v>1545</v>
      </c>
      <c r="OUC361" s="100"/>
      <c r="OUD361" s="123" t="s">
        <v>1543</v>
      </c>
      <c r="OUE361" s="106"/>
      <c r="OUF361" s="99"/>
      <c r="OUG361" s="99">
        <f t="shared" ref="OUG361:OWK361" si="185">IF(OUK361&gt;1,"",1)</f>
        <v>1</v>
      </c>
      <c r="OUH361" s="100" t="s">
        <v>1544</v>
      </c>
      <c r="OUI361" s="101">
        <v>20302</v>
      </c>
      <c r="OUJ361" s="100" t="s">
        <v>1545</v>
      </c>
      <c r="OUK361" s="100"/>
      <c r="OUL361" s="123" t="s">
        <v>1543</v>
      </c>
      <c r="OUM361" s="106"/>
      <c r="OUN361" s="99"/>
      <c r="OUO361" s="99">
        <f t="shared" si="185"/>
        <v>1</v>
      </c>
      <c r="OUP361" s="100" t="s">
        <v>1544</v>
      </c>
      <c r="OUQ361" s="101">
        <v>20302</v>
      </c>
      <c r="OUR361" s="100" t="s">
        <v>1545</v>
      </c>
      <c r="OUS361" s="100"/>
      <c r="OUT361" s="123" t="s">
        <v>1543</v>
      </c>
      <c r="OUU361" s="106"/>
      <c r="OUV361" s="99"/>
      <c r="OUW361" s="99">
        <f t="shared" si="185"/>
        <v>1</v>
      </c>
      <c r="OUX361" s="100" t="s">
        <v>1544</v>
      </c>
      <c r="OUY361" s="101">
        <v>20302</v>
      </c>
      <c r="OUZ361" s="100" t="s">
        <v>1545</v>
      </c>
      <c r="OVA361" s="100"/>
      <c r="OVB361" s="123" t="s">
        <v>1543</v>
      </c>
      <c r="OVC361" s="106"/>
      <c r="OVD361" s="99"/>
      <c r="OVE361" s="99">
        <f t="shared" si="185"/>
        <v>1</v>
      </c>
      <c r="OVF361" s="100" t="s">
        <v>1544</v>
      </c>
      <c r="OVG361" s="101">
        <v>20302</v>
      </c>
      <c r="OVH361" s="100" t="s">
        <v>1545</v>
      </c>
      <c r="OVI361" s="100"/>
      <c r="OVJ361" s="123" t="s">
        <v>1543</v>
      </c>
      <c r="OVK361" s="106"/>
      <c r="OVL361" s="99"/>
      <c r="OVM361" s="99">
        <f t="shared" si="185"/>
        <v>1</v>
      </c>
      <c r="OVN361" s="100" t="s">
        <v>1544</v>
      </c>
      <c r="OVO361" s="101">
        <v>20302</v>
      </c>
      <c r="OVP361" s="100" t="s">
        <v>1545</v>
      </c>
      <c r="OVQ361" s="100"/>
      <c r="OVR361" s="123" t="s">
        <v>1543</v>
      </c>
      <c r="OVS361" s="106"/>
      <c r="OVT361" s="99"/>
      <c r="OVU361" s="99">
        <f t="shared" si="185"/>
        <v>1</v>
      </c>
      <c r="OVV361" s="100" t="s">
        <v>1544</v>
      </c>
      <c r="OVW361" s="101">
        <v>20302</v>
      </c>
      <c r="OVX361" s="100" t="s">
        <v>1545</v>
      </c>
      <c r="OVY361" s="100"/>
      <c r="OVZ361" s="123" t="s">
        <v>1543</v>
      </c>
      <c r="OWA361" s="106"/>
      <c r="OWB361" s="99"/>
      <c r="OWC361" s="99">
        <f t="shared" si="185"/>
        <v>1</v>
      </c>
      <c r="OWD361" s="100" t="s">
        <v>1544</v>
      </c>
      <c r="OWE361" s="101">
        <v>20302</v>
      </c>
      <c r="OWF361" s="100" t="s">
        <v>1545</v>
      </c>
      <c r="OWG361" s="100"/>
      <c r="OWH361" s="123" t="s">
        <v>1543</v>
      </c>
      <c r="OWI361" s="106"/>
      <c r="OWJ361" s="99"/>
      <c r="OWK361" s="99">
        <f t="shared" si="185"/>
        <v>1</v>
      </c>
      <c r="OWL361" s="100" t="s">
        <v>1544</v>
      </c>
      <c r="OWM361" s="101">
        <v>20302</v>
      </c>
      <c r="OWN361" s="100" t="s">
        <v>1545</v>
      </c>
      <c r="OWO361" s="100"/>
      <c r="OWP361" s="123" t="s">
        <v>1543</v>
      </c>
      <c r="OWQ361" s="106"/>
      <c r="OWR361" s="99"/>
      <c r="OWS361" s="99">
        <f t="shared" ref="OWS361:OYW361" si="186">IF(OWW361&gt;1,"",1)</f>
        <v>1</v>
      </c>
      <c r="OWT361" s="100" t="s">
        <v>1544</v>
      </c>
      <c r="OWU361" s="101">
        <v>20302</v>
      </c>
      <c r="OWV361" s="100" t="s">
        <v>1545</v>
      </c>
      <c r="OWW361" s="100"/>
      <c r="OWX361" s="123" t="s">
        <v>1543</v>
      </c>
      <c r="OWY361" s="106"/>
      <c r="OWZ361" s="99"/>
      <c r="OXA361" s="99">
        <f t="shared" si="186"/>
        <v>1</v>
      </c>
      <c r="OXB361" s="100" t="s">
        <v>1544</v>
      </c>
      <c r="OXC361" s="101">
        <v>20302</v>
      </c>
      <c r="OXD361" s="100" t="s">
        <v>1545</v>
      </c>
      <c r="OXE361" s="100"/>
      <c r="OXF361" s="123" t="s">
        <v>1543</v>
      </c>
      <c r="OXG361" s="106"/>
      <c r="OXH361" s="99"/>
      <c r="OXI361" s="99">
        <f t="shared" si="186"/>
        <v>1</v>
      </c>
      <c r="OXJ361" s="100" t="s">
        <v>1544</v>
      </c>
      <c r="OXK361" s="101">
        <v>20302</v>
      </c>
      <c r="OXL361" s="100" t="s">
        <v>1545</v>
      </c>
      <c r="OXM361" s="100"/>
      <c r="OXN361" s="123" t="s">
        <v>1543</v>
      </c>
      <c r="OXO361" s="106"/>
      <c r="OXP361" s="99"/>
      <c r="OXQ361" s="99">
        <f t="shared" si="186"/>
        <v>1</v>
      </c>
      <c r="OXR361" s="100" t="s">
        <v>1544</v>
      </c>
      <c r="OXS361" s="101">
        <v>20302</v>
      </c>
      <c r="OXT361" s="100" t="s">
        <v>1545</v>
      </c>
      <c r="OXU361" s="100"/>
      <c r="OXV361" s="123" t="s">
        <v>1543</v>
      </c>
      <c r="OXW361" s="106"/>
      <c r="OXX361" s="99"/>
      <c r="OXY361" s="99">
        <f t="shared" si="186"/>
        <v>1</v>
      </c>
      <c r="OXZ361" s="100" t="s">
        <v>1544</v>
      </c>
      <c r="OYA361" s="101">
        <v>20302</v>
      </c>
      <c r="OYB361" s="100" t="s">
        <v>1545</v>
      </c>
      <c r="OYC361" s="100"/>
      <c r="OYD361" s="123" t="s">
        <v>1543</v>
      </c>
      <c r="OYE361" s="106"/>
      <c r="OYF361" s="99"/>
      <c r="OYG361" s="99">
        <f t="shared" si="186"/>
        <v>1</v>
      </c>
      <c r="OYH361" s="100" t="s">
        <v>1544</v>
      </c>
      <c r="OYI361" s="101">
        <v>20302</v>
      </c>
      <c r="OYJ361" s="100" t="s">
        <v>1545</v>
      </c>
      <c r="OYK361" s="100"/>
      <c r="OYL361" s="123" t="s">
        <v>1543</v>
      </c>
      <c r="OYM361" s="106"/>
      <c r="OYN361" s="99"/>
      <c r="OYO361" s="99">
        <f t="shared" si="186"/>
        <v>1</v>
      </c>
      <c r="OYP361" s="100" t="s">
        <v>1544</v>
      </c>
      <c r="OYQ361" s="101">
        <v>20302</v>
      </c>
      <c r="OYR361" s="100" t="s">
        <v>1545</v>
      </c>
      <c r="OYS361" s="100"/>
      <c r="OYT361" s="123" t="s">
        <v>1543</v>
      </c>
      <c r="OYU361" s="106"/>
      <c r="OYV361" s="99"/>
      <c r="OYW361" s="99">
        <f t="shared" si="186"/>
        <v>1</v>
      </c>
      <c r="OYX361" s="100" t="s">
        <v>1544</v>
      </c>
      <c r="OYY361" s="101">
        <v>20302</v>
      </c>
      <c r="OYZ361" s="100" t="s">
        <v>1545</v>
      </c>
      <c r="OZA361" s="100"/>
      <c r="OZB361" s="123" t="s">
        <v>1543</v>
      </c>
      <c r="OZC361" s="106"/>
      <c r="OZD361" s="99"/>
      <c r="OZE361" s="99">
        <f t="shared" ref="OZE361:PBI361" si="187">IF(OZI361&gt;1,"",1)</f>
        <v>1</v>
      </c>
      <c r="OZF361" s="100" t="s">
        <v>1544</v>
      </c>
      <c r="OZG361" s="101">
        <v>20302</v>
      </c>
      <c r="OZH361" s="100" t="s">
        <v>1545</v>
      </c>
      <c r="OZI361" s="100"/>
      <c r="OZJ361" s="123" t="s">
        <v>1543</v>
      </c>
      <c r="OZK361" s="106"/>
      <c r="OZL361" s="99"/>
      <c r="OZM361" s="99">
        <f t="shared" si="187"/>
        <v>1</v>
      </c>
      <c r="OZN361" s="100" t="s">
        <v>1544</v>
      </c>
      <c r="OZO361" s="101">
        <v>20302</v>
      </c>
      <c r="OZP361" s="100" t="s">
        <v>1545</v>
      </c>
      <c r="OZQ361" s="100"/>
      <c r="OZR361" s="123" t="s">
        <v>1543</v>
      </c>
      <c r="OZS361" s="106"/>
      <c r="OZT361" s="99"/>
      <c r="OZU361" s="99">
        <f t="shared" si="187"/>
        <v>1</v>
      </c>
      <c r="OZV361" s="100" t="s">
        <v>1544</v>
      </c>
      <c r="OZW361" s="101">
        <v>20302</v>
      </c>
      <c r="OZX361" s="100" t="s">
        <v>1545</v>
      </c>
      <c r="OZY361" s="100"/>
      <c r="OZZ361" s="123" t="s">
        <v>1543</v>
      </c>
      <c r="PAA361" s="106"/>
      <c r="PAB361" s="99"/>
      <c r="PAC361" s="99">
        <f t="shared" si="187"/>
        <v>1</v>
      </c>
      <c r="PAD361" s="100" t="s">
        <v>1544</v>
      </c>
      <c r="PAE361" s="101">
        <v>20302</v>
      </c>
      <c r="PAF361" s="100" t="s">
        <v>1545</v>
      </c>
      <c r="PAG361" s="100"/>
      <c r="PAH361" s="123" t="s">
        <v>1543</v>
      </c>
      <c r="PAI361" s="106"/>
      <c r="PAJ361" s="99"/>
      <c r="PAK361" s="99">
        <f t="shared" si="187"/>
        <v>1</v>
      </c>
      <c r="PAL361" s="100" t="s">
        <v>1544</v>
      </c>
      <c r="PAM361" s="101">
        <v>20302</v>
      </c>
      <c r="PAN361" s="100" t="s">
        <v>1545</v>
      </c>
      <c r="PAO361" s="100"/>
      <c r="PAP361" s="123" t="s">
        <v>1543</v>
      </c>
      <c r="PAQ361" s="106"/>
      <c r="PAR361" s="99"/>
      <c r="PAS361" s="99">
        <f t="shared" si="187"/>
        <v>1</v>
      </c>
      <c r="PAT361" s="100" t="s">
        <v>1544</v>
      </c>
      <c r="PAU361" s="101">
        <v>20302</v>
      </c>
      <c r="PAV361" s="100" t="s">
        <v>1545</v>
      </c>
      <c r="PAW361" s="100"/>
      <c r="PAX361" s="123" t="s">
        <v>1543</v>
      </c>
      <c r="PAY361" s="106"/>
      <c r="PAZ361" s="99"/>
      <c r="PBA361" s="99">
        <f t="shared" si="187"/>
        <v>1</v>
      </c>
      <c r="PBB361" s="100" t="s">
        <v>1544</v>
      </c>
      <c r="PBC361" s="101">
        <v>20302</v>
      </c>
      <c r="PBD361" s="100" t="s">
        <v>1545</v>
      </c>
      <c r="PBE361" s="100"/>
      <c r="PBF361" s="123" t="s">
        <v>1543</v>
      </c>
      <c r="PBG361" s="106"/>
      <c r="PBH361" s="99"/>
      <c r="PBI361" s="99">
        <f t="shared" si="187"/>
        <v>1</v>
      </c>
      <c r="PBJ361" s="100" t="s">
        <v>1544</v>
      </c>
      <c r="PBK361" s="101">
        <v>20302</v>
      </c>
      <c r="PBL361" s="100" t="s">
        <v>1545</v>
      </c>
      <c r="PBM361" s="100"/>
      <c r="PBN361" s="123" t="s">
        <v>1543</v>
      </c>
      <c r="PBO361" s="106"/>
      <c r="PBP361" s="99"/>
      <c r="PBQ361" s="99">
        <f t="shared" ref="PBQ361:PDU361" si="188">IF(PBU361&gt;1,"",1)</f>
        <v>1</v>
      </c>
      <c r="PBR361" s="100" t="s">
        <v>1544</v>
      </c>
      <c r="PBS361" s="101">
        <v>20302</v>
      </c>
      <c r="PBT361" s="100" t="s">
        <v>1545</v>
      </c>
      <c r="PBU361" s="100"/>
      <c r="PBV361" s="123" t="s">
        <v>1543</v>
      </c>
      <c r="PBW361" s="106"/>
      <c r="PBX361" s="99"/>
      <c r="PBY361" s="99">
        <f t="shared" si="188"/>
        <v>1</v>
      </c>
      <c r="PBZ361" s="100" t="s">
        <v>1544</v>
      </c>
      <c r="PCA361" s="101">
        <v>20302</v>
      </c>
      <c r="PCB361" s="100" t="s">
        <v>1545</v>
      </c>
      <c r="PCC361" s="100"/>
      <c r="PCD361" s="123" t="s">
        <v>1543</v>
      </c>
      <c r="PCE361" s="106"/>
      <c r="PCF361" s="99"/>
      <c r="PCG361" s="99">
        <f t="shared" si="188"/>
        <v>1</v>
      </c>
      <c r="PCH361" s="100" t="s">
        <v>1544</v>
      </c>
      <c r="PCI361" s="101">
        <v>20302</v>
      </c>
      <c r="PCJ361" s="100" t="s">
        <v>1545</v>
      </c>
      <c r="PCK361" s="100"/>
      <c r="PCL361" s="123" t="s">
        <v>1543</v>
      </c>
      <c r="PCM361" s="106"/>
      <c r="PCN361" s="99"/>
      <c r="PCO361" s="99">
        <f t="shared" si="188"/>
        <v>1</v>
      </c>
      <c r="PCP361" s="100" t="s">
        <v>1544</v>
      </c>
      <c r="PCQ361" s="101">
        <v>20302</v>
      </c>
      <c r="PCR361" s="100" t="s">
        <v>1545</v>
      </c>
      <c r="PCS361" s="100"/>
      <c r="PCT361" s="123" t="s">
        <v>1543</v>
      </c>
      <c r="PCU361" s="106"/>
      <c r="PCV361" s="99"/>
      <c r="PCW361" s="99">
        <f t="shared" si="188"/>
        <v>1</v>
      </c>
      <c r="PCX361" s="100" t="s">
        <v>1544</v>
      </c>
      <c r="PCY361" s="101">
        <v>20302</v>
      </c>
      <c r="PCZ361" s="100" t="s">
        <v>1545</v>
      </c>
      <c r="PDA361" s="100"/>
      <c r="PDB361" s="123" t="s">
        <v>1543</v>
      </c>
      <c r="PDC361" s="106"/>
      <c r="PDD361" s="99"/>
      <c r="PDE361" s="99">
        <f t="shared" si="188"/>
        <v>1</v>
      </c>
      <c r="PDF361" s="100" t="s">
        <v>1544</v>
      </c>
      <c r="PDG361" s="101">
        <v>20302</v>
      </c>
      <c r="PDH361" s="100" t="s">
        <v>1545</v>
      </c>
      <c r="PDI361" s="100"/>
      <c r="PDJ361" s="123" t="s">
        <v>1543</v>
      </c>
      <c r="PDK361" s="106"/>
      <c r="PDL361" s="99"/>
      <c r="PDM361" s="99">
        <f t="shared" si="188"/>
        <v>1</v>
      </c>
      <c r="PDN361" s="100" t="s">
        <v>1544</v>
      </c>
      <c r="PDO361" s="101">
        <v>20302</v>
      </c>
      <c r="PDP361" s="100" t="s">
        <v>1545</v>
      </c>
      <c r="PDQ361" s="100"/>
      <c r="PDR361" s="123" t="s">
        <v>1543</v>
      </c>
      <c r="PDS361" s="106"/>
      <c r="PDT361" s="99"/>
      <c r="PDU361" s="99">
        <f t="shared" si="188"/>
        <v>1</v>
      </c>
      <c r="PDV361" s="100" t="s">
        <v>1544</v>
      </c>
      <c r="PDW361" s="101">
        <v>20302</v>
      </c>
      <c r="PDX361" s="100" t="s">
        <v>1545</v>
      </c>
      <c r="PDY361" s="100"/>
      <c r="PDZ361" s="123" t="s">
        <v>1543</v>
      </c>
      <c r="PEA361" s="106"/>
      <c r="PEB361" s="99"/>
      <c r="PEC361" s="99">
        <f t="shared" ref="PEC361:PGG361" si="189">IF(PEG361&gt;1,"",1)</f>
        <v>1</v>
      </c>
      <c r="PED361" s="100" t="s">
        <v>1544</v>
      </c>
      <c r="PEE361" s="101">
        <v>20302</v>
      </c>
      <c r="PEF361" s="100" t="s">
        <v>1545</v>
      </c>
      <c r="PEG361" s="100"/>
      <c r="PEH361" s="123" t="s">
        <v>1543</v>
      </c>
      <c r="PEI361" s="106"/>
      <c r="PEJ361" s="99"/>
      <c r="PEK361" s="99">
        <f t="shared" si="189"/>
        <v>1</v>
      </c>
      <c r="PEL361" s="100" t="s">
        <v>1544</v>
      </c>
      <c r="PEM361" s="101">
        <v>20302</v>
      </c>
      <c r="PEN361" s="100" t="s">
        <v>1545</v>
      </c>
      <c r="PEO361" s="100"/>
      <c r="PEP361" s="123" t="s">
        <v>1543</v>
      </c>
      <c r="PEQ361" s="106"/>
      <c r="PER361" s="99"/>
      <c r="PES361" s="99">
        <f t="shared" si="189"/>
        <v>1</v>
      </c>
      <c r="PET361" s="100" t="s">
        <v>1544</v>
      </c>
      <c r="PEU361" s="101">
        <v>20302</v>
      </c>
      <c r="PEV361" s="100" t="s">
        <v>1545</v>
      </c>
      <c r="PEW361" s="100"/>
      <c r="PEX361" s="123" t="s">
        <v>1543</v>
      </c>
      <c r="PEY361" s="106"/>
      <c r="PEZ361" s="99"/>
      <c r="PFA361" s="99">
        <f t="shared" si="189"/>
        <v>1</v>
      </c>
      <c r="PFB361" s="100" t="s">
        <v>1544</v>
      </c>
      <c r="PFC361" s="101">
        <v>20302</v>
      </c>
      <c r="PFD361" s="100" t="s">
        <v>1545</v>
      </c>
      <c r="PFE361" s="100"/>
      <c r="PFF361" s="123" t="s">
        <v>1543</v>
      </c>
      <c r="PFG361" s="106"/>
      <c r="PFH361" s="99"/>
      <c r="PFI361" s="99">
        <f t="shared" si="189"/>
        <v>1</v>
      </c>
      <c r="PFJ361" s="100" t="s">
        <v>1544</v>
      </c>
      <c r="PFK361" s="101">
        <v>20302</v>
      </c>
      <c r="PFL361" s="100" t="s">
        <v>1545</v>
      </c>
      <c r="PFM361" s="100"/>
      <c r="PFN361" s="123" t="s">
        <v>1543</v>
      </c>
      <c r="PFO361" s="106"/>
      <c r="PFP361" s="99"/>
      <c r="PFQ361" s="99">
        <f t="shared" si="189"/>
        <v>1</v>
      </c>
      <c r="PFR361" s="100" t="s">
        <v>1544</v>
      </c>
      <c r="PFS361" s="101">
        <v>20302</v>
      </c>
      <c r="PFT361" s="100" t="s">
        <v>1545</v>
      </c>
      <c r="PFU361" s="100"/>
      <c r="PFV361" s="123" t="s">
        <v>1543</v>
      </c>
      <c r="PFW361" s="106"/>
      <c r="PFX361" s="99"/>
      <c r="PFY361" s="99">
        <f t="shared" si="189"/>
        <v>1</v>
      </c>
      <c r="PFZ361" s="100" t="s">
        <v>1544</v>
      </c>
      <c r="PGA361" s="101">
        <v>20302</v>
      </c>
      <c r="PGB361" s="100" t="s">
        <v>1545</v>
      </c>
      <c r="PGC361" s="100"/>
      <c r="PGD361" s="123" t="s">
        <v>1543</v>
      </c>
      <c r="PGE361" s="106"/>
      <c r="PGF361" s="99"/>
      <c r="PGG361" s="99">
        <f t="shared" si="189"/>
        <v>1</v>
      </c>
      <c r="PGH361" s="100" t="s">
        <v>1544</v>
      </c>
      <c r="PGI361" s="101">
        <v>20302</v>
      </c>
      <c r="PGJ361" s="100" t="s">
        <v>1545</v>
      </c>
      <c r="PGK361" s="100"/>
      <c r="PGL361" s="123" t="s">
        <v>1543</v>
      </c>
      <c r="PGM361" s="106"/>
      <c r="PGN361" s="99"/>
      <c r="PGO361" s="99">
        <f t="shared" ref="PGO361:PIS361" si="190">IF(PGS361&gt;1,"",1)</f>
        <v>1</v>
      </c>
      <c r="PGP361" s="100" t="s">
        <v>1544</v>
      </c>
      <c r="PGQ361" s="101">
        <v>20302</v>
      </c>
      <c r="PGR361" s="100" t="s">
        <v>1545</v>
      </c>
      <c r="PGS361" s="100"/>
      <c r="PGT361" s="123" t="s">
        <v>1543</v>
      </c>
      <c r="PGU361" s="106"/>
      <c r="PGV361" s="99"/>
      <c r="PGW361" s="99">
        <f t="shared" si="190"/>
        <v>1</v>
      </c>
      <c r="PGX361" s="100" t="s">
        <v>1544</v>
      </c>
      <c r="PGY361" s="101">
        <v>20302</v>
      </c>
      <c r="PGZ361" s="100" t="s">
        <v>1545</v>
      </c>
      <c r="PHA361" s="100"/>
      <c r="PHB361" s="123" t="s">
        <v>1543</v>
      </c>
      <c r="PHC361" s="106"/>
      <c r="PHD361" s="99"/>
      <c r="PHE361" s="99">
        <f t="shared" si="190"/>
        <v>1</v>
      </c>
      <c r="PHF361" s="100" t="s">
        <v>1544</v>
      </c>
      <c r="PHG361" s="101">
        <v>20302</v>
      </c>
      <c r="PHH361" s="100" t="s">
        <v>1545</v>
      </c>
      <c r="PHI361" s="100"/>
      <c r="PHJ361" s="123" t="s">
        <v>1543</v>
      </c>
      <c r="PHK361" s="106"/>
      <c r="PHL361" s="99"/>
      <c r="PHM361" s="99">
        <f t="shared" si="190"/>
        <v>1</v>
      </c>
      <c r="PHN361" s="100" t="s">
        <v>1544</v>
      </c>
      <c r="PHO361" s="101">
        <v>20302</v>
      </c>
      <c r="PHP361" s="100" t="s">
        <v>1545</v>
      </c>
      <c r="PHQ361" s="100"/>
      <c r="PHR361" s="123" t="s">
        <v>1543</v>
      </c>
      <c r="PHS361" s="106"/>
      <c r="PHT361" s="99"/>
      <c r="PHU361" s="99">
        <f t="shared" si="190"/>
        <v>1</v>
      </c>
      <c r="PHV361" s="100" t="s">
        <v>1544</v>
      </c>
      <c r="PHW361" s="101">
        <v>20302</v>
      </c>
      <c r="PHX361" s="100" t="s">
        <v>1545</v>
      </c>
      <c r="PHY361" s="100"/>
      <c r="PHZ361" s="123" t="s">
        <v>1543</v>
      </c>
      <c r="PIA361" s="106"/>
      <c r="PIB361" s="99"/>
      <c r="PIC361" s="99">
        <f t="shared" si="190"/>
        <v>1</v>
      </c>
      <c r="PID361" s="100" t="s">
        <v>1544</v>
      </c>
      <c r="PIE361" s="101">
        <v>20302</v>
      </c>
      <c r="PIF361" s="100" t="s">
        <v>1545</v>
      </c>
      <c r="PIG361" s="100"/>
      <c r="PIH361" s="123" t="s">
        <v>1543</v>
      </c>
      <c r="PII361" s="106"/>
      <c r="PIJ361" s="99"/>
      <c r="PIK361" s="99">
        <f t="shared" si="190"/>
        <v>1</v>
      </c>
      <c r="PIL361" s="100" t="s">
        <v>1544</v>
      </c>
      <c r="PIM361" s="101">
        <v>20302</v>
      </c>
      <c r="PIN361" s="100" t="s">
        <v>1545</v>
      </c>
      <c r="PIO361" s="100"/>
      <c r="PIP361" s="123" t="s">
        <v>1543</v>
      </c>
      <c r="PIQ361" s="106"/>
      <c r="PIR361" s="99"/>
      <c r="PIS361" s="99">
        <f t="shared" si="190"/>
        <v>1</v>
      </c>
      <c r="PIT361" s="100" t="s">
        <v>1544</v>
      </c>
      <c r="PIU361" s="101">
        <v>20302</v>
      </c>
      <c r="PIV361" s="100" t="s">
        <v>1545</v>
      </c>
      <c r="PIW361" s="100"/>
      <c r="PIX361" s="123" t="s">
        <v>1543</v>
      </c>
      <c r="PIY361" s="106"/>
      <c r="PIZ361" s="99"/>
      <c r="PJA361" s="99">
        <f t="shared" ref="PJA361:PLE361" si="191">IF(PJE361&gt;1,"",1)</f>
        <v>1</v>
      </c>
      <c r="PJB361" s="100" t="s">
        <v>1544</v>
      </c>
      <c r="PJC361" s="101">
        <v>20302</v>
      </c>
      <c r="PJD361" s="100" t="s">
        <v>1545</v>
      </c>
      <c r="PJE361" s="100"/>
      <c r="PJF361" s="123" t="s">
        <v>1543</v>
      </c>
      <c r="PJG361" s="106"/>
      <c r="PJH361" s="99"/>
      <c r="PJI361" s="99">
        <f t="shared" si="191"/>
        <v>1</v>
      </c>
      <c r="PJJ361" s="100" t="s">
        <v>1544</v>
      </c>
      <c r="PJK361" s="101">
        <v>20302</v>
      </c>
      <c r="PJL361" s="100" t="s">
        <v>1545</v>
      </c>
      <c r="PJM361" s="100"/>
      <c r="PJN361" s="123" t="s">
        <v>1543</v>
      </c>
      <c r="PJO361" s="106"/>
      <c r="PJP361" s="99"/>
      <c r="PJQ361" s="99">
        <f t="shared" si="191"/>
        <v>1</v>
      </c>
      <c r="PJR361" s="100" t="s">
        <v>1544</v>
      </c>
      <c r="PJS361" s="101">
        <v>20302</v>
      </c>
      <c r="PJT361" s="100" t="s">
        <v>1545</v>
      </c>
      <c r="PJU361" s="100"/>
      <c r="PJV361" s="123" t="s">
        <v>1543</v>
      </c>
      <c r="PJW361" s="106"/>
      <c r="PJX361" s="99"/>
      <c r="PJY361" s="99">
        <f t="shared" si="191"/>
        <v>1</v>
      </c>
      <c r="PJZ361" s="100" t="s">
        <v>1544</v>
      </c>
      <c r="PKA361" s="101">
        <v>20302</v>
      </c>
      <c r="PKB361" s="100" t="s">
        <v>1545</v>
      </c>
      <c r="PKC361" s="100"/>
      <c r="PKD361" s="123" t="s">
        <v>1543</v>
      </c>
      <c r="PKE361" s="106"/>
      <c r="PKF361" s="99"/>
      <c r="PKG361" s="99">
        <f t="shared" si="191"/>
        <v>1</v>
      </c>
      <c r="PKH361" s="100" t="s">
        <v>1544</v>
      </c>
      <c r="PKI361" s="101">
        <v>20302</v>
      </c>
      <c r="PKJ361" s="100" t="s">
        <v>1545</v>
      </c>
      <c r="PKK361" s="100"/>
      <c r="PKL361" s="123" t="s">
        <v>1543</v>
      </c>
      <c r="PKM361" s="106"/>
      <c r="PKN361" s="99"/>
      <c r="PKO361" s="99">
        <f t="shared" si="191"/>
        <v>1</v>
      </c>
      <c r="PKP361" s="100" t="s">
        <v>1544</v>
      </c>
      <c r="PKQ361" s="101">
        <v>20302</v>
      </c>
      <c r="PKR361" s="100" t="s">
        <v>1545</v>
      </c>
      <c r="PKS361" s="100"/>
      <c r="PKT361" s="123" t="s">
        <v>1543</v>
      </c>
      <c r="PKU361" s="106"/>
      <c r="PKV361" s="99"/>
      <c r="PKW361" s="99">
        <f t="shared" si="191"/>
        <v>1</v>
      </c>
      <c r="PKX361" s="100" t="s">
        <v>1544</v>
      </c>
      <c r="PKY361" s="101">
        <v>20302</v>
      </c>
      <c r="PKZ361" s="100" t="s">
        <v>1545</v>
      </c>
      <c r="PLA361" s="100"/>
      <c r="PLB361" s="123" t="s">
        <v>1543</v>
      </c>
      <c r="PLC361" s="106"/>
      <c r="PLD361" s="99"/>
      <c r="PLE361" s="99">
        <f t="shared" si="191"/>
        <v>1</v>
      </c>
      <c r="PLF361" s="100" t="s">
        <v>1544</v>
      </c>
      <c r="PLG361" s="101">
        <v>20302</v>
      </c>
      <c r="PLH361" s="100" t="s">
        <v>1545</v>
      </c>
      <c r="PLI361" s="100"/>
      <c r="PLJ361" s="123" t="s">
        <v>1543</v>
      </c>
      <c r="PLK361" s="106"/>
      <c r="PLL361" s="99"/>
      <c r="PLM361" s="99">
        <f t="shared" ref="PLM361:PNQ361" si="192">IF(PLQ361&gt;1,"",1)</f>
        <v>1</v>
      </c>
      <c r="PLN361" s="100" t="s">
        <v>1544</v>
      </c>
      <c r="PLO361" s="101">
        <v>20302</v>
      </c>
      <c r="PLP361" s="100" t="s">
        <v>1545</v>
      </c>
      <c r="PLQ361" s="100"/>
      <c r="PLR361" s="123" t="s">
        <v>1543</v>
      </c>
      <c r="PLS361" s="106"/>
      <c r="PLT361" s="99"/>
      <c r="PLU361" s="99">
        <f t="shared" si="192"/>
        <v>1</v>
      </c>
      <c r="PLV361" s="100" t="s">
        <v>1544</v>
      </c>
      <c r="PLW361" s="101">
        <v>20302</v>
      </c>
      <c r="PLX361" s="100" t="s">
        <v>1545</v>
      </c>
      <c r="PLY361" s="100"/>
      <c r="PLZ361" s="123" t="s">
        <v>1543</v>
      </c>
      <c r="PMA361" s="106"/>
      <c r="PMB361" s="99"/>
      <c r="PMC361" s="99">
        <f t="shared" si="192"/>
        <v>1</v>
      </c>
      <c r="PMD361" s="100" t="s">
        <v>1544</v>
      </c>
      <c r="PME361" s="101">
        <v>20302</v>
      </c>
      <c r="PMF361" s="100" t="s">
        <v>1545</v>
      </c>
      <c r="PMG361" s="100"/>
      <c r="PMH361" s="123" t="s">
        <v>1543</v>
      </c>
      <c r="PMI361" s="106"/>
      <c r="PMJ361" s="99"/>
      <c r="PMK361" s="99">
        <f t="shared" si="192"/>
        <v>1</v>
      </c>
      <c r="PML361" s="100" t="s">
        <v>1544</v>
      </c>
      <c r="PMM361" s="101">
        <v>20302</v>
      </c>
      <c r="PMN361" s="100" t="s">
        <v>1545</v>
      </c>
      <c r="PMO361" s="100"/>
      <c r="PMP361" s="123" t="s">
        <v>1543</v>
      </c>
      <c r="PMQ361" s="106"/>
      <c r="PMR361" s="99"/>
      <c r="PMS361" s="99">
        <f t="shared" si="192"/>
        <v>1</v>
      </c>
      <c r="PMT361" s="100" t="s">
        <v>1544</v>
      </c>
      <c r="PMU361" s="101">
        <v>20302</v>
      </c>
      <c r="PMV361" s="100" t="s">
        <v>1545</v>
      </c>
      <c r="PMW361" s="100"/>
      <c r="PMX361" s="123" t="s">
        <v>1543</v>
      </c>
      <c r="PMY361" s="106"/>
      <c r="PMZ361" s="99"/>
      <c r="PNA361" s="99">
        <f t="shared" si="192"/>
        <v>1</v>
      </c>
      <c r="PNB361" s="100" t="s">
        <v>1544</v>
      </c>
      <c r="PNC361" s="101">
        <v>20302</v>
      </c>
      <c r="PND361" s="100" t="s">
        <v>1545</v>
      </c>
      <c r="PNE361" s="100"/>
      <c r="PNF361" s="123" t="s">
        <v>1543</v>
      </c>
      <c r="PNG361" s="106"/>
      <c r="PNH361" s="99"/>
      <c r="PNI361" s="99">
        <f t="shared" si="192"/>
        <v>1</v>
      </c>
      <c r="PNJ361" s="100" t="s">
        <v>1544</v>
      </c>
      <c r="PNK361" s="101">
        <v>20302</v>
      </c>
      <c r="PNL361" s="100" t="s">
        <v>1545</v>
      </c>
      <c r="PNM361" s="100"/>
      <c r="PNN361" s="123" t="s">
        <v>1543</v>
      </c>
      <c r="PNO361" s="106"/>
      <c r="PNP361" s="99"/>
      <c r="PNQ361" s="99">
        <f t="shared" si="192"/>
        <v>1</v>
      </c>
      <c r="PNR361" s="100" t="s">
        <v>1544</v>
      </c>
      <c r="PNS361" s="101">
        <v>20302</v>
      </c>
      <c r="PNT361" s="100" t="s">
        <v>1545</v>
      </c>
      <c r="PNU361" s="100"/>
      <c r="PNV361" s="123" t="s">
        <v>1543</v>
      </c>
      <c r="PNW361" s="106"/>
      <c r="PNX361" s="99"/>
      <c r="PNY361" s="99">
        <f t="shared" ref="PNY361:PQC361" si="193">IF(POC361&gt;1,"",1)</f>
        <v>1</v>
      </c>
      <c r="PNZ361" s="100" t="s">
        <v>1544</v>
      </c>
      <c r="POA361" s="101">
        <v>20302</v>
      </c>
      <c r="POB361" s="100" t="s">
        <v>1545</v>
      </c>
      <c r="POC361" s="100"/>
      <c r="POD361" s="123" t="s">
        <v>1543</v>
      </c>
      <c r="POE361" s="106"/>
      <c r="POF361" s="99"/>
      <c r="POG361" s="99">
        <f t="shared" si="193"/>
        <v>1</v>
      </c>
      <c r="POH361" s="100" t="s">
        <v>1544</v>
      </c>
      <c r="POI361" s="101">
        <v>20302</v>
      </c>
      <c r="POJ361" s="100" t="s">
        <v>1545</v>
      </c>
      <c r="POK361" s="100"/>
      <c r="POL361" s="123" t="s">
        <v>1543</v>
      </c>
      <c r="POM361" s="106"/>
      <c r="PON361" s="99"/>
      <c r="POO361" s="99">
        <f t="shared" si="193"/>
        <v>1</v>
      </c>
      <c r="POP361" s="100" t="s">
        <v>1544</v>
      </c>
      <c r="POQ361" s="101">
        <v>20302</v>
      </c>
      <c r="POR361" s="100" t="s">
        <v>1545</v>
      </c>
      <c r="POS361" s="100"/>
      <c r="POT361" s="123" t="s">
        <v>1543</v>
      </c>
      <c r="POU361" s="106"/>
      <c r="POV361" s="99"/>
      <c r="POW361" s="99">
        <f t="shared" si="193"/>
        <v>1</v>
      </c>
      <c r="POX361" s="100" t="s">
        <v>1544</v>
      </c>
      <c r="POY361" s="101">
        <v>20302</v>
      </c>
      <c r="POZ361" s="100" t="s">
        <v>1545</v>
      </c>
      <c r="PPA361" s="100"/>
      <c r="PPB361" s="123" t="s">
        <v>1543</v>
      </c>
      <c r="PPC361" s="106"/>
      <c r="PPD361" s="99"/>
      <c r="PPE361" s="99">
        <f t="shared" si="193"/>
        <v>1</v>
      </c>
      <c r="PPF361" s="100" t="s">
        <v>1544</v>
      </c>
      <c r="PPG361" s="101">
        <v>20302</v>
      </c>
      <c r="PPH361" s="100" t="s">
        <v>1545</v>
      </c>
      <c r="PPI361" s="100"/>
      <c r="PPJ361" s="123" t="s">
        <v>1543</v>
      </c>
      <c r="PPK361" s="106"/>
      <c r="PPL361" s="99"/>
      <c r="PPM361" s="99">
        <f t="shared" si="193"/>
        <v>1</v>
      </c>
      <c r="PPN361" s="100" t="s">
        <v>1544</v>
      </c>
      <c r="PPO361" s="101">
        <v>20302</v>
      </c>
      <c r="PPP361" s="100" t="s">
        <v>1545</v>
      </c>
      <c r="PPQ361" s="100"/>
      <c r="PPR361" s="123" t="s">
        <v>1543</v>
      </c>
      <c r="PPS361" s="106"/>
      <c r="PPT361" s="99"/>
      <c r="PPU361" s="99">
        <f t="shared" si="193"/>
        <v>1</v>
      </c>
      <c r="PPV361" s="100" t="s">
        <v>1544</v>
      </c>
      <c r="PPW361" s="101">
        <v>20302</v>
      </c>
      <c r="PPX361" s="100" t="s">
        <v>1545</v>
      </c>
      <c r="PPY361" s="100"/>
      <c r="PPZ361" s="123" t="s">
        <v>1543</v>
      </c>
      <c r="PQA361" s="106"/>
      <c r="PQB361" s="99"/>
      <c r="PQC361" s="99">
        <f t="shared" si="193"/>
        <v>1</v>
      </c>
      <c r="PQD361" s="100" t="s">
        <v>1544</v>
      </c>
      <c r="PQE361" s="101">
        <v>20302</v>
      </c>
      <c r="PQF361" s="100" t="s">
        <v>1545</v>
      </c>
      <c r="PQG361" s="100"/>
      <c r="PQH361" s="123" t="s">
        <v>1543</v>
      </c>
      <c r="PQI361" s="106"/>
      <c r="PQJ361" s="99"/>
      <c r="PQK361" s="99">
        <f t="shared" ref="PQK361:PSO361" si="194">IF(PQO361&gt;1,"",1)</f>
        <v>1</v>
      </c>
      <c r="PQL361" s="100" t="s">
        <v>1544</v>
      </c>
      <c r="PQM361" s="101">
        <v>20302</v>
      </c>
      <c r="PQN361" s="100" t="s">
        <v>1545</v>
      </c>
      <c r="PQO361" s="100"/>
      <c r="PQP361" s="123" t="s">
        <v>1543</v>
      </c>
      <c r="PQQ361" s="106"/>
      <c r="PQR361" s="99"/>
      <c r="PQS361" s="99">
        <f t="shared" si="194"/>
        <v>1</v>
      </c>
      <c r="PQT361" s="100" t="s">
        <v>1544</v>
      </c>
      <c r="PQU361" s="101">
        <v>20302</v>
      </c>
      <c r="PQV361" s="100" t="s">
        <v>1545</v>
      </c>
      <c r="PQW361" s="100"/>
      <c r="PQX361" s="123" t="s">
        <v>1543</v>
      </c>
      <c r="PQY361" s="106"/>
      <c r="PQZ361" s="99"/>
      <c r="PRA361" s="99">
        <f t="shared" si="194"/>
        <v>1</v>
      </c>
      <c r="PRB361" s="100" t="s">
        <v>1544</v>
      </c>
      <c r="PRC361" s="101">
        <v>20302</v>
      </c>
      <c r="PRD361" s="100" t="s">
        <v>1545</v>
      </c>
      <c r="PRE361" s="100"/>
      <c r="PRF361" s="123" t="s">
        <v>1543</v>
      </c>
      <c r="PRG361" s="106"/>
      <c r="PRH361" s="99"/>
      <c r="PRI361" s="99">
        <f t="shared" si="194"/>
        <v>1</v>
      </c>
      <c r="PRJ361" s="100" t="s">
        <v>1544</v>
      </c>
      <c r="PRK361" s="101">
        <v>20302</v>
      </c>
      <c r="PRL361" s="100" t="s">
        <v>1545</v>
      </c>
      <c r="PRM361" s="100"/>
      <c r="PRN361" s="123" t="s">
        <v>1543</v>
      </c>
      <c r="PRO361" s="106"/>
      <c r="PRP361" s="99"/>
      <c r="PRQ361" s="99">
        <f t="shared" si="194"/>
        <v>1</v>
      </c>
      <c r="PRR361" s="100" t="s">
        <v>1544</v>
      </c>
      <c r="PRS361" s="101">
        <v>20302</v>
      </c>
      <c r="PRT361" s="100" t="s">
        <v>1545</v>
      </c>
      <c r="PRU361" s="100"/>
      <c r="PRV361" s="123" t="s">
        <v>1543</v>
      </c>
      <c r="PRW361" s="106"/>
      <c r="PRX361" s="99"/>
      <c r="PRY361" s="99">
        <f t="shared" si="194"/>
        <v>1</v>
      </c>
      <c r="PRZ361" s="100" t="s">
        <v>1544</v>
      </c>
      <c r="PSA361" s="101">
        <v>20302</v>
      </c>
      <c r="PSB361" s="100" t="s">
        <v>1545</v>
      </c>
      <c r="PSC361" s="100"/>
      <c r="PSD361" s="123" t="s">
        <v>1543</v>
      </c>
      <c r="PSE361" s="106"/>
      <c r="PSF361" s="99"/>
      <c r="PSG361" s="99">
        <f t="shared" si="194"/>
        <v>1</v>
      </c>
      <c r="PSH361" s="100" t="s">
        <v>1544</v>
      </c>
      <c r="PSI361" s="101">
        <v>20302</v>
      </c>
      <c r="PSJ361" s="100" t="s">
        <v>1545</v>
      </c>
      <c r="PSK361" s="100"/>
      <c r="PSL361" s="123" t="s">
        <v>1543</v>
      </c>
      <c r="PSM361" s="106"/>
      <c r="PSN361" s="99"/>
      <c r="PSO361" s="99">
        <f t="shared" si="194"/>
        <v>1</v>
      </c>
      <c r="PSP361" s="100" t="s">
        <v>1544</v>
      </c>
      <c r="PSQ361" s="101">
        <v>20302</v>
      </c>
      <c r="PSR361" s="100" t="s">
        <v>1545</v>
      </c>
      <c r="PSS361" s="100"/>
      <c r="PST361" s="123" t="s">
        <v>1543</v>
      </c>
      <c r="PSU361" s="106"/>
      <c r="PSV361" s="99"/>
      <c r="PSW361" s="99">
        <f t="shared" ref="PSW361:PVA361" si="195">IF(PTA361&gt;1,"",1)</f>
        <v>1</v>
      </c>
      <c r="PSX361" s="100" t="s">
        <v>1544</v>
      </c>
      <c r="PSY361" s="101">
        <v>20302</v>
      </c>
      <c r="PSZ361" s="100" t="s">
        <v>1545</v>
      </c>
      <c r="PTA361" s="100"/>
      <c r="PTB361" s="123" t="s">
        <v>1543</v>
      </c>
      <c r="PTC361" s="106"/>
      <c r="PTD361" s="99"/>
      <c r="PTE361" s="99">
        <f t="shared" si="195"/>
        <v>1</v>
      </c>
      <c r="PTF361" s="100" t="s">
        <v>1544</v>
      </c>
      <c r="PTG361" s="101">
        <v>20302</v>
      </c>
      <c r="PTH361" s="100" t="s">
        <v>1545</v>
      </c>
      <c r="PTI361" s="100"/>
      <c r="PTJ361" s="123" t="s">
        <v>1543</v>
      </c>
      <c r="PTK361" s="106"/>
      <c r="PTL361" s="99"/>
      <c r="PTM361" s="99">
        <f t="shared" si="195"/>
        <v>1</v>
      </c>
      <c r="PTN361" s="100" t="s">
        <v>1544</v>
      </c>
      <c r="PTO361" s="101">
        <v>20302</v>
      </c>
      <c r="PTP361" s="100" t="s">
        <v>1545</v>
      </c>
      <c r="PTQ361" s="100"/>
      <c r="PTR361" s="123" t="s">
        <v>1543</v>
      </c>
      <c r="PTS361" s="106"/>
      <c r="PTT361" s="99"/>
      <c r="PTU361" s="99">
        <f t="shared" si="195"/>
        <v>1</v>
      </c>
      <c r="PTV361" s="100" t="s">
        <v>1544</v>
      </c>
      <c r="PTW361" s="101">
        <v>20302</v>
      </c>
      <c r="PTX361" s="100" t="s">
        <v>1545</v>
      </c>
      <c r="PTY361" s="100"/>
      <c r="PTZ361" s="123" t="s">
        <v>1543</v>
      </c>
      <c r="PUA361" s="106"/>
      <c r="PUB361" s="99"/>
      <c r="PUC361" s="99">
        <f t="shared" si="195"/>
        <v>1</v>
      </c>
      <c r="PUD361" s="100" t="s">
        <v>1544</v>
      </c>
      <c r="PUE361" s="101">
        <v>20302</v>
      </c>
      <c r="PUF361" s="100" t="s">
        <v>1545</v>
      </c>
      <c r="PUG361" s="100"/>
      <c r="PUH361" s="123" t="s">
        <v>1543</v>
      </c>
      <c r="PUI361" s="106"/>
      <c r="PUJ361" s="99"/>
      <c r="PUK361" s="99">
        <f t="shared" si="195"/>
        <v>1</v>
      </c>
      <c r="PUL361" s="100" t="s">
        <v>1544</v>
      </c>
      <c r="PUM361" s="101">
        <v>20302</v>
      </c>
      <c r="PUN361" s="100" t="s">
        <v>1545</v>
      </c>
      <c r="PUO361" s="100"/>
      <c r="PUP361" s="123" t="s">
        <v>1543</v>
      </c>
      <c r="PUQ361" s="106"/>
      <c r="PUR361" s="99"/>
      <c r="PUS361" s="99">
        <f t="shared" si="195"/>
        <v>1</v>
      </c>
      <c r="PUT361" s="100" t="s">
        <v>1544</v>
      </c>
      <c r="PUU361" s="101">
        <v>20302</v>
      </c>
      <c r="PUV361" s="100" t="s">
        <v>1545</v>
      </c>
      <c r="PUW361" s="100"/>
      <c r="PUX361" s="123" t="s">
        <v>1543</v>
      </c>
      <c r="PUY361" s="106"/>
      <c r="PUZ361" s="99"/>
      <c r="PVA361" s="99">
        <f t="shared" si="195"/>
        <v>1</v>
      </c>
      <c r="PVB361" s="100" t="s">
        <v>1544</v>
      </c>
      <c r="PVC361" s="101">
        <v>20302</v>
      </c>
      <c r="PVD361" s="100" t="s">
        <v>1545</v>
      </c>
      <c r="PVE361" s="100"/>
      <c r="PVF361" s="123" t="s">
        <v>1543</v>
      </c>
      <c r="PVG361" s="106"/>
      <c r="PVH361" s="99"/>
      <c r="PVI361" s="99">
        <f t="shared" ref="PVI361:PXM361" si="196">IF(PVM361&gt;1,"",1)</f>
        <v>1</v>
      </c>
      <c r="PVJ361" s="100" t="s">
        <v>1544</v>
      </c>
      <c r="PVK361" s="101">
        <v>20302</v>
      </c>
      <c r="PVL361" s="100" t="s">
        <v>1545</v>
      </c>
      <c r="PVM361" s="100"/>
      <c r="PVN361" s="123" t="s">
        <v>1543</v>
      </c>
      <c r="PVO361" s="106"/>
      <c r="PVP361" s="99"/>
      <c r="PVQ361" s="99">
        <f t="shared" si="196"/>
        <v>1</v>
      </c>
      <c r="PVR361" s="100" t="s">
        <v>1544</v>
      </c>
      <c r="PVS361" s="101">
        <v>20302</v>
      </c>
      <c r="PVT361" s="100" t="s">
        <v>1545</v>
      </c>
      <c r="PVU361" s="100"/>
      <c r="PVV361" s="123" t="s">
        <v>1543</v>
      </c>
      <c r="PVW361" s="106"/>
      <c r="PVX361" s="99"/>
      <c r="PVY361" s="99">
        <f t="shared" si="196"/>
        <v>1</v>
      </c>
      <c r="PVZ361" s="100" t="s">
        <v>1544</v>
      </c>
      <c r="PWA361" s="101">
        <v>20302</v>
      </c>
      <c r="PWB361" s="100" t="s">
        <v>1545</v>
      </c>
      <c r="PWC361" s="100"/>
      <c r="PWD361" s="123" t="s">
        <v>1543</v>
      </c>
      <c r="PWE361" s="106"/>
      <c r="PWF361" s="99"/>
      <c r="PWG361" s="99">
        <f t="shared" si="196"/>
        <v>1</v>
      </c>
      <c r="PWH361" s="100" t="s">
        <v>1544</v>
      </c>
      <c r="PWI361" s="101">
        <v>20302</v>
      </c>
      <c r="PWJ361" s="100" t="s">
        <v>1545</v>
      </c>
      <c r="PWK361" s="100"/>
      <c r="PWL361" s="123" t="s">
        <v>1543</v>
      </c>
      <c r="PWM361" s="106"/>
      <c r="PWN361" s="99"/>
      <c r="PWO361" s="99">
        <f t="shared" si="196"/>
        <v>1</v>
      </c>
      <c r="PWP361" s="100" t="s">
        <v>1544</v>
      </c>
      <c r="PWQ361" s="101">
        <v>20302</v>
      </c>
      <c r="PWR361" s="100" t="s">
        <v>1545</v>
      </c>
      <c r="PWS361" s="100"/>
      <c r="PWT361" s="123" t="s">
        <v>1543</v>
      </c>
      <c r="PWU361" s="106"/>
      <c r="PWV361" s="99"/>
      <c r="PWW361" s="99">
        <f t="shared" si="196"/>
        <v>1</v>
      </c>
      <c r="PWX361" s="100" t="s">
        <v>1544</v>
      </c>
      <c r="PWY361" s="101">
        <v>20302</v>
      </c>
      <c r="PWZ361" s="100" t="s">
        <v>1545</v>
      </c>
      <c r="PXA361" s="100"/>
      <c r="PXB361" s="123" t="s">
        <v>1543</v>
      </c>
      <c r="PXC361" s="106"/>
      <c r="PXD361" s="99"/>
      <c r="PXE361" s="99">
        <f t="shared" si="196"/>
        <v>1</v>
      </c>
      <c r="PXF361" s="100" t="s">
        <v>1544</v>
      </c>
      <c r="PXG361" s="101">
        <v>20302</v>
      </c>
      <c r="PXH361" s="100" t="s">
        <v>1545</v>
      </c>
      <c r="PXI361" s="100"/>
      <c r="PXJ361" s="123" t="s">
        <v>1543</v>
      </c>
      <c r="PXK361" s="106"/>
      <c r="PXL361" s="99"/>
      <c r="PXM361" s="99">
        <f t="shared" si="196"/>
        <v>1</v>
      </c>
      <c r="PXN361" s="100" t="s">
        <v>1544</v>
      </c>
      <c r="PXO361" s="101">
        <v>20302</v>
      </c>
      <c r="PXP361" s="100" t="s">
        <v>1545</v>
      </c>
      <c r="PXQ361" s="100"/>
      <c r="PXR361" s="123" t="s">
        <v>1543</v>
      </c>
      <c r="PXS361" s="106"/>
      <c r="PXT361" s="99"/>
      <c r="PXU361" s="99">
        <f t="shared" ref="PXU361:PZY361" si="197">IF(PXY361&gt;1,"",1)</f>
        <v>1</v>
      </c>
      <c r="PXV361" s="100" t="s">
        <v>1544</v>
      </c>
      <c r="PXW361" s="101">
        <v>20302</v>
      </c>
      <c r="PXX361" s="100" t="s">
        <v>1545</v>
      </c>
      <c r="PXY361" s="100"/>
      <c r="PXZ361" s="123" t="s">
        <v>1543</v>
      </c>
      <c r="PYA361" s="106"/>
      <c r="PYB361" s="99"/>
      <c r="PYC361" s="99">
        <f t="shared" si="197"/>
        <v>1</v>
      </c>
      <c r="PYD361" s="100" t="s">
        <v>1544</v>
      </c>
      <c r="PYE361" s="101">
        <v>20302</v>
      </c>
      <c r="PYF361" s="100" t="s">
        <v>1545</v>
      </c>
      <c r="PYG361" s="100"/>
      <c r="PYH361" s="123" t="s">
        <v>1543</v>
      </c>
      <c r="PYI361" s="106"/>
      <c r="PYJ361" s="99"/>
      <c r="PYK361" s="99">
        <f t="shared" si="197"/>
        <v>1</v>
      </c>
      <c r="PYL361" s="100" t="s">
        <v>1544</v>
      </c>
      <c r="PYM361" s="101">
        <v>20302</v>
      </c>
      <c r="PYN361" s="100" t="s">
        <v>1545</v>
      </c>
      <c r="PYO361" s="100"/>
      <c r="PYP361" s="123" t="s">
        <v>1543</v>
      </c>
      <c r="PYQ361" s="106"/>
      <c r="PYR361" s="99"/>
      <c r="PYS361" s="99">
        <f t="shared" si="197"/>
        <v>1</v>
      </c>
      <c r="PYT361" s="100" t="s">
        <v>1544</v>
      </c>
      <c r="PYU361" s="101">
        <v>20302</v>
      </c>
      <c r="PYV361" s="100" t="s">
        <v>1545</v>
      </c>
      <c r="PYW361" s="100"/>
      <c r="PYX361" s="123" t="s">
        <v>1543</v>
      </c>
      <c r="PYY361" s="106"/>
      <c r="PYZ361" s="99"/>
      <c r="PZA361" s="99">
        <f t="shared" si="197"/>
        <v>1</v>
      </c>
      <c r="PZB361" s="100" t="s">
        <v>1544</v>
      </c>
      <c r="PZC361" s="101">
        <v>20302</v>
      </c>
      <c r="PZD361" s="100" t="s">
        <v>1545</v>
      </c>
      <c r="PZE361" s="100"/>
      <c r="PZF361" s="123" t="s">
        <v>1543</v>
      </c>
      <c r="PZG361" s="106"/>
      <c r="PZH361" s="99"/>
      <c r="PZI361" s="99">
        <f t="shared" si="197"/>
        <v>1</v>
      </c>
      <c r="PZJ361" s="100" t="s">
        <v>1544</v>
      </c>
      <c r="PZK361" s="101">
        <v>20302</v>
      </c>
      <c r="PZL361" s="100" t="s">
        <v>1545</v>
      </c>
      <c r="PZM361" s="100"/>
      <c r="PZN361" s="123" t="s">
        <v>1543</v>
      </c>
      <c r="PZO361" s="106"/>
      <c r="PZP361" s="99"/>
      <c r="PZQ361" s="99">
        <f t="shared" si="197"/>
        <v>1</v>
      </c>
      <c r="PZR361" s="100" t="s">
        <v>1544</v>
      </c>
      <c r="PZS361" s="101">
        <v>20302</v>
      </c>
      <c r="PZT361" s="100" t="s">
        <v>1545</v>
      </c>
      <c r="PZU361" s="100"/>
      <c r="PZV361" s="123" t="s">
        <v>1543</v>
      </c>
      <c r="PZW361" s="106"/>
      <c r="PZX361" s="99"/>
      <c r="PZY361" s="99">
        <f t="shared" si="197"/>
        <v>1</v>
      </c>
      <c r="PZZ361" s="100" t="s">
        <v>1544</v>
      </c>
      <c r="QAA361" s="101">
        <v>20302</v>
      </c>
      <c r="QAB361" s="100" t="s">
        <v>1545</v>
      </c>
      <c r="QAC361" s="100"/>
      <c r="QAD361" s="123" t="s">
        <v>1543</v>
      </c>
      <c r="QAE361" s="106"/>
      <c r="QAF361" s="99"/>
      <c r="QAG361" s="99">
        <f t="shared" ref="QAG361:QCK361" si="198">IF(QAK361&gt;1,"",1)</f>
        <v>1</v>
      </c>
      <c r="QAH361" s="100" t="s">
        <v>1544</v>
      </c>
      <c r="QAI361" s="101">
        <v>20302</v>
      </c>
      <c r="QAJ361" s="100" t="s">
        <v>1545</v>
      </c>
      <c r="QAK361" s="100"/>
      <c r="QAL361" s="123" t="s">
        <v>1543</v>
      </c>
      <c r="QAM361" s="106"/>
      <c r="QAN361" s="99"/>
      <c r="QAO361" s="99">
        <f t="shared" si="198"/>
        <v>1</v>
      </c>
      <c r="QAP361" s="100" t="s">
        <v>1544</v>
      </c>
      <c r="QAQ361" s="101">
        <v>20302</v>
      </c>
      <c r="QAR361" s="100" t="s">
        <v>1545</v>
      </c>
      <c r="QAS361" s="100"/>
      <c r="QAT361" s="123" t="s">
        <v>1543</v>
      </c>
      <c r="QAU361" s="106"/>
      <c r="QAV361" s="99"/>
      <c r="QAW361" s="99">
        <f t="shared" si="198"/>
        <v>1</v>
      </c>
      <c r="QAX361" s="100" t="s">
        <v>1544</v>
      </c>
      <c r="QAY361" s="101">
        <v>20302</v>
      </c>
      <c r="QAZ361" s="100" t="s">
        <v>1545</v>
      </c>
      <c r="QBA361" s="100"/>
      <c r="QBB361" s="123" t="s">
        <v>1543</v>
      </c>
      <c r="QBC361" s="106"/>
      <c r="QBD361" s="99"/>
      <c r="QBE361" s="99">
        <f t="shared" si="198"/>
        <v>1</v>
      </c>
      <c r="QBF361" s="100" t="s">
        <v>1544</v>
      </c>
      <c r="QBG361" s="101">
        <v>20302</v>
      </c>
      <c r="QBH361" s="100" t="s">
        <v>1545</v>
      </c>
      <c r="QBI361" s="100"/>
      <c r="QBJ361" s="123" t="s">
        <v>1543</v>
      </c>
      <c r="QBK361" s="106"/>
      <c r="QBL361" s="99"/>
      <c r="QBM361" s="99">
        <f t="shared" si="198"/>
        <v>1</v>
      </c>
      <c r="QBN361" s="100" t="s">
        <v>1544</v>
      </c>
      <c r="QBO361" s="101">
        <v>20302</v>
      </c>
      <c r="QBP361" s="100" t="s">
        <v>1545</v>
      </c>
      <c r="QBQ361" s="100"/>
      <c r="QBR361" s="123" t="s">
        <v>1543</v>
      </c>
      <c r="QBS361" s="106"/>
      <c r="QBT361" s="99"/>
      <c r="QBU361" s="99">
        <f t="shared" si="198"/>
        <v>1</v>
      </c>
      <c r="QBV361" s="100" t="s">
        <v>1544</v>
      </c>
      <c r="QBW361" s="101">
        <v>20302</v>
      </c>
      <c r="QBX361" s="100" t="s">
        <v>1545</v>
      </c>
      <c r="QBY361" s="100"/>
      <c r="QBZ361" s="123" t="s">
        <v>1543</v>
      </c>
      <c r="QCA361" s="106"/>
      <c r="QCB361" s="99"/>
      <c r="QCC361" s="99">
        <f t="shared" si="198"/>
        <v>1</v>
      </c>
      <c r="QCD361" s="100" t="s">
        <v>1544</v>
      </c>
      <c r="QCE361" s="101">
        <v>20302</v>
      </c>
      <c r="QCF361" s="100" t="s">
        <v>1545</v>
      </c>
      <c r="QCG361" s="100"/>
      <c r="QCH361" s="123" t="s">
        <v>1543</v>
      </c>
      <c r="QCI361" s="106"/>
      <c r="QCJ361" s="99"/>
      <c r="QCK361" s="99">
        <f t="shared" si="198"/>
        <v>1</v>
      </c>
      <c r="QCL361" s="100" t="s">
        <v>1544</v>
      </c>
      <c r="QCM361" s="101">
        <v>20302</v>
      </c>
      <c r="QCN361" s="100" t="s">
        <v>1545</v>
      </c>
      <c r="QCO361" s="100"/>
      <c r="QCP361" s="123" t="s">
        <v>1543</v>
      </c>
      <c r="QCQ361" s="106"/>
      <c r="QCR361" s="99"/>
      <c r="QCS361" s="99">
        <f t="shared" ref="QCS361:QEW361" si="199">IF(QCW361&gt;1,"",1)</f>
        <v>1</v>
      </c>
      <c r="QCT361" s="100" t="s">
        <v>1544</v>
      </c>
      <c r="QCU361" s="101">
        <v>20302</v>
      </c>
      <c r="QCV361" s="100" t="s">
        <v>1545</v>
      </c>
      <c r="QCW361" s="100"/>
      <c r="QCX361" s="123" t="s">
        <v>1543</v>
      </c>
      <c r="QCY361" s="106"/>
      <c r="QCZ361" s="99"/>
      <c r="QDA361" s="99">
        <f t="shared" si="199"/>
        <v>1</v>
      </c>
      <c r="QDB361" s="100" t="s">
        <v>1544</v>
      </c>
      <c r="QDC361" s="101">
        <v>20302</v>
      </c>
      <c r="QDD361" s="100" t="s">
        <v>1545</v>
      </c>
      <c r="QDE361" s="100"/>
      <c r="QDF361" s="123" t="s">
        <v>1543</v>
      </c>
      <c r="QDG361" s="106"/>
      <c r="QDH361" s="99"/>
      <c r="QDI361" s="99">
        <f t="shared" si="199"/>
        <v>1</v>
      </c>
      <c r="QDJ361" s="100" t="s">
        <v>1544</v>
      </c>
      <c r="QDK361" s="101">
        <v>20302</v>
      </c>
      <c r="QDL361" s="100" t="s">
        <v>1545</v>
      </c>
      <c r="QDM361" s="100"/>
      <c r="QDN361" s="123" t="s">
        <v>1543</v>
      </c>
      <c r="QDO361" s="106"/>
      <c r="QDP361" s="99"/>
      <c r="QDQ361" s="99">
        <f t="shared" si="199"/>
        <v>1</v>
      </c>
      <c r="QDR361" s="100" t="s">
        <v>1544</v>
      </c>
      <c r="QDS361" s="101">
        <v>20302</v>
      </c>
      <c r="QDT361" s="100" t="s">
        <v>1545</v>
      </c>
      <c r="QDU361" s="100"/>
      <c r="QDV361" s="123" t="s">
        <v>1543</v>
      </c>
      <c r="QDW361" s="106"/>
      <c r="QDX361" s="99"/>
      <c r="QDY361" s="99">
        <f t="shared" si="199"/>
        <v>1</v>
      </c>
      <c r="QDZ361" s="100" t="s">
        <v>1544</v>
      </c>
      <c r="QEA361" s="101">
        <v>20302</v>
      </c>
      <c r="QEB361" s="100" t="s">
        <v>1545</v>
      </c>
      <c r="QEC361" s="100"/>
      <c r="QED361" s="123" t="s">
        <v>1543</v>
      </c>
      <c r="QEE361" s="106"/>
      <c r="QEF361" s="99"/>
      <c r="QEG361" s="99">
        <f t="shared" si="199"/>
        <v>1</v>
      </c>
      <c r="QEH361" s="100" t="s">
        <v>1544</v>
      </c>
      <c r="QEI361" s="101">
        <v>20302</v>
      </c>
      <c r="QEJ361" s="100" t="s">
        <v>1545</v>
      </c>
      <c r="QEK361" s="100"/>
      <c r="QEL361" s="123" t="s">
        <v>1543</v>
      </c>
      <c r="QEM361" s="106"/>
      <c r="QEN361" s="99"/>
      <c r="QEO361" s="99">
        <f t="shared" si="199"/>
        <v>1</v>
      </c>
      <c r="QEP361" s="100" t="s">
        <v>1544</v>
      </c>
      <c r="QEQ361" s="101">
        <v>20302</v>
      </c>
      <c r="QER361" s="100" t="s">
        <v>1545</v>
      </c>
      <c r="QES361" s="100"/>
      <c r="QET361" s="123" t="s">
        <v>1543</v>
      </c>
      <c r="QEU361" s="106"/>
      <c r="QEV361" s="99"/>
      <c r="QEW361" s="99">
        <f t="shared" si="199"/>
        <v>1</v>
      </c>
      <c r="QEX361" s="100" t="s">
        <v>1544</v>
      </c>
      <c r="QEY361" s="101">
        <v>20302</v>
      </c>
      <c r="QEZ361" s="100" t="s">
        <v>1545</v>
      </c>
      <c r="QFA361" s="100"/>
      <c r="QFB361" s="123" t="s">
        <v>1543</v>
      </c>
      <c r="QFC361" s="106"/>
      <c r="QFD361" s="99"/>
      <c r="QFE361" s="99">
        <f t="shared" ref="QFE361:QHI361" si="200">IF(QFI361&gt;1,"",1)</f>
        <v>1</v>
      </c>
      <c r="QFF361" s="100" t="s">
        <v>1544</v>
      </c>
      <c r="QFG361" s="101">
        <v>20302</v>
      </c>
      <c r="QFH361" s="100" t="s">
        <v>1545</v>
      </c>
      <c r="QFI361" s="100"/>
      <c r="QFJ361" s="123" t="s">
        <v>1543</v>
      </c>
      <c r="QFK361" s="106"/>
      <c r="QFL361" s="99"/>
      <c r="QFM361" s="99">
        <f t="shared" si="200"/>
        <v>1</v>
      </c>
      <c r="QFN361" s="100" t="s">
        <v>1544</v>
      </c>
      <c r="QFO361" s="101">
        <v>20302</v>
      </c>
      <c r="QFP361" s="100" t="s">
        <v>1545</v>
      </c>
      <c r="QFQ361" s="100"/>
      <c r="QFR361" s="123" t="s">
        <v>1543</v>
      </c>
      <c r="QFS361" s="106"/>
      <c r="QFT361" s="99"/>
      <c r="QFU361" s="99">
        <f t="shared" si="200"/>
        <v>1</v>
      </c>
      <c r="QFV361" s="100" t="s">
        <v>1544</v>
      </c>
      <c r="QFW361" s="101">
        <v>20302</v>
      </c>
      <c r="QFX361" s="100" t="s">
        <v>1545</v>
      </c>
      <c r="QFY361" s="100"/>
      <c r="QFZ361" s="123" t="s">
        <v>1543</v>
      </c>
      <c r="QGA361" s="106"/>
      <c r="QGB361" s="99"/>
      <c r="QGC361" s="99">
        <f t="shared" si="200"/>
        <v>1</v>
      </c>
      <c r="QGD361" s="100" t="s">
        <v>1544</v>
      </c>
      <c r="QGE361" s="101">
        <v>20302</v>
      </c>
      <c r="QGF361" s="100" t="s">
        <v>1545</v>
      </c>
      <c r="QGG361" s="100"/>
      <c r="QGH361" s="123" t="s">
        <v>1543</v>
      </c>
      <c r="QGI361" s="106"/>
      <c r="QGJ361" s="99"/>
      <c r="QGK361" s="99">
        <f t="shared" si="200"/>
        <v>1</v>
      </c>
      <c r="QGL361" s="100" t="s">
        <v>1544</v>
      </c>
      <c r="QGM361" s="101">
        <v>20302</v>
      </c>
      <c r="QGN361" s="100" t="s">
        <v>1545</v>
      </c>
      <c r="QGO361" s="100"/>
      <c r="QGP361" s="123" t="s">
        <v>1543</v>
      </c>
      <c r="QGQ361" s="106"/>
      <c r="QGR361" s="99"/>
      <c r="QGS361" s="99">
        <f t="shared" si="200"/>
        <v>1</v>
      </c>
      <c r="QGT361" s="100" t="s">
        <v>1544</v>
      </c>
      <c r="QGU361" s="101">
        <v>20302</v>
      </c>
      <c r="QGV361" s="100" t="s">
        <v>1545</v>
      </c>
      <c r="QGW361" s="100"/>
      <c r="QGX361" s="123" t="s">
        <v>1543</v>
      </c>
      <c r="QGY361" s="106"/>
      <c r="QGZ361" s="99"/>
      <c r="QHA361" s="99">
        <f t="shared" si="200"/>
        <v>1</v>
      </c>
      <c r="QHB361" s="100" t="s">
        <v>1544</v>
      </c>
      <c r="QHC361" s="101">
        <v>20302</v>
      </c>
      <c r="QHD361" s="100" t="s">
        <v>1545</v>
      </c>
      <c r="QHE361" s="100"/>
      <c r="QHF361" s="123" t="s">
        <v>1543</v>
      </c>
      <c r="QHG361" s="106"/>
      <c r="QHH361" s="99"/>
      <c r="QHI361" s="99">
        <f t="shared" si="200"/>
        <v>1</v>
      </c>
      <c r="QHJ361" s="100" t="s">
        <v>1544</v>
      </c>
      <c r="QHK361" s="101">
        <v>20302</v>
      </c>
      <c r="QHL361" s="100" t="s">
        <v>1545</v>
      </c>
      <c r="QHM361" s="100"/>
      <c r="QHN361" s="123" t="s">
        <v>1543</v>
      </c>
      <c r="QHO361" s="106"/>
      <c r="QHP361" s="99"/>
      <c r="QHQ361" s="99">
        <f t="shared" ref="QHQ361:QJU361" si="201">IF(QHU361&gt;1,"",1)</f>
        <v>1</v>
      </c>
      <c r="QHR361" s="100" t="s">
        <v>1544</v>
      </c>
      <c r="QHS361" s="101">
        <v>20302</v>
      </c>
      <c r="QHT361" s="100" t="s">
        <v>1545</v>
      </c>
      <c r="QHU361" s="100"/>
      <c r="QHV361" s="123" t="s">
        <v>1543</v>
      </c>
      <c r="QHW361" s="106"/>
      <c r="QHX361" s="99"/>
      <c r="QHY361" s="99">
        <f t="shared" si="201"/>
        <v>1</v>
      </c>
      <c r="QHZ361" s="100" t="s">
        <v>1544</v>
      </c>
      <c r="QIA361" s="101">
        <v>20302</v>
      </c>
      <c r="QIB361" s="100" t="s">
        <v>1545</v>
      </c>
      <c r="QIC361" s="100"/>
      <c r="QID361" s="123" t="s">
        <v>1543</v>
      </c>
      <c r="QIE361" s="106"/>
      <c r="QIF361" s="99"/>
      <c r="QIG361" s="99">
        <f t="shared" si="201"/>
        <v>1</v>
      </c>
      <c r="QIH361" s="100" t="s">
        <v>1544</v>
      </c>
      <c r="QII361" s="101">
        <v>20302</v>
      </c>
      <c r="QIJ361" s="100" t="s">
        <v>1545</v>
      </c>
      <c r="QIK361" s="100"/>
      <c r="QIL361" s="123" t="s">
        <v>1543</v>
      </c>
      <c r="QIM361" s="106"/>
      <c r="QIN361" s="99"/>
      <c r="QIO361" s="99">
        <f t="shared" si="201"/>
        <v>1</v>
      </c>
      <c r="QIP361" s="100" t="s">
        <v>1544</v>
      </c>
      <c r="QIQ361" s="101">
        <v>20302</v>
      </c>
      <c r="QIR361" s="100" t="s">
        <v>1545</v>
      </c>
      <c r="QIS361" s="100"/>
      <c r="QIT361" s="123" t="s">
        <v>1543</v>
      </c>
      <c r="QIU361" s="106"/>
      <c r="QIV361" s="99"/>
      <c r="QIW361" s="99">
        <f t="shared" si="201"/>
        <v>1</v>
      </c>
      <c r="QIX361" s="100" t="s">
        <v>1544</v>
      </c>
      <c r="QIY361" s="101">
        <v>20302</v>
      </c>
      <c r="QIZ361" s="100" t="s">
        <v>1545</v>
      </c>
      <c r="QJA361" s="100"/>
      <c r="QJB361" s="123" t="s">
        <v>1543</v>
      </c>
      <c r="QJC361" s="106"/>
      <c r="QJD361" s="99"/>
      <c r="QJE361" s="99">
        <f t="shared" si="201"/>
        <v>1</v>
      </c>
      <c r="QJF361" s="100" t="s">
        <v>1544</v>
      </c>
      <c r="QJG361" s="101">
        <v>20302</v>
      </c>
      <c r="QJH361" s="100" t="s">
        <v>1545</v>
      </c>
      <c r="QJI361" s="100"/>
      <c r="QJJ361" s="123" t="s">
        <v>1543</v>
      </c>
      <c r="QJK361" s="106"/>
      <c r="QJL361" s="99"/>
      <c r="QJM361" s="99">
        <f t="shared" si="201"/>
        <v>1</v>
      </c>
      <c r="QJN361" s="100" t="s">
        <v>1544</v>
      </c>
      <c r="QJO361" s="101">
        <v>20302</v>
      </c>
      <c r="QJP361" s="100" t="s">
        <v>1545</v>
      </c>
      <c r="QJQ361" s="100"/>
      <c r="QJR361" s="123" t="s">
        <v>1543</v>
      </c>
      <c r="QJS361" s="106"/>
      <c r="QJT361" s="99"/>
      <c r="QJU361" s="99">
        <f t="shared" si="201"/>
        <v>1</v>
      </c>
      <c r="QJV361" s="100" t="s">
        <v>1544</v>
      </c>
      <c r="QJW361" s="101">
        <v>20302</v>
      </c>
      <c r="QJX361" s="100" t="s">
        <v>1545</v>
      </c>
      <c r="QJY361" s="100"/>
      <c r="QJZ361" s="123" t="s">
        <v>1543</v>
      </c>
      <c r="QKA361" s="106"/>
      <c r="QKB361" s="99"/>
      <c r="QKC361" s="99">
        <f t="shared" ref="QKC361:QMG361" si="202">IF(QKG361&gt;1,"",1)</f>
        <v>1</v>
      </c>
      <c r="QKD361" s="100" t="s">
        <v>1544</v>
      </c>
      <c r="QKE361" s="101">
        <v>20302</v>
      </c>
      <c r="QKF361" s="100" t="s">
        <v>1545</v>
      </c>
      <c r="QKG361" s="100"/>
      <c r="QKH361" s="123" t="s">
        <v>1543</v>
      </c>
      <c r="QKI361" s="106"/>
      <c r="QKJ361" s="99"/>
      <c r="QKK361" s="99">
        <f t="shared" si="202"/>
        <v>1</v>
      </c>
      <c r="QKL361" s="100" t="s">
        <v>1544</v>
      </c>
      <c r="QKM361" s="101">
        <v>20302</v>
      </c>
      <c r="QKN361" s="100" t="s">
        <v>1545</v>
      </c>
      <c r="QKO361" s="100"/>
      <c r="QKP361" s="123" t="s">
        <v>1543</v>
      </c>
      <c r="QKQ361" s="106"/>
      <c r="QKR361" s="99"/>
      <c r="QKS361" s="99">
        <f t="shared" si="202"/>
        <v>1</v>
      </c>
      <c r="QKT361" s="100" t="s">
        <v>1544</v>
      </c>
      <c r="QKU361" s="101">
        <v>20302</v>
      </c>
      <c r="QKV361" s="100" t="s">
        <v>1545</v>
      </c>
      <c r="QKW361" s="100"/>
      <c r="QKX361" s="123" t="s">
        <v>1543</v>
      </c>
      <c r="QKY361" s="106"/>
      <c r="QKZ361" s="99"/>
      <c r="QLA361" s="99">
        <f t="shared" si="202"/>
        <v>1</v>
      </c>
      <c r="QLB361" s="100" t="s">
        <v>1544</v>
      </c>
      <c r="QLC361" s="101">
        <v>20302</v>
      </c>
      <c r="QLD361" s="100" t="s">
        <v>1545</v>
      </c>
      <c r="QLE361" s="100"/>
      <c r="QLF361" s="123" t="s">
        <v>1543</v>
      </c>
      <c r="QLG361" s="106"/>
      <c r="QLH361" s="99"/>
      <c r="QLI361" s="99">
        <f t="shared" si="202"/>
        <v>1</v>
      </c>
      <c r="QLJ361" s="100" t="s">
        <v>1544</v>
      </c>
      <c r="QLK361" s="101">
        <v>20302</v>
      </c>
      <c r="QLL361" s="100" t="s">
        <v>1545</v>
      </c>
      <c r="QLM361" s="100"/>
      <c r="QLN361" s="123" t="s">
        <v>1543</v>
      </c>
      <c r="QLO361" s="106"/>
      <c r="QLP361" s="99"/>
      <c r="QLQ361" s="99">
        <f t="shared" si="202"/>
        <v>1</v>
      </c>
      <c r="QLR361" s="100" t="s">
        <v>1544</v>
      </c>
      <c r="QLS361" s="101">
        <v>20302</v>
      </c>
      <c r="QLT361" s="100" t="s">
        <v>1545</v>
      </c>
      <c r="QLU361" s="100"/>
      <c r="QLV361" s="123" t="s">
        <v>1543</v>
      </c>
      <c r="QLW361" s="106"/>
      <c r="QLX361" s="99"/>
      <c r="QLY361" s="99">
        <f t="shared" si="202"/>
        <v>1</v>
      </c>
      <c r="QLZ361" s="100" t="s">
        <v>1544</v>
      </c>
      <c r="QMA361" s="101">
        <v>20302</v>
      </c>
      <c r="QMB361" s="100" t="s">
        <v>1545</v>
      </c>
      <c r="QMC361" s="100"/>
      <c r="QMD361" s="123" t="s">
        <v>1543</v>
      </c>
      <c r="QME361" s="106"/>
      <c r="QMF361" s="99"/>
      <c r="QMG361" s="99">
        <f t="shared" si="202"/>
        <v>1</v>
      </c>
      <c r="QMH361" s="100" t="s">
        <v>1544</v>
      </c>
      <c r="QMI361" s="101">
        <v>20302</v>
      </c>
      <c r="QMJ361" s="100" t="s">
        <v>1545</v>
      </c>
      <c r="QMK361" s="100"/>
      <c r="QML361" s="123" t="s">
        <v>1543</v>
      </c>
      <c r="QMM361" s="106"/>
      <c r="QMN361" s="99"/>
      <c r="QMO361" s="99">
        <f t="shared" ref="QMO361:QOS361" si="203">IF(QMS361&gt;1,"",1)</f>
        <v>1</v>
      </c>
      <c r="QMP361" s="100" t="s">
        <v>1544</v>
      </c>
      <c r="QMQ361" s="101">
        <v>20302</v>
      </c>
      <c r="QMR361" s="100" t="s">
        <v>1545</v>
      </c>
      <c r="QMS361" s="100"/>
      <c r="QMT361" s="123" t="s">
        <v>1543</v>
      </c>
      <c r="QMU361" s="106"/>
      <c r="QMV361" s="99"/>
      <c r="QMW361" s="99">
        <f t="shared" si="203"/>
        <v>1</v>
      </c>
      <c r="QMX361" s="100" t="s">
        <v>1544</v>
      </c>
      <c r="QMY361" s="101">
        <v>20302</v>
      </c>
      <c r="QMZ361" s="100" t="s">
        <v>1545</v>
      </c>
      <c r="QNA361" s="100"/>
      <c r="QNB361" s="123" t="s">
        <v>1543</v>
      </c>
      <c r="QNC361" s="106"/>
      <c r="QND361" s="99"/>
      <c r="QNE361" s="99">
        <f t="shared" si="203"/>
        <v>1</v>
      </c>
      <c r="QNF361" s="100" t="s">
        <v>1544</v>
      </c>
      <c r="QNG361" s="101">
        <v>20302</v>
      </c>
      <c r="QNH361" s="100" t="s">
        <v>1545</v>
      </c>
      <c r="QNI361" s="100"/>
      <c r="QNJ361" s="123" t="s">
        <v>1543</v>
      </c>
      <c r="QNK361" s="106"/>
      <c r="QNL361" s="99"/>
      <c r="QNM361" s="99">
        <f t="shared" si="203"/>
        <v>1</v>
      </c>
      <c r="QNN361" s="100" t="s">
        <v>1544</v>
      </c>
      <c r="QNO361" s="101">
        <v>20302</v>
      </c>
      <c r="QNP361" s="100" t="s">
        <v>1545</v>
      </c>
      <c r="QNQ361" s="100"/>
      <c r="QNR361" s="123" t="s">
        <v>1543</v>
      </c>
      <c r="QNS361" s="106"/>
      <c r="QNT361" s="99"/>
      <c r="QNU361" s="99">
        <f t="shared" si="203"/>
        <v>1</v>
      </c>
      <c r="QNV361" s="100" t="s">
        <v>1544</v>
      </c>
      <c r="QNW361" s="101">
        <v>20302</v>
      </c>
      <c r="QNX361" s="100" t="s">
        <v>1545</v>
      </c>
      <c r="QNY361" s="100"/>
      <c r="QNZ361" s="123" t="s">
        <v>1543</v>
      </c>
      <c r="QOA361" s="106"/>
      <c r="QOB361" s="99"/>
      <c r="QOC361" s="99">
        <f t="shared" si="203"/>
        <v>1</v>
      </c>
      <c r="QOD361" s="100" t="s">
        <v>1544</v>
      </c>
      <c r="QOE361" s="101">
        <v>20302</v>
      </c>
      <c r="QOF361" s="100" t="s">
        <v>1545</v>
      </c>
      <c r="QOG361" s="100"/>
      <c r="QOH361" s="123" t="s">
        <v>1543</v>
      </c>
      <c r="QOI361" s="106"/>
      <c r="QOJ361" s="99"/>
      <c r="QOK361" s="99">
        <f t="shared" si="203"/>
        <v>1</v>
      </c>
      <c r="QOL361" s="100" t="s">
        <v>1544</v>
      </c>
      <c r="QOM361" s="101">
        <v>20302</v>
      </c>
      <c r="QON361" s="100" t="s">
        <v>1545</v>
      </c>
      <c r="QOO361" s="100"/>
      <c r="QOP361" s="123" t="s">
        <v>1543</v>
      </c>
      <c r="QOQ361" s="106"/>
      <c r="QOR361" s="99"/>
      <c r="QOS361" s="99">
        <f t="shared" si="203"/>
        <v>1</v>
      </c>
      <c r="QOT361" s="100" t="s">
        <v>1544</v>
      </c>
      <c r="QOU361" s="101">
        <v>20302</v>
      </c>
      <c r="QOV361" s="100" t="s">
        <v>1545</v>
      </c>
      <c r="QOW361" s="100"/>
      <c r="QOX361" s="123" t="s">
        <v>1543</v>
      </c>
      <c r="QOY361" s="106"/>
      <c r="QOZ361" s="99"/>
      <c r="QPA361" s="99">
        <f t="shared" ref="QPA361:QRE361" si="204">IF(QPE361&gt;1,"",1)</f>
        <v>1</v>
      </c>
      <c r="QPB361" s="100" t="s">
        <v>1544</v>
      </c>
      <c r="QPC361" s="101">
        <v>20302</v>
      </c>
      <c r="QPD361" s="100" t="s">
        <v>1545</v>
      </c>
      <c r="QPE361" s="100"/>
      <c r="QPF361" s="123" t="s">
        <v>1543</v>
      </c>
      <c r="QPG361" s="106"/>
      <c r="QPH361" s="99"/>
      <c r="QPI361" s="99">
        <f t="shared" si="204"/>
        <v>1</v>
      </c>
      <c r="QPJ361" s="100" t="s">
        <v>1544</v>
      </c>
      <c r="QPK361" s="101">
        <v>20302</v>
      </c>
      <c r="QPL361" s="100" t="s">
        <v>1545</v>
      </c>
      <c r="QPM361" s="100"/>
      <c r="QPN361" s="123" t="s">
        <v>1543</v>
      </c>
      <c r="QPO361" s="106"/>
      <c r="QPP361" s="99"/>
      <c r="QPQ361" s="99">
        <f t="shared" si="204"/>
        <v>1</v>
      </c>
      <c r="QPR361" s="100" t="s">
        <v>1544</v>
      </c>
      <c r="QPS361" s="101">
        <v>20302</v>
      </c>
      <c r="QPT361" s="100" t="s">
        <v>1545</v>
      </c>
      <c r="QPU361" s="100"/>
      <c r="QPV361" s="123" t="s">
        <v>1543</v>
      </c>
      <c r="QPW361" s="106"/>
      <c r="QPX361" s="99"/>
      <c r="QPY361" s="99">
        <f t="shared" si="204"/>
        <v>1</v>
      </c>
      <c r="QPZ361" s="100" t="s">
        <v>1544</v>
      </c>
      <c r="QQA361" s="101">
        <v>20302</v>
      </c>
      <c r="QQB361" s="100" t="s">
        <v>1545</v>
      </c>
      <c r="QQC361" s="100"/>
      <c r="QQD361" s="123" t="s">
        <v>1543</v>
      </c>
      <c r="QQE361" s="106"/>
      <c r="QQF361" s="99"/>
      <c r="QQG361" s="99">
        <f t="shared" si="204"/>
        <v>1</v>
      </c>
      <c r="QQH361" s="100" t="s">
        <v>1544</v>
      </c>
      <c r="QQI361" s="101">
        <v>20302</v>
      </c>
      <c r="QQJ361" s="100" t="s">
        <v>1545</v>
      </c>
      <c r="QQK361" s="100"/>
      <c r="QQL361" s="123" t="s">
        <v>1543</v>
      </c>
      <c r="QQM361" s="106"/>
      <c r="QQN361" s="99"/>
      <c r="QQO361" s="99">
        <f t="shared" si="204"/>
        <v>1</v>
      </c>
      <c r="QQP361" s="100" t="s">
        <v>1544</v>
      </c>
      <c r="QQQ361" s="101">
        <v>20302</v>
      </c>
      <c r="QQR361" s="100" t="s">
        <v>1545</v>
      </c>
      <c r="QQS361" s="100"/>
      <c r="QQT361" s="123" t="s">
        <v>1543</v>
      </c>
      <c r="QQU361" s="106"/>
      <c r="QQV361" s="99"/>
      <c r="QQW361" s="99">
        <f t="shared" si="204"/>
        <v>1</v>
      </c>
      <c r="QQX361" s="100" t="s">
        <v>1544</v>
      </c>
      <c r="QQY361" s="101">
        <v>20302</v>
      </c>
      <c r="QQZ361" s="100" t="s">
        <v>1545</v>
      </c>
      <c r="QRA361" s="100"/>
      <c r="QRB361" s="123" t="s">
        <v>1543</v>
      </c>
      <c r="QRC361" s="106"/>
      <c r="QRD361" s="99"/>
      <c r="QRE361" s="99">
        <f t="shared" si="204"/>
        <v>1</v>
      </c>
      <c r="QRF361" s="100" t="s">
        <v>1544</v>
      </c>
      <c r="QRG361" s="101">
        <v>20302</v>
      </c>
      <c r="QRH361" s="100" t="s">
        <v>1545</v>
      </c>
      <c r="QRI361" s="100"/>
      <c r="QRJ361" s="123" t="s">
        <v>1543</v>
      </c>
      <c r="QRK361" s="106"/>
      <c r="QRL361" s="99"/>
      <c r="QRM361" s="99">
        <f t="shared" ref="QRM361:QTQ361" si="205">IF(QRQ361&gt;1,"",1)</f>
        <v>1</v>
      </c>
      <c r="QRN361" s="100" t="s">
        <v>1544</v>
      </c>
      <c r="QRO361" s="101">
        <v>20302</v>
      </c>
      <c r="QRP361" s="100" t="s">
        <v>1545</v>
      </c>
      <c r="QRQ361" s="100"/>
      <c r="QRR361" s="123" t="s">
        <v>1543</v>
      </c>
      <c r="QRS361" s="106"/>
      <c r="QRT361" s="99"/>
      <c r="QRU361" s="99">
        <f t="shared" si="205"/>
        <v>1</v>
      </c>
      <c r="QRV361" s="100" t="s">
        <v>1544</v>
      </c>
      <c r="QRW361" s="101">
        <v>20302</v>
      </c>
      <c r="QRX361" s="100" t="s">
        <v>1545</v>
      </c>
      <c r="QRY361" s="100"/>
      <c r="QRZ361" s="123" t="s">
        <v>1543</v>
      </c>
      <c r="QSA361" s="106"/>
      <c r="QSB361" s="99"/>
      <c r="QSC361" s="99">
        <f t="shared" si="205"/>
        <v>1</v>
      </c>
      <c r="QSD361" s="100" t="s">
        <v>1544</v>
      </c>
      <c r="QSE361" s="101">
        <v>20302</v>
      </c>
      <c r="QSF361" s="100" t="s">
        <v>1545</v>
      </c>
      <c r="QSG361" s="100"/>
      <c r="QSH361" s="123" t="s">
        <v>1543</v>
      </c>
      <c r="QSI361" s="106"/>
      <c r="QSJ361" s="99"/>
      <c r="QSK361" s="99">
        <f t="shared" si="205"/>
        <v>1</v>
      </c>
      <c r="QSL361" s="100" t="s">
        <v>1544</v>
      </c>
      <c r="QSM361" s="101">
        <v>20302</v>
      </c>
      <c r="QSN361" s="100" t="s">
        <v>1545</v>
      </c>
      <c r="QSO361" s="100"/>
      <c r="QSP361" s="123" t="s">
        <v>1543</v>
      </c>
      <c r="QSQ361" s="106"/>
      <c r="QSR361" s="99"/>
      <c r="QSS361" s="99">
        <f t="shared" si="205"/>
        <v>1</v>
      </c>
      <c r="QST361" s="100" t="s">
        <v>1544</v>
      </c>
      <c r="QSU361" s="101">
        <v>20302</v>
      </c>
      <c r="QSV361" s="100" t="s">
        <v>1545</v>
      </c>
      <c r="QSW361" s="100"/>
      <c r="QSX361" s="123" t="s">
        <v>1543</v>
      </c>
      <c r="QSY361" s="106"/>
      <c r="QSZ361" s="99"/>
      <c r="QTA361" s="99">
        <f t="shared" si="205"/>
        <v>1</v>
      </c>
      <c r="QTB361" s="100" t="s">
        <v>1544</v>
      </c>
      <c r="QTC361" s="101">
        <v>20302</v>
      </c>
      <c r="QTD361" s="100" t="s">
        <v>1545</v>
      </c>
      <c r="QTE361" s="100"/>
      <c r="QTF361" s="123" t="s">
        <v>1543</v>
      </c>
      <c r="QTG361" s="106"/>
      <c r="QTH361" s="99"/>
      <c r="QTI361" s="99">
        <f t="shared" si="205"/>
        <v>1</v>
      </c>
      <c r="QTJ361" s="100" t="s">
        <v>1544</v>
      </c>
      <c r="QTK361" s="101">
        <v>20302</v>
      </c>
      <c r="QTL361" s="100" t="s">
        <v>1545</v>
      </c>
      <c r="QTM361" s="100"/>
      <c r="QTN361" s="123" t="s">
        <v>1543</v>
      </c>
      <c r="QTO361" s="106"/>
      <c r="QTP361" s="99"/>
      <c r="QTQ361" s="99">
        <f t="shared" si="205"/>
        <v>1</v>
      </c>
      <c r="QTR361" s="100" t="s">
        <v>1544</v>
      </c>
      <c r="QTS361" s="101">
        <v>20302</v>
      </c>
      <c r="QTT361" s="100" t="s">
        <v>1545</v>
      </c>
      <c r="QTU361" s="100"/>
      <c r="QTV361" s="123" t="s">
        <v>1543</v>
      </c>
      <c r="QTW361" s="106"/>
      <c r="QTX361" s="99"/>
      <c r="QTY361" s="99">
        <f t="shared" ref="QTY361:QWC361" si="206">IF(QUC361&gt;1,"",1)</f>
        <v>1</v>
      </c>
      <c r="QTZ361" s="100" t="s">
        <v>1544</v>
      </c>
      <c r="QUA361" s="101">
        <v>20302</v>
      </c>
      <c r="QUB361" s="100" t="s">
        <v>1545</v>
      </c>
      <c r="QUC361" s="100"/>
      <c r="QUD361" s="123" t="s">
        <v>1543</v>
      </c>
      <c r="QUE361" s="106"/>
      <c r="QUF361" s="99"/>
      <c r="QUG361" s="99">
        <f t="shared" si="206"/>
        <v>1</v>
      </c>
      <c r="QUH361" s="100" t="s">
        <v>1544</v>
      </c>
      <c r="QUI361" s="101">
        <v>20302</v>
      </c>
      <c r="QUJ361" s="100" t="s">
        <v>1545</v>
      </c>
      <c r="QUK361" s="100"/>
      <c r="QUL361" s="123" t="s">
        <v>1543</v>
      </c>
      <c r="QUM361" s="106"/>
      <c r="QUN361" s="99"/>
      <c r="QUO361" s="99">
        <f t="shared" si="206"/>
        <v>1</v>
      </c>
      <c r="QUP361" s="100" t="s">
        <v>1544</v>
      </c>
      <c r="QUQ361" s="101">
        <v>20302</v>
      </c>
      <c r="QUR361" s="100" t="s">
        <v>1545</v>
      </c>
      <c r="QUS361" s="100"/>
      <c r="QUT361" s="123" t="s">
        <v>1543</v>
      </c>
      <c r="QUU361" s="106"/>
      <c r="QUV361" s="99"/>
      <c r="QUW361" s="99">
        <f t="shared" si="206"/>
        <v>1</v>
      </c>
      <c r="QUX361" s="100" t="s">
        <v>1544</v>
      </c>
      <c r="QUY361" s="101">
        <v>20302</v>
      </c>
      <c r="QUZ361" s="100" t="s">
        <v>1545</v>
      </c>
      <c r="QVA361" s="100"/>
      <c r="QVB361" s="123" t="s">
        <v>1543</v>
      </c>
      <c r="QVC361" s="106"/>
      <c r="QVD361" s="99"/>
      <c r="QVE361" s="99">
        <f t="shared" si="206"/>
        <v>1</v>
      </c>
      <c r="QVF361" s="100" t="s">
        <v>1544</v>
      </c>
      <c r="QVG361" s="101">
        <v>20302</v>
      </c>
      <c r="QVH361" s="100" t="s">
        <v>1545</v>
      </c>
      <c r="QVI361" s="100"/>
      <c r="QVJ361" s="123" t="s">
        <v>1543</v>
      </c>
      <c r="QVK361" s="106"/>
      <c r="QVL361" s="99"/>
      <c r="QVM361" s="99">
        <f t="shared" si="206"/>
        <v>1</v>
      </c>
      <c r="QVN361" s="100" t="s">
        <v>1544</v>
      </c>
      <c r="QVO361" s="101">
        <v>20302</v>
      </c>
      <c r="QVP361" s="100" t="s">
        <v>1545</v>
      </c>
      <c r="QVQ361" s="100"/>
      <c r="QVR361" s="123" t="s">
        <v>1543</v>
      </c>
      <c r="QVS361" s="106"/>
      <c r="QVT361" s="99"/>
      <c r="QVU361" s="99">
        <f t="shared" si="206"/>
        <v>1</v>
      </c>
      <c r="QVV361" s="100" t="s">
        <v>1544</v>
      </c>
      <c r="QVW361" s="101">
        <v>20302</v>
      </c>
      <c r="QVX361" s="100" t="s">
        <v>1545</v>
      </c>
      <c r="QVY361" s="100"/>
      <c r="QVZ361" s="123" t="s">
        <v>1543</v>
      </c>
      <c r="QWA361" s="106"/>
      <c r="QWB361" s="99"/>
      <c r="QWC361" s="99">
        <f t="shared" si="206"/>
        <v>1</v>
      </c>
      <c r="QWD361" s="100" t="s">
        <v>1544</v>
      </c>
      <c r="QWE361" s="101">
        <v>20302</v>
      </c>
      <c r="QWF361" s="100" t="s">
        <v>1545</v>
      </c>
      <c r="QWG361" s="100"/>
      <c r="QWH361" s="123" t="s">
        <v>1543</v>
      </c>
      <c r="QWI361" s="106"/>
      <c r="QWJ361" s="99"/>
      <c r="QWK361" s="99">
        <f t="shared" ref="QWK361:QYO361" si="207">IF(QWO361&gt;1,"",1)</f>
        <v>1</v>
      </c>
      <c r="QWL361" s="100" t="s">
        <v>1544</v>
      </c>
      <c r="QWM361" s="101">
        <v>20302</v>
      </c>
      <c r="QWN361" s="100" t="s">
        <v>1545</v>
      </c>
      <c r="QWO361" s="100"/>
      <c r="QWP361" s="123" t="s">
        <v>1543</v>
      </c>
      <c r="QWQ361" s="106"/>
      <c r="QWR361" s="99"/>
      <c r="QWS361" s="99">
        <f t="shared" si="207"/>
        <v>1</v>
      </c>
      <c r="QWT361" s="100" t="s">
        <v>1544</v>
      </c>
      <c r="QWU361" s="101">
        <v>20302</v>
      </c>
      <c r="QWV361" s="100" t="s">
        <v>1545</v>
      </c>
      <c r="QWW361" s="100"/>
      <c r="QWX361" s="123" t="s">
        <v>1543</v>
      </c>
      <c r="QWY361" s="106"/>
      <c r="QWZ361" s="99"/>
      <c r="QXA361" s="99">
        <f t="shared" si="207"/>
        <v>1</v>
      </c>
      <c r="QXB361" s="100" t="s">
        <v>1544</v>
      </c>
      <c r="QXC361" s="101">
        <v>20302</v>
      </c>
      <c r="QXD361" s="100" t="s">
        <v>1545</v>
      </c>
      <c r="QXE361" s="100"/>
      <c r="QXF361" s="123" t="s">
        <v>1543</v>
      </c>
      <c r="QXG361" s="106"/>
      <c r="QXH361" s="99"/>
      <c r="QXI361" s="99">
        <f t="shared" si="207"/>
        <v>1</v>
      </c>
      <c r="QXJ361" s="100" t="s">
        <v>1544</v>
      </c>
      <c r="QXK361" s="101">
        <v>20302</v>
      </c>
      <c r="QXL361" s="100" t="s">
        <v>1545</v>
      </c>
      <c r="QXM361" s="100"/>
      <c r="QXN361" s="123" t="s">
        <v>1543</v>
      </c>
      <c r="QXO361" s="106"/>
      <c r="QXP361" s="99"/>
      <c r="QXQ361" s="99">
        <f t="shared" si="207"/>
        <v>1</v>
      </c>
      <c r="QXR361" s="100" t="s">
        <v>1544</v>
      </c>
      <c r="QXS361" s="101">
        <v>20302</v>
      </c>
      <c r="QXT361" s="100" t="s">
        <v>1545</v>
      </c>
      <c r="QXU361" s="100"/>
      <c r="QXV361" s="123" t="s">
        <v>1543</v>
      </c>
      <c r="QXW361" s="106"/>
      <c r="QXX361" s="99"/>
      <c r="QXY361" s="99">
        <f t="shared" si="207"/>
        <v>1</v>
      </c>
      <c r="QXZ361" s="100" t="s">
        <v>1544</v>
      </c>
      <c r="QYA361" s="101">
        <v>20302</v>
      </c>
      <c r="QYB361" s="100" t="s">
        <v>1545</v>
      </c>
      <c r="QYC361" s="100"/>
      <c r="QYD361" s="123" t="s">
        <v>1543</v>
      </c>
      <c r="QYE361" s="106"/>
      <c r="QYF361" s="99"/>
      <c r="QYG361" s="99">
        <f t="shared" si="207"/>
        <v>1</v>
      </c>
      <c r="QYH361" s="100" t="s">
        <v>1544</v>
      </c>
      <c r="QYI361" s="101">
        <v>20302</v>
      </c>
      <c r="QYJ361" s="100" t="s">
        <v>1545</v>
      </c>
      <c r="QYK361" s="100"/>
      <c r="QYL361" s="123" t="s">
        <v>1543</v>
      </c>
      <c r="QYM361" s="106"/>
      <c r="QYN361" s="99"/>
      <c r="QYO361" s="99">
        <f t="shared" si="207"/>
        <v>1</v>
      </c>
      <c r="QYP361" s="100" t="s">
        <v>1544</v>
      </c>
      <c r="QYQ361" s="101">
        <v>20302</v>
      </c>
      <c r="QYR361" s="100" t="s">
        <v>1545</v>
      </c>
      <c r="QYS361" s="100"/>
      <c r="QYT361" s="123" t="s">
        <v>1543</v>
      </c>
      <c r="QYU361" s="106"/>
      <c r="QYV361" s="99"/>
      <c r="QYW361" s="99">
        <f t="shared" ref="QYW361:RBA361" si="208">IF(QZA361&gt;1,"",1)</f>
        <v>1</v>
      </c>
      <c r="QYX361" s="100" t="s">
        <v>1544</v>
      </c>
      <c r="QYY361" s="101">
        <v>20302</v>
      </c>
      <c r="QYZ361" s="100" t="s">
        <v>1545</v>
      </c>
      <c r="QZA361" s="100"/>
      <c r="QZB361" s="123" t="s">
        <v>1543</v>
      </c>
      <c r="QZC361" s="106"/>
      <c r="QZD361" s="99"/>
      <c r="QZE361" s="99">
        <f t="shared" si="208"/>
        <v>1</v>
      </c>
      <c r="QZF361" s="100" t="s">
        <v>1544</v>
      </c>
      <c r="QZG361" s="101">
        <v>20302</v>
      </c>
      <c r="QZH361" s="100" t="s">
        <v>1545</v>
      </c>
      <c r="QZI361" s="100"/>
      <c r="QZJ361" s="123" t="s">
        <v>1543</v>
      </c>
      <c r="QZK361" s="106"/>
      <c r="QZL361" s="99"/>
      <c r="QZM361" s="99">
        <f t="shared" si="208"/>
        <v>1</v>
      </c>
      <c r="QZN361" s="100" t="s">
        <v>1544</v>
      </c>
      <c r="QZO361" s="101">
        <v>20302</v>
      </c>
      <c r="QZP361" s="100" t="s">
        <v>1545</v>
      </c>
      <c r="QZQ361" s="100"/>
      <c r="QZR361" s="123" t="s">
        <v>1543</v>
      </c>
      <c r="QZS361" s="106"/>
      <c r="QZT361" s="99"/>
      <c r="QZU361" s="99">
        <f t="shared" si="208"/>
        <v>1</v>
      </c>
      <c r="QZV361" s="100" t="s">
        <v>1544</v>
      </c>
      <c r="QZW361" s="101">
        <v>20302</v>
      </c>
      <c r="QZX361" s="100" t="s">
        <v>1545</v>
      </c>
      <c r="QZY361" s="100"/>
      <c r="QZZ361" s="123" t="s">
        <v>1543</v>
      </c>
      <c r="RAA361" s="106"/>
      <c r="RAB361" s="99"/>
      <c r="RAC361" s="99">
        <f t="shared" si="208"/>
        <v>1</v>
      </c>
      <c r="RAD361" s="100" t="s">
        <v>1544</v>
      </c>
      <c r="RAE361" s="101">
        <v>20302</v>
      </c>
      <c r="RAF361" s="100" t="s">
        <v>1545</v>
      </c>
      <c r="RAG361" s="100"/>
      <c r="RAH361" s="123" t="s">
        <v>1543</v>
      </c>
      <c r="RAI361" s="106"/>
      <c r="RAJ361" s="99"/>
      <c r="RAK361" s="99">
        <f t="shared" si="208"/>
        <v>1</v>
      </c>
      <c r="RAL361" s="100" t="s">
        <v>1544</v>
      </c>
      <c r="RAM361" s="101">
        <v>20302</v>
      </c>
      <c r="RAN361" s="100" t="s">
        <v>1545</v>
      </c>
      <c r="RAO361" s="100"/>
      <c r="RAP361" s="123" t="s">
        <v>1543</v>
      </c>
      <c r="RAQ361" s="106"/>
      <c r="RAR361" s="99"/>
      <c r="RAS361" s="99">
        <f t="shared" si="208"/>
        <v>1</v>
      </c>
      <c r="RAT361" s="100" t="s">
        <v>1544</v>
      </c>
      <c r="RAU361" s="101">
        <v>20302</v>
      </c>
      <c r="RAV361" s="100" t="s">
        <v>1545</v>
      </c>
      <c r="RAW361" s="100"/>
      <c r="RAX361" s="123" t="s">
        <v>1543</v>
      </c>
      <c r="RAY361" s="106"/>
      <c r="RAZ361" s="99"/>
      <c r="RBA361" s="99">
        <f t="shared" si="208"/>
        <v>1</v>
      </c>
      <c r="RBB361" s="100" t="s">
        <v>1544</v>
      </c>
      <c r="RBC361" s="101">
        <v>20302</v>
      </c>
      <c r="RBD361" s="100" t="s">
        <v>1545</v>
      </c>
      <c r="RBE361" s="100"/>
      <c r="RBF361" s="123" t="s">
        <v>1543</v>
      </c>
      <c r="RBG361" s="106"/>
      <c r="RBH361" s="99"/>
      <c r="RBI361" s="99">
        <f t="shared" ref="RBI361:RDM361" si="209">IF(RBM361&gt;1,"",1)</f>
        <v>1</v>
      </c>
      <c r="RBJ361" s="100" t="s">
        <v>1544</v>
      </c>
      <c r="RBK361" s="101">
        <v>20302</v>
      </c>
      <c r="RBL361" s="100" t="s">
        <v>1545</v>
      </c>
      <c r="RBM361" s="100"/>
      <c r="RBN361" s="123" t="s">
        <v>1543</v>
      </c>
      <c r="RBO361" s="106"/>
      <c r="RBP361" s="99"/>
      <c r="RBQ361" s="99">
        <f t="shared" si="209"/>
        <v>1</v>
      </c>
      <c r="RBR361" s="100" t="s">
        <v>1544</v>
      </c>
      <c r="RBS361" s="101">
        <v>20302</v>
      </c>
      <c r="RBT361" s="100" t="s">
        <v>1545</v>
      </c>
      <c r="RBU361" s="100"/>
      <c r="RBV361" s="123" t="s">
        <v>1543</v>
      </c>
      <c r="RBW361" s="106"/>
      <c r="RBX361" s="99"/>
      <c r="RBY361" s="99">
        <f t="shared" si="209"/>
        <v>1</v>
      </c>
      <c r="RBZ361" s="100" t="s">
        <v>1544</v>
      </c>
      <c r="RCA361" s="101">
        <v>20302</v>
      </c>
      <c r="RCB361" s="100" t="s">
        <v>1545</v>
      </c>
      <c r="RCC361" s="100"/>
      <c r="RCD361" s="123" t="s">
        <v>1543</v>
      </c>
      <c r="RCE361" s="106"/>
      <c r="RCF361" s="99"/>
      <c r="RCG361" s="99">
        <f t="shared" si="209"/>
        <v>1</v>
      </c>
      <c r="RCH361" s="100" t="s">
        <v>1544</v>
      </c>
      <c r="RCI361" s="101">
        <v>20302</v>
      </c>
      <c r="RCJ361" s="100" t="s">
        <v>1545</v>
      </c>
      <c r="RCK361" s="100"/>
      <c r="RCL361" s="123" t="s">
        <v>1543</v>
      </c>
      <c r="RCM361" s="106"/>
      <c r="RCN361" s="99"/>
      <c r="RCO361" s="99">
        <f t="shared" si="209"/>
        <v>1</v>
      </c>
      <c r="RCP361" s="100" t="s">
        <v>1544</v>
      </c>
      <c r="RCQ361" s="101">
        <v>20302</v>
      </c>
      <c r="RCR361" s="100" t="s">
        <v>1545</v>
      </c>
      <c r="RCS361" s="100"/>
      <c r="RCT361" s="123" t="s">
        <v>1543</v>
      </c>
      <c r="RCU361" s="106"/>
      <c r="RCV361" s="99"/>
      <c r="RCW361" s="99">
        <f t="shared" si="209"/>
        <v>1</v>
      </c>
      <c r="RCX361" s="100" t="s">
        <v>1544</v>
      </c>
      <c r="RCY361" s="101">
        <v>20302</v>
      </c>
      <c r="RCZ361" s="100" t="s">
        <v>1545</v>
      </c>
      <c r="RDA361" s="100"/>
      <c r="RDB361" s="123" t="s">
        <v>1543</v>
      </c>
      <c r="RDC361" s="106"/>
      <c r="RDD361" s="99"/>
      <c r="RDE361" s="99">
        <f t="shared" si="209"/>
        <v>1</v>
      </c>
      <c r="RDF361" s="100" t="s">
        <v>1544</v>
      </c>
      <c r="RDG361" s="101">
        <v>20302</v>
      </c>
      <c r="RDH361" s="100" t="s">
        <v>1545</v>
      </c>
      <c r="RDI361" s="100"/>
      <c r="RDJ361" s="123" t="s">
        <v>1543</v>
      </c>
      <c r="RDK361" s="106"/>
      <c r="RDL361" s="99"/>
      <c r="RDM361" s="99">
        <f t="shared" si="209"/>
        <v>1</v>
      </c>
      <c r="RDN361" s="100" t="s">
        <v>1544</v>
      </c>
      <c r="RDO361" s="101">
        <v>20302</v>
      </c>
      <c r="RDP361" s="100" t="s">
        <v>1545</v>
      </c>
      <c r="RDQ361" s="100"/>
      <c r="RDR361" s="123" t="s">
        <v>1543</v>
      </c>
      <c r="RDS361" s="106"/>
      <c r="RDT361" s="99"/>
      <c r="RDU361" s="99">
        <f t="shared" ref="RDU361:RFY361" si="210">IF(RDY361&gt;1,"",1)</f>
        <v>1</v>
      </c>
      <c r="RDV361" s="100" t="s">
        <v>1544</v>
      </c>
      <c r="RDW361" s="101">
        <v>20302</v>
      </c>
      <c r="RDX361" s="100" t="s">
        <v>1545</v>
      </c>
      <c r="RDY361" s="100"/>
      <c r="RDZ361" s="123" t="s">
        <v>1543</v>
      </c>
      <c r="REA361" s="106"/>
      <c r="REB361" s="99"/>
      <c r="REC361" s="99">
        <f t="shared" si="210"/>
        <v>1</v>
      </c>
      <c r="RED361" s="100" t="s">
        <v>1544</v>
      </c>
      <c r="REE361" s="101">
        <v>20302</v>
      </c>
      <c r="REF361" s="100" t="s">
        <v>1545</v>
      </c>
      <c r="REG361" s="100"/>
      <c r="REH361" s="123" t="s">
        <v>1543</v>
      </c>
      <c r="REI361" s="106"/>
      <c r="REJ361" s="99"/>
      <c r="REK361" s="99">
        <f t="shared" si="210"/>
        <v>1</v>
      </c>
      <c r="REL361" s="100" t="s">
        <v>1544</v>
      </c>
      <c r="REM361" s="101">
        <v>20302</v>
      </c>
      <c r="REN361" s="100" t="s">
        <v>1545</v>
      </c>
      <c r="REO361" s="100"/>
      <c r="REP361" s="123" t="s">
        <v>1543</v>
      </c>
      <c r="REQ361" s="106"/>
      <c r="RER361" s="99"/>
      <c r="RES361" s="99">
        <f t="shared" si="210"/>
        <v>1</v>
      </c>
      <c r="RET361" s="100" t="s">
        <v>1544</v>
      </c>
      <c r="REU361" s="101">
        <v>20302</v>
      </c>
      <c r="REV361" s="100" t="s">
        <v>1545</v>
      </c>
      <c r="REW361" s="100"/>
      <c r="REX361" s="123" t="s">
        <v>1543</v>
      </c>
      <c r="REY361" s="106"/>
      <c r="REZ361" s="99"/>
      <c r="RFA361" s="99">
        <f t="shared" si="210"/>
        <v>1</v>
      </c>
      <c r="RFB361" s="100" t="s">
        <v>1544</v>
      </c>
      <c r="RFC361" s="101">
        <v>20302</v>
      </c>
      <c r="RFD361" s="100" t="s">
        <v>1545</v>
      </c>
      <c r="RFE361" s="100"/>
      <c r="RFF361" s="123" t="s">
        <v>1543</v>
      </c>
      <c r="RFG361" s="106"/>
      <c r="RFH361" s="99"/>
      <c r="RFI361" s="99">
        <f t="shared" si="210"/>
        <v>1</v>
      </c>
      <c r="RFJ361" s="100" t="s">
        <v>1544</v>
      </c>
      <c r="RFK361" s="101">
        <v>20302</v>
      </c>
      <c r="RFL361" s="100" t="s">
        <v>1545</v>
      </c>
      <c r="RFM361" s="100"/>
      <c r="RFN361" s="123" t="s">
        <v>1543</v>
      </c>
      <c r="RFO361" s="106"/>
      <c r="RFP361" s="99"/>
      <c r="RFQ361" s="99">
        <f t="shared" si="210"/>
        <v>1</v>
      </c>
      <c r="RFR361" s="100" t="s">
        <v>1544</v>
      </c>
      <c r="RFS361" s="101">
        <v>20302</v>
      </c>
      <c r="RFT361" s="100" t="s">
        <v>1545</v>
      </c>
      <c r="RFU361" s="100"/>
      <c r="RFV361" s="123" t="s">
        <v>1543</v>
      </c>
      <c r="RFW361" s="106"/>
      <c r="RFX361" s="99"/>
      <c r="RFY361" s="99">
        <f t="shared" si="210"/>
        <v>1</v>
      </c>
      <c r="RFZ361" s="100" t="s">
        <v>1544</v>
      </c>
      <c r="RGA361" s="101">
        <v>20302</v>
      </c>
      <c r="RGB361" s="100" t="s">
        <v>1545</v>
      </c>
      <c r="RGC361" s="100"/>
      <c r="RGD361" s="123" t="s">
        <v>1543</v>
      </c>
      <c r="RGE361" s="106"/>
      <c r="RGF361" s="99"/>
      <c r="RGG361" s="99">
        <f t="shared" ref="RGG361:RIK361" si="211">IF(RGK361&gt;1,"",1)</f>
        <v>1</v>
      </c>
      <c r="RGH361" s="100" t="s">
        <v>1544</v>
      </c>
      <c r="RGI361" s="101">
        <v>20302</v>
      </c>
      <c r="RGJ361" s="100" t="s">
        <v>1545</v>
      </c>
      <c r="RGK361" s="100"/>
      <c r="RGL361" s="123" t="s">
        <v>1543</v>
      </c>
      <c r="RGM361" s="106"/>
      <c r="RGN361" s="99"/>
      <c r="RGO361" s="99">
        <f t="shared" si="211"/>
        <v>1</v>
      </c>
      <c r="RGP361" s="100" t="s">
        <v>1544</v>
      </c>
      <c r="RGQ361" s="101">
        <v>20302</v>
      </c>
      <c r="RGR361" s="100" t="s">
        <v>1545</v>
      </c>
      <c r="RGS361" s="100"/>
      <c r="RGT361" s="123" t="s">
        <v>1543</v>
      </c>
      <c r="RGU361" s="106"/>
      <c r="RGV361" s="99"/>
      <c r="RGW361" s="99">
        <f t="shared" si="211"/>
        <v>1</v>
      </c>
      <c r="RGX361" s="100" t="s">
        <v>1544</v>
      </c>
      <c r="RGY361" s="101">
        <v>20302</v>
      </c>
      <c r="RGZ361" s="100" t="s">
        <v>1545</v>
      </c>
      <c r="RHA361" s="100"/>
      <c r="RHB361" s="123" t="s">
        <v>1543</v>
      </c>
      <c r="RHC361" s="106"/>
      <c r="RHD361" s="99"/>
      <c r="RHE361" s="99">
        <f t="shared" si="211"/>
        <v>1</v>
      </c>
      <c r="RHF361" s="100" t="s">
        <v>1544</v>
      </c>
      <c r="RHG361" s="101">
        <v>20302</v>
      </c>
      <c r="RHH361" s="100" t="s">
        <v>1545</v>
      </c>
      <c r="RHI361" s="100"/>
      <c r="RHJ361" s="123" t="s">
        <v>1543</v>
      </c>
      <c r="RHK361" s="106"/>
      <c r="RHL361" s="99"/>
      <c r="RHM361" s="99">
        <f t="shared" si="211"/>
        <v>1</v>
      </c>
      <c r="RHN361" s="100" t="s">
        <v>1544</v>
      </c>
      <c r="RHO361" s="101">
        <v>20302</v>
      </c>
      <c r="RHP361" s="100" t="s">
        <v>1545</v>
      </c>
      <c r="RHQ361" s="100"/>
      <c r="RHR361" s="123" t="s">
        <v>1543</v>
      </c>
      <c r="RHS361" s="106"/>
      <c r="RHT361" s="99"/>
      <c r="RHU361" s="99">
        <f t="shared" si="211"/>
        <v>1</v>
      </c>
      <c r="RHV361" s="100" t="s">
        <v>1544</v>
      </c>
      <c r="RHW361" s="101">
        <v>20302</v>
      </c>
      <c r="RHX361" s="100" t="s">
        <v>1545</v>
      </c>
      <c r="RHY361" s="100"/>
      <c r="RHZ361" s="123" t="s">
        <v>1543</v>
      </c>
      <c r="RIA361" s="106"/>
      <c r="RIB361" s="99"/>
      <c r="RIC361" s="99">
        <f t="shared" si="211"/>
        <v>1</v>
      </c>
      <c r="RID361" s="100" t="s">
        <v>1544</v>
      </c>
      <c r="RIE361" s="101">
        <v>20302</v>
      </c>
      <c r="RIF361" s="100" t="s">
        <v>1545</v>
      </c>
      <c r="RIG361" s="100"/>
      <c r="RIH361" s="123" t="s">
        <v>1543</v>
      </c>
      <c r="RII361" s="106"/>
      <c r="RIJ361" s="99"/>
      <c r="RIK361" s="99">
        <f t="shared" si="211"/>
        <v>1</v>
      </c>
      <c r="RIL361" s="100" t="s">
        <v>1544</v>
      </c>
      <c r="RIM361" s="101">
        <v>20302</v>
      </c>
      <c r="RIN361" s="100" t="s">
        <v>1545</v>
      </c>
      <c r="RIO361" s="100"/>
      <c r="RIP361" s="123" t="s">
        <v>1543</v>
      </c>
      <c r="RIQ361" s="106"/>
      <c r="RIR361" s="99"/>
      <c r="RIS361" s="99">
        <f t="shared" ref="RIS361:RKW361" si="212">IF(RIW361&gt;1,"",1)</f>
        <v>1</v>
      </c>
      <c r="RIT361" s="100" t="s">
        <v>1544</v>
      </c>
      <c r="RIU361" s="101">
        <v>20302</v>
      </c>
      <c r="RIV361" s="100" t="s">
        <v>1545</v>
      </c>
      <c r="RIW361" s="100"/>
      <c r="RIX361" s="123" t="s">
        <v>1543</v>
      </c>
      <c r="RIY361" s="106"/>
      <c r="RIZ361" s="99"/>
      <c r="RJA361" s="99">
        <f t="shared" si="212"/>
        <v>1</v>
      </c>
      <c r="RJB361" s="100" t="s">
        <v>1544</v>
      </c>
      <c r="RJC361" s="101">
        <v>20302</v>
      </c>
      <c r="RJD361" s="100" t="s">
        <v>1545</v>
      </c>
      <c r="RJE361" s="100"/>
      <c r="RJF361" s="123" t="s">
        <v>1543</v>
      </c>
      <c r="RJG361" s="106"/>
      <c r="RJH361" s="99"/>
      <c r="RJI361" s="99">
        <f t="shared" si="212"/>
        <v>1</v>
      </c>
      <c r="RJJ361" s="100" t="s">
        <v>1544</v>
      </c>
      <c r="RJK361" s="101">
        <v>20302</v>
      </c>
      <c r="RJL361" s="100" t="s">
        <v>1545</v>
      </c>
      <c r="RJM361" s="100"/>
      <c r="RJN361" s="123" t="s">
        <v>1543</v>
      </c>
      <c r="RJO361" s="106"/>
      <c r="RJP361" s="99"/>
      <c r="RJQ361" s="99">
        <f t="shared" si="212"/>
        <v>1</v>
      </c>
      <c r="RJR361" s="100" t="s">
        <v>1544</v>
      </c>
      <c r="RJS361" s="101">
        <v>20302</v>
      </c>
      <c r="RJT361" s="100" t="s">
        <v>1545</v>
      </c>
      <c r="RJU361" s="100"/>
      <c r="RJV361" s="123" t="s">
        <v>1543</v>
      </c>
      <c r="RJW361" s="106"/>
      <c r="RJX361" s="99"/>
      <c r="RJY361" s="99">
        <f t="shared" si="212"/>
        <v>1</v>
      </c>
      <c r="RJZ361" s="100" t="s">
        <v>1544</v>
      </c>
      <c r="RKA361" s="101">
        <v>20302</v>
      </c>
      <c r="RKB361" s="100" t="s">
        <v>1545</v>
      </c>
      <c r="RKC361" s="100"/>
      <c r="RKD361" s="123" t="s">
        <v>1543</v>
      </c>
      <c r="RKE361" s="106"/>
      <c r="RKF361" s="99"/>
      <c r="RKG361" s="99">
        <f t="shared" si="212"/>
        <v>1</v>
      </c>
      <c r="RKH361" s="100" t="s">
        <v>1544</v>
      </c>
      <c r="RKI361" s="101">
        <v>20302</v>
      </c>
      <c r="RKJ361" s="100" t="s">
        <v>1545</v>
      </c>
      <c r="RKK361" s="100"/>
      <c r="RKL361" s="123" t="s">
        <v>1543</v>
      </c>
      <c r="RKM361" s="106"/>
      <c r="RKN361" s="99"/>
      <c r="RKO361" s="99">
        <f t="shared" si="212"/>
        <v>1</v>
      </c>
      <c r="RKP361" s="100" t="s">
        <v>1544</v>
      </c>
      <c r="RKQ361" s="101">
        <v>20302</v>
      </c>
      <c r="RKR361" s="100" t="s">
        <v>1545</v>
      </c>
      <c r="RKS361" s="100"/>
      <c r="RKT361" s="123" t="s">
        <v>1543</v>
      </c>
      <c r="RKU361" s="106"/>
      <c r="RKV361" s="99"/>
      <c r="RKW361" s="99">
        <f t="shared" si="212"/>
        <v>1</v>
      </c>
      <c r="RKX361" s="100" t="s">
        <v>1544</v>
      </c>
      <c r="RKY361" s="101">
        <v>20302</v>
      </c>
      <c r="RKZ361" s="100" t="s">
        <v>1545</v>
      </c>
      <c r="RLA361" s="100"/>
      <c r="RLB361" s="123" t="s">
        <v>1543</v>
      </c>
      <c r="RLC361" s="106"/>
      <c r="RLD361" s="99"/>
      <c r="RLE361" s="99">
        <f t="shared" ref="RLE361:RNI361" si="213">IF(RLI361&gt;1,"",1)</f>
        <v>1</v>
      </c>
      <c r="RLF361" s="100" t="s">
        <v>1544</v>
      </c>
      <c r="RLG361" s="101">
        <v>20302</v>
      </c>
      <c r="RLH361" s="100" t="s">
        <v>1545</v>
      </c>
      <c r="RLI361" s="100"/>
      <c r="RLJ361" s="123" t="s">
        <v>1543</v>
      </c>
      <c r="RLK361" s="106"/>
      <c r="RLL361" s="99"/>
      <c r="RLM361" s="99">
        <f t="shared" si="213"/>
        <v>1</v>
      </c>
      <c r="RLN361" s="100" t="s">
        <v>1544</v>
      </c>
      <c r="RLO361" s="101">
        <v>20302</v>
      </c>
      <c r="RLP361" s="100" t="s">
        <v>1545</v>
      </c>
      <c r="RLQ361" s="100"/>
      <c r="RLR361" s="123" t="s">
        <v>1543</v>
      </c>
      <c r="RLS361" s="106"/>
      <c r="RLT361" s="99"/>
      <c r="RLU361" s="99">
        <f t="shared" si="213"/>
        <v>1</v>
      </c>
      <c r="RLV361" s="100" t="s">
        <v>1544</v>
      </c>
      <c r="RLW361" s="101">
        <v>20302</v>
      </c>
      <c r="RLX361" s="100" t="s">
        <v>1545</v>
      </c>
      <c r="RLY361" s="100"/>
      <c r="RLZ361" s="123" t="s">
        <v>1543</v>
      </c>
      <c r="RMA361" s="106"/>
      <c r="RMB361" s="99"/>
      <c r="RMC361" s="99">
        <f t="shared" si="213"/>
        <v>1</v>
      </c>
      <c r="RMD361" s="100" t="s">
        <v>1544</v>
      </c>
      <c r="RME361" s="101">
        <v>20302</v>
      </c>
      <c r="RMF361" s="100" t="s">
        <v>1545</v>
      </c>
      <c r="RMG361" s="100"/>
      <c r="RMH361" s="123" t="s">
        <v>1543</v>
      </c>
      <c r="RMI361" s="106"/>
      <c r="RMJ361" s="99"/>
      <c r="RMK361" s="99">
        <f t="shared" si="213"/>
        <v>1</v>
      </c>
      <c r="RML361" s="100" t="s">
        <v>1544</v>
      </c>
      <c r="RMM361" s="101">
        <v>20302</v>
      </c>
      <c r="RMN361" s="100" t="s">
        <v>1545</v>
      </c>
      <c r="RMO361" s="100"/>
      <c r="RMP361" s="123" t="s">
        <v>1543</v>
      </c>
      <c r="RMQ361" s="106"/>
      <c r="RMR361" s="99"/>
      <c r="RMS361" s="99">
        <f t="shared" si="213"/>
        <v>1</v>
      </c>
      <c r="RMT361" s="100" t="s">
        <v>1544</v>
      </c>
      <c r="RMU361" s="101">
        <v>20302</v>
      </c>
      <c r="RMV361" s="100" t="s">
        <v>1545</v>
      </c>
      <c r="RMW361" s="100"/>
      <c r="RMX361" s="123" t="s">
        <v>1543</v>
      </c>
      <c r="RMY361" s="106"/>
      <c r="RMZ361" s="99"/>
      <c r="RNA361" s="99">
        <f t="shared" si="213"/>
        <v>1</v>
      </c>
      <c r="RNB361" s="100" t="s">
        <v>1544</v>
      </c>
      <c r="RNC361" s="101">
        <v>20302</v>
      </c>
      <c r="RND361" s="100" t="s">
        <v>1545</v>
      </c>
      <c r="RNE361" s="100"/>
      <c r="RNF361" s="123" t="s">
        <v>1543</v>
      </c>
      <c r="RNG361" s="106"/>
      <c r="RNH361" s="99"/>
      <c r="RNI361" s="99">
        <f t="shared" si="213"/>
        <v>1</v>
      </c>
      <c r="RNJ361" s="100" t="s">
        <v>1544</v>
      </c>
      <c r="RNK361" s="101">
        <v>20302</v>
      </c>
      <c r="RNL361" s="100" t="s">
        <v>1545</v>
      </c>
      <c r="RNM361" s="100"/>
      <c r="RNN361" s="123" t="s">
        <v>1543</v>
      </c>
      <c r="RNO361" s="106"/>
      <c r="RNP361" s="99"/>
      <c r="RNQ361" s="99">
        <f t="shared" ref="RNQ361:RPU361" si="214">IF(RNU361&gt;1,"",1)</f>
        <v>1</v>
      </c>
      <c r="RNR361" s="100" t="s">
        <v>1544</v>
      </c>
      <c r="RNS361" s="101">
        <v>20302</v>
      </c>
      <c r="RNT361" s="100" t="s">
        <v>1545</v>
      </c>
      <c r="RNU361" s="100"/>
      <c r="RNV361" s="123" t="s">
        <v>1543</v>
      </c>
      <c r="RNW361" s="106"/>
      <c r="RNX361" s="99"/>
      <c r="RNY361" s="99">
        <f t="shared" si="214"/>
        <v>1</v>
      </c>
      <c r="RNZ361" s="100" t="s">
        <v>1544</v>
      </c>
      <c r="ROA361" s="101">
        <v>20302</v>
      </c>
      <c r="ROB361" s="100" t="s">
        <v>1545</v>
      </c>
      <c r="ROC361" s="100"/>
      <c r="ROD361" s="123" t="s">
        <v>1543</v>
      </c>
      <c r="ROE361" s="106"/>
      <c r="ROF361" s="99"/>
      <c r="ROG361" s="99">
        <f t="shared" si="214"/>
        <v>1</v>
      </c>
      <c r="ROH361" s="100" t="s">
        <v>1544</v>
      </c>
      <c r="ROI361" s="101">
        <v>20302</v>
      </c>
      <c r="ROJ361" s="100" t="s">
        <v>1545</v>
      </c>
      <c r="ROK361" s="100"/>
      <c r="ROL361" s="123" t="s">
        <v>1543</v>
      </c>
      <c r="ROM361" s="106"/>
      <c r="RON361" s="99"/>
      <c r="ROO361" s="99">
        <f t="shared" si="214"/>
        <v>1</v>
      </c>
      <c r="ROP361" s="100" t="s">
        <v>1544</v>
      </c>
      <c r="ROQ361" s="101">
        <v>20302</v>
      </c>
      <c r="ROR361" s="100" t="s">
        <v>1545</v>
      </c>
      <c r="ROS361" s="100"/>
      <c r="ROT361" s="123" t="s">
        <v>1543</v>
      </c>
      <c r="ROU361" s="106"/>
      <c r="ROV361" s="99"/>
      <c r="ROW361" s="99">
        <f t="shared" si="214"/>
        <v>1</v>
      </c>
      <c r="ROX361" s="100" t="s">
        <v>1544</v>
      </c>
      <c r="ROY361" s="101">
        <v>20302</v>
      </c>
      <c r="ROZ361" s="100" t="s">
        <v>1545</v>
      </c>
      <c r="RPA361" s="100"/>
      <c r="RPB361" s="123" t="s">
        <v>1543</v>
      </c>
      <c r="RPC361" s="106"/>
      <c r="RPD361" s="99"/>
      <c r="RPE361" s="99">
        <f t="shared" si="214"/>
        <v>1</v>
      </c>
      <c r="RPF361" s="100" t="s">
        <v>1544</v>
      </c>
      <c r="RPG361" s="101">
        <v>20302</v>
      </c>
      <c r="RPH361" s="100" t="s">
        <v>1545</v>
      </c>
      <c r="RPI361" s="100"/>
      <c r="RPJ361" s="123" t="s">
        <v>1543</v>
      </c>
      <c r="RPK361" s="106"/>
      <c r="RPL361" s="99"/>
      <c r="RPM361" s="99">
        <f t="shared" si="214"/>
        <v>1</v>
      </c>
      <c r="RPN361" s="100" t="s">
        <v>1544</v>
      </c>
      <c r="RPO361" s="101">
        <v>20302</v>
      </c>
      <c r="RPP361" s="100" t="s">
        <v>1545</v>
      </c>
      <c r="RPQ361" s="100"/>
      <c r="RPR361" s="123" t="s">
        <v>1543</v>
      </c>
      <c r="RPS361" s="106"/>
      <c r="RPT361" s="99"/>
      <c r="RPU361" s="99">
        <f t="shared" si="214"/>
        <v>1</v>
      </c>
      <c r="RPV361" s="100" t="s">
        <v>1544</v>
      </c>
      <c r="RPW361" s="101">
        <v>20302</v>
      </c>
      <c r="RPX361" s="100" t="s">
        <v>1545</v>
      </c>
      <c r="RPY361" s="100"/>
      <c r="RPZ361" s="123" t="s">
        <v>1543</v>
      </c>
      <c r="RQA361" s="106"/>
      <c r="RQB361" s="99"/>
      <c r="RQC361" s="99">
        <f t="shared" ref="RQC361:RSG361" si="215">IF(RQG361&gt;1,"",1)</f>
        <v>1</v>
      </c>
      <c r="RQD361" s="100" t="s">
        <v>1544</v>
      </c>
      <c r="RQE361" s="101">
        <v>20302</v>
      </c>
      <c r="RQF361" s="100" t="s">
        <v>1545</v>
      </c>
      <c r="RQG361" s="100"/>
      <c r="RQH361" s="123" t="s">
        <v>1543</v>
      </c>
      <c r="RQI361" s="106"/>
      <c r="RQJ361" s="99"/>
      <c r="RQK361" s="99">
        <f t="shared" si="215"/>
        <v>1</v>
      </c>
      <c r="RQL361" s="100" t="s">
        <v>1544</v>
      </c>
      <c r="RQM361" s="101">
        <v>20302</v>
      </c>
      <c r="RQN361" s="100" t="s">
        <v>1545</v>
      </c>
      <c r="RQO361" s="100"/>
      <c r="RQP361" s="123" t="s">
        <v>1543</v>
      </c>
      <c r="RQQ361" s="106"/>
      <c r="RQR361" s="99"/>
      <c r="RQS361" s="99">
        <f t="shared" si="215"/>
        <v>1</v>
      </c>
      <c r="RQT361" s="100" t="s">
        <v>1544</v>
      </c>
      <c r="RQU361" s="101">
        <v>20302</v>
      </c>
      <c r="RQV361" s="100" t="s">
        <v>1545</v>
      </c>
      <c r="RQW361" s="100"/>
      <c r="RQX361" s="123" t="s">
        <v>1543</v>
      </c>
      <c r="RQY361" s="106"/>
      <c r="RQZ361" s="99"/>
      <c r="RRA361" s="99">
        <f t="shared" si="215"/>
        <v>1</v>
      </c>
      <c r="RRB361" s="100" t="s">
        <v>1544</v>
      </c>
      <c r="RRC361" s="101">
        <v>20302</v>
      </c>
      <c r="RRD361" s="100" t="s">
        <v>1545</v>
      </c>
      <c r="RRE361" s="100"/>
      <c r="RRF361" s="123" t="s">
        <v>1543</v>
      </c>
      <c r="RRG361" s="106"/>
      <c r="RRH361" s="99"/>
      <c r="RRI361" s="99">
        <f t="shared" si="215"/>
        <v>1</v>
      </c>
      <c r="RRJ361" s="100" t="s">
        <v>1544</v>
      </c>
      <c r="RRK361" s="101">
        <v>20302</v>
      </c>
      <c r="RRL361" s="100" t="s">
        <v>1545</v>
      </c>
      <c r="RRM361" s="100"/>
      <c r="RRN361" s="123" t="s">
        <v>1543</v>
      </c>
      <c r="RRO361" s="106"/>
      <c r="RRP361" s="99"/>
      <c r="RRQ361" s="99">
        <f t="shared" si="215"/>
        <v>1</v>
      </c>
      <c r="RRR361" s="100" t="s">
        <v>1544</v>
      </c>
      <c r="RRS361" s="101">
        <v>20302</v>
      </c>
      <c r="RRT361" s="100" t="s">
        <v>1545</v>
      </c>
      <c r="RRU361" s="100"/>
      <c r="RRV361" s="123" t="s">
        <v>1543</v>
      </c>
      <c r="RRW361" s="106"/>
      <c r="RRX361" s="99"/>
      <c r="RRY361" s="99">
        <f t="shared" si="215"/>
        <v>1</v>
      </c>
      <c r="RRZ361" s="100" t="s">
        <v>1544</v>
      </c>
      <c r="RSA361" s="101">
        <v>20302</v>
      </c>
      <c r="RSB361" s="100" t="s">
        <v>1545</v>
      </c>
      <c r="RSC361" s="100"/>
      <c r="RSD361" s="123" t="s">
        <v>1543</v>
      </c>
      <c r="RSE361" s="106"/>
      <c r="RSF361" s="99"/>
      <c r="RSG361" s="99">
        <f t="shared" si="215"/>
        <v>1</v>
      </c>
      <c r="RSH361" s="100" t="s">
        <v>1544</v>
      </c>
      <c r="RSI361" s="101">
        <v>20302</v>
      </c>
      <c r="RSJ361" s="100" t="s">
        <v>1545</v>
      </c>
      <c r="RSK361" s="100"/>
      <c r="RSL361" s="123" t="s">
        <v>1543</v>
      </c>
      <c r="RSM361" s="106"/>
      <c r="RSN361" s="99"/>
      <c r="RSO361" s="99">
        <f t="shared" ref="RSO361:RUS361" si="216">IF(RSS361&gt;1,"",1)</f>
        <v>1</v>
      </c>
      <c r="RSP361" s="100" t="s">
        <v>1544</v>
      </c>
      <c r="RSQ361" s="101">
        <v>20302</v>
      </c>
      <c r="RSR361" s="100" t="s">
        <v>1545</v>
      </c>
      <c r="RSS361" s="100"/>
      <c r="RST361" s="123" t="s">
        <v>1543</v>
      </c>
      <c r="RSU361" s="106"/>
      <c r="RSV361" s="99"/>
      <c r="RSW361" s="99">
        <f t="shared" si="216"/>
        <v>1</v>
      </c>
      <c r="RSX361" s="100" t="s">
        <v>1544</v>
      </c>
      <c r="RSY361" s="101">
        <v>20302</v>
      </c>
      <c r="RSZ361" s="100" t="s">
        <v>1545</v>
      </c>
      <c r="RTA361" s="100"/>
      <c r="RTB361" s="123" t="s">
        <v>1543</v>
      </c>
      <c r="RTC361" s="106"/>
      <c r="RTD361" s="99"/>
      <c r="RTE361" s="99">
        <f t="shared" si="216"/>
        <v>1</v>
      </c>
      <c r="RTF361" s="100" t="s">
        <v>1544</v>
      </c>
      <c r="RTG361" s="101">
        <v>20302</v>
      </c>
      <c r="RTH361" s="100" t="s">
        <v>1545</v>
      </c>
      <c r="RTI361" s="100"/>
      <c r="RTJ361" s="123" t="s">
        <v>1543</v>
      </c>
      <c r="RTK361" s="106"/>
      <c r="RTL361" s="99"/>
      <c r="RTM361" s="99">
        <f t="shared" si="216"/>
        <v>1</v>
      </c>
      <c r="RTN361" s="100" t="s">
        <v>1544</v>
      </c>
      <c r="RTO361" s="101">
        <v>20302</v>
      </c>
      <c r="RTP361" s="100" t="s">
        <v>1545</v>
      </c>
      <c r="RTQ361" s="100"/>
      <c r="RTR361" s="123" t="s">
        <v>1543</v>
      </c>
      <c r="RTS361" s="106"/>
      <c r="RTT361" s="99"/>
      <c r="RTU361" s="99">
        <f t="shared" si="216"/>
        <v>1</v>
      </c>
      <c r="RTV361" s="100" t="s">
        <v>1544</v>
      </c>
      <c r="RTW361" s="101">
        <v>20302</v>
      </c>
      <c r="RTX361" s="100" t="s">
        <v>1545</v>
      </c>
      <c r="RTY361" s="100"/>
      <c r="RTZ361" s="123" t="s">
        <v>1543</v>
      </c>
      <c r="RUA361" s="106"/>
      <c r="RUB361" s="99"/>
      <c r="RUC361" s="99">
        <f t="shared" si="216"/>
        <v>1</v>
      </c>
      <c r="RUD361" s="100" t="s">
        <v>1544</v>
      </c>
      <c r="RUE361" s="101">
        <v>20302</v>
      </c>
      <c r="RUF361" s="100" t="s">
        <v>1545</v>
      </c>
      <c r="RUG361" s="100"/>
      <c r="RUH361" s="123" t="s">
        <v>1543</v>
      </c>
      <c r="RUI361" s="106"/>
      <c r="RUJ361" s="99"/>
      <c r="RUK361" s="99">
        <f t="shared" si="216"/>
        <v>1</v>
      </c>
      <c r="RUL361" s="100" t="s">
        <v>1544</v>
      </c>
      <c r="RUM361" s="101">
        <v>20302</v>
      </c>
      <c r="RUN361" s="100" t="s">
        <v>1545</v>
      </c>
      <c r="RUO361" s="100"/>
      <c r="RUP361" s="123" t="s">
        <v>1543</v>
      </c>
      <c r="RUQ361" s="106"/>
      <c r="RUR361" s="99"/>
      <c r="RUS361" s="99">
        <f t="shared" si="216"/>
        <v>1</v>
      </c>
      <c r="RUT361" s="100" t="s">
        <v>1544</v>
      </c>
      <c r="RUU361" s="101">
        <v>20302</v>
      </c>
      <c r="RUV361" s="100" t="s">
        <v>1545</v>
      </c>
      <c r="RUW361" s="100"/>
      <c r="RUX361" s="123" t="s">
        <v>1543</v>
      </c>
      <c r="RUY361" s="106"/>
      <c r="RUZ361" s="99"/>
      <c r="RVA361" s="99">
        <f t="shared" ref="RVA361:RXE361" si="217">IF(RVE361&gt;1,"",1)</f>
        <v>1</v>
      </c>
      <c r="RVB361" s="100" t="s">
        <v>1544</v>
      </c>
      <c r="RVC361" s="101">
        <v>20302</v>
      </c>
      <c r="RVD361" s="100" t="s">
        <v>1545</v>
      </c>
      <c r="RVE361" s="100"/>
      <c r="RVF361" s="123" t="s">
        <v>1543</v>
      </c>
      <c r="RVG361" s="106"/>
      <c r="RVH361" s="99"/>
      <c r="RVI361" s="99">
        <f t="shared" si="217"/>
        <v>1</v>
      </c>
      <c r="RVJ361" s="100" t="s">
        <v>1544</v>
      </c>
      <c r="RVK361" s="101">
        <v>20302</v>
      </c>
      <c r="RVL361" s="100" t="s">
        <v>1545</v>
      </c>
      <c r="RVM361" s="100"/>
      <c r="RVN361" s="123" t="s">
        <v>1543</v>
      </c>
      <c r="RVO361" s="106"/>
      <c r="RVP361" s="99"/>
      <c r="RVQ361" s="99">
        <f t="shared" si="217"/>
        <v>1</v>
      </c>
      <c r="RVR361" s="100" t="s">
        <v>1544</v>
      </c>
      <c r="RVS361" s="101">
        <v>20302</v>
      </c>
      <c r="RVT361" s="100" t="s">
        <v>1545</v>
      </c>
      <c r="RVU361" s="100"/>
      <c r="RVV361" s="123" t="s">
        <v>1543</v>
      </c>
      <c r="RVW361" s="106"/>
      <c r="RVX361" s="99"/>
      <c r="RVY361" s="99">
        <f t="shared" si="217"/>
        <v>1</v>
      </c>
      <c r="RVZ361" s="100" t="s">
        <v>1544</v>
      </c>
      <c r="RWA361" s="101">
        <v>20302</v>
      </c>
      <c r="RWB361" s="100" t="s">
        <v>1545</v>
      </c>
      <c r="RWC361" s="100"/>
      <c r="RWD361" s="123" t="s">
        <v>1543</v>
      </c>
      <c r="RWE361" s="106"/>
      <c r="RWF361" s="99"/>
      <c r="RWG361" s="99">
        <f t="shared" si="217"/>
        <v>1</v>
      </c>
      <c r="RWH361" s="100" t="s">
        <v>1544</v>
      </c>
      <c r="RWI361" s="101">
        <v>20302</v>
      </c>
      <c r="RWJ361" s="100" t="s">
        <v>1545</v>
      </c>
      <c r="RWK361" s="100"/>
      <c r="RWL361" s="123" t="s">
        <v>1543</v>
      </c>
      <c r="RWM361" s="106"/>
      <c r="RWN361" s="99"/>
      <c r="RWO361" s="99">
        <f t="shared" si="217"/>
        <v>1</v>
      </c>
      <c r="RWP361" s="100" t="s">
        <v>1544</v>
      </c>
      <c r="RWQ361" s="101">
        <v>20302</v>
      </c>
      <c r="RWR361" s="100" t="s">
        <v>1545</v>
      </c>
      <c r="RWS361" s="100"/>
      <c r="RWT361" s="123" t="s">
        <v>1543</v>
      </c>
      <c r="RWU361" s="106"/>
      <c r="RWV361" s="99"/>
      <c r="RWW361" s="99">
        <f t="shared" si="217"/>
        <v>1</v>
      </c>
      <c r="RWX361" s="100" t="s">
        <v>1544</v>
      </c>
      <c r="RWY361" s="101">
        <v>20302</v>
      </c>
      <c r="RWZ361" s="100" t="s">
        <v>1545</v>
      </c>
      <c r="RXA361" s="100"/>
      <c r="RXB361" s="123" t="s">
        <v>1543</v>
      </c>
      <c r="RXC361" s="106"/>
      <c r="RXD361" s="99"/>
      <c r="RXE361" s="99">
        <f t="shared" si="217"/>
        <v>1</v>
      </c>
      <c r="RXF361" s="100" t="s">
        <v>1544</v>
      </c>
      <c r="RXG361" s="101">
        <v>20302</v>
      </c>
      <c r="RXH361" s="100" t="s">
        <v>1545</v>
      </c>
      <c r="RXI361" s="100"/>
      <c r="RXJ361" s="123" t="s">
        <v>1543</v>
      </c>
      <c r="RXK361" s="106"/>
      <c r="RXL361" s="99"/>
      <c r="RXM361" s="99">
        <f t="shared" ref="RXM361:RZQ361" si="218">IF(RXQ361&gt;1,"",1)</f>
        <v>1</v>
      </c>
      <c r="RXN361" s="100" t="s">
        <v>1544</v>
      </c>
      <c r="RXO361" s="101">
        <v>20302</v>
      </c>
      <c r="RXP361" s="100" t="s">
        <v>1545</v>
      </c>
      <c r="RXQ361" s="100"/>
      <c r="RXR361" s="123" t="s">
        <v>1543</v>
      </c>
      <c r="RXS361" s="106"/>
      <c r="RXT361" s="99"/>
      <c r="RXU361" s="99">
        <f t="shared" si="218"/>
        <v>1</v>
      </c>
      <c r="RXV361" s="100" t="s">
        <v>1544</v>
      </c>
      <c r="RXW361" s="101">
        <v>20302</v>
      </c>
      <c r="RXX361" s="100" t="s">
        <v>1545</v>
      </c>
      <c r="RXY361" s="100"/>
      <c r="RXZ361" s="123" t="s">
        <v>1543</v>
      </c>
      <c r="RYA361" s="106"/>
      <c r="RYB361" s="99"/>
      <c r="RYC361" s="99">
        <f t="shared" si="218"/>
        <v>1</v>
      </c>
      <c r="RYD361" s="100" t="s">
        <v>1544</v>
      </c>
      <c r="RYE361" s="101">
        <v>20302</v>
      </c>
      <c r="RYF361" s="100" t="s">
        <v>1545</v>
      </c>
      <c r="RYG361" s="100"/>
      <c r="RYH361" s="123" t="s">
        <v>1543</v>
      </c>
      <c r="RYI361" s="106"/>
      <c r="RYJ361" s="99"/>
      <c r="RYK361" s="99">
        <f t="shared" si="218"/>
        <v>1</v>
      </c>
      <c r="RYL361" s="100" t="s">
        <v>1544</v>
      </c>
      <c r="RYM361" s="101">
        <v>20302</v>
      </c>
      <c r="RYN361" s="100" t="s">
        <v>1545</v>
      </c>
      <c r="RYO361" s="100"/>
      <c r="RYP361" s="123" t="s">
        <v>1543</v>
      </c>
      <c r="RYQ361" s="106"/>
      <c r="RYR361" s="99"/>
      <c r="RYS361" s="99">
        <f t="shared" si="218"/>
        <v>1</v>
      </c>
      <c r="RYT361" s="100" t="s">
        <v>1544</v>
      </c>
      <c r="RYU361" s="101">
        <v>20302</v>
      </c>
      <c r="RYV361" s="100" t="s">
        <v>1545</v>
      </c>
      <c r="RYW361" s="100"/>
      <c r="RYX361" s="123" t="s">
        <v>1543</v>
      </c>
      <c r="RYY361" s="106"/>
      <c r="RYZ361" s="99"/>
      <c r="RZA361" s="99">
        <f t="shared" si="218"/>
        <v>1</v>
      </c>
      <c r="RZB361" s="100" t="s">
        <v>1544</v>
      </c>
      <c r="RZC361" s="101">
        <v>20302</v>
      </c>
      <c r="RZD361" s="100" t="s">
        <v>1545</v>
      </c>
      <c r="RZE361" s="100"/>
      <c r="RZF361" s="123" t="s">
        <v>1543</v>
      </c>
      <c r="RZG361" s="106"/>
      <c r="RZH361" s="99"/>
      <c r="RZI361" s="99">
        <f t="shared" si="218"/>
        <v>1</v>
      </c>
      <c r="RZJ361" s="100" t="s">
        <v>1544</v>
      </c>
      <c r="RZK361" s="101">
        <v>20302</v>
      </c>
      <c r="RZL361" s="100" t="s">
        <v>1545</v>
      </c>
      <c r="RZM361" s="100"/>
      <c r="RZN361" s="123" t="s">
        <v>1543</v>
      </c>
      <c r="RZO361" s="106"/>
      <c r="RZP361" s="99"/>
      <c r="RZQ361" s="99">
        <f t="shared" si="218"/>
        <v>1</v>
      </c>
      <c r="RZR361" s="100" t="s">
        <v>1544</v>
      </c>
      <c r="RZS361" s="101">
        <v>20302</v>
      </c>
      <c r="RZT361" s="100" t="s">
        <v>1545</v>
      </c>
      <c r="RZU361" s="100"/>
      <c r="RZV361" s="123" t="s">
        <v>1543</v>
      </c>
      <c r="RZW361" s="106"/>
      <c r="RZX361" s="99"/>
      <c r="RZY361" s="99">
        <f t="shared" ref="RZY361:SCC361" si="219">IF(SAC361&gt;1,"",1)</f>
        <v>1</v>
      </c>
      <c r="RZZ361" s="100" t="s">
        <v>1544</v>
      </c>
      <c r="SAA361" s="101">
        <v>20302</v>
      </c>
      <c r="SAB361" s="100" t="s">
        <v>1545</v>
      </c>
      <c r="SAC361" s="100"/>
      <c r="SAD361" s="123" t="s">
        <v>1543</v>
      </c>
      <c r="SAE361" s="106"/>
      <c r="SAF361" s="99"/>
      <c r="SAG361" s="99">
        <f t="shared" si="219"/>
        <v>1</v>
      </c>
      <c r="SAH361" s="100" t="s">
        <v>1544</v>
      </c>
      <c r="SAI361" s="101">
        <v>20302</v>
      </c>
      <c r="SAJ361" s="100" t="s">
        <v>1545</v>
      </c>
      <c r="SAK361" s="100"/>
      <c r="SAL361" s="123" t="s">
        <v>1543</v>
      </c>
      <c r="SAM361" s="106"/>
      <c r="SAN361" s="99"/>
      <c r="SAO361" s="99">
        <f t="shared" si="219"/>
        <v>1</v>
      </c>
      <c r="SAP361" s="100" t="s">
        <v>1544</v>
      </c>
      <c r="SAQ361" s="101">
        <v>20302</v>
      </c>
      <c r="SAR361" s="100" t="s">
        <v>1545</v>
      </c>
      <c r="SAS361" s="100"/>
      <c r="SAT361" s="123" t="s">
        <v>1543</v>
      </c>
      <c r="SAU361" s="106"/>
      <c r="SAV361" s="99"/>
      <c r="SAW361" s="99">
        <f t="shared" si="219"/>
        <v>1</v>
      </c>
      <c r="SAX361" s="100" t="s">
        <v>1544</v>
      </c>
      <c r="SAY361" s="101">
        <v>20302</v>
      </c>
      <c r="SAZ361" s="100" t="s">
        <v>1545</v>
      </c>
      <c r="SBA361" s="100"/>
      <c r="SBB361" s="123" t="s">
        <v>1543</v>
      </c>
      <c r="SBC361" s="106"/>
      <c r="SBD361" s="99"/>
      <c r="SBE361" s="99">
        <f t="shared" si="219"/>
        <v>1</v>
      </c>
      <c r="SBF361" s="100" t="s">
        <v>1544</v>
      </c>
      <c r="SBG361" s="101">
        <v>20302</v>
      </c>
      <c r="SBH361" s="100" t="s">
        <v>1545</v>
      </c>
      <c r="SBI361" s="100"/>
      <c r="SBJ361" s="123" t="s">
        <v>1543</v>
      </c>
      <c r="SBK361" s="106"/>
      <c r="SBL361" s="99"/>
      <c r="SBM361" s="99">
        <f t="shared" si="219"/>
        <v>1</v>
      </c>
      <c r="SBN361" s="100" t="s">
        <v>1544</v>
      </c>
      <c r="SBO361" s="101">
        <v>20302</v>
      </c>
      <c r="SBP361" s="100" t="s">
        <v>1545</v>
      </c>
      <c r="SBQ361" s="100"/>
      <c r="SBR361" s="123" t="s">
        <v>1543</v>
      </c>
      <c r="SBS361" s="106"/>
      <c r="SBT361" s="99"/>
      <c r="SBU361" s="99">
        <f t="shared" si="219"/>
        <v>1</v>
      </c>
      <c r="SBV361" s="100" t="s">
        <v>1544</v>
      </c>
      <c r="SBW361" s="101">
        <v>20302</v>
      </c>
      <c r="SBX361" s="100" t="s">
        <v>1545</v>
      </c>
      <c r="SBY361" s="100"/>
      <c r="SBZ361" s="123" t="s">
        <v>1543</v>
      </c>
      <c r="SCA361" s="106"/>
      <c r="SCB361" s="99"/>
      <c r="SCC361" s="99">
        <f t="shared" si="219"/>
        <v>1</v>
      </c>
      <c r="SCD361" s="100" t="s">
        <v>1544</v>
      </c>
      <c r="SCE361" s="101">
        <v>20302</v>
      </c>
      <c r="SCF361" s="100" t="s">
        <v>1545</v>
      </c>
      <c r="SCG361" s="100"/>
      <c r="SCH361" s="123" t="s">
        <v>1543</v>
      </c>
      <c r="SCI361" s="106"/>
      <c r="SCJ361" s="99"/>
      <c r="SCK361" s="99">
        <f t="shared" ref="SCK361:SEO361" si="220">IF(SCO361&gt;1,"",1)</f>
        <v>1</v>
      </c>
      <c r="SCL361" s="100" t="s">
        <v>1544</v>
      </c>
      <c r="SCM361" s="101">
        <v>20302</v>
      </c>
      <c r="SCN361" s="100" t="s">
        <v>1545</v>
      </c>
      <c r="SCO361" s="100"/>
      <c r="SCP361" s="123" t="s">
        <v>1543</v>
      </c>
      <c r="SCQ361" s="106"/>
      <c r="SCR361" s="99"/>
      <c r="SCS361" s="99">
        <f t="shared" si="220"/>
        <v>1</v>
      </c>
      <c r="SCT361" s="100" t="s">
        <v>1544</v>
      </c>
      <c r="SCU361" s="101">
        <v>20302</v>
      </c>
      <c r="SCV361" s="100" t="s">
        <v>1545</v>
      </c>
      <c r="SCW361" s="100"/>
      <c r="SCX361" s="123" t="s">
        <v>1543</v>
      </c>
      <c r="SCY361" s="106"/>
      <c r="SCZ361" s="99"/>
      <c r="SDA361" s="99">
        <f t="shared" si="220"/>
        <v>1</v>
      </c>
      <c r="SDB361" s="100" t="s">
        <v>1544</v>
      </c>
      <c r="SDC361" s="101">
        <v>20302</v>
      </c>
      <c r="SDD361" s="100" t="s">
        <v>1545</v>
      </c>
      <c r="SDE361" s="100"/>
      <c r="SDF361" s="123" t="s">
        <v>1543</v>
      </c>
      <c r="SDG361" s="106"/>
      <c r="SDH361" s="99"/>
      <c r="SDI361" s="99">
        <f t="shared" si="220"/>
        <v>1</v>
      </c>
      <c r="SDJ361" s="100" t="s">
        <v>1544</v>
      </c>
      <c r="SDK361" s="101">
        <v>20302</v>
      </c>
      <c r="SDL361" s="100" t="s">
        <v>1545</v>
      </c>
      <c r="SDM361" s="100"/>
      <c r="SDN361" s="123" t="s">
        <v>1543</v>
      </c>
      <c r="SDO361" s="106"/>
      <c r="SDP361" s="99"/>
      <c r="SDQ361" s="99">
        <f t="shared" si="220"/>
        <v>1</v>
      </c>
      <c r="SDR361" s="100" t="s">
        <v>1544</v>
      </c>
      <c r="SDS361" s="101">
        <v>20302</v>
      </c>
      <c r="SDT361" s="100" t="s">
        <v>1545</v>
      </c>
      <c r="SDU361" s="100"/>
      <c r="SDV361" s="123" t="s">
        <v>1543</v>
      </c>
      <c r="SDW361" s="106"/>
      <c r="SDX361" s="99"/>
      <c r="SDY361" s="99">
        <f t="shared" si="220"/>
        <v>1</v>
      </c>
      <c r="SDZ361" s="100" t="s">
        <v>1544</v>
      </c>
      <c r="SEA361" s="101">
        <v>20302</v>
      </c>
      <c r="SEB361" s="100" t="s">
        <v>1545</v>
      </c>
      <c r="SEC361" s="100"/>
      <c r="SED361" s="123" t="s">
        <v>1543</v>
      </c>
      <c r="SEE361" s="106"/>
      <c r="SEF361" s="99"/>
      <c r="SEG361" s="99">
        <f t="shared" si="220"/>
        <v>1</v>
      </c>
      <c r="SEH361" s="100" t="s">
        <v>1544</v>
      </c>
      <c r="SEI361" s="101">
        <v>20302</v>
      </c>
      <c r="SEJ361" s="100" t="s">
        <v>1545</v>
      </c>
      <c r="SEK361" s="100"/>
      <c r="SEL361" s="123" t="s">
        <v>1543</v>
      </c>
      <c r="SEM361" s="106"/>
      <c r="SEN361" s="99"/>
      <c r="SEO361" s="99">
        <f t="shared" si="220"/>
        <v>1</v>
      </c>
      <c r="SEP361" s="100" t="s">
        <v>1544</v>
      </c>
      <c r="SEQ361" s="101">
        <v>20302</v>
      </c>
      <c r="SER361" s="100" t="s">
        <v>1545</v>
      </c>
      <c r="SES361" s="100"/>
      <c r="SET361" s="123" t="s">
        <v>1543</v>
      </c>
      <c r="SEU361" s="106"/>
      <c r="SEV361" s="99"/>
      <c r="SEW361" s="99">
        <f t="shared" ref="SEW361:SHA361" si="221">IF(SFA361&gt;1,"",1)</f>
        <v>1</v>
      </c>
      <c r="SEX361" s="100" t="s">
        <v>1544</v>
      </c>
      <c r="SEY361" s="101">
        <v>20302</v>
      </c>
      <c r="SEZ361" s="100" t="s">
        <v>1545</v>
      </c>
      <c r="SFA361" s="100"/>
      <c r="SFB361" s="123" t="s">
        <v>1543</v>
      </c>
      <c r="SFC361" s="106"/>
      <c r="SFD361" s="99"/>
      <c r="SFE361" s="99">
        <f t="shared" si="221"/>
        <v>1</v>
      </c>
      <c r="SFF361" s="100" t="s">
        <v>1544</v>
      </c>
      <c r="SFG361" s="101">
        <v>20302</v>
      </c>
      <c r="SFH361" s="100" t="s">
        <v>1545</v>
      </c>
      <c r="SFI361" s="100"/>
      <c r="SFJ361" s="123" t="s">
        <v>1543</v>
      </c>
      <c r="SFK361" s="106"/>
      <c r="SFL361" s="99"/>
      <c r="SFM361" s="99">
        <f t="shared" si="221"/>
        <v>1</v>
      </c>
      <c r="SFN361" s="100" t="s">
        <v>1544</v>
      </c>
      <c r="SFO361" s="101">
        <v>20302</v>
      </c>
      <c r="SFP361" s="100" t="s">
        <v>1545</v>
      </c>
      <c r="SFQ361" s="100"/>
      <c r="SFR361" s="123" t="s">
        <v>1543</v>
      </c>
      <c r="SFS361" s="106"/>
      <c r="SFT361" s="99"/>
      <c r="SFU361" s="99">
        <f t="shared" si="221"/>
        <v>1</v>
      </c>
      <c r="SFV361" s="100" t="s">
        <v>1544</v>
      </c>
      <c r="SFW361" s="101">
        <v>20302</v>
      </c>
      <c r="SFX361" s="100" t="s">
        <v>1545</v>
      </c>
      <c r="SFY361" s="100"/>
      <c r="SFZ361" s="123" t="s">
        <v>1543</v>
      </c>
      <c r="SGA361" s="106"/>
      <c r="SGB361" s="99"/>
      <c r="SGC361" s="99">
        <f t="shared" si="221"/>
        <v>1</v>
      </c>
      <c r="SGD361" s="100" t="s">
        <v>1544</v>
      </c>
      <c r="SGE361" s="101">
        <v>20302</v>
      </c>
      <c r="SGF361" s="100" t="s">
        <v>1545</v>
      </c>
      <c r="SGG361" s="100"/>
      <c r="SGH361" s="123" t="s">
        <v>1543</v>
      </c>
      <c r="SGI361" s="106"/>
      <c r="SGJ361" s="99"/>
      <c r="SGK361" s="99">
        <f t="shared" si="221"/>
        <v>1</v>
      </c>
      <c r="SGL361" s="100" t="s">
        <v>1544</v>
      </c>
      <c r="SGM361" s="101">
        <v>20302</v>
      </c>
      <c r="SGN361" s="100" t="s">
        <v>1545</v>
      </c>
      <c r="SGO361" s="100"/>
      <c r="SGP361" s="123" t="s">
        <v>1543</v>
      </c>
      <c r="SGQ361" s="106"/>
      <c r="SGR361" s="99"/>
      <c r="SGS361" s="99">
        <f t="shared" si="221"/>
        <v>1</v>
      </c>
      <c r="SGT361" s="100" t="s">
        <v>1544</v>
      </c>
      <c r="SGU361" s="101">
        <v>20302</v>
      </c>
      <c r="SGV361" s="100" t="s">
        <v>1545</v>
      </c>
      <c r="SGW361" s="100"/>
      <c r="SGX361" s="123" t="s">
        <v>1543</v>
      </c>
      <c r="SGY361" s="106"/>
      <c r="SGZ361" s="99"/>
      <c r="SHA361" s="99">
        <f t="shared" si="221"/>
        <v>1</v>
      </c>
      <c r="SHB361" s="100" t="s">
        <v>1544</v>
      </c>
      <c r="SHC361" s="101">
        <v>20302</v>
      </c>
      <c r="SHD361" s="100" t="s">
        <v>1545</v>
      </c>
      <c r="SHE361" s="100"/>
      <c r="SHF361" s="123" t="s">
        <v>1543</v>
      </c>
      <c r="SHG361" s="106"/>
      <c r="SHH361" s="99"/>
      <c r="SHI361" s="99">
        <f t="shared" ref="SHI361:SJM361" si="222">IF(SHM361&gt;1,"",1)</f>
        <v>1</v>
      </c>
      <c r="SHJ361" s="100" t="s">
        <v>1544</v>
      </c>
      <c r="SHK361" s="101">
        <v>20302</v>
      </c>
      <c r="SHL361" s="100" t="s">
        <v>1545</v>
      </c>
      <c r="SHM361" s="100"/>
      <c r="SHN361" s="123" t="s">
        <v>1543</v>
      </c>
      <c r="SHO361" s="106"/>
      <c r="SHP361" s="99"/>
      <c r="SHQ361" s="99">
        <f t="shared" si="222"/>
        <v>1</v>
      </c>
      <c r="SHR361" s="100" t="s">
        <v>1544</v>
      </c>
      <c r="SHS361" s="101">
        <v>20302</v>
      </c>
      <c r="SHT361" s="100" t="s">
        <v>1545</v>
      </c>
      <c r="SHU361" s="100"/>
      <c r="SHV361" s="123" t="s">
        <v>1543</v>
      </c>
      <c r="SHW361" s="106"/>
      <c r="SHX361" s="99"/>
      <c r="SHY361" s="99">
        <f t="shared" si="222"/>
        <v>1</v>
      </c>
      <c r="SHZ361" s="100" t="s">
        <v>1544</v>
      </c>
      <c r="SIA361" s="101">
        <v>20302</v>
      </c>
      <c r="SIB361" s="100" t="s">
        <v>1545</v>
      </c>
      <c r="SIC361" s="100"/>
      <c r="SID361" s="123" t="s">
        <v>1543</v>
      </c>
      <c r="SIE361" s="106"/>
      <c r="SIF361" s="99"/>
      <c r="SIG361" s="99">
        <f t="shared" si="222"/>
        <v>1</v>
      </c>
      <c r="SIH361" s="100" t="s">
        <v>1544</v>
      </c>
      <c r="SII361" s="101">
        <v>20302</v>
      </c>
      <c r="SIJ361" s="100" t="s">
        <v>1545</v>
      </c>
      <c r="SIK361" s="100"/>
      <c r="SIL361" s="123" t="s">
        <v>1543</v>
      </c>
      <c r="SIM361" s="106"/>
      <c r="SIN361" s="99"/>
      <c r="SIO361" s="99">
        <f t="shared" si="222"/>
        <v>1</v>
      </c>
      <c r="SIP361" s="100" t="s">
        <v>1544</v>
      </c>
      <c r="SIQ361" s="101">
        <v>20302</v>
      </c>
      <c r="SIR361" s="100" t="s">
        <v>1545</v>
      </c>
      <c r="SIS361" s="100"/>
      <c r="SIT361" s="123" t="s">
        <v>1543</v>
      </c>
      <c r="SIU361" s="106"/>
      <c r="SIV361" s="99"/>
      <c r="SIW361" s="99">
        <f t="shared" si="222"/>
        <v>1</v>
      </c>
      <c r="SIX361" s="100" t="s">
        <v>1544</v>
      </c>
      <c r="SIY361" s="101">
        <v>20302</v>
      </c>
      <c r="SIZ361" s="100" t="s">
        <v>1545</v>
      </c>
      <c r="SJA361" s="100"/>
      <c r="SJB361" s="123" t="s">
        <v>1543</v>
      </c>
      <c r="SJC361" s="106"/>
      <c r="SJD361" s="99"/>
      <c r="SJE361" s="99">
        <f t="shared" si="222"/>
        <v>1</v>
      </c>
      <c r="SJF361" s="100" t="s">
        <v>1544</v>
      </c>
      <c r="SJG361" s="101">
        <v>20302</v>
      </c>
      <c r="SJH361" s="100" t="s">
        <v>1545</v>
      </c>
      <c r="SJI361" s="100"/>
      <c r="SJJ361" s="123" t="s">
        <v>1543</v>
      </c>
      <c r="SJK361" s="106"/>
      <c r="SJL361" s="99"/>
      <c r="SJM361" s="99">
        <f t="shared" si="222"/>
        <v>1</v>
      </c>
      <c r="SJN361" s="100" t="s">
        <v>1544</v>
      </c>
      <c r="SJO361" s="101">
        <v>20302</v>
      </c>
      <c r="SJP361" s="100" t="s">
        <v>1545</v>
      </c>
      <c r="SJQ361" s="100"/>
      <c r="SJR361" s="123" t="s">
        <v>1543</v>
      </c>
      <c r="SJS361" s="106"/>
      <c r="SJT361" s="99"/>
      <c r="SJU361" s="99">
        <f t="shared" ref="SJU361:SLY361" si="223">IF(SJY361&gt;1,"",1)</f>
        <v>1</v>
      </c>
      <c r="SJV361" s="100" t="s">
        <v>1544</v>
      </c>
      <c r="SJW361" s="101">
        <v>20302</v>
      </c>
      <c r="SJX361" s="100" t="s">
        <v>1545</v>
      </c>
      <c r="SJY361" s="100"/>
      <c r="SJZ361" s="123" t="s">
        <v>1543</v>
      </c>
      <c r="SKA361" s="106"/>
      <c r="SKB361" s="99"/>
      <c r="SKC361" s="99">
        <f t="shared" si="223"/>
        <v>1</v>
      </c>
      <c r="SKD361" s="100" t="s">
        <v>1544</v>
      </c>
      <c r="SKE361" s="101">
        <v>20302</v>
      </c>
      <c r="SKF361" s="100" t="s">
        <v>1545</v>
      </c>
      <c r="SKG361" s="100"/>
      <c r="SKH361" s="123" t="s">
        <v>1543</v>
      </c>
      <c r="SKI361" s="106"/>
      <c r="SKJ361" s="99"/>
      <c r="SKK361" s="99">
        <f t="shared" si="223"/>
        <v>1</v>
      </c>
      <c r="SKL361" s="100" t="s">
        <v>1544</v>
      </c>
      <c r="SKM361" s="101">
        <v>20302</v>
      </c>
      <c r="SKN361" s="100" t="s">
        <v>1545</v>
      </c>
      <c r="SKO361" s="100"/>
      <c r="SKP361" s="123" t="s">
        <v>1543</v>
      </c>
      <c r="SKQ361" s="106"/>
      <c r="SKR361" s="99"/>
      <c r="SKS361" s="99">
        <f t="shared" si="223"/>
        <v>1</v>
      </c>
      <c r="SKT361" s="100" t="s">
        <v>1544</v>
      </c>
      <c r="SKU361" s="101">
        <v>20302</v>
      </c>
      <c r="SKV361" s="100" t="s">
        <v>1545</v>
      </c>
      <c r="SKW361" s="100"/>
      <c r="SKX361" s="123" t="s">
        <v>1543</v>
      </c>
      <c r="SKY361" s="106"/>
      <c r="SKZ361" s="99"/>
      <c r="SLA361" s="99">
        <f t="shared" si="223"/>
        <v>1</v>
      </c>
      <c r="SLB361" s="100" t="s">
        <v>1544</v>
      </c>
      <c r="SLC361" s="101">
        <v>20302</v>
      </c>
      <c r="SLD361" s="100" t="s">
        <v>1545</v>
      </c>
      <c r="SLE361" s="100"/>
      <c r="SLF361" s="123" t="s">
        <v>1543</v>
      </c>
      <c r="SLG361" s="106"/>
      <c r="SLH361" s="99"/>
      <c r="SLI361" s="99">
        <f t="shared" si="223"/>
        <v>1</v>
      </c>
      <c r="SLJ361" s="100" t="s">
        <v>1544</v>
      </c>
      <c r="SLK361" s="101">
        <v>20302</v>
      </c>
      <c r="SLL361" s="100" t="s">
        <v>1545</v>
      </c>
      <c r="SLM361" s="100"/>
      <c r="SLN361" s="123" t="s">
        <v>1543</v>
      </c>
      <c r="SLO361" s="106"/>
      <c r="SLP361" s="99"/>
      <c r="SLQ361" s="99">
        <f t="shared" si="223"/>
        <v>1</v>
      </c>
      <c r="SLR361" s="100" t="s">
        <v>1544</v>
      </c>
      <c r="SLS361" s="101">
        <v>20302</v>
      </c>
      <c r="SLT361" s="100" t="s">
        <v>1545</v>
      </c>
      <c r="SLU361" s="100"/>
      <c r="SLV361" s="123" t="s">
        <v>1543</v>
      </c>
      <c r="SLW361" s="106"/>
      <c r="SLX361" s="99"/>
      <c r="SLY361" s="99">
        <f t="shared" si="223"/>
        <v>1</v>
      </c>
      <c r="SLZ361" s="100" t="s">
        <v>1544</v>
      </c>
      <c r="SMA361" s="101">
        <v>20302</v>
      </c>
      <c r="SMB361" s="100" t="s">
        <v>1545</v>
      </c>
      <c r="SMC361" s="100"/>
      <c r="SMD361" s="123" t="s">
        <v>1543</v>
      </c>
      <c r="SME361" s="106"/>
      <c r="SMF361" s="99"/>
      <c r="SMG361" s="99">
        <f t="shared" ref="SMG361:SOK361" si="224">IF(SMK361&gt;1,"",1)</f>
        <v>1</v>
      </c>
      <c r="SMH361" s="100" t="s">
        <v>1544</v>
      </c>
      <c r="SMI361" s="101">
        <v>20302</v>
      </c>
      <c r="SMJ361" s="100" t="s">
        <v>1545</v>
      </c>
      <c r="SMK361" s="100"/>
      <c r="SML361" s="123" t="s">
        <v>1543</v>
      </c>
      <c r="SMM361" s="106"/>
      <c r="SMN361" s="99"/>
      <c r="SMO361" s="99">
        <f t="shared" si="224"/>
        <v>1</v>
      </c>
      <c r="SMP361" s="100" t="s">
        <v>1544</v>
      </c>
      <c r="SMQ361" s="101">
        <v>20302</v>
      </c>
      <c r="SMR361" s="100" t="s">
        <v>1545</v>
      </c>
      <c r="SMS361" s="100"/>
      <c r="SMT361" s="123" t="s">
        <v>1543</v>
      </c>
      <c r="SMU361" s="106"/>
      <c r="SMV361" s="99"/>
      <c r="SMW361" s="99">
        <f t="shared" si="224"/>
        <v>1</v>
      </c>
      <c r="SMX361" s="100" t="s">
        <v>1544</v>
      </c>
      <c r="SMY361" s="101">
        <v>20302</v>
      </c>
      <c r="SMZ361" s="100" t="s">
        <v>1545</v>
      </c>
      <c r="SNA361" s="100"/>
      <c r="SNB361" s="123" t="s">
        <v>1543</v>
      </c>
      <c r="SNC361" s="106"/>
      <c r="SND361" s="99"/>
      <c r="SNE361" s="99">
        <f t="shared" si="224"/>
        <v>1</v>
      </c>
      <c r="SNF361" s="100" t="s">
        <v>1544</v>
      </c>
      <c r="SNG361" s="101">
        <v>20302</v>
      </c>
      <c r="SNH361" s="100" t="s">
        <v>1545</v>
      </c>
      <c r="SNI361" s="100"/>
      <c r="SNJ361" s="123" t="s">
        <v>1543</v>
      </c>
      <c r="SNK361" s="106"/>
      <c r="SNL361" s="99"/>
      <c r="SNM361" s="99">
        <f t="shared" si="224"/>
        <v>1</v>
      </c>
      <c r="SNN361" s="100" t="s">
        <v>1544</v>
      </c>
      <c r="SNO361" s="101">
        <v>20302</v>
      </c>
      <c r="SNP361" s="100" t="s">
        <v>1545</v>
      </c>
      <c r="SNQ361" s="100"/>
      <c r="SNR361" s="123" t="s">
        <v>1543</v>
      </c>
      <c r="SNS361" s="106"/>
      <c r="SNT361" s="99"/>
      <c r="SNU361" s="99">
        <f t="shared" si="224"/>
        <v>1</v>
      </c>
      <c r="SNV361" s="100" t="s">
        <v>1544</v>
      </c>
      <c r="SNW361" s="101">
        <v>20302</v>
      </c>
      <c r="SNX361" s="100" t="s">
        <v>1545</v>
      </c>
      <c r="SNY361" s="100"/>
      <c r="SNZ361" s="123" t="s">
        <v>1543</v>
      </c>
      <c r="SOA361" s="106"/>
      <c r="SOB361" s="99"/>
      <c r="SOC361" s="99">
        <f t="shared" si="224"/>
        <v>1</v>
      </c>
      <c r="SOD361" s="100" t="s">
        <v>1544</v>
      </c>
      <c r="SOE361" s="101">
        <v>20302</v>
      </c>
      <c r="SOF361" s="100" t="s">
        <v>1545</v>
      </c>
      <c r="SOG361" s="100"/>
      <c r="SOH361" s="123" t="s">
        <v>1543</v>
      </c>
      <c r="SOI361" s="106"/>
      <c r="SOJ361" s="99"/>
      <c r="SOK361" s="99">
        <f t="shared" si="224"/>
        <v>1</v>
      </c>
      <c r="SOL361" s="100" t="s">
        <v>1544</v>
      </c>
      <c r="SOM361" s="101">
        <v>20302</v>
      </c>
      <c r="SON361" s="100" t="s">
        <v>1545</v>
      </c>
      <c r="SOO361" s="100"/>
      <c r="SOP361" s="123" t="s">
        <v>1543</v>
      </c>
      <c r="SOQ361" s="106"/>
      <c r="SOR361" s="99"/>
      <c r="SOS361" s="99">
        <f t="shared" ref="SOS361:SQW361" si="225">IF(SOW361&gt;1,"",1)</f>
        <v>1</v>
      </c>
      <c r="SOT361" s="100" t="s">
        <v>1544</v>
      </c>
      <c r="SOU361" s="101">
        <v>20302</v>
      </c>
      <c r="SOV361" s="100" t="s">
        <v>1545</v>
      </c>
      <c r="SOW361" s="100"/>
      <c r="SOX361" s="123" t="s">
        <v>1543</v>
      </c>
      <c r="SOY361" s="106"/>
      <c r="SOZ361" s="99"/>
      <c r="SPA361" s="99">
        <f t="shared" si="225"/>
        <v>1</v>
      </c>
      <c r="SPB361" s="100" t="s">
        <v>1544</v>
      </c>
      <c r="SPC361" s="101">
        <v>20302</v>
      </c>
      <c r="SPD361" s="100" t="s">
        <v>1545</v>
      </c>
      <c r="SPE361" s="100"/>
      <c r="SPF361" s="123" t="s">
        <v>1543</v>
      </c>
      <c r="SPG361" s="106"/>
      <c r="SPH361" s="99"/>
      <c r="SPI361" s="99">
        <f t="shared" si="225"/>
        <v>1</v>
      </c>
      <c r="SPJ361" s="100" t="s">
        <v>1544</v>
      </c>
      <c r="SPK361" s="101">
        <v>20302</v>
      </c>
      <c r="SPL361" s="100" t="s">
        <v>1545</v>
      </c>
      <c r="SPM361" s="100"/>
      <c r="SPN361" s="123" t="s">
        <v>1543</v>
      </c>
      <c r="SPO361" s="106"/>
      <c r="SPP361" s="99"/>
      <c r="SPQ361" s="99">
        <f t="shared" si="225"/>
        <v>1</v>
      </c>
      <c r="SPR361" s="100" t="s">
        <v>1544</v>
      </c>
      <c r="SPS361" s="101">
        <v>20302</v>
      </c>
      <c r="SPT361" s="100" t="s">
        <v>1545</v>
      </c>
      <c r="SPU361" s="100"/>
      <c r="SPV361" s="123" t="s">
        <v>1543</v>
      </c>
      <c r="SPW361" s="106"/>
      <c r="SPX361" s="99"/>
      <c r="SPY361" s="99">
        <f t="shared" si="225"/>
        <v>1</v>
      </c>
      <c r="SPZ361" s="100" t="s">
        <v>1544</v>
      </c>
      <c r="SQA361" s="101">
        <v>20302</v>
      </c>
      <c r="SQB361" s="100" t="s">
        <v>1545</v>
      </c>
      <c r="SQC361" s="100"/>
      <c r="SQD361" s="123" t="s">
        <v>1543</v>
      </c>
      <c r="SQE361" s="106"/>
      <c r="SQF361" s="99"/>
      <c r="SQG361" s="99">
        <f t="shared" si="225"/>
        <v>1</v>
      </c>
      <c r="SQH361" s="100" t="s">
        <v>1544</v>
      </c>
      <c r="SQI361" s="101">
        <v>20302</v>
      </c>
      <c r="SQJ361" s="100" t="s">
        <v>1545</v>
      </c>
      <c r="SQK361" s="100"/>
      <c r="SQL361" s="123" t="s">
        <v>1543</v>
      </c>
      <c r="SQM361" s="106"/>
      <c r="SQN361" s="99"/>
      <c r="SQO361" s="99">
        <f t="shared" si="225"/>
        <v>1</v>
      </c>
      <c r="SQP361" s="100" t="s">
        <v>1544</v>
      </c>
      <c r="SQQ361" s="101">
        <v>20302</v>
      </c>
      <c r="SQR361" s="100" t="s">
        <v>1545</v>
      </c>
      <c r="SQS361" s="100"/>
      <c r="SQT361" s="123" t="s">
        <v>1543</v>
      </c>
      <c r="SQU361" s="106"/>
      <c r="SQV361" s="99"/>
      <c r="SQW361" s="99">
        <f t="shared" si="225"/>
        <v>1</v>
      </c>
      <c r="SQX361" s="100" t="s">
        <v>1544</v>
      </c>
      <c r="SQY361" s="101">
        <v>20302</v>
      </c>
      <c r="SQZ361" s="100" t="s">
        <v>1545</v>
      </c>
      <c r="SRA361" s="100"/>
      <c r="SRB361" s="123" t="s">
        <v>1543</v>
      </c>
      <c r="SRC361" s="106"/>
      <c r="SRD361" s="99"/>
      <c r="SRE361" s="99">
        <f t="shared" ref="SRE361:STI361" si="226">IF(SRI361&gt;1,"",1)</f>
        <v>1</v>
      </c>
      <c r="SRF361" s="100" t="s">
        <v>1544</v>
      </c>
      <c r="SRG361" s="101">
        <v>20302</v>
      </c>
      <c r="SRH361" s="100" t="s">
        <v>1545</v>
      </c>
      <c r="SRI361" s="100"/>
      <c r="SRJ361" s="123" t="s">
        <v>1543</v>
      </c>
      <c r="SRK361" s="106"/>
      <c r="SRL361" s="99"/>
      <c r="SRM361" s="99">
        <f t="shared" si="226"/>
        <v>1</v>
      </c>
      <c r="SRN361" s="100" t="s">
        <v>1544</v>
      </c>
      <c r="SRO361" s="101">
        <v>20302</v>
      </c>
      <c r="SRP361" s="100" t="s">
        <v>1545</v>
      </c>
      <c r="SRQ361" s="100"/>
      <c r="SRR361" s="123" t="s">
        <v>1543</v>
      </c>
      <c r="SRS361" s="106"/>
      <c r="SRT361" s="99"/>
      <c r="SRU361" s="99">
        <f t="shared" si="226"/>
        <v>1</v>
      </c>
      <c r="SRV361" s="100" t="s">
        <v>1544</v>
      </c>
      <c r="SRW361" s="101">
        <v>20302</v>
      </c>
      <c r="SRX361" s="100" t="s">
        <v>1545</v>
      </c>
      <c r="SRY361" s="100"/>
      <c r="SRZ361" s="123" t="s">
        <v>1543</v>
      </c>
      <c r="SSA361" s="106"/>
      <c r="SSB361" s="99"/>
      <c r="SSC361" s="99">
        <f t="shared" si="226"/>
        <v>1</v>
      </c>
      <c r="SSD361" s="100" t="s">
        <v>1544</v>
      </c>
      <c r="SSE361" s="101">
        <v>20302</v>
      </c>
      <c r="SSF361" s="100" t="s">
        <v>1545</v>
      </c>
      <c r="SSG361" s="100"/>
      <c r="SSH361" s="123" t="s">
        <v>1543</v>
      </c>
      <c r="SSI361" s="106"/>
      <c r="SSJ361" s="99"/>
      <c r="SSK361" s="99">
        <f t="shared" si="226"/>
        <v>1</v>
      </c>
      <c r="SSL361" s="100" t="s">
        <v>1544</v>
      </c>
      <c r="SSM361" s="101">
        <v>20302</v>
      </c>
      <c r="SSN361" s="100" t="s">
        <v>1545</v>
      </c>
      <c r="SSO361" s="100"/>
      <c r="SSP361" s="123" t="s">
        <v>1543</v>
      </c>
      <c r="SSQ361" s="106"/>
      <c r="SSR361" s="99"/>
      <c r="SSS361" s="99">
        <f t="shared" si="226"/>
        <v>1</v>
      </c>
      <c r="SST361" s="100" t="s">
        <v>1544</v>
      </c>
      <c r="SSU361" s="101">
        <v>20302</v>
      </c>
      <c r="SSV361" s="100" t="s">
        <v>1545</v>
      </c>
      <c r="SSW361" s="100"/>
      <c r="SSX361" s="123" t="s">
        <v>1543</v>
      </c>
      <c r="SSY361" s="106"/>
      <c r="SSZ361" s="99"/>
      <c r="STA361" s="99">
        <f t="shared" si="226"/>
        <v>1</v>
      </c>
      <c r="STB361" s="100" t="s">
        <v>1544</v>
      </c>
      <c r="STC361" s="101">
        <v>20302</v>
      </c>
      <c r="STD361" s="100" t="s">
        <v>1545</v>
      </c>
      <c r="STE361" s="100"/>
      <c r="STF361" s="123" t="s">
        <v>1543</v>
      </c>
      <c r="STG361" s="106"/>
      <c r="STH361" s="99"/>
      <c r="STI361" s="99">
        <f t="shared" si="226"/>
        <v>1</v>
      </c>
      <c r="STJ361" s="100" t="s">
        <v>1544</v>
      </c>
      <c r="STK361" s="101">
        <v>20302</v>
      </c>
      <c r="STL361" s="100" t="s">
        <v>1545</v>
      </c>
      <c r="STM361" s="100"/>
      <c r="STN361" s="123" t="s">
        <v>1543</v>
      </c>
      <c r="STO361" s="106"/>
      <c r="STP361" s="99"/>
      <c r="STQ361" s="99">
        <f t="shared" ref="STQ361:SVU361" si="227">IF(STU361&gt;1,"",1)</f>
        <v>1</v>
      </c>
      <c r="STR361" s="100" t="s">
        <v>1544</v>
      </c>
      <c r="STS361" s="101">
        <v>20302</v>
      </c>
      <c r="STT361" s="100" t="s">
        <v>1545</v>
      </c>
      <c r="STU361" s="100"/>
      <c r="STV361" s="123" t="s">
        <v>1543</v>
      </c>
      <c r="STW361" s="106"/>
      <c r="STX361" s="99"/>
      <c r="STY361" s="99">
        <f t="shared" si="227"/>
        <v>1</v>
      </c>
      <c r="STZ361" s="100" t="s">
        <v>1544</v>
      </c>
      <c r="SUA361" s="101">
        <v>20302</v>
      </c>
      <c r="SUB361" s="100" t="s">
        <v>1545</v>
      </c>
      <c r="SUC361" s="100"/>
      <c r="SUD361" s="123" t="s">
        <v>1543</v>
      </c>
      <c r="SUE361" s="106"/>
      <c r="SUF361" s="99"/>
      <c r="SUG361" s="99">
        <f t="shared" si="227"/>
        <v>1</v>
      </c>
      <c r="SUH361" s="100" t="s">
        <v>1544</v>
      </c>
      <c r="SUI361" s="101">
        <v>20302</v>
      </c>
      <c r="SUJ361" s="100" t="s">
        <v>1545</v>
      </c>
      <c r="SUK361" s="100"/>
      <c r="SUL361" s="123" t="s">
        <v>1543</v>
      </c>
      <c r="SUM361" s="106"/>
      <c r="SUN361" s="99"/>
      <c r="SUO361" s="99">
        <f t="shared" si="227"/>
        <v>1</v>
      </c>
      <c r="SUP361" s="100" t="s">
        <v>1544</v>
      </c>
      <c r="SUQ361" s="101">
        <v>20302</v>
      </c>
      <c r="SUR361" s="100" t="s">
        <v>1545</v>
      </c>
      <c r="SUS361" s="100"/>
      <c r="SUT361" s="123" t="s">
        <v>1543</v>
      </c>
      <c r="SUU361" s="106"/>
      <c r="SUV361" s="99"/>
      <c r="SUW361" s="99">
        <f t="shared" si="227"/>
        <v>1</v>
      </c>
      <c r="SUX361" s="100" t="s">
        <v>1544</v>
      </c>
      <c r="SUY361" s="101">
        <v>20302</v>
      </c>
      <c r="SUZ361" s="100" t="s">
        <v>1545</v>
      </c>
      <c r="SVA361" s="100"/>
      <c r="SVB361" s="123" t="s">
        <v>1543</v>
      </c>
      <c r="SVC361" s="106"/>
      <c r="SVD361" s="99"/>
      <c r="SVE361" s="99">
        <f t="shared" si="227"/>
        <v>1</v>
      </c>
      <c r="SVF361" s="100" t="s">
        <v>1544</v>
      </c>
      <c r="SVG361" s="101">
        <v>20302</v>
      </c>
      <c r="SVH361" s="100" t="s">
        <v>1545</v>
      </c>
      <c r="SVI361" s="100"/>
      <c r="SVJ361" s="123" t="s">
        <v>1543</v>
      </c>
      <c r="SVK361" s="106"/>
      <c r="SVL361" s="99"/>
      <c r="SVM361" s="99">
        <f t="shared" si="227"/>
        <v>1</v>
      </c>
      <c r="SVN361" s="100" t="s">
        <v>1544</v>
      </c>
      <c r="SVO361" s="101">
        <v>20302</v>
      </c>
      <c r="SVP361" s="100" t="s">
        <v>1545</v>
      </c>
      <c r="SVQ361" s="100"/>
      <c r="SVR361" s="123" t="s">
        <v>1543</v>
      </c>
      <c r="SVS361" s="106"/>
      <c r="SVT361" s="99"/>
      <c r="SVU361" s="99">
        <f t="shared" si="227"/>
        <v>1</v>
      </c>
      <c r="SVV361" s="100" t="s">
        <v>1544</v>
      </c>
      <c r="SVW361" s="101">
        <v>20302</v>
      </c>
      <c r="SVX361" s="100" t="s">
        <v>1545</v>
      </c>
      <c r="SVY361" s="100"/>
      <c r="SVZ361" s="123" t="s">
        <v>1543</v>
      </c>
      <c r="SWA361" s="106"/>
      <c r="SWB361" s="99"/>
      <c r="SWC361" s="99">
        <f t="shared" ref="SWC361:SYG361" si="228">IF(SWG361&gt;1,"",1)</f>
        <v>1</v>
      </c>
      <c r="SWD361" s="100" t="s">
        <v>1544</v>
      </c>
      <c r="SWE361" s="101">
        <v>20302</v>
      </c>
      <c r="SWF361" s="100" t="s">
        <v>1545</v>
      </c>
      <c r="SWG361" s="100"/>
      <c r="SWH361" s="123" t="s">
        <v>1543</v>
      </c>
      <c r="SWI361" s="106"/>
      <c r="SWJ361" s="99"/>
      <c r="SWK361" s="99">
        <f t="shared" si="228"/>
        <v>1</v>
      </c>
      <c r="SWL361" s="100" t="s">
        <v>1544</v>
      </c>
      <c r="SWM361" s="101">
        <v>20302</v>
      </c>
      <c r="SWN361" s="100" t="s">
        <v>1545</v>
      </c>
      <c r="SWO361" s="100"/>
      <c r="SWP361" s="123" t="s">
        <v>1543</v>
      </c>
      <c r="SWQ361" s="106"/>
      <c r="SWR361" s="99"/>
      <c r="SWS361" s="99">
        <f t="shared" si="228"/>
        <v>1</v>
      </c>
      <c r="SWT361" s="100" t="s">
        <v>1544</v>
      </c>
      <c r="SWU361" s="101">
        <v>20302</v>
      </c>
      <c r="SWV361" s="100" t="s">
        <v>1545</v>
      </c>
      <c r="SWW361" s="100"/>
      <c r="SWX361" s="123" t="s">
        <v>1543</v>
      </c>
      <c r="SWY361" s="106"/>
      <c r="SWZ361" s="99"/>
      <c r="SXA361" s="99">
        <f t="shared" si="228"/>
        <v>1</v>
      </c>
      <c r="SXB361" s="100" t="s">
        <v>1544</v>
      </c>
      <c r="SXC361" s="101">
        <v>20302</v>
      </c>
      <c r="SXD361" s="100" t="s">
        <v>1545</v>
      </c>
      <c r="SXE361" s="100"/>
      <c r="SXF361" s="123" t="s">
        <v>1543</v>
      </c>
      <c r="SXG361" s="106"/>
      <c r="SXH361" s="99"/>
      <c r="SXI361" s="99">
        <f t="shared" si="228"/>
        <v>1</v>
      </c>
      <c r="SXJ361" s="100" t="s">
        <v>1544</v>
      </c>
      <c r="SXK361" s="101">
        <v>20302</v>
      </c>
      <c r="SXL361" s="100" t="s">
        <v>1545</v>
      </c>
      <c r="SXM361" s="100"/>
      <c r="SXN361" s="123" t="s">
        <v>1543</v>
      </c>
      <c r="SXO361" s="106"/>
      <c r="SXP361" s="99"/>
      <c r="SXQ361" s="99">
        <f t="shared" si="228"/>
        <v>1</v>
      </c>
      <c r="SXR361" s="100" t="s">
        <v>1544</v>
      </c>
      <c r="SXS361" s="101">
        <v>20302</v>
      </c>
      <c r="SXT361" s="100" t="s">
        <v>1545</v>
      </c>
      <c r="SXU361" s="100"/>
      <c r="SXV361" s="123" t="s">
        <v>1543</v>
      </c>
      <c r="SXW361" s="106"/>
      <c r="SXX361" s="99"/>
      <c r="SXY361" s="99">
        <f t="shared" si="228"/>
        <v>1</v>
      </c>
      <c r="SXZ361" s="100" t="s">
        <v>1544</v>
      </c>
      <c r="SYA361" s="101">
        <v>20302</v>
      </c>
      <c r="SYB361" s="100" t="s">
        <v>1545</v>
      </c>
      <c r="SYC361" s="100"/>
      <c r="SYD361" s="123" t="s">
        <v>1543</v>
      </c>
      <c r="SYE361" s="106"/>
      <c r="SYF361" s="99"/>
      <c r="SYG361" s="99">
        <f t="shared" si="228"/>
        <v>1</v>
      </c>
      <c r="SYH361" s="100" t="s">
        <v>1544</v>
      </c>
      <c r="SYI361" s="101">
        <v>20302</v>
      </c>
      <c r="SYJ361" s="100" t="s">
        <v>1545</v>
      </c>
      <c r="SYK361" s="100"/>
      <c r="SYL361" s="123" t="s">
        <v>1543</v>
      </c>
      <c r="SYM361" s="106"/>
      <c r="SYN361" s="99"/>
      <c r="SYO361" s="99">
        <f t="shared" ref="SYO361:TAS361" si="229">IF(SYS361&gt;1,"",1)</f>
        <v>1</v>
      </c>
      <c r="SYP361" s="100" t="s">
        <v>1544</v>
      </c>
      <c r="SYQ361" s="101">
        <v>20302</v>
      </c>
      <c r="SYR361" s="100" t="s">
        <v>1545</v>
      </c>
      <c r="SYS361" s="100"/>
      <c r="SYT361" s="123" t="s">
        <v>1543</v>
      </c>
      <c r="SYU361" s="106"/>
      <c r="SYV361" s="99"/>
      <c r="SYW361" s="99">
        <f t="shared" si="229"/>
        <v>1</v>
      </c>
      <c r="SYX361" s="100" t="s">
        <v>1544</v>
      </c>
      <c r="SYY361" s="101">
        <v>20302</v>
      </c>
      <c r="SYZ361" s="100" t="s">
        <v>1545</v>
      </c>
      <c r="SZA361" s="100"/>
      <c r="SZB361" s="123" t="s">
        <v>1543</v>
      </c>
      <c r="SZC361" s="106"/>
      <c r="SZD361" s="99"/>
      <c r="SZE361" s="99">
        <f t="shared" si="229"/>
        <v>1</v>
      </c>
      <c r="SZF361" s="100" t="s">
        <v>1544</v>
      </c>
      <c r="SZG361" s="101">
        <v>20302</v>
      </c>
      <c r="SZH361" s="100" t="s">
        <v>1545</v>
      </c>
      <c r="SZI361" s="100"/>
      <c r="SZJ361" s="123" t="s">
        <v>1543</v>
      </c>
      <c r="SZK361" s="106"/>
      <c r="SZL361" s="99"/>
      <c r="SZM361" s="99">
        <f t="shared" si="229"/>
        <v>1</v>
      </c>
      <c r="SZN361" s="100" t="s">
        <v>1544</v>
      </c>
      <c r="SZO361" s="101">
        <v>20302</v>
      </c>
      <c r="SZP361" s="100" t="s">
        <v>1545</v>
      </c>
      <c r="SZQ361" s="100"/>
      <c r="SZR361" s="123" t="s">
        <v>1543</v>
      </c>
      <c r="SZS361" s="106"/>
      <c r="SZT361" s="99"/>
      <c r="SZU361" s="99">
        <f t="shared" si="229"/>
        <v>1</v>
      </c>
      <c r="SZV361" s="100" t="s">
        <v>1544</v>
      </c>
      <c r="SZW361" s="101">
        <v>20302</v>
      </c>
      <c r="SZX361" s="100" t="s">
        <v>1545</v>
      </c>
      <c r="SZY361" s="100"/>
      <c r="SZZ361" s="123" t="s">
        <v>1543</v>
      </c>
      <c r="TAA361" s="106"/>
      <c r="TAB361" s="99"/>
      <c r="TAC361" s="99">
        <f t="shared" si="229"/>
        <v>1</v>
      </c>
      <c r="TAD361" s="100" t="s">
        <v>1544</v>
      </c>
      <c r="TAE361" s="101">
        <v>20302</v>
      </c>
      <c r="TAF361" s="100" t="s">
        <v>1545</v>
      </c>
      <c r="TAG361" s="100"/>
      <c r="TAH361" s="123" t="s">
        <v>1543</v>
      </c>
      <c r="TAI361" s="106"/>
      <c r="TAJ361" s="99"/>
      <c r="TAK361" s="99">
        <f t="shared" si="229"/>
        <v>1</v>
      </c>
      <c r="TAL361" s="100" t="s">
        <v>1544</v>
      </c>
      <c r="TAM361" s="101">
        <v>20302</v>
      </c>
      <c r="TAN361" s="100" t="s">
        <v>1545</v>
      </c>
      <c r="TAO361" s="100"/>
      <c r="TAP361" s="123" t="s">
        <v>1543</v>
      </c>
      <c r="TAQ361" s="106"/>
      <c r="TAR361" s="99"/>
      <c r="TAS361" s="99">
        <f t="shared" si="229"/>
        <v>1</v>
      </c>
      <c r="TAT361" s="100" t="s">
        <v>1544</v>
      </c>
      <c r="TAU361" s="101">
        <v>20302</v>
      </c>
      <c r="TAV361" s="100" t="s">
        <v>1545</v>
      </c>
      <c r="TAW361" s="100"/>
      <c r="TAX361" s="123" t="s">
        <v>1543</v>
      </c>
      <c r="TAY361" s="106"/>
      <c r="TAZ361" s="99"/>
      <c r="TBA361" s="99">
        <f t="shared" ref="TBA361:TDE361" si="230">IF(TBE361&gt;1,"",1)</f>
        <v>1</v>
      </c>
      <c r="TBB361" s="100" t="s">
        <v>1544</v>
      </c>
      <c r="TBC361" s="101">
        <v>20302</v>
      </c>
      <c r="TBD361" s="100" t="s">
        <v>1545</v>
      </c>
      <c r="TBE361" s="100"/>
      <c r="TBF361" s="123" t="s">
        <v>1543</v>
      </c>
      <c r="TBG361" s="106"/>
      <c r="TBH361" s="99"/>
      <c r="TBI361" s="99">
        <f t="shared" si="230"/>
        <v>1</v>
      </c>
      <c r="TBJ361" s="100" t="s">
        <v>1544</v>
      </c>
      <c r="TBK361" s="101">
        <v>20302</v>
      </c>
      <c r="TBL361" s="100" t="s">
        <v>1545</v>
      </c>
      <c r="TBM361" s="100"/>
      <c r="TBN361" s="123" t="s">
        <v>1543</v>
      </c>
      <c r="TBO361" s="106"/>
      <c r="TBP361" s="99"/>
      <c r="TBQ361" s="99">
        <f t="shared" si="230"/>
        <v>1</v>
      </c>
      <c r="TBR361" s="100" t="s">
        <v>1544</v>
      </c>
      <c r="TBS361" s="101">
        <v>20302</v>
      </c>
      <c r="TBT361" s="100" t="s">
        <v>1545</v>
      </c>
      <c r="TBU361" s="100"/>
      <c r="TBV361" s="123" t="s">
        <v>1543</v>
      </c>
      <c r="TBW361" s="106"/>
      <c r="TBX361" s="99"/>
      <c r="TBY361" s="99">
        <f t="shared" si="230"/>
        <v>1</v>
      </c>
      <c r="TBZ361" s="100" t="s">
        <v>1544</v>
      </c>
      <c r="TCA361" s="101">
        <v>20302</v>
      </c>
      <c r="TCB361" s="100" t="s">
        <v>1545</v>
      </c>
      <c r="TCC361" s="100"/>
      <c r="TCD361" s="123" t="s">
        <v>1543</v>
      </c>
      <c r="TCE361" s="106"/>
      <c r="TCF361" s="99"/>
      <c r="TCG361" s="99">
        <f t="shared" si="230"/>
        <v>1</v>
      </c>
      <c r="TCH361" s="100" t="s">
        <v>1544</v>
      </c>
      <c r="TCI361" s="101">
        <v>20302</v>
      </c>
      <c r="TCJ361" s="100" t="s">
        <v>1545</v>
      </c>
      <c r="TCK361" s="100"/>
      <c r="TCL361" s="123" t="s">
        <v>1543</v>
      </c>
      <c r="TCM361" s="106"/>
      <c r="TCN361" s="99"/>
      <c r="TCO361" s="99">
        <f t="shared" si="230"/>
        <v>1</v>
      </c>
      <c r="TCP361" s="100" t="s">
        <v>1544</v>
      </c>
      <c r="TCQ361" s="101">
        <v>20302</v>
      </c>
      <c r="TCR361" s="100" t="s">
        <v>1545</v>
      </c>
      <c r="TCS361" s="100"/>
      <c r="TCT361" s="123" t="s">
        <v>1543</v>
      </c>
      <c r="TCU361" s="106"/>
      <c r="TCV361" s="99"/>
      <c r="TCW361" s="99">
        <f t="shared" si="230"/>
        <v>1</v>
      </c>
      <c r="TCX361" s="100" t="s">
        <v>1544</v>
      </c>
      <c r="TCY361" s="101">
        <v>20302</v>
      </c>
      <c r="TCZ361" s="100" t="s">
        <v>1545</v>
      </c>
      <c r="TDA361" s="100"/>
      <c r="TDB361" s="123" t="s">
        <v>1543</v>
      </c>
      <c r="TDC361" s="106"/>
      <c r="TDD361" s="99"/>
      <c r="TDE361" s="99">
        <f t="shared" si="230"/>
        <v>1</v>
      </c>
      <c r="TDF361" s="100" t="s">
        <v>1544</v>
      </c>
      <c r="TDG361" s="101">
        <v>20302</v>
      </c>
      <c r="TDH361" s="100" t="s">
        <v>1545</v>
      </c>
      <c r="TDI361" s="100"/>
      <c r="TDJ361" s="123" t="s">
        <v>1543</v>
      </c>
      <c r="TDK361" s="106"/>
      <c r="TDL361" s="99"/>
      <c r="TDM361" s="99">
        <f t="shared" ref="TDM361:TFQ361" si="231">IF(TDQ361&gt;1,"",1)</f>
        <v>1</v>
      </c>
      <c r="TDN361" s="100" t="s">
        <v>1544</v>
      </c>
      <c r="TDO361" s="101">
        <v>20302</v>
      </c>
      <c r="TDP361" s="100" t="s">
        <v>1545</v>
      </c>
      <c r="TDQ361" s="100"/>
      <c r="TDR361" s="123" t="s">
        <v>1543</v>
      </c>
      <c r="TDS361" s="106"/>
      <c r="TDT361" s="99"/>
      <c r="TDU361" s="99">
        <f t="shared" si="231"/>
        <v>1</v>
      </c>
      <c r="TDV361" s="100" t="s">
        <v>1544</v>
      </c>
      <c r="TDW361" s="101">
        <v>20302</v>
      </c>
      <c r="TDX361" s="100" t="s">
        <v>1545</v>
      </c>
      <c r="TDY361" s="100"/>
      <c r="TDZ361" s="123" t="s">
        <v>1543</v>
      </c>
      <c r="TEA361" s="106"/>
      <c r="TEB361" s="99"/>
      <c r="TEC361" s="99">
        <f t="shared" si="231"/>
        <v>1</v>
      </c>
      <c r="TED361" s="100" t="s">
        <v>1544</v>
      </c>
      <c r="TEE361" s="101">
        <v>20302</v>
      </c>
      <c r="TEF361" s="100" t="s">
        <v>1545</v>
      </c>
      <c r="TEG361" s="100"/>
      <c r="TEH361" s="123" t="s">
        <v>1543</v>
      </c>
      <c r="TEI361" s="106"/>
      <c r="TEJ361" s="99"/>
      <c r="TEK361" s="99">
        <f t="shared" si="231"/>
        <v>1</v>
      </c>
      <c r="TEL361" s="100" t="s">
        <v>1544</v>
      </c>
      <c r="TEM361" s="101">
        <v>20302</v>
      </c>
      <c r="TEN361" s="100" t="s">
        <v>1545</v>
      </c>
      <c r="TEO361" s="100"/>
      <c r="TEP361" s="123" t="s">
        <v>1543</v>
      </c>
      <c r="TEQ361" s="106"/>
      <c r="TER361" s="99"/>
      <c r="TES361" s="99">
        <f t="shared" si="231"/>
        <v>1</v>
      </c>
      <c r="TET361" s="100" t="s">
        <v>1544</v>
      </c>
      <c r="TEU361" s="101">
        <v>20302</v>
      </c>
      <c r="TEV361" s="100" t="s">
        <v>1545</v>
      </c>
      <c r="TEW361" s="100"/>
      <c r="TEX361" s="123" t="s">
        <v>1543</v>
      </c>
      <c r="TEY361" s="106"/>
      <c r="TEZ361" s="99"/>
      <c r="TFA361" s="99">
        <f t="shared" si="231"/>
        <v>1</v>
      </c>
      <c r="TFB361" s="100" t="s">
        <v>1544</v>
      </c>
      <c r="TFC361" s="101">
        <v>20302</v>
      </c>
      <c r="TFD361" s="100" t="s">
        <v>1545</v>
      </c>
      <c r="TFE361" s="100"/>
      <c r="TFF361" s="123" t="s">
        <v>1543</v>
      </c>
      <c r="TFG361" s="106"/>
      <c r="TFH361" s="99"/>
      <c r="TFI361" s="99">
        <f t="shared" si="231"/>
        <v>1</v>
      </c>
      <c r="TFJ361" s="100" t="s">
        <v>1544</v>
      </c>
      <c r="TFK361" s="101">
        <v>20302</v>
      </c>
      <c r="TFL361" s="100" t="s">
        <v>1545</v>
      </c>
      <c r="TFM361" s="100"/>
      <c r="TFN361" s="123" t="s">
        <v>1543</v>
      </c>
      <c r="TFO361" s="106"/>
      <c r="TFP361" s="99"/>
      <c r="TFQ361" s="99">
        <f t="shared" si="231"/>
        <v>1</v>
      </c>
      <c r="TFR361" s="100" t="s">
        <v>1544</v>
      </c>
      <c r="TFS361" s="101">
        <v>20302</v>
      </c>
      <c r="TFT361" s="100" t="s">
        <v>1545</v>
      </c>
      <c r="TFU361" s="100"/>
      <c r="TFV361" s="123" t="s">
        <v>1543</v>
      </c>
      <c r="TFW361" s="106"/>
      <c r="TFX361" s="99"/>
      <c r="TFY361" s="99">
        <f t="shared" ref="TFY361:TIC361" si="232">IF(TGC361&gt;1,"",1)</f>
        <v>1</v>
      </c>
      <c r="TFZ361" s="100" t="s">
        <v>1544</v>
      </c>
      <c r="TGA361" s="101">
        <v>20302</v>
      </c>
      <c r="TGB361" s="100" t="s">
        <v>1545</v>
      </c>
      <c r="TGC361" s="100"/>
      <c r="TGD361" s="123" t="s">
        <v>1543</v>
      </c>
      <c r="TGE361" s="106"/>
      <c r="TGF361" s="99"/>
      <c r="TGG361" s="99">
        <f t="shared" si="232"/>
        <v>1</v>
      </c>
      <c r="TGH361" s="100" t="s">
        <v>1544</v>
      </c>
      <c r="TGI361" s="101">
        <v>20302</v>
      </c>
      <c r="TGJ361" s="100" t="s">
        <v>1545</v>
      </c>
      <c r="TGK361" s="100"/>
      <c r="TGL361" s="123" t="s">
        <v>1543</v>
      </c>
      <c r="TGM361" s="106"/>
      <c r="TGN361" s="99"/>
      <c r="TGO361" s="99">
        <f t="shared" si="232"/>
        <v>1</v>
      </c>
      <c r="TGP361" s="100" t="s">
        <v>1544</v>
      </c>
      <c r="TGQ361" s="101">
        <v>20302</v>
      </c>
      <c r="TGR361" s="100" t="s">
        <v>1545</v>
      </c>
      <c r="TGS361" s="100"/>
      <c r="TGT361" s="123" t="s">
        <v>1543</v>
      </c>
      <c r="TGU361" s="106"/>
      <c r="TGV361" s="99"/>
      <c r="TGW361" s="99">
        <f t="shared" si="232"/>
        <v>1</v>
      </c>
      <c r="TGX361" s="100" t="s">
        <v>1544</v>
      </c>
      <c r="TGY361" s="101">
        <v>20302</v>
      </c>
      <c r="TGZ361" s="100" t="s">
        <v>1545</v>
      </c>
      <c r="THA361" s="100"/>
      <c r="THB361" s="123" t="s">
        <v>1543</v>
      </c>
      <c r="THC361" s="106"/>
      <c r="THD361" s="99"/>
      <c r="THE361" s="99">
        <f t="shared" si="232"/>
        <v>1</v>
      </c>
      <c r="THF361" s="100" t="s">
        <v>1544</v>
      </c>
      <c r="THG361" s="101">
        <v>20302</v>
      </c>
      <c r="THH361" s="100" t="s">
        <v>1545</v>
      </c>
      <c r="THI361" s="100"/>
      <c r="THJ361" s="123" t="s">
        <v>1543</v>
      </c>
      <c r="THK361" s="106"/>
      <c r="THL361" s="99"/>
      <c r="THM361" s="99">
        <f t="shared" si="232"/>
        <v>1</v>
      </c>
      <c r="THN361" s="100" t="s">
        <v>1544</v>
      </c>
      <c r="THO361" s="101">
        <v>20302</v>
      </c>
      <c r="THP361" s="100" t="s">
        <v>1545</v>
      </c>
      <c r="THQ361" s="100"/>
      <c r="THR361" s="123" t="s">
        <v>1543</v>
      </c>
      <c r="THS361" s="106"/>
      <c r="THT361" s="99"/>
      <c r="THU361" s="99">
        <f t="shared" si="232"/>
        <v>1</v>
      </c>
      <c r="THV361" s="100" t="s">
        <v>1544</v>
      </c>
      <c r="THW361" s="101">
        <v>20302</v>
      </c>
      <c r="THX361" s="100" t="s">
        <v>1545</v>
      </c>
      <c r="THY361" s="100"/>
      <c r="THZ361" s="123" t="s">
        <v>1543</v>
      </c>
      <c r="TIA361" s="106"/>
      <c r="TIB361" s="99"/>
      <c r="TIC361" s="99">
        <f t="shared" si="232"/>
        <v>1</v>
      </c>
      <c r="TID361" s="100" t="s">
        <v>1544</v>
      </c>
      <c r="TIE361" s="101">
        <v>20302</v>
      </c>
      <c r="TIF361" s="100" t="s">
        <v>1545</v>
      </c>
      <c r="TIG361" s="100"/>
      <c r="TIH361" s="123" t="s">
        <v>1543</v>
      </c>
      <c r="TII361" s="106"/>
      <c r="TIJ361" s="99"/>
      <c r="TIK361" s="99">
        <f t="shared" ref="TIK361:TKO361" si="233">IF(TIO361&gt;1,"",1)</f>
        <v>1</v>
      </c>
      <c r="TIL361" s="100" t="s">
        <v>1544</v>
      </c>
      <c r="TIM361" s="101">
        <v>20302</v>
      </c>
      <c r="TIN361" s="100" t="s">
        <v>1545</v>
      </c>
      <c r="TIO361" s="100"/>
      <c r="TIP361" s="123" t="s">
        <v>1543</v>
      </c>
      <c r="TIQ361" s="106"/>
      <c r="TIR361" s="99"/>
      <c r="TIS361" s="99">
        <f t="shared" si="233"/>
        <v>1</v>
      </c>
      <c r="TIT361" s="100" t="s">
        <v>1544</v>
      </c>
      <c r="TIU361" s="101">
        <v>20302</v>
      </c>
      <c r="TIV361" s="100" t="s">
        <v>1545</v>
      </c>
      <c r="TIW361" s="100"/>
      <c r="TIX361" s="123" t="s">
        <v>1543</v>
      </c>
      <c r="TIY361" s="106"/>
      <c r="TIZ361" s="99"/>
      <c r="TJA361" s="99">
        <f t="shared" si="233"/>
        <v>1</v>
      </c>
      <c r="TJB361" s="100" t="s">
        <v>1544</v>
      </c>
      <c r="TJC361" s="101">
        <v>20302</v>
      </c>
      <c r="TJD361" s="100" t="s">
        <v>1545</v>
      </c>
      <c r="TJE361" s="100"/>
      <c r="TJF361" s="123" t="s">
        <v>1543</v>
      </c>
      <c r="TJG361" s="106"/>
      <c r="TJH361" s="99"/>
      <c r="TJI361" s="99">
        <f t="shared" si="233"/>
        <v>1</v>
      </c>
      <c r="TJJ361" s="100" t="s">
        <v>1544</v>
      </c>
      <c r="TJK361" s="101">
        <v>20302</v>
      </c>
      <c r="TJL361" s="100" t="s">
        <v>1545</v>
      </c>
      <c r="TJM361" s="100"/>
      <c r="TJN361" s="123" t="s">
        <v>1543</v>
      </c>
      <c r="TJO361" s="106"/>
      <c r="TJP361" s="99"/>
      <c r="TJQ361" s="99">
        <f t="shared" si="233"/>
        <v>1</v>
      </c>
      <c r="TJR361" s="100" t="s">
        <v>1544</v>
      </c>
      <c r="TJS361" s="101">
        <v>20302</v>
      </c>
      <c r="TJT361" s="100" t="s">
        <v>1545</v>
      </c>
      <c r="TJU361" s="100"/>
      <c r="TJV361" s="123" t="s">
        <v>1543</v>
      </c>
      <c r="TJW361" s="106"/>
      <c r="TJX361" s="99"/>
      <c r="TJY361" s="99">
        <f t="shared" si="233"/>
        <v>1</v>
      </c>
      <c r="TJZ361" s="100" t="s">
        <v>1544</v>
      </c>
      <c r="TKA361" s="101">
        <v>20302</v>
      </c>
      <c r="TKB361" s="100" t="s">
        <v>1545</v>
      </c>
      <c r="TKC361" s="100"/>
      <c r="TKD361" s="123" t="s">
        <v>1543</v>
      </c>
      <c r="TKE361" s="106"/>
      <c r="TKF361" s="99"/>
      <c r="TKG361" s="99">
        <f t="shared" si="233"/>
        <v>1</v>
      </c>
      <c r="TKH361" s="100" t="s">
        <v>1544</v>
      </c>
      <c r="TKI361" s="101">
        <v>20302</v>
      </c>
      <c r="TKJ361" s="100" t="s">
        <v>1545</v>
      </c>
      <c r="TKK361" s="100"/>
      <c r="TKL361" s="123" t="s">
        <v>1543</v>
      </c>
      <c r="TKM361" s="106"/>
      <c r="TKN361" s="99"/>
      <c r="TKO361" s="99">
        <f t="shared" si="233"/>
        <v>1</v>
      </c>
      <c r="TKP361" s="100" t="s">
        <v>1544</v>
      </c>
      <c r="TKQ361" s="101">
        <v>20302</v>
      </c>
      <c r="TKR361" s="100" t="s">
        <v>1545</v>
      </c>
      <c r="TKS361" s="100"/>
      <c r="TKT361" s="123" t="s">
        <v>1543</v>
      </c>
      <c r="TKU361" s="106"/>
      <c r="TKV361" s="99"/>
      <c r="TKW361" s="99">
        <f t="shared" ref="TKW361:TNA361" si="234">IF(TLA361&gt;1,"",1)</f>
        <v>1</v>
      </c>
      <c r="TKX361" s="100" t="s">
        <v>1544</v>
      </c>
      <c r="TKY361" s="101">
        <v>20302</v>
      </c>
      <c r="TKZ361" s="100" t="s">
        <v>1545</v>
      </c>
      <c r="TLA361" s="100"/>
      <c r="TLB361" s="123" t="s">
        <v>1543</v>
      </c>
      <c r="TLC361" s="106"/>
      <c r="TLD361" s="99"/>
      <c r="TLE361" s="99">
        <f t="shared" si="234"/>
        <v>1</v>
      </c>
      <c r="TLF361" s="100" t="s">
        <v>1544</v>
      </c>
      <c r="TLG361" s="101">
        <v>20302</v>
      </c>
      <c r="TLH361" s="100" t="s">
        <v>1545</v>
      </c>
      <c r="TLI361" s="100"/>
      <c r="TLJ361" s="123" t="s">
        <v>1543</v>
      </c>
      <c r="TLK361" s="106"/>
      <c r="TLL361" s="99"/>
      <c r="TLM361" s="99">
        <f t="shared" si="234"/>
        <v>1</v>
      </c>
      <c r="TLN361" s="100" t="s">
        <v>1544</v>
      </c>
      <c r="TLO361" s="101">
        <v>20302</v>
      </c>
      <c r="TLP361" s="100" t="s">
        <v>1545</v>
      </c>
      <c r="TLQ361" s="100"/>
      <c r="TLR361" s="123" t="s">
        <v>1543</v>
      </c>
      <c r="TLS361" s="106"/>
      <c r="TLT361" s="99"/>
      <c r="TLU361" s="99">
        <f t="shared" si="234"/>
        <v>1</v>
      </c>
      <c r="TLV361" s="100" t="s">
        <v>1544</v>
      </c>
      <c r="TLW361" s="101">
        <v>20302</v>
      </c>
      <c r="TLX361" s="100" t="s">
        <v>1545</v>
      </c>
      <c r="TLY361" s="100"/>
      <c r="TLZ361" s="123" t="s">
        <v>1543</v>
      </c>
      <c r="TMA361" s="106"/>
      <c r="TMB361" s="99"/>
      <c r="TMC361" s="99">
        <f t="shared" si="234"/>
        <v>1</v>
      </c>
      <c r="TMD361" s="100" t="s">
        <v>1544</v>
      </c>
      <c r="TME361" s="101">
        <v>20302</v>
      </c>
      <c r="TMF361" s="100" t="s">
        <v>1545</v>
      </c>
      <c r="TMG361" s="100"/>
      <c r="TMH361" s="123" t="s">
        <v>1543</v>
      </c>
      <c r="TMI361" s="106"/>
      <c r="TMJ361" s="99"/>
      <c r="TMK361" s="99">
        <f t="shared" si="234"/>
        <v>1</v>
      </c>
      <c r="TML361" s="100" t="s">
        <v>1544</v>
      </c>
      <c r="TMM361" s="101">
        <v>20302</v>
      </c>
      <c r="TMN361" s="100" t="s">
        <v>1545</v>
      </c>
      <c r="TMO361" s="100"/>
      <c r="TMP361" s="123" t="s">
        <v>1543</v>
      </c>
      <c r="TMQ361" s="106"/>
      <c r="TMR361" s="99"/>
      <c r="TMS361" s="99">
        <f t="shared" si="234"/>
        <v>1</v>
      </c>
      <c r="TMT361" s="100" t="s">
        <v>1544</v>
      </c>
      <c r="TMU361" s="101">
        <v>20302</v>
      </c>
      <c r="TMV361" s="100" t="s">
        <v>1545</v>
      </c>
      <c r="TMW361" s="100"/>
      <c r="TMX361" s="123" t="s">
        <v>1543</v>
      </c>
      <c r="TMY361" s="106"/>
      <c r="TMZ361" s="99"/>
      <c r="TNA361" s="99">
        <f t="shared" si="234"/>
        <v>1</v>
      </c>
      <c r="TNB361" s="100" t="s">
        <v>1544</v>
      </c>
      <c r="TNC361" s="101">
        <v>20302</v>
      </c>
      <c r="TND361" s="100" t="s">
        <v>1545</v>
      </c>
      <c r="TNE361" s="100"/>
      <c r="TNF361" s="123" t="s">
        <v>1543</v>
      </c>
      <c r="TNG361" s="106"/>
      <c r="TNH361" s="99"/>
      <c r="TNI361" s="99">
        <f t="shared" ref="TNI361:TPM361" si="235">IF(TNM361&gt;1,"",1)</f>
        <v>1</v>
      </c>
      <c r="TNJ361" s="100" t="s">
        <v>1544</v>
      </c>
      <c r="TNK361" s="101">
        <v>20302</v>
      </c>
      <c r="TNL361" s="100" t="s">
        <v>1545</v>
      </c>
      <c r="TNM361" s="100"/>
      <c r="TNN361" s="123" t="s">
        <v>1543</v>
      </c>
      <c r="TNO361" s="106"/>
      <c r="TNP361" s="99"/>
      <c r="TNQ361" s="99">
        <f t="shared" si="235"/>
        <v>1</v>
      </c>
      <c r="TNR361" s="100" t="s">
        <v>1544</v>
      </c>
      <c r="TNS361" s="101">
        <v>20302</v>
      </c>
      <c r="TNT361" s="100" t="s">
        <v>1545</v>
      </c>
      <c r="TNU361" s="100"/>
      <c r="TNV361" s="123" t="s">
        <v>1543</v>
      </c>
      <c r="TNW361" s="106"/>
      <c r="TNX361" s="99"/>
      <c r="TNY361" s="99">
        <f t="shared" si="235"/>
        <v>1</v>
      </c>
      <c r="TNZ361" s="100" t="s">
        <v>1544</v>
      </c>
      <c r="TOA361" s="101">
        <v>20302</v>
      </c>
      <c r="TOB361" s="100" t="s">
        <v>1545</v>
      </c>
      <c r="TOC361" s="100"/>
      <c r="TOD361" s="123" t="s">
        <v>1543</v>
      </c>
      <c r="TOE361" s="106"/>
      <c r="TOF361" s="99"/>
      <c r="TOG361" s="99">
        <f t="shared" si="235"/>
        <v>1</v>
      </c>
      <c r="TOH361" s="100" t="s">
        <v>1544</v>
      </c>
      <c r="TOI361" s="101">
        <v>20302</v>
      </c>
      <c r="TOJ361" s="100" t="s">
        <v>1545</v>
      </c>
      <c r="TOK361" s="100"/>
      <c r="TOL361" s="123" t="s">
        <v>1543</v>
      </c>
      <c r="TOM361" s="106"/>
      <c r="TON361" s="99"/>
      <c r="TOO361" s="99">
        <f t="shared" si="235"/>
        <v>1</v>
      </c>
      <c r="TOP361" s="100" t="s">
        <v>1544</v>
      </c>
      <c r="TOQ361" s="101">
        <v>20302</v>
      </c>
      <c r="TOR361" s="100" t="s">
        <v>1545</v>
      </c>
      <c r="TOS361" s="100"/>
      <c r="TOT361" s="123" t="s">
        <v>1543</v>
      </c>
      <c r="TOU361" s="106"/>
      <c r="TOV361" s="99"/>
      <c r="TOW361" s="99">
        <f t="shared" si="235"/>
        <v>1</v>
      </c>
      <c r="TOX361" s="100" t="s">
        <v>1544</v>
      </c>
      <c r="TOY361" s="101">
        <v>20302</v>
      </c>
      <c r="TOZ361" s="100" t="s">
        <v>1545</v>
      </c>
      <c r="TPA361" s="100"/>
      <c r="TPB361" s="123" t="s">
        <v>1543</v>
      </c>
      <c r="TPC361" s="106"/>
      <c r="TPD361" s="99"/>
      <c r="TPE361" s="99">
        <f t="shared" si="235"/>
        <v>1</v>
      </c>
      <c r="TPF361" s="100" t="s">
        <v>1544</v>
      </c>
      <c r="TPG361" s="101">
        <v>20302</v>
      </c>
      <c r="TPH361" s="100" t="s">
        <v>1545</v>
      </c>
      <c r="TPI361" s="100"/>
      <c r="TPJ361" s="123" t="s">
        <v>1543</v>
      </c>
      <c r="TPK361" s="106"/>
      <c r="TPL361" s="99"/>
      <c r="TPM361" s="99">
        <f t="shared" si="235"/>
        <v>1</v>
      </c>
      <c r="TPN361" s="100" t="s">
        <v>1544</v>
      </c>
      <c r="TPO361" s="101">
        <v>20302</v>
      </c>
      <c r="TPP361" s="100" t="s">
        <v>1545</v>
      </c>
      <c r="TPQ361" s="100"/>
      <c r="TPR361" s="123" t="s">
        <v>1543</v>
      </c>
      <c r="TPS361" s="106"/>
      <c r="TPT361" s="99"/>
      <c r="TPU361" s="99">
        <f t="shared" ref="TPU361:TRY361" si="236">IF(TPY361&gt;1,"",1)</f>
        <v>1</v>
      </c>
      <c r="TPV361" s="100" t="s">
        <v>1544</v>
      </c>
      <c r="TPW361" s="101">
        <v>20302</v>
      </c>
      <c r="TPX361" s="100" t="s">
        <v>1545</v>
      </c>
      <c r="TPY361" s="100"/>
      <c r="TPZ361" s="123" t="s">
        <v>1543</v>
      </c>
      <c r="TQA361" s="106"/>
      <c r="TQB361" s="99"/>
      <c r="TQC361" s="99">
        <f t="shared" si="236"/>
        <v>1</v>
      </c>
      <c r="TQD361" s="100" t="s">
        <v>1544</v>
      </c>
      <c r="TQE361" s="101">
        <v>20302</v>
      </c>
      <c r="TQF361" s="100" t="s">
        <v>1545</v>
      </c>
      <c r="TQG361" s="100"/>
      <c r="TQH361" s="123" t="s">
        <v>1543</v>
      </c>
      <c r="TQI361" s="106"/>
      <c r="TQJ361" s="99"/>
      <c r="TQK361" s="99">
        <f t="shared" si="236"/>
        <v>1</v>
      </c>
      <c r="TQL361" s="100" t="s">
        <v>1544</v>
      </c>
      <c r="TQM361" s="101">
        <v>20302</v>
      </c>
      <c r="TQN361" s="100" t="s">
        <v>1545</v>
      </c>
      <c r="TQO361" s="100"/>
      <c r="TQP361" s="123" t="s">
        <v>1543</v>
      </c>
      <c r="TQQ361" s="106"/>
      <c r="TQR361" s="99"/>
      <c r="TQS361" s="99">
        <f t="shared" si="236"/>
        <v>1</v>
      </c>
      <c r="TQT361" s="100" t="s">
        <v>1544</v>
      </c>
      <c r="TQU361" s="101">
        <v>20302</v>
      </c>
      <c r="TQV361" s="100" t="s">
        <v>1545</v>
      </c>
      <c r="TQW361" s="100"/>
      <c r="TQX361" s="123" t="s">
        <v>1543</v>
      </c>
      <c r="TQY361" s="106"/>
      <c r="TQZ361" s="99"/>
      <c r="TRA361" s="99">
        <f t="shared" si="236"/>
        <v>1</v>
      </c>
      <c r="TRB361" s="100" t="s">
        <v>1544</v>
      </c>
      <c r="TRC361" s="101">
        <v>20302</v>
      </c>
      <c r="TRD361" s="100" t="s">
        <v>1545</v>
      </c>
      <c r="TRE361" s="100"/>
      <c r="TRF361" s="123" t="s">
        <v>1543</v>
      </c>
      <c r="TRG361" s="106"/>
      <c r="TRH361" s="99"/>
      <c r="TRI361" s="99">
        <f t="shared" si="236"/>
        <v>1</v>
      </c>
      <c r="TRJ361" s="100" t="s">
        <v>1544</v>
      </c>
      <c r="TRK361" s="101">
        <v>20302</v>
      </c>
      <c r="TRL361" s="100" t="s">
        <v>1545</v>
      </c>
      <c r="TRM361" s="100"/>
      <c r="TRN361" s="123" t="s">
        <v>1543</v>
      </c>
      <c r="TRO361" s="106"/>
      <c r="TRP361" s="99"/>
      <c r="TRQ361" s="99">
        <f t="shared" si="236"/>
        <v>1</v>
      </c>
      <c r="TRR361" s="100" t="s">
        <v>1544</v>
      </c>
      <c r="TRS361" s="101">
        <v>20302</v>
      </c>
      <c r="TRT361" s="100" t="s">
        <v>1545</v>
      </c>
      <c r="TRU361" s="100"/>
      <c r="TRV361" s="123" t="s">
        <v>1543</v>
      </c>
      <c r="TRW361" s="106"/>
      <c r="TRX361" s="99"/>
      <c r="TRY361" s="99">
        <f t="shared" si="236"/>
        <v>1</v>
      </c>
      <c r="TRZ361" s="100" t="s">
        <v>1544</v>
      </c>
      <c r="TSA361" s="101">
        <v>20302</v>
      </c>
      <c r="TSB361" s="100" t="s">
        <v>1545</v>
      </c>
      <c r="TSC361" s="100"/>
      <c r="TSD361" s="123" t="s">
        <v>1543</v>
      </c>
      <c r="TSE361" s="106"/>
      <c r="TSF361" s="99"/>
      <c r="TSG361" s="99">
        <f t="shared" ref="TSG361:TUK361" si="237">IF(TSK361&gt;1,"",1)</f>
        <v>1</v>
      </c>
      <c r="TSH361" s="100" t="s">
        <v>1544</v>
      </c>
      <c r="TSI361" s="101">
        <v>20302</v>
      </c>
      <c r="TSJ361" s="100" t="s">
        <v>1545</v>
      </c>
      <c r="TSK361" s="100"/>
      <c r="TSL361" s="123" t="s">
        <v>1543</v>
      </c>
      <c r="TSM361" s="106"/>
      <c r="TSN361" s="99"/>
      <c r="TSO361" s="99">
        <f t="shared" si="237"/>
        <v>1</v>
      </c>
      <c r="TSP361" s="100" t="s">
        <v>1544</v>
      </c>
      <c r="TSQ361" s="101">
        <v>20302</v>
      </c>
      <c r="TSR361" s="100" t="s">
        <v>1545</v>
      </c>
      <c r="TSS361" s="100"/>
      <c r="TST361" s="123" t="s">
        <v>1543</v>
      </c>
      <c r="TSU361" s="106"/>
      <c r="TSV361" s="99"/>
      <c r="TSW361" s="99">
        <f t="shared" si="237"/>
        <v>1</v>
      </c>
      <c r="TSX361" s="100" t="s">
        <v>1544</v>
      </c>
      <c r="TSY361" s="101">
        <v>20302</v>
      </c>
      <c r="TSZ361" s="100" t="s">
        <v>1545</v>
      </c>
      <c r="TTA361" s="100"/>
      <c r="TTB361" s="123" t="s">
        <v>1543</v>
      </c>
      <c r="TTC361" s="106"/>
      <c r="TTD361" s="99"/>
      <c r="TTE361" s="99">
        <f t="shared" si="237"/>
        <v>1</v>
      </c>
      <c r="TTF361" s="100" t="s">
        <v>1544</v>
      </c>
      <c r="TTG361" s="101">
        <v>20302</v>
      </c>
      <c r="TTH361" s="100" t="s">
        <v>1545</v>
      </c>
      <c r="TTI361" s="100"/>
      <c r="TTJ361" s="123" t="s">
        <v>1543</v>
      </c>
      <c r="TTK361" s="106"/>
      <c r="TTL361" s="99"/>
      <c r="TTM361" s="99">
        <f t="shared" si="237"/>
        <v>1</v>
      </c>
      <c r="TTN361" s="100" t="s">
        <v>1544</v>
      </c>
      <c r="TTO361" s="101">
        <v>20302</v>
      </c>
      <c r="TTP361" s="100" t="s">
        <v>1545</v>
      </c>
      <c r="TTQ361" s="100"/>
      <c r="TTR361" s="123" t="s">
        <v>1543</v>
      </c>
      <c r="TTS361" s="106"/>
      <c r="TTT361" s="99"/>
      <c r="TTU361" s="99">
        <f t="shared" si="237"/>
        <v>1</v>
      </c>
      <c r="TTV361" s="100" t="s">
        <v>1544</v>
      </c>
      <c r="TTW361" s="101">
        <v>20302</v>
      </c>
      <c r="TTX361" s="100" t="s">
        <v>1545</v>
      </c>
      <c r="TTY361" s="100"/>
      <c r="TTZ361" s="123" t="s">
        <v>1543</v>
      </c>
      <c r="TUA361" s="106"/>
      <c r="TUB361" s="99"/>
      <c r="TUC361" s="99">
        <f t="shared" si="237"/>
        <v>1</v>
      </c>
      <c r="TUD361" s="100" t="s">
        <v>1544</v>
      </c>
      <c r="TUE361" s="101">
        <v>20302</v>
      </c>
      <c r="TUF361" s="100" t="s">
        <v>1545</v>
      </c>
      <c r="TUG361" s="100"/>
      <c r="TUH361" s="123" t="s">
        <v>1543</v>
      </c>
      <c r="TUI361" s="106"/>
      <c r="TUJ361" s="99"/>
      <c r="TUK361" s="99">
        <f t="shared" si="237"/>
        <v>1</v>
      </c>
      <c r="TUL361" s="100" t="s">
        <v>1544</v>
      </c>
      <c r="TUM361" s="101">
        <v>20302</v>
      </c>
      <c r="TUN361" s="100" t="s">
        <v>1545</v>
      </c>
      <c r="TUO361" s="100"/>
      <c r="TUP361" s="123" t="s">
        <v>1543</v>
      </c>
      <c r="TUQ361" s="106"/>
      <c r="TUR361" s="99"/>
      <c r="TUS361" s="99">
        <f t="shared" ref="TUS361:TWW361" si="238">IF(TUW361&gt;1,"",1)</f>
        <v>1</v>
      </c>
      <c r="TUT361" s="100" t="s">
        <v>1544</v>
      </c>
      <c r="TUU361" s="101">
        <v>20302</v>
      </c>
      <c r="TUV361" s="100" t="s">
        <v>1545</v>
      </c>
      <c r="TUW361" s="100"/>
      <c r="TUX361" s="123" t="s">
        <v>1543</v>
      </c>
      <c r="TUY361" s="106"/>
      <c r="TUZ361" s="99"/>
      <c r="TVA361" s="99">
        <f t="shared" si="238"/>
        <v>1</v>
      </c>
      <c r="TVB361" s="100" t="s">
        <v>1544</v>
      </c>
      <c r="TVC361" s="101">
        <v>20302</v>
      </c>
      <c r="TVD361" s="100" t="s">
        <v>1545</v>
      </c>
      <c r="TVE361" s="100"/>
      <c r="TVF361" s="123" t="s">
        <v>1543</v>
      </c>
      <c r="TVG361" s="106"/>
      <c r="TVH361" s="99"/>
      <c r="TVI361" s="99">
        <f t="shared" si="238"/>
        <v>1</v>
      </c>
      <c r="TVJ361" s="100" t="s">
        <v>1544</v>
      </c>
      <c r="TVK361" s="101">
        <v>20302</v>
      </c>
      <c r="TVL361" s="100" t="s">
        <v>1545</v>
      </c>
      <c r="TVM361" s="100"/>
      <c r="TVN361" s="123" t="s">
        <v>1543</v>
      </c>
      <c r="TVO361" s="106"/>
      <c r="TVP361" s="99"/>
      <c r="TVQ361" s="99">
        <f t="shared" si="238"/>
        <v>1</v>
      </c>
      <c r="TVR361" s="100" t="s">
        <v>1544</v>
      </c>
      <c r="TVS361" s="101">
        <v>20302</v>
      </c>
      <c r="TVT361" s="100" t="s">
        <v>1545</v>
      </c>
      <c r="TVU361" s="100"/>
      <c r="TVV361" s="123" t="s">
        <v>1543</v>
      </c>
      <c r="TVW361" s="106"/>
      <c r="TVX361" s="99"/>
      <c r="TVY361" s="99">
        <f t="shared" si="238"/>
        <v>1</v>
      </c>
      <c r="TVZ361" s="100" t="s">
        <v>1544</v>
      </c>
      <c r="TWA361" s="101">
        <v>20302</v>
      </c>
      <c r="TWB361" s="100" t="s">
        <v>1545</v>
      </c>
      <c r="TWC361" s="100"/>
      <c r="TWD361" s="123" t="s">
        <v>1543</v>
      </c>
      <c r="TWE361" s="106"/>
      <c r="TWF361" s="99"/>
      <c r="TWG361" s="99">
        <f t="shared" si="238"/>
        <v>1</v>
      </c>
      <c r="TWH361" s="100" t="s">
        <v>1544</v>
      </c>
      <c r="TWI361" s="101">
        <v>20302</v>
      </c>
      <c r="TWJ361" s="100" t="s">
        <v>1545</v>
      </c>
      <c r="TWK361" s="100"/>
      <c r="TWL361" s="123" t="s">
        <v>1543</v>
      </c>
      <c r="TWM361" s="106"/>
      <c r="TWN361" s="99"/>
      <c r="TWO361" s="99">
        <f t="shared" si="238"/>
        <v>1</v>
      </c>
      <c r="TWP361" s="100" t="s">
        <v>1544</v>
      </c>
      <c r="TWQ361" s="101">
        <v>20302</v>
      </c>
      <c r="TWR361" s="100" t="s">
        <v>1545</v>
      </c>
      <c r="TWS361" s="100"/>
      <c r="TWT361" s="123" t="s">
        <v>1543</v>
      </c>
      <c r="TWU361" s="106"/>
      <c r="TWV361" s="99"/>
      <c r="TWW361" s="99">
        <f t="shared" si="238"/>
        <v>1</v>
      </c>
      <c r="TWX361" s="100" t="s">
        <v>1544</v>
      </c>
      <c r="TWY361" s="101">
        <v>20302</v>
      </c>
      <c r="TWZ361" s="100" t="s">
        <v>1545</v>
      </c>
      <c r="TXA361" s="100"/>
      <c r="TXB361" s="123" t="s">
        <v>1543</v>
      </c>
      <c r="TXC361" s="106"/>
      <c r="TXD361" s="99"/>
      <c r="TXE361" s="99">
        <f t="shared" ref="TXE361:TZI361" si="239">IF(TXI361&gt;1,"",1)</f>
        <v>1</v>
      </c>
      <c r="TXF361" s="100" t="s">
        <v>1544</v>
      </c>
      <c r="TXG361" s="101">
        <v>20302</v>
      </c>
      <c r="TXH361" s="100" t="s">
        <v>1545</v>
      </c>
      <c r="TXI361" s="100"/>
      <c r="TXJ361" s="123" t="s">
        <v>1543</v>
      </c>
      <c r="TXK361" s="106"/>
      <c r="TXL361" s="99"/>
      <c r="TXM361" s="99">
        <f t="shared" si="239"/>
        <v>1</v>
      </c>
      <c r="TXN361" s="100" t="s">
        <v>1544</v>
      </c>
      <c r="TXO361" s="101">
        <v>20302</v>
      </c>
      <c r="TXP361" s="100" t="s">
        <v>1545</v>
      </c>
      <c r="TXQ361" s="100"/>
      <c r="TXR361" s="123" t="s">
        <v>1543</v>
      </c>
      <c r="TXS361" s="106"/>
      <c r="TXT361" s="99"/>
      <c r="TXU361" s="99">
        <f t="shared" si="239"/>
        <v>1</v>
      </c>
      <c r="TXV361" s="100" t="s">
        <v>1544</v>
      </c>
      <c r="TXW361" s="101">
        <v>20302</v>
      </c>
      <c r="TXX361" s="100" t="s">
        <v>1545</v>
      </c>
      <c r="TXY361" s="100"/>
      <c r="TXZ361" s="123" t="s">
        <v>1543</v>
      </c>
      <c r="TYA361" s="106"/>
      <c r="TYB361" s="99"/>
      <c r="TYC361" s="99">
        <f t="shared" si="239"/>
        <v>1</v>
      </c>
      <c r="TYD361" s="100" t="s">
        <v>1544</v>
      </c>
      <c r="TYE361" s="101">
        <v>20302</v>
      </c>
      <c r="TYF361" s="100" t="s">
        <v>1545</v>
      </c>
      <c r="TYG361" s="100"/>
      <c r="TYH361" s="123" t="s">
        <v>1543</v>
      </c>
      <c r="TYI361" s="106"/>
      <c r="TYJ361" s="99"/>
      <c r="TYK361" s="99">
        <f t="shared" si="239"/>
        <v>1</v>
      </c>
      <c r="TYL361" s="100" t="s">
        <v>1544</v>
      </c>
      <c r="TYM361" s="101">
        <v>20302</v>
      </c>
      <c r="TYN361" s="100" t="s">
        <v>1545</v>
      </c>
      <c r="TYO361" s="100"/>
      <c r="TYP361" s="123" t="s">
        <v>1543</v>
      </c>
      <c r="TYQ361" s="106"/>
      <c r="TYR361" s="99"/>
      <c r="TYS361" s="99">
        <f t="shared" si="239"/>
        <v>1</v>
      </c>
      <c r="TYT361" s="100" t="s">
        <v>1544</v>
      </c>
      <c r="TYU361" s="101">
        <v>20302</v>
      </c>
      <c r="TYV361" s="100" t="s">
        <v>1545</v>
      </c>
      <c r="TYW361" s="100"/>
      <c r="TYX361" s="123" t="s">
        <v>1543</v>
      </c>
      <c r="TYY361" s="106"/>
      <c r="TYZ361" s="99"/>
      <c r="TZA361" s="99">
        <f t="shared" si="239"/>
        <v>1</v>
      </c>
      <c r="TZB361" s="100" t="s">
        <v>1544</v>
      </c>
      <c r="TZC361" s="101">
        <v>20302</v>
      </c>
      <c r="TZD361" s="100" t="s">
        <v>1545</v>
      </c>
      <c r="TZE361" s="100"/>
      <c r="TZF361" s="123" t="s">
        <v>1543</v>
      </c>
      <c r="TZG361" s="106"/>
      <c r="TZH361" s="99"/>
      <c r="TZI361" s="99">
        <f t="shared" si="239"/>
        <v>1</v>
      </c>
      <c r="TZJ361" s="100" t="s">
        <v>1544</v>
      </c>
      <c r="TZK361" s="101">
        <v>20302</v>
      </c>
      <c r="TZL361" s="100" t="s">
        <v>1545</v>
      </c>
      <c r="TZM361" s="100"/>
      <c r="TZN361" s="123" t="s">
        <v>1543</v>
      </c>
      <c r="TZO361" s="106"/>
      <c r="TZP361" s="99"/>
      <c r="TZQ361" s="99">
        <f t="shared" ref="TZQ361:UBU361" si="240">IF(TZU361&gt;1,"",1)</f>
        <v>1</v>
      </c>
      <c r="TZR361" s="100" t="s">
        <v>1544</v>
      </c>
      <c r="TZS361" s="101">
        <v>20302</v>
      </c>
      <c r="TZT361" s="100" t="s">
        <v>1545</v>
      </c>
      <c r="TZU361" s="100"/>
      <c r="TZV361" s="123" t="s">
        <v>1543</v>
      </c>
      <c r="TZW361" s="106"/>
      <c r="TZX361" s="99"/>
      <c r="TZY361" s="99">
        <f t="shared" si="240"/>
        <v>1</v>
      </c>
      <c r="TZZ361" s="100" t="s">
        <v>1544</v>
      </c>
      <c r="UAA361" s="101">
        <v>20302</v>
      </c>
      <c r="UAB361" s="100" t="s">
        <v>1545</v>
      </c>
      <c r="UAC361" s="100"/>
      <c r="UAD361" s="123" t="s">
        <v>1543</v>
      </c>
      <c r="UAE361" s="106"/>
      <c r="UAF361" s="99"/>
      <c r="UAG361" s="99">
        <f t="shared" si="240"/>
        <v>1</v>
      </c>
      <c r="UAH361" s="100" t="s">
        <v>1544</v>
      </c>
      <c r="UAI361" s="101">
        <v>20302</v>
      </c>
      <c r="UAJ361" s="100" t="s">
        <v>1545</v>
      </c>
      <c r="UAK361" s="100"/>
      <c r="UAL361" s="123" t="s">
        <v>1543</v>
      </c>
      <c r="UAM361" s="106"/>
      <c r="UAN361" s="99"/>
      <c r="UAO361" s="99">
        <f t="shared" si="240"/>
        <v>1</v>
      </c>
      <c r="UAP361" s="100" t="s">
        <v>1544</v>
      </c>
      <c r="UAQ361" s="101">
        <v>20302</v>
      </c>
      <c r="UAR361" s="100" t="s">
        <v>1545</v>
      </c>
      <c r="UAS361" s="100"/>
      <c r="UAT361" s="123" t="s">
        <v>1543</v>
      </c>
      <c r="UAU361" s="106"/>
      <c r="UAV361" s="99"/>
      <c r="UAW361" s="99">
        <f t="shared" si="240"/>
        <v>1</v>
      </c>
      <c r="UAX361" s="100" t="s">
        <v>1544</v>
      </c>
      <c r="UAY361" s="101">
        <v>20302</v>
      </c>
      <c r="UAZ361" s="100" t="s">
        <v>1545</v>
      </c>
      <c r="UBA361" s="100"/>
      <c r="UBB361" s="123" t="s">
        <v>1543</v>
      </c>
      <c r="UBC361" s="106"/>
      <c r="UBD361" s="99"/>
      <c r="UBE361" s="99">
        <f t="shared" si="240"/>
        <v>1</v>
      </c>
      <c r="UBF361" s="100" t="s">
        <v>1544</v>
      </c>
      <c r="UBG361" s="101">
        <v>20302</v>
      </c>
      <c r="UBH361" s="100" t="s">
        <v>1545</v>
      </c>
      <c r="UBI361" s="100"/>
      <c r="UBJ361" s="123" t="s">
        <v>1543</v>
      </c>
      <c r="UBK361" s="106"/>
      <c r="UBL361" s="99"/>
      <c r="UBM361" s="99">
        <f t="shared" si="240"/>
        <v>1</v>
      </c>
      <c r="UBN361" s="100" t="s">
        <v>1544</v>
      </c>
      <c r="UBO361" s="101">
        <v>20302</v>
      </c>
      <c r="UBP361" s="100" t="s">
        <v>1545</v>
      </c>
      <c r="UBQ361" s="100"/>
      <c r="UBR361" s="123" t="s">
        <v>1543</v>
      </c>
      <c r="UBS361" s="106"/>
      <c r="UBT361" s="99"/>
      <c r="UBU361" s="99">
        <f t="shared" si="240"/>
        <v>1</v>
      </c>
      <c r="UBV361" s="100" t="s">
        <v>1544</v>
      </c>
      <c r="UBW361" s="101">
        <v>20302</v>
      </c>
      <c r="UBX361" s="100" t="s">
        <v>1545</v>
      </c>
      <c r="UBY361" s="100"/>
      <c r="UBZ361" s="123" t="s">
        <v>1543</v>
      </c>
      <c r="UCA361" s="106"/>
      <c r="UCB361" s="99"/>
      <c r="UCC361" s="99">
        <f t="shared" ref="UCC361:UEG361" si="241">IF(UCG361&gt;1,"",1)</f>
        <v>1</v>
      </c>
      <c r="UCD361" s="100" t="s">
        <v>1544</v>
      </c>
      <c r="UCE361" s="101">
        <v>20302</v>
      </c>
      <c r="UCF361" s="100" t="s">
        <v>1545</v>
      </c>
      <c r="UCG361" s="100"/>
      <c r="UCH361" s="123" t="s">
        <v>1543</v>
      </c>
      <c r="UCI361" s="106"/>
      <c r="UCJ361" s="99"/>
      <c r="UCK361" s="99">
        <f t="shared" si="241"/>
        <v>1</v>
      </c>
      <c r="UCL361" s="100" t="s">
        <v>1544</v>
      </c>
      <c r="UCM361" s="101">
        <v>20302</v>
      </c>
      <c r="UCN361" s="100" t="s">
        <v>1545</v>
      </c>
      <c r="UCO361" s="100"/>
      <c r="UCP361" s="123" t="s">
        <v>1543</v>
      </c>
      <c r="UCQ361" s="106"/>
      <c r="UCR361" s="99"/>
      <c r="UCS361" s="99">
        <f t="shared" si="241"/>
        <v>1</v>
      </c>
      <c r="UCT361" s="100" t="s">
        <v>1544</v>
      </c>
      <c r="UCU361" s="101">
        <v>20302</v>
      </c>
      <c r="UCV361" s="100" t="s">
        <v>1545</v>
      </c>
      <c r="UCW361" s="100"/>
      <c r="UCX361" s="123" t="s">
        <v>1543</v>
      </c>
      <c r="UCY361" s="106"/>
      <c r="UCZ361" s="99"/>
      <c r="UDA361" s="99">
        <f t="shared" si="241"/>
        <v>1</v>
      </c>
      <c r="UDB361" s="100" t="s">
        <v>1544</v>
      </c>
      <c r="UDC361" s="101">
        <v>20302</v>
      </c>
      <c r="UDD361" s="100" t="s">
        <v>1545</v>
      </c>
      <c r="UDE361" s="100"/>
      <c r="UDF361" s="123" t="s">
        <v>1543</v>
      </c>
      <c r="UDG361" s="106"/>
      <c r="UDH361" s="99"/>
      <c r="UDI361" s="99">
        <f t="shared" si="241"/>
        <v>1</v>
      </c>
      <c r="UDJ361" s="100" t="s">
        <v>1544</v>
      </c>
      <c r="UDK361" s="101">
        <v>20302</v>
      </c>
      <c r="UDL361" s="100" t="s">
        <v>1545</v>
      </c>
      <c r="UDM361" s="100"/>
      <c r="UDN361" s="123" t="s">
        <v>1543</v>
      </c>
      <c r="UDO361" s="106"/>
      <c r="UDP361" s="99"/>
      <c r="UDQ361" s="99">
        <f t="shared" si="241"/>
        <v>1</v>
      </c>
      <c r="UDR361" s="100" t="s">
        <v>1544</v>
      </c>
      <c r="UDS361" s="101">
        <v>20302</v>
      </c>
      <c r="UDT361" s="100" t="s">
        <v>1545</v>
      </c>
      <c r="UDU361" s="100"/>
      <c r="UDV361" s="123" t="s">
        <v>1543</v>
      </c>
      <c r="UDW361" s="106"/>
      <c r="UDX361" s="99"/>
      <c r="UDY361" s="99">
        <f t="shared" si="241"/>
        <v>1</v>
      </c>
      <c r="UDZ361" s="100" t="s">
        <v>1544</v>
      </c>
      <c r="UEA361" s="101">
        <v>20302</v>
      </c>
      <c r="UEB361" s="100" t="s">
        <v>1545</v>
      </c>
      <c r="UEC361" s="100"/>
      <c r="UED361" s="123" t="s">
        <v>1543</v>
      </c>
      <c r="UEE361" s="106"/>
      <c r="UEF361" s="99"/>
      <c r="UEG361" s="99">
        <f t="shared" si="241"/>
        <v>1</v>
      </c>
      <c r="UEH361" s="100" t="s">
        <v>1544</v>
      </c>
      <c r="UEI361" s="101">
        <v>20302</v>
      </c>
      <c r="UEJ361" s="100" t="s">
        <v>1545</v>
      </c>
      <c r="UEK361" s="100"/>
      <c r="UEL361" s="123" t="s">
        <v>1543</v>
      </c>
      <c r="UEM361" s="106"/>
      <c r="UEN361" s="99"/>
      <c r="UEO361" s="99">
        <f t="shared" ref="UEO361:UGS361" si="242">IF(UES361&gt;1,"",1)</f>
        <v>1</v>
      </c>
      <c r="UEP361" s="100" t="s">
        <v>1544</v>
      </c>
      <c r="UEQ361" s="101">
        <v>20302</v>
      </c>
      <c r="UER361" s="100" t="s">
        <v>1545</v>
      </c>
      <c r="UES361" s="100"/>
      <c r="UET361" s="123" t="s">
        <v>1543</v>
      </c>
      <c r="UEU361" s="106"/>
      <c r="UEV361" s="99"/>
      <c r="UEW361" s="99">
        <f t="shared" si="242"/>
        <v>1</v>
      </c>
      <c r="UEX361" s="100" t="s">
        <v>1544</v>
      </c>
      <c r="UEY361" s="101">
        <v>20302</v>
      </c>
      <c r="UEZ361" s="100" t="s">
        <v>1545</v>
      </c>
      <c r="UFA361" s="100"/>
      <c r="UFB361" s="123" t="s">
        <v>1543</v>
      </c>
      <c r="UFC361" s="106"/>
      <c r="UFD361" s="99"/>
      <c r="UFE361" s="99">
        <f t="shared" si="242"/>
        <v>1</v>
      </c>
      <c r="UFF361" s="100" t="s">
        <v>1544</v>
      </c>
      <c r="UFG361" s="101">
        <v>20302</v>
      </c>
      <c r="UFH361" s="100" t="s">
        <v>1545</v>
      </c>
      <c r="UFI361" s="100"/>
      <c r="UFJ361" s="123" t="s">
        <v>1543</v>
      </c>
      <c r="UFK361" s="106"/>
      <c r="UFL361" s="99"/>
      <c r="UFM361" s="99">
        <f t="shared" si="242"/>
        <v>1</v>
      </c>
      <c r="UFN361" s="100" t="s">
        <v>1544</v>
      </c>
      <c r="UFO361" s="101">
        <v>20302</v>
      </c>
      <c r="UFP361" s="100" t="s">
        <v>1545</v>
      </c>
      <c r="UFQ361" s="100"/>
      <c r="UFR361" s="123" t="s">
        <v>1543</v>
      </c>
      <c r="UFS361" s="106"/>
      <c r="UFT361" s="99"/>
      <c r="UFU361" s="99">
        <f t="shared" si="242"/>
        <v>1</v>
      </c>
      <c r="UFV361" s="100" t="s">
        <v>1544</v>
      </c>
      <c r="UFW361" s="101">
        <v>20302</v>
      </c>
      <c r="UFX361" s="100" t="s">
        <v>1545</v>
      </c>
      <c r="UFY361" s="100"/>
      <c r="UFZ361" s="123" t="s">
        <v>1543</v>
      </c>
      <c r="UGA361" s="106"/>
      <c r="UGB361" s="99"/>
      <c r="UGC361" s="99">
        <f t="shared" si="242"/>
        <v>1</v>
      </c>
      <c r="UGD361" s="100" t="s">
        <v>1544</v>
      </c>
      <c r="UGE361" s="101">
        <v>20302</v>
      </c>
      <c r="UGF361" s="100" t="s">
        <v>1545</v>
      </c>
      <c r="UGG361" s="100"/>
      <c r="UGH361" s="123" t="s">
        <v>1543</v>
      </c>
      <c r="UGI361" s="106"/>
      <c r="UGJ361" s="99"/>
      <c r="UGK361" s="99">
        <f t="shared" si="242"/>
        <v>1</v>
      </c>
      <c r="UGL361" s="100" t="s">
        <v>1544</v>
      </c>
      <c r="UGM361" s="101">
        <v>20302</v>
      </c>
      <c r="UGN361" s="100" t="s">
        <v>1545</v>
      </c>
      <c r="UGO361" s="100"/>
      <c r="UGP361" s="123" t="s">
        <v>1543</v>
      </c>
      <c r="UGQ361" s="106"/>
      <c r="UGR361" s="99"/>
      <c r="UGS361" s="99">
        <f t="shared" si="242"/>
        <v>1</v>
      </c>
      <c r="UGT361" s="100" t="s">
        <v>1544</v>
      </c>
      <c r="UGU361" s="101">
        <v>20302</v>
      </c>
      <c r="UGV361" s="100" t="s">
        <v>1545</v>
      </c>
      <c r="UGW361" s="100"/>
      <c r="UGX361" s="123" t="s">
        <v>1543</v>
      </c>
      <c r="UGY361" s="106"/>
      <c r="UGZ361" s="99"/>
      <c r="UHA361" s="99">
        <f t="shared" ref="UHA361:UJE361" si="243">IF(UHE361&gt;1,"",1)</f>
        <v>1</v>
      </c>
      <c r="UHB361" s="100" t="s">
        <v>1544</v>
      </c>
      <c r="UHC361" s="101">
        <v>20302</v>
      </c>
      <c r="UHD361" s="100" t="s">
        <v>1545</v>
      </c>
      <c r="UHE361" s="100"/>
      <c r="UHF361" s="123" t="s">
        <v>1543</v>
      </c>
      <c r="UHG361" s="106"/>
      <c r="UHH361" s="99"/>
      <c r="UHI361" s="99">
        <f t="shared" si="243"/>
        <v>1</v>
      </c>
      <c r="UHJ361" s="100" t="s">
        <v>1544</v>
      </c>
      <c r="UHK361" s="101">
        <v>20302</v>
      </c>
      <c r="UHL361" s="100" t="s">
        <v>1545</v>
      </c>
      <c r="UHM361" s="100"/>
      <c r="UHN361" s="123" t="s">
        <v>1543</v>
      </c>
      <c r="UHO361" s="106"/>
      <c r="UHP361" s="99"/>
      <c r="UHQ361" s="99">
        <f t="shared" si="243"/>
        <v>1</v>
      </c>
      <c r="UHR361" s="100" t="s">
        <v>1544</v>
      </c>
      <c r="UHS361" s="101">
        <v>20302</v>
      </c>
      <c r="UHT361" s="100" t="s">
        <v>1545</v>
      </c>
      <c r="UHU361" s="100"/>
      <c r="UHV361" s="123" t="s">
        <v>1543</v>
      </c>
      <c r="UHW361" s="106"/>
      <c r="UHX361" s="99"/>
      <c r="UHY361" s="99">
        <f t="shared" si="243"/>
        <v>1</v>
      </c>
      <c r="UHZ361" s="100" t="s">
        <v>1544</v>
      </c>
      <c r="UIA361" s="101">
        <v>20302</v>
      </c>
      <c r="UIB361" s="100" t="s">
        <v>1545</v>
      </c>
      <c r="UIC361" s="100"/>
      <c r="UID361" s="123" t="s">
        <v>1543</v>
      </c>
      <c r="UIE361" s="106"/>
      <c r="UIF361" s="99"/>
      <c r="UIG361" s="99">
        <f t="shared" si="243"/>
        <v>1</v>
      </c>
      <c r="UIH361" s="100" t="s">
        <v>1544</v>
      </c>
      <c r="UII361" s="101">
        <v>20302</v>
      </c>
      <c r="UIJ361" s="100" t="s">
        <v>1545</v>
      </c>
      <c r="UIK361" s="100"/>
      <c r="UIL361" s="123" t="s">
        <v>1543</v>
      </c>
      <c r="UIM361" s="106"/>
      <c r="UIN361" s="99"/>
      <c r="UIO361" s="99">
        <f t="shared" si="243"/>
        <v>1</v>
      </c>
      <c r="UIP361" s="100" t="s">
        <v>1544</v>
      </c>
      <c r="UIQ361" s="101">
        <v>20302</v>
      </c>
      <c r="UIR361" s="100" t="s">
        <v>1545</v>
      </c>
      <c r="UIS361" s="100"/>
      <c r="UIT361" s="123" t="s">
        <v>1543</v>
      </c>
      <c r="UIU361" s="106"/>
      <c r="UIV361" s="99"/>
      <c r="UIW361" s="99">
        <f t="shared" si="243"/>
        <v>1</v>
      </c>
      <c r="UIX361" s="100" t="s">
        <v>1544</v>
      </c>
      <c r="UIY361" s="101">
        <v>20302</v>
      </c>
      <c r="UIZ361" s="100" t="s">
        <v>1545</v>
      </c>
      <c r="UJA361" s="100"/>
      <c r="UJB361" s="123" t="s">
        <v>1543</v>
      </c>
      <c r="UJC361" s="106"/>
      <c r="UJD361" s="99"/>
      <c r="UJE361" s="99">
        <f t="shared" si="243"/>
        <v>1</v>
      </c>
      <c r="UJF361" s="100" t="s">
        <v>1544</v>
      </c>
      <c r="UJG361" s="101">
        <v>20302</v>
      </c>
      <c r="UJH361" s="100" t="s">
        <v>1545</v>
      </c>
      <c r="UJI361" s="100"/>
      <c r="UJJ361" s="123" t="s">
        <v>1543</v>
      </c>
      <c r="UJK361" s="106"/>
      <c r="UJL361" s="99"/>
      <c r="UJM361" s="99">
        <f t="shared" ref="UJM361:ULQ361" si="244">IF(UJQ361&gt;1,"",1)</f>
        <v>1</v>
      </c>
      <c r="UJN361" s="100" t="s">
        <v>1544</v>
      </c>
      <c r="UJO361" s="101">
        <v>20302</v>
      </c>
      <c r="UJP361" s="100" t="s">
        <v>1545</v>
      </c>
      <c r="UJQ361" s="100"/>
      <c r="UJR361" s="123" t="s">
        <v>1543</v>
      </c>
      <c r="UJS361" s="106"/>
      <c r="UJT361" s="99"/>
      <c r="UJU361" s="99">
        <f t="shared" si="244"/>
        <v>1</v>
      </c>
      <c r="UJV361" s="100" t="s">
        <v>1544</v>
      </c>
      <c r="UJW361" s="101">
        <v>20302</v>
      </c>
      <c r="UJX361" s="100" t="s">
        <v>1545</v>
      </c>
      <c r="UJY361" s="100"/>
      <c r="UJZ361" s="123" t="s">
        <v>1543</v>
      </c>
      <c r="UKA361" s="106"/>
      <c r="UKB361" s="99"/>
      <c r="UKC361" s="99">
        <f t="shared" si="244"/>
        <v>1</v>
      </c>
      <c r="UKD361" s="100" t="s">
        <v>1544</v>
      </c>
      <c r="UKE361" s="101">
        <v>20302</v>
      </c>
      <c r="UKF361" s="100" t="s">
        <v>1545</v>
      </c>
      <c r="UKG361" s="100"/>
      <c r="UKH361" s="123" t="s">
        <v>1543</v>
      </c>
      <c r="UKI361" s="106"/>
      <c r="UKJ361" s="99"/>
      <c r="UKK361" s="99">
        <f t="shared" si="244"/>
        <v>1</v>
      </c>
      <c r="UKL361" s="100" t="s">
        <v>1544</v>
      </c>
      <c r="UKM361" s="101">
        <v>20302</v>
      </c>
      <c r="UKN361" s="100" t="s">
        <v>1545</v>
      </c>
      <c r="UKO361" s="100"/>
      <c r="UKP361" s="123" t="s">
        <v>1543</v>
      </c>
      <c r="UKQ361" s="106"/>
      <c r="UKR361" s="99"/>
      <c r="UKS361" s="99">
        <f t="shared" si="244"/>
        <v>1</v>
      </c>
      <c r="UKT361" s="100" t="s">
        <v>1544</v>
      </c>
      <c r="UKU361" s="101">
        <v>20302</v>
      </c>
      <c r="UKV361" s="100" t="s">
        <v>1545</v>
      </c>
      <c r="UKW361" s="100"/>
      <c r="UKX361" s="123" t="s">
        <v>1543</v>
      </c>
      <c r="UKY361" s="106"/>
      <c r="UKZ361" s="99"/>
      <c r="ULA361" s="99">
        <f t="shared" si="244"/>
        <v>1</v>
      </c>
      <c r="ULB361" s="100" t="s">
        <v>1544</v>
      </c>
      <c r="ULC361" s="101">
        <v>20302</v>
      </c>
      <c r="ULD361" s="100" t="s">
        <v>1545</v>
      </c>
      <c r="ULE361" s="100"/>
      <c r="ULF361" s="123" t="s">
        <v>1543</v>
      </c>
      <c r="ULG361" s="106"/>
      <c r="ULH361" s="99"/>
      <c r="ULI361" s="99">
        <f t="shared" si="244"/>
        <v>1</v>
      </c>
      <c r="ULJ361" s="100" t="s">
        <v>1544</v>
      </c>
      <c r="ULK361" s="101">
        <v>20302</v>
      </c>
      <c r="ULL361" s="100" t="s">
        <v>1545</v>
      </c>
      <c r="ULM361" s="100"/>
      <c r="ULN361" s="123" t="s">
        <v>1543</v>
      </c>
      <c r="ULO361" s="106"/>
      <c r="ULP361" s="99"/>
      <c r="ULQ361" s="99">
        <f t="shared" si="244"/>
        <v>1</v>
      </c>
      <c r="ULR361" s="100" t="s">
        <v>1544</v>
      </c>
      <c r="ULS361" s="101">
        <v>20302</v>
      </c>
      <c r="ULT361" s="100" t="s">
        <v>1545</v>
      </c>
      <c r="ULU361" s="100"/>
      <c r="ULV361" s="123" t="s">
        <v>1543</v>
      </c>
      <c r="ULW361" s="106"/>
      <c r="ULX361" s="99"/>
      <c r="ULY361" s="99">
        <f t="shared" ref="ULY361:UOC361" si="245">IF(UMC361&gt;1,"",1)</f>
        <v>1</v>
      </c>
      <c r="ULZ361" s="100" t="s">
        <v>1544</v>
      </c>
      <c r="UMA361" s="101">
        <v>20302</v>
      </c>
      <c r="UMB361" s="100" t="s">
        <v>1545</v>
      </c>
      <c r="UMC361" s="100"/>
      <c r="UMD361" s="123" t="s">
        <v>1543</v>
      </c>
      <c r="UME361" s="106"/>
      <c r="UMF361" s="99"/>
      <c r="UMG361" s="99">
        <f t="shared" si="245"/>
        <v>1</v>
      </c>
      <c r="UMH361" s="100" t="s">
        <v>1544</v>
      </c>
      <c r="UMI361" s="101">
        <v>20302</v>
      </c>
      <c r="UMJ361" s="100" t="s">
        <v>1545</v>
      </c>
      <c r="UMK361" s="100"/>
      <c r="UML361" s="123" t="s">
        <v>1543</v>
      </c>
      <c r="UMM361" s="106"/>
      <c r="UMN361" s="99"/>
      <c r="UMO361" s="99">
        <f t="shared" si="245"/>
        <v>1</v>
      </c>
      <c r="UMP361" s="100" t="s">
        <v>1544</v>
      </c>
      <c r="UMQ361" s="101">
        <v>20302</v>
      </c>
      <c r="UMR361" s="100" t="s">
        <v>1545</v>
      </c>
      <c r="UMS361" s="100"/>
      <c r="UMT361" s="123" t="s">
        <v>1543</v>
      </c>
      <c r="UMU361" s="106"/>
      <c r="UMV361" s="99"/>
      <c r="UMW361" s="99">
        <f t="shared" si="245"/>
        <v>1</v>
      </c>
      <c r="UMX361" s="100" t="s">
        <v>1544</v>
      </c>
      <c r="UMY361" s="101">
        <v>20302</v>
      </c>
      <c r="UMZ361" s="100" t="s">
        <v>1545</v>
      </c>
      <c r="UNA361" s="100"/>
      <c r="UNB361" s="123" t="s">
        <v>1543</v>
      </c>
      <c r="UNC361" s="106"/>
      <c r="UND361" s="99"/>
      <c r="UNE361" s="99">
        <f t="shared" si="245"/>
        <v>1</v>
      </c>
      <c r="UNF361" s="100" t="s">
        <v>1544</v>
      </c>
      <c r="UNG361" s="101">
        <v>20302</v>
      </c>
      <c r="UNH361" s="100" t="s">
        <v>1545</v>
      </c>
      <c r="UNI361" s="100"/>
      <c r="UNJ361" s="123" t="s">
        <v>1543</v>
      </c>
      <c r="UNK361" s="106"/>
      <c r="UNL361" s="99"/>
      <c r="UNM361" s="99">
        <f t="shared" si="245"/>
        <v>1</v>
      </c>
      <c r="UNN361" s="100" t="s">
        <v>1544</v>
      </c>
      <c r="UNO361" s="101">
        <v>20302</v>
      </c>
      <c r="UNP361" s="100" t="s">
        <v>1545</v>
      </c>
      <c r="UNQ361" s="100"/>
      <c r="UNR361" s="123" t="s">
        <v>1543</v>
      </c>
      <c r="UNS361" s="106"/>
      <c r="UNT361" s="99"/>
      <c r="UNU361" s="99">
        <f t="shared" si="245"/>
        <v>1</v>
      </c>
      <c r="UNV361" s="100" t="s">
        <v>1544</v>
      </c>
      <c r="UNW361" s="101">
        <v>20302</v>
      </c>
      <c r="UNX361" s="100" t="s">
        <v>1545</v>
      </c>
      <c r="UNY361" s="100"/>
      <c r="UNZ361" s="123" t="s">
        <v>1543</v>
      </c>
      <c r="UOA361" s="106"/>
      <c r="UOB361" s="99"/>
      <c r="UOC361" s="99">
        <f t="shared" si="245"/>
        <v>1</v>
      </c>
      <c r="UOD361" s="100" t="s">
        <v>1544</v>
      </c>
      <c r="UOE361" s="101">
        <v>20302</v>
      </c>
      <c r="UOF361" s="100" t="s">
        <v>1545</v>
      </c>
      <c r="UOG361" s="100"/>
      <c r="UOH361" s="123" t="s">
        <v>1543</v>
      </c>
      <c r="UOI361" s="106"/>
      <c r="UOJ361" s="99"/>
      <c r="UOK361" s="99">
        <f t="shared" ref="UOK361:UQO361" si="246">IF(UOO361&gt;1,"",1)</f>
        <v>1</v>
      </c>
      <c r="UOL361" s="100" t="s">
        <v>1544</v>
      </c>
      <c r="UOM361" s="101">
        <v>20302</v>
      </c>
      <c r="UON361" s="100" t="s">
        <v>1545</v>
      </c>
      <c r="UOO361" s="100"/>
      <c r="UOP361" s="123" t="s">
        <v>1543</v>
      </c>
      <c r="UOQ361" s="106"/>
      <c r="UOR361" s="99"/>
      <c r="UOS361" s="99">
        <f t="shared" si="246"/>
        <v>1</v>
      </c>
      <c r="UOT361" s="100" t="s">
        <v>1544</v>
      </c>
      <c r="UOU361" s="101">
        <v>20302</v>
      </c>
      <c r="UOV361" s="100" t="s">
        <v>1545</v>
      </c>
      <c r="UOW361" s="100"/>
      <c r="UOX361" s="123" t="s">
        <v>1543</v>
      </c>
      <c r="UOY361" s="106"/>
      <c r="UOZ361" s="99"/>
      <c r="UPA361" s="99">
        <f t="shared" si="246"/>
        <v>1</v>
      </c>
      <c r="UPB361" s="100" t="s">
        <v>1544</v>
      </c>
      <c r="UPC361" s="101">
        <v>20302</v>
      </c>
      <c r="UPD361" s="100" t="s">
        <v>1545</v>
      </c>
      <c r="UPE361" s="100"/>
      <c r="UPF361" s="123" t="s">
        <v>1543</v>
      </c>
      <c r="UPG361" s="106"/>
      <c r="UPH361" s="99"/>
      <c r="UPI361" s="99">
        <f t="shared" si="246"/>
        <v>1</v>
      </c>
      <c r="UPJ361" s="100" t="s">
        <v>1544</v>
      </c>
      <c r="UPK361" s="101">
        <v>20302</v>
      </c>
      <c r="UPL361" s="100" t="s">
        <v>1545</v>
      </c>
      <c r="UPM361" s="100"/>
      <c r="UPN361" s="123" t="s">
        <v>1543</v>
      </c>
      <c r="UPO361" s="106"/>
      <c r="UPP361" s="99"/>
      <c r="UPQ361" s="99">
        <f t="shared" si="246"/>
        <v>1</v>
      </c>
      <c r="UPR361" s="100" t="s">
        <v>1544</v>
      </c>
      <c r="UPS361" s="101">
        <v>20302</v>
      </c>
      <c r="UPT361" s="100" t="s">
        <v>1545</v>
      </c>
      <c r="UPU361" s="100"/>
      <c r="UPV361" s="123" t="s">
        <v>1543</v>
      </c>
      <c r="UPW361" s="106"/>
      <c r="UPX361" s="99"/>
      <c r="UPY361" s="99">
        <f t="shared" si="246"/>
        <v>1</v>
      </c>
      <c r="UPZ361" s="100" t="s">
        <v>1544</v>
      </c>
      <c r="UQA361" s="101">
        <v>20302</v>
      </c>
      <c r="UQB361" s="100" t="s">
        <v>1545</v>
      </c>
      <c r="UQC361" s="100"/>
      <c r="UQD361" s="123" t="s">
        <v>1543</v>
      </c>
      <c r="UQE361" s="106"/>
      <c r="UQF361" s="99"/>
      <c r="UQG361" s="99">
        <f t="shared" si="246"/>
        <v>1</v>
      </c>
      <c r="UQH361" s="100" t="s">
        <v>1544</v>
      </c>
      <c r="UQI361" s="101">
        <v>20302</v>
      </c>
      <c r="UQJ361" s="100" t="s">
        <v>1545</v>
      </c>
      <c r="UQK361" s="100"/>
      <c r="UQL361" s="123" t="s">
        <v>1543</v>
      </c>
      <c r="UQM361" s="106"/>
      <c r="UQN361" s="99"/>
      <c r="UQO361" s="99">
        <f t="shared" si="246"/>
        <v>1</v>
      </c>
      <c r="UQP361" s="100" t="s">
        <v>1544</v>
      </c>
      <c r="UQQ361" s="101">
        <v>20302</v>
      </c>
      <c r="UQR361" s="100" t="s">
        <v>1545</v>
      </c>
      <c r="UQS361" s="100"/>
      <c r="UQT361" s="123" t="s">
        <v>1543</v>
      </c>
      <c r="UQU361" s="106"/>
      <c r="UQV361" s="99"/>
      <c r="UQW361" s="99">
        <f t="shared" ref="UQW361:UTA361" si="247">IF(URA361&gt;1,"",1)</f>
        <v>1</v>
      </c>
      <c r="UQX361" s="100" t="s">
        <v>1544</v>
      </c>
      <c r="UQY361" s="101">
        <v>20302</v>
      </c>
      <c r="UQZ361" s="100" t="s">
        <v>1545</v>
      </c>
      <c r="URA361" s="100"/>
      <c r="URB361" s="123" t="s">
        <v>1543</v>
      </c>
      <c r="URC361" s="106"/>
      <c r="URD361" s="99"/>
      <c r="URE361" s="99">
        <f t="shared" si="247"/>
        <v>1</v>
      </c>
      <c r="URF361" s="100" t="s">
        <v>1544</v>
      </c>
      <c r="URG361" s="101">
        <v>20302</v>
      </c>
      <c r="URH361" s="100" t="s">
        <v>1545</v>
      </c>
      <c r="URI361" s="100"/>
      <c r="URJ361" s="123" t="s">
        <v>1543</v>
      </c>
      <c r="URK361" s="106"/>
      <c r="URL361" s="99"/>
      <c r="URM361" s="99">
        <f t="shared" si="247"/>
        <v>1</v>
      </c>
      <c r="URN361" s="100" t="s">
        <v>1544</v>
      </c>
      <c r="URO361" s="101">
        <v>20302</v>
      </c>
      <c r="URP361" s="100" t="s">
        <v>1545</v>
      </c>
      <c r="URQ361" s="100"/>
      <c r="URR361" s="123" t="s">
        <v>1543</v>
      </c>
      <c r="URS361" s="106"/>
      <c r="URT361" s="99"/>
      <c r="URU361" s="99">
        <f t="shared" si="247"/>
        <v>1</v>
      </c>
      <c r="URV361" s="100" t="s">
        <v>1544</v>
      </c>
      <c r="URW361" s="101">
        <v>20302</v>
      </c>
      <c r="URX361" s="100" t="s">
        <v>1545</v>
      </c>
      <c r="URY361" s="100"/>
      <c r="URZ361" s="123" t="s">
        <v>1543</v>
      </c>
      <c r="USA361" s="106"/>
      <c r="USB361" s="99"/>
      <c r="USC361" s="99">
        <f t="shared" si="247"/>
        <v>1</v>
      </c>
      <c r="USD361" s="100" t="s">
        <v>1544</v>
      </c>
      <c r="USE361" s="101">
        <v>20302</v>
      </c>
      <c r="USF361" s="100" t="s">
        <v>1545</v>
      </c>
      <c r="USG361" s="100"/>
      <c r="USH361" s="123" t="s">
        <v>1543</v>
      </c>
      <c r="USI361" s="106"/>
      <c r="USJ361" s="99"/>
      <c r="USK361" s="99">
        <f t="shared" si="247"/>
        <v>1</v>
      </c>
      <c r="USL361" s="100" t="s">
        <v>1544</v>
      </c>
      <c r="USM361" s="101">
        <v>20302</v>
      </c>
      <c r="USN361" s="100" t="s">
        <v>1545</v>
      </c>
      <c r="USO361" s="100"/>
      <c r="USP361" s="123" t="s">
        <v>1543</v>
      </c>
      <c r="USQ361" s="106"/>
      <c r="USR361" s="99"/>
      <c r="USS361" s="99">
        <f t="shared" si="247"/>
        <v>1</v>
      </c>
      <c r="UST361" s="100" t="s">
        <v>1544</v>
      </c>
      <c r="USU361" s="101">
        <v>20302</v>
      </c>
      <c r="USV361" s="100" t="s">
        <v>1545</v>
      </c>
      <c r="USW361" s="100"/>
      <c r="USX361" s="123" t="s">
        <v>1543</v>
      </c>
      <c r="USY361" s="106"/>
      <c r="USZ361" s="99"/>
      <c r="UTA361" s="99">
        <f t="shared" si="247"/>
        <v>1</v>
      </c>
      <c r="UTB361" s="100" t="s">
        <v>1544</v>
      </c>
      <c r="UTC361" s="101">
        <v>20302</v>
      </c>
      <c r="UTD361" s="100" t="s">
        <v>1545</v>
      </c>
      <c r="UTE361" s="100"/>
      <c r="UTF361" s="123" t="s">
        <v>1543</v>
      </c>
      <c r="UTG361" s="106"/>
      <c r="UTH361" s="99"/>
      <c r="UTI361" s="99">
        <f t="shared" ref="UTI361:UVM361" si="248">IF(UTM361&gt;1,"",1)</f>
        <v>1</v>
      </c>
      <c r="UTJ361" s="100" t="s">
        <v>1544</v>
      </c>
      <c r="UTK361" s="101">
        <v>20302</v>
      </c>
      <c r="UTL361" s="100" t="s">
        <v>1545</v>
      </c>
      <c r="UTM361" s="100"/>
      <c r="UTN361" s="123" t="s">
        <v>1543</v>
      </c>
      <c r="UTO361" s="106"/>
      <c r="UTP361" s="99"/>
      <c r="UTQ361" s="99">
        <f t="shared" si="248"/>
        <v>1</v>
      </c>
      <c r="UTR361" s="100" t="s">
        <v>1544</v>
      </c>
      <c r="UTS361" s="101">
        <v>20302</v>
      </c>
      <c r="UTT361" s="100" t="s">
        <v>1545</v>
      </c>
      <c r="UTU361" s="100"/>
      <c r="UTV361" s="123" t="s">
        <v>1543</v>
      </c>
      <c r="UTW361" s="106"/>
      <c r="UTX361" s="99"/>
      <c r="UTY361" s="99">
        <f t="shared" si="248"/>
        <v>1</v>
      </c>
      <c r="UTZ361" s="100" t="s">
        <v>1544</v>
      </c>
      <c r="UUA361" s="101">
        <v>20302</v>
      </c>
      <c r="UUB361" s="100" t="s">
        <v>1545</v>
      </c>
      <c r="UUC361" s="100"/>
      <c r="UUD361" s="123" t="s">
        <v>1543</v>
      </c>
      <c r="UUE361" s="106"/>
      <c r="UUF361" s="99"/>
      <c r="UUG361" s="99">
        <f t="shared" si="248"/>
        <v>1</v>
      </c>
      <c r="UUH361" s="100" t="s">
        <v>1544</v>
      </c>
      <c r="UUI361" s="101">
        <v>20302</v>
      </c>
      <c r="UUJ361" s="100" t="s">
        <v>1545</v>
      </c>
      <c r="UUK361" s="100"/>
      <c r="UUL361" s="123" t="s">
        <v>1543</v>
      </c>
      <c r="UUM361" s="106"/>
      <c r="UUN361" s="99"/>
      <c r="UUO361" s="99">
        <f t="shared" si="248"/>
        <v>1</v>
      </c>
      <c r="UUP361" s="100" t="s">
        <v>1544</v>
      </c>
      <c r="UUQ361" s="101">
        <v>20302</v>
      </c>
      <c r="UUR361" s="100" t="s">
        <v>1545</v>
      </c>
      <c r="UUS361" s="100"/>
      <c r="UUT361" s="123" t="s">
        <v>1543</v>
      </c>
      <c r="UUU361" s="106"/>
      <c r="UUV361" s="99"/>
      <c r="UUW361" s="99">
        <f t="shared" si="248"/>
        <v>1</v>
      </c>
      <c r="UUX361" s="100" t="s">
        <v>1544</v>
      </c>
      <c r="UUY361" s="101">
        <v>20302</v>
      </c>
      <c r="UUZ361" s="100" t="s">
        <v>1545</v>
      </c>
      <c r="UVA361" s="100"/>
      <c r="UVB361" s="123" t="s">
        <v>1543</v>
      </c>
      <c r="UVC361" s="106"/>
      <c r="UVD361" s="99"/>
      <c r="UVE361" s="99">
        <f t="shared" si="248"/>
        <v>1</v>
      </c>
      <c r="UVF361" s="100" t="s">
        <v>1544</v>
      </c>
      <c r="UVG361" s="101">
        <v>20302</v>
      </c>
      <c r="UVH361" s="100" t="s">
        <v>1545</v>
      </c>
      <c r="UVI361" s="100"/>
      <c r="UVJ361" s="123" t="s">
        <v>1543</v>
      </c>
      <c r="UVK361" s="106"/>
      <c r="UVL361" s="99"/>
      <c r="UVM361" s="99">
        <f t="shared" si="248"/>
        <v>1</v>
      </c>
      <c r="UVN361" s="100" t="s">
        <v>1544</v>
      </c>
      <c r="UVO361" s="101">
        <v>20302</v>
      </c>
      <c r="UVP361" s="100" t="s">
        <v>1545</v>
      </c>
      <c r="UVQ361" s="100"/>
      <c r="UVR361" s="123" t="s">
        <v>1543</v>
      </c>
      <c r="UVS361" s="106"/>
      <c r="UVT361" s="99"/>
      <c r="UVU361" s="99">
        <f t="shared" ref="UVU361:UXY361" si="249">IF(UVY361&gt;1,"",1)</f>
        <v>1</v>
      </c>
      <c r="UVV361" s="100" t="s">
        <v>1544</v>
      </c>
      <c r="UVW361" s="101">
        <v>20302</v>
      </c>
      <c r="UVX361" s="100" t="s">
        <v>1545</v>
      </c>
      <c r="UVY361" s="100"/>
      <c r="UVZ361" s="123" t="s">
        <v>1543</v>
      </c>
      <c r="UWA361" s="106"/>
      <c r="UWB361" s="99"/>
      <c r="UWC361" s="99">
        <f t="shared" si="249"/>
        <v>1</v>
      </c>
      <c r="UWD361" s="100" t="s">
        <v>1544</v>
      </c>
      <c r="UWE361" s="101">
        <v>20302</v>
      </c>
      <c r="UWF361" s="100" t="s">
        <v>1545</v>
      </c>
      <c r="UWG361" s="100"/>
      <c r="UWH361" s="123" t="s">
        <v>1543</v>
      </c>
      <c r="UWI361" s="106"/>
      <c r="UWJ361" s="99"/>
      <c r="UWK361" s="99">
        <f t="shared" si="249"/>
        <v>1</v>
      </c>
      <c r="UWL361" s="100" t="s">
        <v>1544</v>
      </c>
      <c r="UWM361" s="101">
        <v>20302</v>
      </c>
      <c r="UWN361" s="100" t="s">
        <v>1545</v>
      </c>
      <c r="UWO361" s="100"/>
      <c r="UWP361" s="123" t="s">
        <v>1543</v>
      </c>
      <c r="UWQ361" s="106"/>
      <c r="UWR361" s="99"/>
      <c r="UWS361" s="99">
        <f t="shared" si="249"/>
        <v>1</v>
      </c>
      <c r="UWT361" s="100" t="s">
        <v>1544</v>
      </c>
      <c r="UWU361" s="101">
        <v>20302</v>
      </c>
      <c r="UWV361" s="100" t="s">
        <v>1545</v>
      </c>
      <c r="UWW361" s="100"/>
      <c r="UWX361" s="123" t="s">
        <v>1543</v>
      </c>
      <c r="UWY361" s="106"/>
      <c r="UWZ361" s="99"/>
      <c r="UXA361" s="99">
        <f t="shared" si="249"/>
        <v>1</v>
      </c>
      <c r="UXB361" s="100" t="s">
        <v>1544</v>
      </c>
      <c r="UXC361" s="101">
        <v>20302</v>
      </c>
      <c r="UXD361" s="100" t="s">
        <v>1545</v>
      </c>
      <c r="UXE361" s="100"/>
      <c r="UXF361" s="123" t="s">
        <v>1543</v>
      </c>
      <c r="UXG361" s="106"/>
      <c r="UXH361" s="99"/>
      <c r="UXI361" s="99">
        <f t="shared" si="249"/>
        <v>1</v>
      </c>
      <c r="UXJ361" s="100" t="s">
        <v>1544</v>
      </c>
      <c r="UXK361" s="101">
        <v>20302</v>
      </c>
      <c r="UXL361" s="100" t="s">
        <v>1545</v>
      </c>
      <c r="UXM361" s="100"/>
      <c r="UXN361" s="123" t="s">
        <v>1543</v>
      </c>
      <c r="UXO361" s="106"/>
      <c r="UXP361" s="99"/>
      <c r="UXQ361" s="99">
        <f t="shared" si="249"/>
        <v>1</v>
      </c>
      <c r="UXR361" s="100" t="s">
        <v>1544</v>
      </c>
      <c r="UXS361" s="101">
        <v>20302</v>
      </c>
      <c r="UXT361" s="100" t="s">
        <v>1545</v>
      </c>
      <c r="UXU361" s="100"/>
      <c r="UXV361" s="123" t="s">
        <v>1543</v>
      </c>
      <c r="UXW361" s="106"/>
      <c r="UXX361" s="99"/>
      <c r="UXY361" s="99">
        <f t="shared" si="249"/>
        <v>1</v>
      </c>
      <c r="UXZ361" s="100" t="s">
        <v>1544</v>
      </c>
      <c r="UYA361" s="101">
        <v>20302</v>
      </c>
      <c r="UYB361" s="100" t="s">
        <v>1545</v>
      </c>
      <c r="UYC361" s="100"/>
      <c r="UYD361" s="123" t="s">
        <v>1543</v>
      </c>
      <c r="UYE361" s="106"/>
      <c r="UYF361" s="99"/>
      <c r="UYG361" s="99">
        <f t="shared" ref="UYG361:VAK361" si="250">IF(UYK361&gt;1,"",1)</f>
        <v>1</v>
      </c>
      <c r="UYH361" s="100" t="s">
        <v>1544</v>
      </c>
      <c r="UYI361" s="101">
        <v>20302</v>
      </c>
      <c r="UYJ361" s="100" t="s">
        <v>1545</v>
      </c>
      <c r="UYK361" s="100"/>
      <c r="UYL361" s="123" t="s">
        <v>1543</v>
      </c>
      <c r="UYM361" s="106"/>
      <c r="UYN361" s="99"/>
      <c r="UYO361" s="99">
        <f t="shared" si="250"/>
        <v>1</v>
      </c>
      <c r="UYP361" s="100" t="s">
        <v>1544</v>
      </c>
      <c r="UYQ361" s="101">
        <v>20302</v>
      </c>
      <c r="UYR361" s="100" t="s">
        <v>1545</v>
      </c>
      <c r="UYS361" s="100"/>
      <c r="UYT361" s="123" t="s">
        <v>1543</v>
      </c>
      <c r="UYU361" s="106"/>
      <c r="UYV361" s="99"/>
      <c r="UYW361" s="99">
        <f t="shared" si="250"/>
        <v>1</v>
      </c>
      <c r="UYX361" s="100" t="s">
        <v>1544</v>
      </c>
      <c r="UYY361" s="101">
        <v>20302</v>
      </c>
      <c r="UYZ361" s="100" t="s">
        <v>1545</v>
      </c>
      <c r="UZA361" s="100"/>
      <c r="UZB361" s="123" t="s">
        <v>1543</v>
      </c>
      <c r="UZC361" s="106"/>
      <c r="UZD361" s="99"/>
      <c r="UZE361" s="99">
        <f t="shared" si="250"/>
        <v>1</v>
      </c>
      <c r="UZF361" s="100" t="s">
        <v>1544</v>
      </c>
      <c r="UZG361" s="101">
        <v>20302</v>
      </c>
      <c r="UZH361" s="100" t="s">
        <v>1545</v>
      </c>
      <c r="UZI361" s="100"/>
      <c r="UZJ361" s="123" t="s">
        <v>1543</v>
      </c>
      <c r="UZK361" s="106"/>
      <c r="UZL361" s="99"/>
      <c r="UZM361" s="99">
        <f t="shared" si="250"/>
        <v>1</v>
      </c>
      <c r="UZN361" s="100" t="s">
        <v>1544</v>
      </c>
      <c r="UZO361" s="101">
        <v>20302</v>
      </c>
      <c r="UZP361" s="100" t="s">
        <v>1545</v>
      </c>
      <c r="UZQ361" s="100"/>
      <c r="UZR361" s="123" t="s">
        <v>1543</v>
      </c>
      <c r="UZS361" s="106"/>
      <c r="UZT361" s="99"/>
      <c r="UZU361" s="99">
        <f t="shared" si="250"/>
        <v>1</v>
      </c>
      <c r="UZV361" s="100" t="s">
        <v>1544</v>
      </c>
      <c r="UZW361" s="101">
        <v>20302</v>
      </c>
      <c r="UZX361" s="100" t="s">
        <v>1545</v>
      </c>
      <c r="UZY361" s="100"/>
      <c r="UZZ361" s="123" t="s">
        <v>1543</v>
      </c>
      <c r="VAA361" s="106"/>
      <c r="VAB361" s="99"/>
      <c r="VAC361" s="99">
        <f t="shared" si="250"/>
        <v>1</v>
      </c>
      <c r="VAD361" s="100" t="s">
        <v>1544</v>
      </c>
      <c r="VAE361" s="101">
        <v>20302</v>
      </c>
      <c r="VAF361" s="100" t="s">
        <v>1545</v>
      </c>
      <c r="VAG361" s="100"/>
      <c r="VAH361" s="123" t="s">
        <v>1543</v>
      </c>
      <c r="VAI361" s="106"/>
      <c r="VAJ361" s="99"/>
      <c r="VAK361" s="99">
        <f t="shared" si="250"/>
        <v>1</v>
      </c>
      <c r="VAL361" s="100" t="s">
        <v>1544</v>
      </c>
      <c r="VAM361" s="101">
        <v>20302</v>
      </c>
      <c r="VAN361" s="100" t="s">
        <v>1545</v>
      </c>
      <c r="VAO361" s="100"/>
      <c r="VAP361" s="123" t="s">
        <v>1543</v>
      </c>
      <c r="VAQ361" s="106"/>
      <c r="VAR361" s="99"/>
      <c r="VAS361" s="99">
        <f t="shared" ref="VAS361:VCW361" si="251">IF(VAW361&gt;1,"",1)</f>
        <v>1</v>
      </c>
      <c r="VAT361" s="100" t="s">
        <v>1544</v>
      </c>
      <c r="VAU361" s="101">
        <v>20302</v>
      </c>
      <c r="VAV361" s="100" t="s">
        <v>1545</v>
      </c>
      <c r="VAW361" s="100"/>
      <c r="VAX361" s="123" t="s">
        <v>1543</v>
      </c>
      <c r="VAY361" s="106"/>
      <c r="VAZ361" s="99"/>
      <c r="VBA361" s="99">
        <f t="shared" si="251"/>
        <v>1</v>
      </c>
      <c r="VBB361" s="100" t="s">
        <v>1544</v>
      </c>
      <c r="VBC361" s="101">
        <v>20302</v>
      </c>
      <c r="VBD361" s="100" t="s">
        <v>1545</v>
      </c>
      <c r="VBE361" s="100"/>
      <c r="VBF361" s="123" t="s">
        <v>1543</v>
      </c>
      <c r="VBG361" s="106"/>
      <c r="VBH361" s="99"/>
      <c r="VBI361" s="99">
        <f t="shared" si="251"/>
        <v>1</v>
      </c>
      <c r="VBJ361" s="100" t="s">
        <v>1544</v>
      </c>
      <c r="VBK361" s="101">
        <v>20302</v>
      </c>
      <c r="VBL361" s="100" t="s">
        <v>1545</v>
      </c>
      <c r="VBM361" s="100"/>
      <c r="VBN361" s="123" t="s">
        <v>1543</v>
      </c>
      <c r="VBO361" s="106"/>
      <c r="VBP361" s="99"/>
      <c r="VBQ361" s="99">
        <f t="shared" si="251"/>
        <v>1</v>
      </c>
      <c r="VBR361" s="100" t="s">
        <v>1544</v>
      </c>
      <c r="VBS361" s="101">
        <v>20302</v>
      </c>
      <c r="VBT361" s="100" t="s">
        <v>1545</v>
      </c>
      <c r="VBU361" s="100"/>
      <c r="VBV361" s="123" t="s">
        <v>1543</v>
      </c>
      <c r="VBW361" s="106"/>
      <c r="VBX361" s="99"/>
      <c r="VBY361" s="99">
        <f t="shared" si="251"/>
        <v>1</v>
      </c>
      <c r="VBZ361" s="100" t="s">
        <v>1544</v>
      </c>
      <c r="VCA361" s="101">
        <v>20302</v>
      </c>
      <c r="VCB361" s="100" t="s">
        <v>1545</v>
      </c>
      <c r="VCC361" s="100"/>
      <c r="VCD361" s="123" t="s">
        <v>1543</v>
      </c>
      <c r="VCE361" s="106"/>
      <c r="VCF361" s="99"/>
      <c r="VCG361" s="99">
        <f t="shared" si="251"/>
        <v>1</v>
      </c>
      <c r="VCH361" s="100" t="s">
        <v>1544</v>
      </c>
      <c r="VCI361" s="101">
        <v>20302</v>
      </c>
      <c r="VCJ361" s="100" t="s">
        <v>1545</v>
      </c>
      <c r="VCK361" s="100"/>
      <c r="VCL361" s="123" t="s">
        <v>1543</v>
      </c>
      <c r="VCM361" s="106"/>
      <c r="VCN361" s="99"/>
      <c r="VCO361" s="99">
        <f t="shared" si="251"/>
        <v>1</v>
      </c>
      <c r="VCP361" s="100" t="s">
        <v>1544</v>
      </c>
      <c r="VCQ361" s="101">
        <v>20302</v>
      </c>
      <c r="VCR361" s="100" t="s">
        <v>1545</v>
      </c>
      <c r="VCS361" s="100"/>
      <c r="VCT361" s="123" t="s">
        <v>1543</v>
      </c>
      <c r="VCU361" s="106"/>
      <c r="VCV361" s="99"/>
      <c r="VCW361" s="99">
        <f t="shared" si="251"/>
        <v>1</v>
      </c>
      <c r="VCX361" s="100" t="s">
        <v>1544</v>
      </c>
      <c r="VCY361" s="101">
        <v>20302</v>
      </c>
      <c r="VCZ361" s="100" t="s">
        <v>1545</v>
      </c>
      <c r="VDA361" s="100"/>
      <c r="VDB361" s="123" t="s">
        <v>1543</v>
      </c>
      <c r="VDC361" s="106"/>
      <c r="VDD361" s="99"/>
      <c r="VDE361" s="99">
        <f t="shared" ref="VDE361:VFI361" si="252">IF(VDI361&gt;1,"",1)</f>
        <v>1</v>
      </c>
      <c r="VDF361" s="100" t="s">
        <v>1544</v>
      </c>
      <c r="VDG361" s="101">
        <v>20302</v>
      </c>
      <c r="VDH361" s="100" t="s">
        <v>1545</v>
      </c>
      <c r="VDI361" s="100"/>
      <c r="VDJ361" s="123" t="s">
        <v>1543</v>
      </c>
      <c r="VDK361" s="106"/>
      <c r="VDL361" s="99"/>
      <c r="VDM361" s="99">
        <f t="shared" si="252"/>
        <v>1</v>
      </c>
      <c r="VDN361" s="100" t="s">
        <v>1544</v>
      </c>
      <c r="VDO361" s="101">
        <v>20302</v>
      </c>
      <c r="VDP361" s="100" t="s">
        <v>1545</v>
      </c>
      <c r="VDQ361" s="100"/>
      <c r="VDR361" s="123" t="s">
        <v>1543</v>
      </c>
      <c r="VDS361" s="106"/>
      <c r="VDT361" s="99"/>
      <c r="VDU361" s="99">
        <f t="shared" si="252"/>
        <v>1</v>
      </c>
      <c r="VDV361" s="100" t="s">
        <v>1544</v>
      </c>
      <c r="VDW361" s="101">
        <v>20302</v>
      </c>
      <c r="VDX361" s="100" t="s">
        <v>1545</v>
      </c>
      <c r="VDY361" s="100"/>
      <c r="VDZ361" s="123" t="s">
        <v>1543</v>
      </c>
      <c r="VEA361" s="106"/>
      <c r="VEB361" s="99"/>
      <c r="VEC361" s="99">
        <f t="shared" si="252"/>
        <v>1</v>
      </c>
      <c r="VED361" s="100" t="s">
        <v>1544</v>
      </c>
      <c r="VEE361" s="101">
        <v>20302</v>
      </c>
      <c r="VEF361" s="100" t="s">
        <v>1545</v>
      </c>
      <c r="VEG361" s="100"/>
      <c r="VEH361" s="123" t="s">
        <v>1543</v>
      </c>
      <c r="VEI361" s="106"/>
      <c r="VEJ361" s="99"/>
      <c r="VEK361" s="99">
        <f t="shared" si="252"/>
        <v>1</v>
      </c>
      <c r="VEL361" s="100" t="s">
        <v>1544</v>
      </c>
      <c r="VEM361" s="101">
        <v>20302</v>
      </c>
      <c r="VEN361" s="100" t="s">
        <v>1545</v>
      </c>
      <c r="VEO361" s="100"/>
      <c r="VEP361" s="123" t="s">
        <v>1543</v>
      </c>
      <c r="VEQ361" s="106"/>
      <c r="VER361" s="99"/>
      <c r="VES361" s="99">
        <f t="shared" si="252"/>
        <v>1</v>
      </c>
      <c r="VET361" s="100" t="s">
        <v>1544</v>
      </c>
      <c r="VEU361" s="101">
        <v>20302</v>
      </c>
      <c r="VEV361" s="100" t="s">
        <v>1545</v>
      </c>
      <c r="VEW361" s="100"/>
      <c r="VEX361" s="123" t="s">
        <v>1543</v>
      </c>
      <c r="VEY361" s="106"/>
      <c r="VEZ361" s="99"/>
      <c r="VFA361" s="99">
        <f t="shared" si="252"/>
        <v>1</v>
      </c>
      <c r="VFB361" s="100" t="s">
        <v>1544</v>
      </c>
      <c r="VFC361" s="101">
        <v>20302</v>
      </c>
      <c r="VFD361" s="100" t="s">
        <v>1545</v>
      </c>
      <c r="VFE361" s="100"/>
      <c r="VFF361" s="123" t="s">
        <v>1543</v>
      </c>
      <c r="VFG361" s="106"/>
      <c r="VFH361" s="99"/>
      <c r="VFI361" s="99">
        <f t="shared" si="252"/>
        <v>1</v>
      </c>
      <c r="VFJ361" s="100" t="s">
        <v>1544</v>
      </c>
      <c r="VFK361" s="101">
        <v>20302</v>
      </c>
      <c r="VFL361" s="100" t="s">
        <v>1545</v>
      </c>
      <c r="VFM361" s="100"/>
      <c r="VFN361" s="123" t="s">
        <v>1543</v>
      </c>
      <c r="VFO361" s="106"/>
      <c r="VFP361" s="99"/>
      <c r="VFQ361" s="99">
        <f t="shared" ref="VFQ361:VHU361" si="253">IF(VFU361&gt;1,"",1)</f>
        <v>1</v>
      </c>
      <c r="VFR361" s="100" t="s">
        <v>1544</v>
      </c>
      <c r="VFS361" s="101">
        <v>20302</v>
      </c>
      <c r="VFT361" s="100" t="s">
        <v>1545</v>
      </c>
      <c r="VFU361" s="100"/>
      <c r="VFV361" s="123" t="s">
        <v>1543</v>
      </c>
      <c r="VFW361" s="106"/>
      <c r="VFX361" s="99"/>
      <c r="VFY361" s="99">
        <f t="shared" si="253"/>
        <v>1</v>
      </c>
      <c r="VFZ361" s="100" t="s">
        <v>1544</v>
      </c>
      <c r="VGA361" s="101">
        <v>20302</v>
      </c>
      <c r="VGB361" s="100" t="s">
        <v>1545</v>
      </c>
      <c r="VGC361" s="100"/>
      <c r="VGD361" s="123" t="s">
        <v>1543</v>
      </c>
      <c r="VGE361" s="106"/>
      <c r="VGF361" s="99"/>
      <c r="VGG361" s="99">
        <f t="shared" si="253"/>
        <v>1</v>
      </c>
      <c r="VGH361" s="100" t="s">
        <v>1544</v>
      </c>
      <c r="VGI361" s="101">
        <v>20302</v>
      </c>
      <c r="VGJ361" s="100" t="s">
        <v>1545</v>
      </c>
      <c r="VGK361" s="100"/>
      <c r="VGL361" s="123" t="s">
        <v>1543</v>
      </c>
      <c r="VGM361" s="106"/>
      <c r="VGN361" s="99"/>
      <c r="VGO361" s="99">
        <f t="shared" si="253"/>
        <v>1</v>
      </c>
      <c r="VGP361" s="100" t="s">
        <v>1544</v>
      </c>
      <c r="VGQ361" s="101">
        <v>20302</v>
      </c>
      <c r="VGR361" s="100" t="s">
        <v>1545</v>
      </c>
      <c r="VGS361" s="100"/>
      <c r="VGT361" s="123" t="s">
        <v>1543</v>
      </c>
      <c r="VGU361" s="106"/>
      <c r="VGV361" s="99"/>
      <c r="VGW361" s="99">
        <f t="shared" si="253"/>
        <v>1</v>
      </c>
      <c r="VGX361" s="100" t="s">
        <v>1544</v>
      </c>
      <c r="VGY361" s="101">
        <v>20302</v>
      </c>
      <c r="VGZ361" s="100" t="s">
        <v>1545</v>
      </c>
      <c r="VHA361" s="100"/>
      <c r="VHB361" s="123" t="s">
        <v>1543</v>
      </c>
      <c r="VHC361" s="106"/>
      <c r="VHD361" s="99"/>
      <c r="VHE361" s="99">
        <f t="shared" si="253"/>
        <v>1</v>
      </c>
      <c r="VHF361" s="100" t="s">
        <v>1544</v>
      </c>
      <c r="VHG361" s="101">
        <v>20302</v>
      </c>
      <c r="VHH361" s="100" t="s">
        <v>1545</v>
      </c>
      <c r="VHI361" s="100"/>
      <c r="VHJ361" s="123" t="s">
        <v>1543</v>
      </c>
      <c r="VHK361" s="106"/>
      <c r="VHL361" s="99"/>
      <c r="VHM361" s="99">
        <f t="shared" si="253"/>
        <v>1</v>
      </c>
      <c r="VHN361" s="100" t="s">
        <v>1544</v>
      </c>
      <c r="VHO361" s="101">
        <v>20302</v>
      </c>
      <c r="VHP361" s="100" t="s">
        <v>1545</v>
      </c>
      <c r="VHQ361" s="100"/>
      <c r="VHR361" s="123" t="s">
        <v>1543</v>
      </c>
      <c r="VHS361" s="106"/>
      <c r="VHT361" s="99"/>
      <c r="VHU361" s="99">
        <f t="shared" si="253"/>
        <v>1</v>
      </c>
      <c r="VHV361" s="100" t="s">
        <v>1544</v>
      </c>
      <c r="VHW361" s="101">
        <v>20302</v>
      </c>
      <c r="VHX361" s="100" t="s">
        <v>1545</v>
      </c>
      <c r="VHY361" s="100"/>
      <c r="VHZ361" s="123" t="s">
        <v>1543</v>
      </c>
      <c r="VIA361" s="106"/>
      <c r="VIB361" s="99"/>
      <c r="VIC361" s="99">
        <f t="shared" ref="VIC361:VKG361" si="254">IF(VIG361&gt;1,"",1)</f>
        <v>1</v>
      </c>
      <c r="VID361" s="100" t="s">
        <v>1544</v>
      </c>
      <c r="VIE361" s="101">
        <v>20302</v>
      </c>
      <c r="VIF361" s="100" t="s">
        <v>1545</v>
      </c>
      <c r="VIG361" s="100"/>
      <c r="VIH361" s="123" t="s">
        <v>1543</v>
      </c>
      <c r="VII361" s="106"/>
      <c r="VIJ361" s="99"/>
      <c r="VIK361" s="99">
        <f t="shared" si="254"/>
        <v>1</v>
      </c>
      <c r="VIL361" s="100" t="s">
        <v>1544</v>
      </c>
      <c r="VIM361" s="101">
        <v>20302</v>
      </c>
      <c r="VIN361" s="100" t="s">
        <v>1545</v>
      </c>
      <c r="VIO361" s="100"/>
      <c r="VIP361" s="123" t="s">
        <v>1543</v>
      </c>
      <c r="VIQ361" s="106"/>
      <c r="VIR361" s="99"/>
      <c r="VIS361" s="99">
        <f t="shared" si="254"/>
        <v>1</v>
      </c>
      <c r="VIT361" s="100" t="s">
        <v>1544</v>
      </c>
      <c r="VIU361" s="101">
        <v>20302</v>
      </c>
      <c r="VIV361" s="100" t="s">
        <v>1545</v>
      </c>
      <c r="VIW361" s="100"/>
      <c r="VIX361" s="123" t="s">
        <v>1543</v>
      </c>
      <c r="VIY361" s="106"/>
      <c r="VIZ361" s="99"/>
      <c r="VJA361" s="99">
        <f t="shared" si="254"/>
        <v>1</v>
      </c>
      <c r="VJB361" s="100" t="s">
        <v>1544</v>
      </c>
      <c r="VJC361" s="101">
        <v>20302</v>
      </c>
      <c r="VJD361" s="100" t="s">
        <v>1545</v>
      </c>
      <c r="VJE361" s="100"/>
      <c r="VJF361" s="123" t="s">
        <v>1543</v>
      </c>
      <c r="VJG361" s="106"/>
      <c r="VJH361" s="99"/>
      <c r="VJI361" s="99">
        <f t="shared" si="254"/>
        <v>1</v>
      </c>
      <c r="VJJ361" s="100" t="s">
        <v>1544</v>
      </c>
      <c r="VJK361" s="101">
        <v>20302</v>
      </c>
      <c r="VJL361" s="100" t="s">
        <v>1545</v>
      </c>
      <c r="VJM361" s="100"/>
      <c r="VJN361" s="123" t="s">
        <v>1543</v>
      </c>
      <c r="VJO361" s="106"/>
      <c r="VJP361" s="99"/>
      <c r="VJQ361" s="99">
        <f t="shared" si="254"/>
        <v>1</v>
      </c>
      <c r="VJR361" s="100" t="s">
        <v>1544</v>
      </c>
      <c r="VJS361" s="101">
        <v>20302</v>
      </c>
      <c r="VJT361" s="100" t="s">
        <v>1545</v>
      </c>
      <c r="VJU361" s="100"/>
      <c r="VJV361" s="123" t="s">
        <v>1543</v>
      </c>
      <c r="VJW361" s="106"/>
      <c r="VJX361" s="99"/>
      <c r="VJY361" s="99">
        <f t="shared" si="254"/>
        <v>1</v>
      </c>
      <c r="VJZ361" s="100" t="s">
        <v>1544</v>
      </c>
      <c r="VKA361" s="101">
        <v>20302</v>
      </c>
      <c r="VKB361" s="100" t="s">
        <v>1545</v>
      </c>
      <c r="VKC361" s="100"/>
      <c r="VKD361" s="123" t="s">
        <v>1543</v>
      </c>
      <c r="VKE361" s="106"/>
      <c r="VKF361" s="99"/>
      <c r="VKG361" s="99">
        <f t="shared" si="254"/>
        <v>1</v>
      </c>
      <c r="VKH361" s="100" t="s">
        <v>1544</v>
      </c>
      <c r="VKI361" s="101">
        <v>20302</v>
      </c>
      <c r="VKJ361" s="100" t="s">
        <v>1545</v>
      </c>
      <c r="VKK361" s="100"/>
      <c r="VKL361" s="123" t="s">
        <v>1543</v>
      </c>
      <c r="VKM361" s="106"/>
      <c r="VKN361" s="99"/>
      <c r="VKO361" s="99">
        <f t="shared" ref="VKO361:VMS361" si="255">IF(VKS361&gt;1,"",1)</f>
        <v>1</v>
      </c>
      <c r="VKP361" s="100" t="s">
        <v>1544</v>
      </c>
      <c r="VKQ361" s="101">
        <v>20302</v>
      </c>
      <c r="VKR361" s="100" t="s">
        <v>1545</v>
      </c>
      <c r="VKS361" s="100"/>
      <c r="VKT361" s="123" t="s">
        <v>1543</v>
      </c>
      <c r="VKU361" s="106"/>
      <c r="VKV361" s="99"/>
      <c r="VKW361" s="99">
        <f t="shared" si="255"/>
        <v>1</v>
      </c>
      <c r="VKX361" s="100" t="s">
        <v>1544</v>
      </c>
      <c r="VKY361" s="101">
        <v>20302</v>
      </c>
      <c r="VKZ361" s="100" t="s">
        <v>1545</v>
      </c>
      <c r="VLA361" s="100"/>
      <c r="VLB361" s="123" t="s">
        <v>1543</v>
      </c>
      <c r="VLC361" s="106"/>
      <c r="VLD361" s="99"/>
      <c r="VLE361" s="99">
        <f t="shared" si="255"/>
        <v>1</v>
      </c>
      <c r="VLF361" s="100" t="s">
        <v>1544</v>
      </c>
      <c r="VLG361" s="101">
        <v>20302</v>
      </c>
      <c r="VLH361" s="100" t="s">
        <v>1545</v>
      </c>
      <c r="VLI361" s="100"/>
      <c r="VLJ361" s="123" t="s">
        <v>1543</v>
      </c>
      <c r="VLK361" s="106"/>
      <c r="VLL361" s="99"/>
      <c r="VLM361" s="99">
        <f t="shared" si="255"/>
        <v>1</v>
      </c>
      <c r="VLN361" s="100" t="s">
        <v>1544</v>
      </c>
      <c r="VLO361" s="101">
        <v>20302</v>
      </c>
      <c r="VLP361" s="100" t="s">
        <v>1545</v>
      </c>
      <c r="VLQ361" s="100"/>
      <c r="VLR361" s="123" t="s">
        <v>1543</v>
      </c>
      <c r="VLS361" s="106"/>
      <c r="VLT361" s="99"/>
      <c r="VLU361" s="99">
        <f t="shared" si="255"/>
        <v>1</v>
      </c>
      <c r="VLV361" s="100" t="s">
        <v>1544</v>
      </c>
      <c r="VLW361" s="101">
        <v>20302</v>
      </c>
      <c r="VLX361" s="100" t="s">
        <v>1545</v>
      </c>
      <c r="VLY361" s="100"/>
      <c r="VLZ361" s="123" t="s">
        <v>1543</v>
      </c>
      <c r="VMA361" s="106"/>
      <c r="VMB361" s="99"/>
      <c r="VMC361" s="99">
        <f t="shared" si="255"/>
        <v>1</v>
      </c>
      <c r="VMD361" s="100" t="s">
        <v>1544</v>
      </c>
      <c r="VME361" s="101">
        <v>20302</v>
      </c>
      <c r="VMF361" s="100" t="s">
        <v>1545</v>
      </c>
      <c r="VMG361" s="100"/>
      <c r="VMH361" s="123" t="s">
        <v>1543</v>
      </c>
      <c r="VMI361" s="106"/>
      <c r="VMJ361" s="99"/>
      <c r="VMK361" s="99">
        <f t="shared" si="255"/>
        <v>1</v>
      </c>
      <c r="VML361" s="100" t="s">
        <v>1544</v>
      </c>
      <c r="VMM361" s="101">
        <v>20302</v>
      </c>
      <c r="VMN361" s="100" t="s">
        <v>1545</v>
      </c>
      <c r="VMO361" s="100"/>
      <c r="VMP361" s="123" t="s">
        <v>1543</v>
      </c>
      <c r="VMQ361" s="106"/>
      <c r="VMR361" s="99"/>
      <c r="VMS361" s="99">
        <f t="shared" si="255"/>
        <v>1</v>
      </c>
      <c r="VMT361" s="100" t="s">
        <v>1544</v>
      </c>
      <c r="VMU361" s="101">
        <v>20302</v>
      </c>
      <c r="VMV361" s="100" t="s">
        <v>1545</v>
      </c>
      <c r="VMW361" s="100"/>
      <c r="VMX361" s="123" t="s">
        <v>1543</v>
      </c>
      <c r="VMY361" s="106"/>
      <c r="VMZ361" s="99"/>
      <c r="VNA361" s="99">
        <f t="shared" ref="VNA361:VPE361" si="256">IF(VNE361&gt;1,"",1)</f>
        <v>1</v>
      </c>
      <c r="VNB361" s="100" t="s">
        <v>1544</v>
      </c>
      <c r="VNC361" s="101">
        <v>20302</v>
      </c>
      <c r="VND361" s="100" t="s">
        <v>1545</v>
      </c>
      <c r="VNE361" s="100"/>
      <c r="VNF361" s="123" t="s">
        <v>1543</v>
      </c>
      <c r="VNG361" s="106"/>
      <c r="VNH361" s="99"/>
      <c r="VNI361" s="99">
        <f t="shared" si="256"/>
        <v>1</v>
      </c>
      <c r="VNJ361" s="100" t="s">
        <v>1544</v>
      </c>
      <c r="VNK361" s="101">
        <v>20302</v>
      </c>
      <c r="VNL361" s="100" t="s">
        <v>1545</v>
      </c>
      <c r="VNM361" s="100"/>
      <c r="VNN361" s="123" t="s">
        <v>1543</v>
      </c>
      <c r="VNO361" s="106"/>
      <c r="VNP361" s="99"/>
      <c r="VNQ361" s="99">
        <f t="shared" si="256"/>
        <v>1</v>
      </c>
      <c r="VNR361" s="100" t="s">
        <v>1544</v>
      </c>
      <c r="VNS361" s="101">
        <v>20302</v>
      </c>
      <c r="VNT361" s="100" t="s">
        <v>1545</v>
      </c>
      <c r="VNU361" s="100"/>
      <c r="VNV361" s="123" t="s">
        <v>1543</v>
      </c>
      <c r="VNW361" s="106"/>
      <c r="VNX361" s="99"/>
      <c r="VNY361" s="99">
        <f t="shared" si="256"/>
        <v>1</v>
      </c>
      <c r="VNZ361" s="100" t="s">
        <v>1544</v>
      </c>
      <c r="VOA361" s="101">
        <v>20302</v>
      </c>
      <c r="VOB361" s="100" t="s">
        <v>1545</v>
      </c>
      <c r="VOC361" s="100"/>
      <c r="VOD361" s="123" t="s">
        <v>1543</v>
      </c>
      <c r="VOE361" s="106"/>
      <c r="VOF361" s="99"/>
      <c r="VOG361" s="99">
        <f t="shared" si="256"/>
        <v>1</v>
      </c>
      <c r="VOH361" s="100" t="s">
        <v>1544</v>
      </c>
      <c r="VOI361" s="101">
        <v>20302</v>
      </c>
      <c r="VOJ361" s="100" t="s">
        <v>1545</v>
      </c>
      <c r="VOK361" s="100"/>
      <c r="VOL361" s="123" t="s">
        <v>1543</v>
      </c>
      <c r="VOM361" s="106"/>
      <c r="VON361" s="99"/>
      <c r="VOO361" s="99">
        <f t="shared" si="256"/>
        <v>1</v>
      </c>
      <c r="VOP361" s="100" t="s">
        <v>1544</v>
      </c>
      <c r="VOQ361" s="101">
        <v>20302</v>
      </c>
      <c r="VOR361" s="100" t="s">
        <v>1545</v>
      </c>
      <c r="VOS361" s="100"/>
      <c r="VOT361" s="123" t="s">
        <v>1543</v>
      </c>
      <c r="VOU361" s="106"/>
      <c r="VOV361" s="99"/>
      <c r="VOW361" s="99">
        <f t="shared" si="256"/>
        <v>1</v>
      </c>
      <c r="VOX361" s="100" t="s">
        <v>1544</v>
      </c>
      <c r="VOY361" s="101">
        <v>20302</v>
      </c>
      <c r="VOZ361" s="100" t="s">
        <v>1545</v>
      </c>
      <c r="VPA361" s="100"/>
      <c r="VPB361" s="123" t="s">
        <v>1543</v>
      </c>
      <c r="VPC361" s="106"/>
      <c r="VPD361" s="99"/>
      <c r="VPE361" s="99">
        <f t="shared" si="256"/>
        <v>1</v>
      </c>
      <c r="VPF361" s="100" t="s">
        <v>1544</v>
      </c>
      <c r="VPG361" s="101">
        <v>20302</v>
      </c>
      <c r="VPH361" s="100" t="s">
        <v>1545</v>
      </c>
      <c r="VPI361" s="100"/>
      <c r="VPJ361" s="123" t="s">
        <v>1543</v>
      </c>
      <c r="VPK361" s="106"/>
      <c r="VPL361" s="99"/>
      <c r="VPM361" s="99">
        <f t="shared" ref="VPM361:VRQ361" si="257">IF(VPQ361&gt;1,"",1)</f>
        <v>1</v>
      </c>
      <c r="VPN361" s="100" t="s">
        <v>1544</v>
      </c>
      <c r="VPO361" s="101">
        <v>20302</v>
      </c>
      <c r="VPP361" s="100" t="s">
        <v>1545</v>
      </c>
      <c r="VPQ361" s="100"/>
      <c r="VPR361" s="123" t="s">
        <v>1543</v>
      </c>
      <c r="VPS361" s="106"/>
      <c r="VPT361" s="99"/>
      <c r="VPU361" s="99">
        <f t="shared" si="257"/>
        <v>1</v>
      </c>
      <c r="VPV361" s="100" t="s">
        <v>1544</v>
      </c>
      <c r="VPW361" s="101">
        <v>20302</v>
      </c>
      <c r="VPX361" s="100" t="s">
        <v>1545</v>
      </c>
      <c r="VPY361" s="100"/>
      <c r="VPZ361" s="123" t="s">
        <v>1543</v>
      </c>
      <c r="VQA361" s="106"/>
      <c r="VQB361" s="99"/>
      <c r="VQC361" s="99">
        <f t="shared" si="257"/>
        <v>1</v>
      </c>
      <c r="VQD361" s="100" t="s">
        <v>1544</v>
      </c>
      <c r="VQE361" s="101">
        <v>20302</v>
      </c>
      <c r="VQF361" s="100" t="s">
        <v>1545</v>
      </c>
      <c r="VQG361" s="100"/>
      <c r="VQH361" s="123" t="s">
        <v>1543</v>
      </c>
      <c r="VQI361" s="106"/>
      <c r="VQJ361" s="99"/>
      <c r="VQK361" s="99">
        <f t="shared" si="257"/>
        <v>1</v>
      </c>
      <c r="VQL361" s="100" t="s">
        <v>1544</v>
      </c>
      <c r="VQM361" s="101">
        <v>20302</v>
      </c>
      <c r="VQN361" s="100" t="s">
        <v>1545</v>
      </c>
      <c r="VQO361" s="100"/>
      <c r="VQP361" s="123" t="s">
        <v>1543</v>
      </c>
      <c r="VQQ361" s="106"/>
      <c r="VQR361" s="99"/>
      <c r="VQS361" s="99">
        <f t="shared" si="257"/>
        <v>1</v>
      </c>
      <c r="VQT361" s="100" t="s">
        <v>1544</v>
      </c>
      <c r="VQU361" s="101">
        <v>20302</v>
      </c>
      <c r="VQV361" s="100" t="s">
        <v>1545</v>
      </c>
      <c r="VQW361" s="100"/>
      <c r="VQX361" s="123" t="s">
        <v>1543</v>
      </c>
      <c r="VQY361" s="106"/>
      <c r="VQZ361" s="99"/>
      <c r="VRA361" s="99">
        <f t="shared" si="257"/>
        <v>1</v>
      </c>
      <c r="VRB361" s="100" t="s">
        <v>1544</v>
      </c>
      <c r="VRC361" s="101">
        <v>20302</v>
      </c>
      <c r="VRD361" s="100" t="s">
        <v>1545</v>
      </c>
      <c r="VRE361" s="100"/>
      <c r="VRF361" s="123" t="s">
        <v>1543</v>
      </c>
      <c r="VRG361" s="106"/>
      <c r="VRH361" s="99"/>
      <c r="VRI361" s="99">
        <f t="shared" si="257"/>
        <v>1</v>
      </c>
      <c r="VRJ361" s="100" t="s">
        <v>1544</v>
      </c>
      <c r="VRK361" s="101">
        <v>20302</v>
      </c>
      <c r="VRL361" s="100" t="s">
        <v>1545</v>
      </c>
      <c r="VRM361" s="100"/>
      <c r="VRN361" s="123" t="s">
        <v>1543</v>
      </c>
      <c r="VRO361" s="106"/>
      <c r="VRP361" s="99"/>
      <c r="VRQ361" s="99">
        <f t="shared" si="257"/>
        <v>1</v>
      </c>
      <c r="VRR361" s="100" t="s">
        <v>1544</v>
      </c>
      <c r="VRS361" s="101">
        <v>20302</v>
      </c>
      <c r="VRT361" s="100" t="s">
        <v>1545</v>
      </c>
      <c r="VRU361" s="100"/>
      <c r="VRV361" s="123" t="s">
        <v>1543</v>
      </c>
      <c r="VRW361" s="106"/>
      <c r="VRX361" s="99"/>
      <c r="VRY361" s="99">
        <f t="shared" ref="VRY361:VUC361" si="258">IF(VSC361&gt;1,"",1)</f>
        <v>1</v>
      </c>
      <c r="VRZ361" s="100" t="s">
        <v>1544</v>
      </c>
      <c r="VSA361" s="101">
        <v>20302</v>
      </c>
      <c r="VSB361" s="100" t="s">
        <v>1545</v>
      </c>
      <c r="VSC361" s="100"/>
      <c r="VSD361" s="123" t="s">
        <v>1543</v>
      </c>
      <c r="VSE361" s="106"/>
      <c r="VSF361" s="99"/>
      <c r="VSG361" s="99">
        <f t="shared" si="258"/>
        <v>1</v>
      </c>
      <c r="VSH361" s="100" t="s">
        <v>1544</v>
      </c>
      <c r="VSI361" s="101">
        <v>20302</v>
      </c>
      <c r="VSJ361" s="100" t="s">
        <v>1545</v>
      </c>
      <c r="VSK361" s="100"/>
      <c r="VSL361" s="123" t="s">
        <v>1543</v>
      </c>
      <c r="VSM361" s="106"/>
      <c r="VSN361" s="99"/>
      <c r="VSO361" s="99">
        <f t="shared" si="258"/>
        <v>1</v>
      </c>
      <c r="VSP361" s="100" t="s">
        <v>1544</v>
      </c>
      <c r="VSQ361" s="101">
        <v>20302</v>
      </c>
      <c r="VSR361" s="100" t="s">
        <v>1545</v>
      </c>
      <c r="VSS361" s="100"/>
      <c r="VST361" s="123" t="s">
        <v>1543</v>
      </c>
      <c r="VSU361" s="106"/>
      <c r="VSV361" s="99"/>
      <c r="VSW361" s="99">
        <f t="shared" si="258"/>
        <v>1</v>
      </c>
      <c r="VSX361" s="100" t="s">
        <v>1544</v>
      </c>
      <c r="VSY361" s="101">
        <v>20302</v>
      </c>
      <c r="VSZ361" s="100" t="s">
        <v>1545</v>
      </c>
      <c r="VTA361" s="100"/>
      <c r="VTB361" s="123" t="s">
        <v>1543</v>
      </c>
      <c r="VTC361" s="106"/>
      <c r="VTD361" s="99"/>
      <c r="VTE361" s="99">
        <f t="shared" si="258"/>
        <v>1</v>
      </c>
      <c r="VTF361" s="100" t="s">
        <v>1544</v>
      </c>
      <c r="VTG361" s="101">
        <v>20302</v>
      </c>
      <c r="VTH361" s="100" t="s">
        <v>1545</v>
      </c>
      <c r="VTI361" s="100"/>
      <c r="VTJ361" s="123" t="s">
        <v>1543</v>
      </c>
      <c r="VTK361" s="106"/>
      <c r="VTL361" s="99"/>
      <c r="VTM361" s="99">
        <f t="shared" si="258"/>
        <v>1</v>
      </c>
      <c r="VTN361" s="100" t="s">
        <v>1544</v>
      </c>
      <c r="VTO361" s="101">
        <v>20302</v>
      </c>
      <c r="VTP361" s="100" t="s">
        <v>1545</v>
      </c>
      <c r="VTQ361" s="100"/>
      <c r="VTR361" s="123" t="s">
        <v>1543</v>
      </c>
      <c r="VTS361" s="106"/>
      <c r="VTT361" s="99"/>
      <c r="VTU361" s="99">
        <f t="shared" si="258"/>
        <v>1</v>
      </c>
      <c r="VTV361" s="100" t="s">
        <v>1544</v>
      </c>
      <c r="VTW361" s="101">
        <v>20302</v>
      </c>
      <c r="VTX361" s="100" t="s">
        <v>1545</v>
      </c>
      <c r="VTY361" s="100"/>
      <c r="VTZ361" s="123" t="s">
        <v>1543</v>
      </c>
      <c r="VUA361" s="106"/>
      <c r="VUB361" s="99"/>
      <c r="VUC361" s="99">
        <f t="shared" si="258"/>
        <v>1</v>
      </c>
      <c r="VUD361" s="100" t="s">
        <v>1544</v>
      </c>
      <c r="VUE361" s="101">
        <v>20302</v>
      </c>
      <c r="VUF361" s="100" t="s">
        <v>1545</v>
      </c>
      <c r="VUG361" s="100"/>
      <c r="VUH361" s="123" t="s">
        <v>1543</v>
      </c>
      <c r="VUI361" s="106"/>
      <c r="VUJ361" s="99"/>
      <c r="VUK361" s="99">
        <f t="shared" ref="VUK361:VWO361" si="259">IF(VUO361&gt;1,"",1)</f>
        <v>1</v>
      </c>
      <c r="VUL361" s="100" t="s">
        <v>1544</v>
      </c>
      <c r="VUM361" s="101">
        <v>20302</v>
      </c>
      <c r="VUN361" s="100" t="s">
        <v>1545</v>
      </c>
      <c r="VUO361" s="100"/>
      <c r="VUP361" s="123" t="s">
        <v>1543</v>
      </c>
      <c r="VUQ361" s="106"/>
      <c r="VUR361" s="99"/>
      <c r="VUS361" s="99">
        <f t="shared" si="259"/>
        <v>1</v>
      </c>
      <c r="VUT361" s="100" t="s">
        <v>1544</v>
      </c>
      <c r="VUU361" s="101">
        <v>20302</v>
      </c>
      <c r="VUV361" s="100" t="s">
        <v>1545</v>
      </c>
      <c r="VUW361" s="100"/>
      <c r="VUX361" s="123" t="s">
        <v>1543</v>
      </c>
      <c r="VUY361" s="106"/>
      <c r="VUZ361" s="99"/>
      <c r="VVA361" s="99">
        <f t="shared" si="259"/>
        <v>1</v>
      </c>
      <c r="VVB361" s="100" t="s">
        <v>1544</v>
      </c>
      <c r="VVC361" s="101">
        <v>20302</v>
      </c>
      <c r="VVD361" s="100" t="s">
        <v>1545</v>
      </c>
      <c r="VVE361" s="100"/>
      <c r="VVF361" s="123" t="s">
        <v>1543</v>
      </c>
      <c r="VVG361" s="106"/>
      <c r="VVH361" s="99"/>
      <c r="VVI361" s="99">
        <f t="shared" si="259"/>
        <v>1</v>
      </c>
      <c r="VVJ361" s="100" t="s">
        <v>1544</v>
      </c>
      <c r="VVK361" s="101">
        <v>20302</v>
      </c>
      <c r="VVL361" s="100" t="s">
        <v>1545</v>
      </c>
      <c r="VVM361" s="100"/>
      <c r="VVN361" s="123" t="s">
        <v>1543</v>
      </c>
      <c r="VVO361" s="106"/>
      <c r="VVP361" s="99"/>
      <c r="VVQ361" s="99">
        <f t="shared" si="259"/>
        <v>1</v>
      </c>
      <c r="VVR361" s="100" t="s">
        <v>1544</v>
      </c>
      <c r="VVS361" s="101">
        <v>20302</v>
      </c>
      <c r="VVT361" s="100" t="s">
        <v>1545</v>
      </c>
      <c r="VVU361" s="100"/>
      <c r="VVV361" s="123" t="s">
        <v>1543</v>
      </c>
      <c r="VVW361" s="106"/>
      <c r="VVX361" s="99"/>
      <c r="VVY361" s="99">
        <f t="shared" si="259"/>
        <v>1</v>
      </c>
      <c r="VVZ361" s="100" t="s">
        <v>1544</v>
      </c>
      <c r="VWA361" s="101">
        <v>20302</v>
      </c>
      <c r="VWB361" s="100" t="s">
        <v>1545</v>
      </c>
      <c r="VWC361" s="100"/>
      <c r="VWD361" s="123" t="s">
        <v>1543</v>
      </c>
      <c r="VWE361" s="106"/>
      <c r="VWF361" s="99"/>
      <c r="VWG361" s="99">
        <f t="shared" si="259"/>
        <v>1</v>
      </c>
      <c r="VWH361" s="100" t="s">
        <v>1544</v>
      </c>
      <c r="VWI361" s="101">
        <v>20302</v>
      </c>
      <c r="VWJ361" s="100" t="s">
        <v>1545</v>
      </c>
      <c r="VWK361" s="100"/>
      <c r="VWL361" s="123" t="s">
        <v>1543</v>
      </c>
      <c r="VWM361" s="106"/>
      <c r="VWN361" s="99"/>
      <c r="VWO361" s="99">
        <f t="shared" si="259"/>
        <v>1</v>
      </c>
      <c r="VWP361" s="100" t="s">
        <v>1544</v>
      </c>
      <c r="VWQ361" s="101">
        <v>20302</v>
      </c>
      <c r="VWR361" s="100" t="s">
        <v>1545</v>
      </c>
      <c r="VWS361" s="100"/>
      <c r="VWT361" s="123" t="s">
        <v>1543</v>
      </c>
      <c r="VWU361" s="106"/>
      <c r="VWV361" s="99"/>
      <c r="VWW361" s="99">
        <f t="shared" ref="VWW361:VZA361" si="260">IF(VXA361&gt;1,"",1)</f>
        <v>1</v>
      </c>
      <c r="VWX361" s="100" t="s">
        <v>1544</v>
      </c>
      <c r="VWY361" s="101">
        <v>20302</v>
      </c>
      <c r="VWZ361" s="100" t="s">
        <v>1545</v>
      </c>
      <c r="VXA361" s="100"/>
      <c r="VXB361" s="123" t="s">
        <v>1543</v>
      </c>
      <c r="VXC361" s="106"/>
      <c r="VXD361" s="99"/>
      <c r="VXE361" s="99">
        <f t="shared" si="260"/>
        <v>1</v>
      </c>
      <c r="VXF361" s="100" t="s">
        <v>1544</v>
      </c>
      <c r="VXG361" s="101">
        <v>20302</v>
      </c>
      <c r="VXH361" s="100" t="s">
        <v>1545</v>
      </c>
      <c r="VXI361" s="100"/>
      <c r="VXJ361" s="123" t="s">
        <v>1543</v>
      </c>
      <c r="VXK361" s="106"/>
      <c r="VXL361" s="99"/>
      <c r="VXM361" s="99">
        <f t="shared" si="260"/>
        <v>1</v>
      </c>
      <c r="VXN361" s="100" t="s">
        <v>1544</v>
      </c>
      <c r="VXO361" s="101">
        <v>20302</v>
      </c>
      <c r="VXP361" s="100" t="s">
        <v>1545</v>
      </c>
      <c r="VXQ361" s="100"/>
      <c r="VXR361" s="123" t="s">
        <v>1543</v>
      </c>
      <c r="VXS361" s="106"/>
      <c r="VXT361" s="99"/>
      <c r="VXU361" s="99">
        <f t="shared" si="260"/>
        <v>1</v>
      </c>
      <c r="VXV361" s="100" t="s">
        <v>1544</v>
      </c>
      <c r="VXW361" s="101">
        <v>20302</v>
      </c>
      <c r="VXX361" s="100" t="s">
        <v>1545</v>
      </c>
      <c r="VXY361" s="100"/>
      <c r="VXZ361" s="123" t="s">
        <v>1543</v>
      </c>
      <c r="VYA361" s="106"/>
      <c r="VYB361" s="99"/>
      <c r="VYC361" s="99">
        <f t="shared" si="260"/>
        <v>1</v>
      </c>
      <c r="VYD361" s="100" t="s">
        <v>1544</v>
      </c>
      <c r="VYE361" s="101">
        <v>20302</v>
      </c>
      <c r="VYF361" s="100" t="s">
        <v>1545</v>
      </c>
      <c r="VYG361" s="100"/>
      <c r="VYH361" s="123" t="s">
        <v>1543</v>
      </c>
      <c r="VYI361" s="106"/>
      <c r="VYJ361" s="99"/>
      <c r="VYK361" s="99">
        <f t="shared" si="260"/>
        <v>1</v>
      </c>
      <c r="VYL361" s="100" t="s">
        <v>1544</v>
      </c>
      <c r="VYM361" s="101">
        <v>20302</v>
      </c>
      <c r="VYN361" s="100" t="s">
        <v>1545</v>
      </c>
      <c r="VYO361" s="100"/>
      <c r="VYP361" s="123" t="s">
        <v>1543</v>
      </c>
      <c r="VYQ361" s="106"/>
      <c r="VYR361" s="99"/>
      <c r="VYS361" s="99">
        <f t="shared" si="260"/>
        <v>1</v>
      </c>
      <c r="VYT361" s="100" t="s">
        <v>1544</v>
      </c>
      <c r="VYU361" s="101">
        <v>20302</v>
      </c>
      <c r="VYV361" s="100" t="s">
        <v>1545</v>
      </c>
      <c r="VYW361" s="100"/>
      <c r="VYX361" s="123" t="s">
        <v>1543</v>
      </c>
      <c r="VYY361" s="106"/>
      <c r="VYZ361" s="99"/>
      <c r="VZA361" s="99">
        <f t="shared" si="260"/>
        <v>1</v>
      </c>
      <c r="VZB361" s="100" t="s">
        <v>1544</v>
      </c>
      <c r="VZC361" s="101">
        <v>20302</v>
      </c>
      <c r="VZD361" s="100" t="s">
        <v>1545</v>
      </c>
      <c r="VZE361" s="100"/>
      <c r="VZF361" s="123" t="s">
        <v>1543</v>
      </c>
      <c r="VZG361" s="106"/>
      <c r="VZH361" s="99"/>
      <c r="VZI361" s="99">
        <f t="shared" ref="VZI361:WBM361" si="261">IF(VZM361&gt;1,"",1)</f>
        <v>1</v>
      </c>
      <c r="VZJ361" s="100" t="s">
        <v>1544</v>
      </c>
      <c r="VZK361" s="101">
        <v>20302</v>
      </c>
      <c r="VZL361" s="100" t="s">
        <v>1545</v>
      </c>
      <c r="VZM361" s="100"/>
      <c r="VZN361" s="123" t="s">
        <v>1543</v>
      </c>
      <c r="VZO361" s="106"/>
      <c r="VZP361" s="99"/>
      <c r="VZQ361" s="99">
        <f t="shared" si="261"/>
        <v>1</v>
      </c>
      <c r="VZR361" s="100" t="s">
        <v>1544</v>
      </c>
      <c r="VZS361" s="101">
        <v>20302</v>
      </c>
      <c r="VZT361" s="100" t="s">
        <v>1545</v>
      </c>
      <c r="VZU361" s="100"/>
      <c r="VZV361" s="123" t="s">
        <v>1543</v>
      </c>
      <c r="VZW361" s="106"/>
      <c r="VZX361" s="99"/>
      <c r="VZY361" s="99">
        <f t="shared" si="261"/>
        <v>1</v>
      </c>
      <c r="VZZ361" s="100" t="s">
        <v>1544</v>
      </c>
      <c r="WAA361" s="101">
        <v>20302</v>
      </c>
      <c r="WAB361" s="100" t="s">
        <v>1545</v>
      </c>
      <c r="WAC361" s="100"/>
      <c r="WAD361" s="123" t="s">
        <v>1543</v>
      </c>
      <c r="WAE361" s="106"/>
      <c r="WAF361" s="99"/>
      <c r="WAG361" s="99">
        <f t="shared" si="261"/>
        <v>1</v>
      </c>
      <c r="WAH361" s="100" t="s">
        <v>1544</v>
      </c>
      <c r="WAI361" s="101">
        <v>20302</v>
      </c>
      <c r="WAJ361" s="100" t="s">
        <v>1545</v>
      </c>
      <c r="WAK361" s="100"/>
      <c r="WAL361" s="123" t="s">
        <v>1543</v>
      </c>
      <c r="WAM361" s="106"/>
      <c r="WAN361" s="99"/>
      <c r="WAO361" s="99">
        <f t="shared" si="261"/>
        <v>1</v>
      </c>
      <c r="WAP361" s="100" t="s">
        <v>1544</v>
      </c>
      <c r="WAQ361" s="101">
        <v>20302</v>
      </c>
      <c r="WAR361" s="100" t="s">
        <v>1545</v>
      </c>
      <c r="WAS361" s="100"/>
      <c r="WAT361" s="123" t="s">
        <v>1543</v>
      </c>
      <c r="WAU361" s="106"/>
      <c r="WAV361" s="99"/>
      <c r="WAW361" s="99">
        <f t="shared" si="261"/>
        <v>1</v>
      </c>
      <c r="WAX361" s="100" t="s">
        <v>1544</v>
      </c>
      <c r="WAY361" s="101">
        <v>20302</v>
      </c>
      <c r="WAZ361" s="100" t="s">
        <v>1545</v>
      </c>
      <c r="WBA361" s="100"/>
      <c r="WBB361" s="123" t="s">
        <v>1543</v>
      </c>
      <c r="WBC361" s="106"/>
      <c r="WBD361" s="99"/>
      <c r="WBE361" s="99">
        <f t="shared" si="261"/>
        <v>1</v>
      </c>
      <c r="WBF361" s="100" t="s">
        <v>1544</v>
      </c>
      <c r="WBG361" s="101">
        <v>20302</v>
      </c>
      <c r="WBH361" s="100" t="s">
        <v>1545</v>
      </c>
      <c r="WBI361" s="100"/>
      <c r="WBJ361" s="123" t="s">
        <v>1543</v>
      </c>
      <c r="WBK361" s="106"/>
      <c r="WBL361" s="99"/>
      <c r="WBM361" s="99">
        <f t="shared" si="261"/>
        <v>1</v>
      </c>
      <c r="WBN361" s="100" t="s">
        <v>1544</v>
      </c>
      <c r="WBO361" s="101">
        <v>20302</v>
      </c>
      <c r="WBP361" s="100" t="s">
        <v>1545</v>
      </c>
      <c r="WBQ361" s="100"/>
      <c r="WBR361" s="123" t="s">
        <v>1543</v>
      </c>
      <c r="WBS361" s="106"/>
      <c r="WBT361" s="99"/>
      <c r="WBU361" s="99">
        <f t="shared" ref="WBU361:WDY361" si="262">IF(WBY361&gt;1,"",1)</f>
        <v>1</v>
      </c>
      <c r="WBV361" s="100" t="s">
        <v>1544</v>
      </c>
      <c r="WBW361" s="101">
        <v>20302</v>
      </c>
      <c r="WBX361" s="100" t="s">
        <v>1545</v>
      </c>
      <c r="WBY361" s="100"/>
      <c r="WBZ361" s="123" t="s">
        <v>1543</v>
      </c>
      <c r="WCA361" s="106"/>
      <c r="WCB361" s="99"/>
      <c r="WCC361" s="99">
        <f t="shared" si="262"/>
        <v>1</v>
      </c>
      <c r="WCD361" s="100" t="s">
        <v>1544</v>
      </c>
      <c r="WCE361" s="101">
        <v>20302</v>
      </c>
      <c r="WCF361" s="100" t="s">
        <v>1545</v>
      </c>
      <c r="WCG361" s="100"/>
      <c r="WCH361" s="123" t="s">
        <v>1543</v>
      </c>
      <c r="WCI361" s="106"/>
      <c r="WCJ361" s="99"/>
      <c r="WCK361" s="99">
        <f t="shared" si="262"/>
        <v>1</v>
      </c>
      <c r="WCL361" s="100" t="s">
        <v>1544</v>
      </c>
      <c r="WCM361" s="101">
        <v>20302</v>
      </c>
      <c r="WCN361" s="100" t="s">
        <v>1545</v>
      </c>
      <c r="WCO361" s="100"/>
      <c r="WCP361" s="123" t="s">
        <v>1543</v>
      </c>
      <c r="WCQ361" s="106"/>
      <c r="WCR361" s="99"/>
      <c r="WCS361" s="99">
        <f t="shared" si="262"/>
        <v>1</v>
      </c>
      <c r="WCT361" s="100" t="s">
        <v>1544</v>
      </c>
      <c r="WCU361" s="101">
        <v>20302</v>
      </c>
      <c r="WCV361" s="100" t="s">
        <v>1545</v>
      </c>
      <c r="WCW361" s="100"/>
      <c r="WCX361" s="123" t="s">
        <v>1543</v>
      </c>
      <c r="WCY361" s="106"/>
      <c r="WCZ361" s="99"/>
      <c r="WDA361" s="99">
        <f t="shared" si="262"/>
        <v>1</v>
      </c>
      <c r="WDB361" s="100" t="s">
        <v>1544</v>
      </c>
      <c r="WDC361" s="101">
        <v>20302</v>
      </c>
      <c r="WDD361" s="100" t="s">
        <v>1545</v>
      </c>
      <c r="WDE361" s="100"/>
      <c r="WDF361" s="123" t="s">
        <v>1543</v>
      </c>
      <c r="WDG361" s="106"/>
      <c r="WDH361" s="99"/>
      <c r="WDI361" s="99">
        <f t="shared" si="262"/>
        <v>1</v>
      </c>
      <c r="WDJ361" s="100" t="s">
        <v>1544</v>
      </c>
      <c r="WDK361" s="101">
        <v>20302</v>
      </c>
      <c r="WDL361" s="100" t="s">
        <v>1545</v>
      </c>
      <c r="WDM361" s="100"/>
      <c r="WDN361" s="123" t="s">
        <v>1543</v>
      </c>
      <c r="WDO361" s="106"/>
      <c r="WDP361" s="99"/>
      <c r="WDQ361" s="99">
        <f t="shared" si="262"/>
        <v>1</v>
      </c>
      <c r="WDR361" s="100" t="s">
        <v>1544</v>
      </c>
      <c r="WDS361" s="101">
        <v>20302</v>
      </c>
      <c r="WDT361" s="100" t="s">
        <v>1545</v>
      </c>
      <c r="WDU361" s="100"/>
      <c r="WDV361" s="123" t="s">
        <v>1543</v>
      </c>
      <c r="WDW361" s="106"/>
      <c r="WDX361" s="99"/>
      <c r="WDY361" s="99">
        <f t="shared" si="262"/>
        <v>1</v>
      </c>
      <c r="WDZ361" s="100" t="s">
        <v>1544</v>
      </c>
      <c r="WEA361" s="101">
        <v>20302</v>
      </c>
      <c r="WEB361" s="100" t="s">
        <v>1545</v>
      </c>
      <c r="WEC361" s="100"/>
      <c r="WED361" s="123" t="s">
        <v>1543</v>
      </c>
      <c r="WEE361" s="106"/>
      <c r="WEF361" s="99"/>
      <c r="WEG361" s="99">
        <f t="shared" ref="WEG361:WGK361" si="263">IF(WEK361&gt;1,"",1)</f>
        <v>1</v>
      </c>
      <c r="WEH361" s="100" t="s">
        <v>1544</v>
      </c>
      <c r="WEI361" s="101">
        <v>20302</v>
      </c>
      <c r="WEJ361" s="100" t="s">
        <v>1545</v>
      </c>
      <c r="WEK361" s="100"/>
      <c r="WEL361" s="123" t="s">
        <v>1543</v>
      </c>
      <c r="WEM361" s="106"/>
      <c r="WEN361" s="99"/>
      <c r="WEO361" s="99">
        <f t="shared" si="263"/>
        <v>1</v>
      </c>
      <c r="WEP361" s="100" t="s">
        <v>1544</v>
      </c>
      <c r="WEQ361" s="101">
        <v>20302</v>
      </c>
      <c r="WER361" s="100" t="s">
        <v>1545</v>
      </c>
      <c r="WES361" s="100"/>
      <c r="WET361" s="123" t="s">
        <v>1543</v>
      </c>
      <c r="WEU361" s="106"/>
      <c r="WEV361" s="99"/>
      <c r="WEW361" s="99">
        <f t="shared" si="263"/>
        <v>1</v>
      </c>
      <c r="WEX361" s="100" t="s">
        <v>1544</v>
      </c>
      <c r="WEY361" s="101">
        <v>20302</v>
      </c>
      <c r="WEZ361" s="100" t="s">
        <v>1545</v>
      </c>
      <c r="WFA361" s="100"/>
      <c r="WFB361" s="123" t="s">
        <v>1543</v>
      </c>
      <c r="WFC361" s="106"/>
      <c r="WFD361" s="99"/>
      <c r="WFE361" s="99">
        <f t="shared" si="263"/>
        <v>1</v>
      </c>
      <c r="WFF361" s="100" t="s">
        <v>1544</v>
      </c>
      <c r="WFG361" s="101">
        <v>20302</v>
      </c>
      <c r="WFH361" s="100" t="s">
        <v>1545</v>
      </c>
      <c r="WFI361" s="100"/>
      <c r="WFJ361" s="123" t="s">
        <v>1543</v>
      </c>
      <c r="WFK361" s="106"/>
      <c r="WFL361" s="99"/>
      <c r="WFM361" s="99">
        <f t="shared" si="263"/>
        <v>1</v>
      </c>
      <c r="WFN361" s="100" t="s">
        <v>1544</v>
      </c>
      <c r="WFO361" s="101">
        <v>20302</v>
      </c>
      <c r="WFP361" s="100" t="s">
        <v>1545</v>
      </c>
      <c r="WFQ361" s="100"/>
      <c r="WFR361" s="123" t="s">
        <v>1543</v>
      </c>
      <c r="WFS361" s="106"/>
      <c r="WFT361" s="99"/>
      <c r="WFU361" s="99">
        <f t="shared" si="263"/>
        <v>1</v>
      </c>
      <c r="WFV361" s="100" t="s">
        <v>1544</v>
      </c>
      <c r="WFW361" s="101">
        <v>20302</v>
      </c>
      <c r="WFX361" s="100" t="s">
        <v>1545</v>
      </c>
      <c r="WFY361" s="100"/>
      <c r="WFZ361" s="123" t="s">
        <v>1543</v>
      </c>
      <c r="WGA361" s="106"/>
      <c r="WGB361" s="99"/>
      <c r="WGC361" s="99">
        <f t="shared" si="263"/>
        <v>1</v>
      </c>
      <c r="WGD361" s="100" t="s">
        <v>1544</v>
      </c>
      <c r="WGE361" s="101">
        <v>20302</v>
      </c>
      <c r="WGF361" s="100" t="s">
        <v>1545</v>
      </c>
      <c r="WGG361" s="100"/>
      <c r="WGH361" s="123" t="s">
        <v>1543</v>
      </c>
      <c r="WGI361" s="106"/>
      <c r="WGJ361" s="99"/>
      <c r="WGK361" s="99">
        <f t="shared" si="263"/>
        <v>1</v>
      </c>
      <c r="WGL361" s="100" t="s">
        <v>1544</v>
      </c>
      <c r="WGM361" s="101">
        <v>20302</v>
      </c>
      <c r="WGN361" s="100" t="s">
        <v>1545</v>
      </c>
      <c r="WGO361" s="100"/>
      <c r="WGP361" s="123" t="s">
        <v>1543</v>
      </c>
      <c r="WGQ361" s="106"/>
      <c r="WGR361" s="99"/>
      <c r="WGS361" s="99">
        <f t="shared" ref="WGS361:WIW361" si="264">IF(WGW361&gt;1,"",1)</f>
        <v>1</v>
      </c>
      <c r="WGT361" s="100" t="s">
        <v>1544</v>
      </c>
      <c r="WGU361" s="101">
        <v>20302</v>
      </c>
      <c r="WGV361" s="100" t="s">
        <v>1545</v>
      </c>
      <c r="WGW361" s="100"/>
      <c r="WGX361" s="123" t="s">
        <v>1543</v>
      </c>
      <c r="WGY361" s="106"/>
      <c r="WGZ361" s="99"/>
      <c r="WHA361" s="99">
        <f t="shared" si="264"/>
        <v>1</v>
      </c>
      <c r="WHB361" s="100" t="s">
        <v>1544</v>
      </c>
      <c r="WHC361" s="101">
        <v>20302</v>
      </c>
      <c r="WHD361" s="100" t="s">
        <v>1545</v>
      </c>
      <c r="WHE361" s="100"/>
      <c r="WHF361" s="123" t="s">
        <v>1543</v>
      </c>
      <c r="WHG361" s="106"/>
      <c r="WHH361" s="99"/>
      <c r="WHI361" s="99">
        <f t="shared" si="264"/>
        <v>1</v>
      </c>
      <c r="WHJ361" s="100" t="s">
        <v>1544</v>
      </c>
      <c r="WHK361" s="101">
        <v>20302</v>
      </c>
      <c r="WHL361" s="100" t="s">
        <v>1545</v>
      </c>
      <c r="WHM361" s="100"/>
      <c r="WHN361" s="123" t="s">
        <v>1543</v>
      </c>
      <c r="WHO361" s="106"/>
      <c r="WHP361" s="99"/>
      <c r="WHQ361" s="99">
        <f t="shared" si="264"/>
        <v>1</v>
      </c>
      <c r="WHR361" s="100" t="s">
        <v>1544</v>
      </c>
      <c r="WHS361" s="101">
        <v>20302</v>
      </c>
      <c r="WHT361" s="100" t="s">
        <v>1545</v>
      </c>
      <c r="WHU361" s="100"/>
      <c r="WHV361" s="123" t="s">
        <v>1543</v>
      </c>
      <c r="WHW361" s="106"/>
      <c r="WHX361" s="99"/>
      <c r="WHY361" s="99">
        <f t="shared" si="264"/>
        <v>1</v>
      </c>
      <c r="WHZ361" s="100" t="s">
        <v>1544</v>
      </c>
      <c r="WIA361" s="101">
        <v>20302</v>
      </c>
      <c r="WIB361" s="100" t="s">
        <v>1545</v>
      </c>
      <c r="WIC361" s="100"/>
      <c r="WID361" s="123" t="s">
        <v>1543</v>
      </c>
      <c r="WIE361" s="106"/>
      <c r="WIF361" s="99"/>
      <c r="WIG361" s="99">
        <f t="shared" si="264"/>
        <v>1</v>
      </c>
      <c r="WIH361" s="100" t="s">
        <v>1544</v>
      </c>
      <c r="WII361" s="101">
        <v>20302</v>
      </c>
      <c r="WIJ361" s="100" t="s">
        <v>1545</v>
      </c>
      <c r="WIK361" s="100"/>
      <c r="WIL361" s="123" t="s">
        <v>1543</v>
      </c>
      <c r="WIM361" s="106"/>
      <c r="WIN361" s="99"/>
      <c r="WIO361" s="99">
        <f t="shared" si="264"/>
        <v>1</v>
      </c>
      <c r="WIP361" s="100" t="s">
        <v>1544</v>
      </c>
      <c r="WIQ361" s="101">
        <v>20302</v>
      </c>
      <c r="WIR361" s="100" t="s">
        <v>1545</v>
      </c>
      <c r="WIS361" s="100"/>
      <c r="WIT361" s="123" t="s">
        <v>1543</v>
      </c>
      <c r="WIU361" s="106"/>
      <c r="WIV361" s="99"/>
      <c r="WIW361" s="99">
        <f t="shared" si="264"/>
        <v>1</v>
      </c>
      <c r="WIX361" s="100" t="s">
        <v>1544</v>
      </c>
      <c r="WIY361" s="101">
        <v>20302</v>
      </c>
      <c r="WIZ361" s="100" t="s">
        <v>1545</v>
      </c>
      <c r="WJA361" s="100"/>
      <c r="WJB361" s="123" t="s">
        <v>1543</v>
      </c>
      <c r="WJC361" s="106"/>
      <c r="WJD361" s="99"/>
      <c r="WJE361" s="99">
        <f t="shared" ref="WJE361:WLI361" si="265">IF(WJI361&gt;1,"",1)</f>
        <v>1</v>
      </c>
      <c r="WJF361" s="100" t="s">
        <v>1544</v>
      </c>
      <c r="WJG361" s="101">
        <v>20302</v>
      </c>
      <c r="WJH361" s="100" t="s">
        <v>1545</v>
      </c>
      <c r="WJI361" s="100"/>
      <c r="WJJ361" s="123" t="s">
        <v>1543</v>
      </c>
      <c r="WJK361" s="106"/>
      <c r="WJL361" s="99"/>
      <c r="WJM361" s="99">
        <f t="shared" si="265"/>
        <v>1</v>
      </c>
      <c r="WJN361" s="100" t="s">
        <v>1544</v>
      </c>
      <c r="WJO361" s="101">
        <v>20302</v>
      </c>
      <c r="WJP361" s="100" t="s">
        <v>1545</v>
      </c>
      <c r="WJQ361" s="100"/>
      <c r="WJR361" s="123" t="s">
        <v>1543</v>
      </c>
      <c r="WJS361" s="106"/>
      <c r="WJT361" s="99"/>
      <c r="WJU361" s="99">
        <f t="shared" si="265"/>
        <v>1</v>
      </c>
      <c r="WJV361" s="100" t="s">
        <v>1544</v>
      </c>
      <c r="WJW361" s="101">
        <v>20302</v>
      </c>
      <c r="WJX361" s="100" t="s">
        <v>1545</v>
      </c>
      <c r="WJY361" s="100"/>
      <c r="WJZ361" s="123" t="s">
        <v>1543</v>
      </c>
      <c r="WKA361" s="106"/>
      <c r="WKB361" s="99"/>
      <c r="WKC361" s="99">
        <f t="shared" si="265"/>
        <v>1</v>
      </c>
      <c r="WKD361" s="100" t="s">
        <v>1544</v>
      </c>
      <c r="WKE361" s="101">
        <v>20302</v>
      </c>
      <c r="WKF361" s="100" t="s">
        <v>1545</v>
      </c>
      <c r="WKG361" s="100"/>
      <c r="WKH361" s="123" t="s">
        <v>1543</v>
      </c>
      <c r="WKI361" s="106"/>
      <c r="WKJ361" s="99"/>
      <c r="WKK361" s="99">
        <f t="shared" si="265"/>
        <v>1</v>
      </c>
      <c r="WKL361" s="100" t="s">
        <v>1544</v>
      </c>
      <c r="WKM361" s="101">
        <v>20302</v>
      </c>
      <c r="WKN361" s="100" t="s">
        <v>1545</v>
      </c>
      <c r="WKO361" s="100"/>
      <c r="WKP361" s="123" t="s">
        <v>1543</v>
      </c>
      <c r="WKQ361" s="106"/>
      <c r="WKR361" s="99"/>
      <c r="WKS361" s="99">
        <f t="shared" si="265"/>
        <v>1</v>
      </c>
      <c r="WKT361" s="100" t="s">
        <v>1544</v>
      </c>
      <c r="WKU361" s="101">
        <v>20302</v>
      </c>
      <c r="WKV361" s="100" t="s">
        <v>1545</v>
      </c>
      <c r="WKW361" s="100"/>
      <c r="WKX361" s="123" t="s">
        <v>1543</v>
      </c>
      <c r="WKY361" s="106"/>
      <c r="WKZ361" s="99"/>
      <c r="WLA361" s="99">
        <f t="shared" si="265"/>
        <v>1</v>
      </c>
      <c r="WLB361" s="100" t="s">
        <v>1544</v>
      </c>
      <c r="WLC361" s="101">
        <v>20302</v>
      </c>
      <c r="WLD361" s="100" t="s">
        <v>1545</v>
      </c>
      <c r="WLE361" s="100"/>
      <c r="WLF361" s="123" t="s">
        <v>1543</v>
      </c>
      <c r="WLG361" s="106"/>
      <c r="WLH361" s="99"/>
      <c r="WLI361" s="99">
        <f t="shared" si="265"/>
        <v>1</v>
      </c>
      <c r="WLJ361" s="100" t="s">
        <v>1544</v>
      </c>
      <c r="WLK361" s="101">
        <v>20302</v>
      </c>
      <c r="WLL361" s="100" t="s">
        <v>1545</v>
      </c>
      <c r="WLM361" s="100"/>
      <c r="WLN361" s="123" t="s">
        <v>1543</v>
      </c>
      <c r="WLO361" s="106"/>
      <c r="WLP361" s="99"/>
      <c r="WLQ361" s="99">
        <f t="shared" ref="WLQ361:WNU361" si="266">IF(WLU361&gt;1,"",1)</f>
        <v>1</v>
      </c>
      <c r="WLR361" s="100" t="s">
        <v>1544</v>
      </c>
      <c r="WLS361" s="101">
        <v>20302</v>
      </c>
      <c r="WLT361" s="100" t="s">
        <v>1545</v>
      </c>
      <c r="WLU361" s="100"/>
      <c r="WLV361" s="123" t="s">
        <v>1543</v>
      </c>
      <c r="WLW361" s="106"/>
      <c r="WLX361" s="99"/>
      <c r="WLY361" s="99">
        <f t="shared" si="266"/>
        <v>1</v>
      </c>
      <c r="WLZ361" s="100" t="s">
        <v>1544</v>
      </c>
      <c r="WMA361" s="101">
        <v>20302</v>
      </c>
      <c r="WMB361" s="100" t="s">
        <v>1545</v>
      </c>
      <c r="WMC361" s="100"/>
      <c r="WMD361" s="123" t="s">
        <v>1543</v>
      </c>
      <c r="WME361" s="106"/>
      <c r="WMF361" s="99"/>
      <c r="WMG361" s="99">
        <f t="shared" si="266"/>
        <v>1</v>
      </c>
      <c r="WMH361" s="100" t="s">
        <v>1544</v>
      </c>
      <c r="WMI361" s="101">
        <v>20302</v>
      </c>
      <c r="WMJ361" s="100" t="s">
        <v>1545</v>
      </c>
      <c r="WMK361" s="100"/>
      <c r="WML361" s="123" t="s">
        <v>1543</v>
      </c>
      <c r="WMM361" s="106"/>
      <c r="WMN361" s="99"/>
      <c r="WMO361" s="99">
        <f t="shared" si="266"/>
        <v>1</v>
      </c>
      <c r="WMP361" s="100" t="s">
        <v>1544</v>
      </c>
      <c r="WMQ361" s="101">
        <v>20302</v>
      </c>
      <c r="WMR361" s="100" t="s">
        <v>1545</v>
      </c>
      <c r="WMS361" s="100"/>
      <c r="WMT361" s="123" t="s">
        <v>1543</v>
      </c>
      <c r="WMU361" s="106"/>
      <c r="WMV361" s="99"/>
      <c r="WMW361" s="99">
        <f t="shared" si="266"/>
        <v>1</v>
      </c>
      <c r="WMX361" s="100" t="s">
        <v>1544</v>
      </c>
      <c r="WMY361" s="101">
        <v>20302</v>
      </c>
      <c r="WMZ361" s="100" t="s">
        <v>1545</v>
      </c>
      <c r="WNA361" s="100"/>
      <c r="WNB361" s="123" t="s">
        <v>1543</v>
      </c>
      <c r="WNC361" s="106"/>
      <c r="WND361" s="99"/>
      <c r="WNE361" s="99">
        <f t="shared" si="266"/>
        <v>1</v>
      </c>
      <c r="WNF361" s="100" t="s">
        <v>1544</v>
      </c>
      <c r="WNG361" s="101">
        <v>20302</v>
      </c>
      <c r="WNH361" s="100" t="s">
        <v>1545</v>
      </c>
      <c r="WNI361" s="100"/>
      <c r="WNJ361" s="123" t="s">
        <v>1543</v>
      </c>
      <c r="WNK361" s="106"/>
      <c r="WNL361" s="99"/>
      <c r="WNM361" s="99">
        <f t="shared" si="266"/>
        <v>1</v>
      </c>
      <c r="WNN361" s="100" t="s">
        <v>1544</v>
      </c>
      <c r="WNO361" s="101">
        <v>20302</v>
      </c>
      <c r="WNP361" s="100" t="s">
        <v>1545</v>
      </c>
      <c r="WNQ361" s="100"/>
      <c r="WNR361" s="123" t="s">
        <v>1543</v>
      </c>
      <c r="WNS361" s="106"/>
      <c r="WNT361" s="99"/>
      <c r="WNU361" s="99">
        <f t="shared" si="266"/>
        <v>1</v>
      </c>
      <c r="WNV361" s="100" t="s">
        <v>1544</v>
      </c>
      <c r="WNW361" s="101">
        <v>20302</v>
      </c>
      <c r="WNX361" s="100" t="s">
        <v>1545</v>
      </c>
      <c r="WNY361" s="100"/>
      <c r="WNZ361" s="123" t="s">
        <v>1543</v>
      </c>
      <c r="WOA361" s="106"/>
      <c r="WOB361" s="99"/>
      <c r="WOC361" s="99">
        <f t="shared" ref="WOC361:WQG361" si="267">IF(WOG361&gt;1,"",1)</f>
        <v>1</v>
      </c>
      <c r="WOD361" s="100" t="s">
        <v>1544</v>
      </c>
      <c r="WOE361" s="101">
        <v>20302</v>
      </c>
      <c r="WOF361" s="100" t="s">
        <v>1545</v>
      </c>
      <c r="WOG361" s="100"/>
      <c r="WOH361" s="123" t="s">
        <v>1543</v>
      </c>
      <c r="WOI361" s="106"/>
      <c r="WOJ361" s="99"/>
      <c r="WOK361" s="99">
        <f t="shared" si="267"/>
        <v>1</v>
      </c>
      <c r="WOL361" s="100" t="s">
        <v>1544</v>
      </c>
      <c r="WOM361" s="101">
        <v>20302</v>
      </c>
      <c r="WON361" s="100" t="s">
        <v>1545</v>
      </c>
      <c r="WOO361" s="100"/>
      <c r="WOP361" s="123" t="s">
        <v>1543</v>
      </c>
      <c r="WOQ361" s="106"/>
      <c r="WOR361" s="99"/>
      <c r="WOS361" s="99">
        <f t="shared" si="267"/>
        <v>1</v>
      </c>
      <c r="WOT361" s="100" t="s">
        <v>1544</v>
      </c>
      <c r="WOU361" s="101">
        <v>20302</v>
      </c>
      <c r="WOV361" s="100" t="s">
        <v>1545</v>
      </c>
      <c r="WOW361" s="100"/>
      <c r="WOX361" s="123" t="s">
        <v>1543</v>
      </c>
      <c r="WOY361" s="106"/>
      <c r="WOZ361" s="99"/>
      <c r="WPA361" s="99">
        <f t="shared" si="267"/>
        <v>1</v>
      </c>
      <c r="WPB361" s="100" t="s">
        <v>1544</v>
      </c>
      <c r="WPC361" s="101">
        <v>20302</v>
      </c>
      <c r="WPD361" s="100" t="s">
        <v>1545</v>
      </c>
      <c r="WPE361" s="100"/>
      <c r="WPF361" s="123" t="s">
        <v>1543</v>
      </c>
      <c r="WPG361" s="106"/>
      <c r="WPH361" s="99"/>
      <c r="WPI361" s="99">
        <f t="shared" si="267"/>
        <v>1</v>
      </c>
      <c r="WPJ361" s="100" t="s">
        <v>1544</v>
      </c>
      <c r="WPK361" s="101">
        <v>20302</v>
      </c>
      <c r="WPL361" s="100" t="s">
        <v>1545</v>
      </c>
      <c r="WPM361" s="100"/>
      <c r="WPN361" s="123" t="s">
        <v>1543</v>
      </c>
      <c r="WPO361" s="106"/>
      <c r="WPP361" s="99"/>
      <c r="WPQ361" s="99">
        <f t="shared" si="267"/>
        <v>1</v>
      </c>
      <c r="WPR361" s="100" t="s">
        <v>1544</v>
      </c>
      <c r="WPS361" s="101">
        <v>20302</v>
      </c>
      <c r="WPT361" s="100" t="s">
        <v>1545</v>
      </c>
      <c r="WPU361" s="100"/>
      <c r="WPV361" s="123" t="s">
        <v>1543</v>
      </c>
      <c r="WPW361" s="106"/>
      <c r="WPX361" s="99"/>
      <c r="WPY361" s="99">
        <f t="shared" si="267"/>
        <v>1</v>
      </c>
      <c r="WPZ361" s="100" t="s">
        <v>1544</v>
      </c>
      <c r="WQA361" s="101">
        <v>20302</v>
      </c>
      <c r="WQB361" s="100" t="s">
        <v>1545</v>
      </c>
      <c r="WQC361" s="100"/>
      <c r="WQD361" s="123" t="s">
        <v>1543</v>
      </c>
      <c r="WQE361" s="106"/>
      <c r="WQF361" s="99"/>
      <c r="WQG361" s="99">
        <f t="shared" si="267"/>
        <v>1</v>
      </c>
      <c r="WQH361" s="100" t="s">
        <v>1544</v>
      </c>
      <c r="WQI361" s="101">
        <v>20302</v>
      </c>
      <c r="WQJ361" s="100" t="s">
        <v>1545</v>
      </c>
      <c r="WQK361" s="100"/>
      <c r="WQL361" s="123" t="s">
        <v>1543</v>
      </c>
      <c r="WQM361" s="106"/>
      <c r="WQN361" s="99"/>
      <c r="WQO361" s="99">
        <f t="shared" ref="WQO361:WSS361" si="268">IF(WQS361&gt;1,"",1)</f>
        <v>1</v>
      </c>
      <c r="WQP361" s="100" t="s">
        <v>1544</v>
      </c>
      <c r="WQQ361" s="101">
        <v>20302</v>
      </c>
      <c r="WQR361" s="100" t="s">
        <v>1545</v>
      </c>
      <c r="WQS361" s="100"/>
      <c r="WQT361" s="123" t="s">
        <v>1543</v>
      </c>
      <c r="WQU361" s="106"/>
      <c r="WQV361" s="99"/>
      <c r="WQW361" s="99">
        <f t="shared" si="268"/>
        <v>1</v>
      </c>
      <c r="WQX361" s="100" t="s">
        <v>1544</v>
      </c>
      <c r="WQY361" s="101">
        <v>20302</v>
      </c>
      <c r="WQZ361" s="100" t="s">
        <v>1545</v>
      </c>
      <c r="WRA361" s="100"/>
      <c r="WRB361" s="123" t="s">
        <v>1543</v>
      </c>
      <c r="WRC361" s="106"/>
      <c r="WRD361" s="99"/>
      <c r="WRE361" s="99">
        <f t="shared" si="268"/>
        <v>1</v>
      </c>
      <c r="WRF361" s="100" t="s">
        <v>1544</v>
      </c>
      <c r="WRG361" s="101">
        <v>20302</v>
      </c>
      <c r="WRH361" s="100" t="s">
        <v>1545</v>
      </c>
      <c r="WRI361" s="100"/>
      <c r="WRJ361" s="123" t="s">
        <v>1543</v>
      </c>
      <c r="WRK361" s="106"/>
      <c r="WRL361" s="99"/>
      <c r="WRM361" s="99">
        <f t="shared" si="268"/>
        <v>1</v>
      </c>
      <c r="WRN361" s="100" t="s">
        <v>1544</v>
      </c>
      <c r="WRO361" s="101">
        <v>20302</v>
      </c>
      <c r="WRP361" s="100" t="s">
        <v>1545</v>
      </c>
      <c r="WRQ361" s="100"/>
      <c r="WRR361" s="123" t="s">
        <v>1543</v>
      </c>
      <c r="WRS361" s="106"/>
      <c r="WRT361" s="99"/>
      <c r="WRU361" s="99">
        <f t="shared" si="268"/>
        <v>1</v>
      </c>
      <c r="WRV361" s="100" t="s">
        <v>1544</v>
      </c>
      <c r="WRW361" s="101">
        <v>20302</v>
      </c>
      <c r="WRX361" s="100" t="s">
        <v>1545</v>
      </c>
      <c r="WRY361" s="100"/>
      <c r="WRZ361" s="123" t="s">
        <v>1543</v>
      </c>
      <c r="WSA361" s="106"/>
      <c r="WSB361" s="99"/>
      <c r="WSC361" s="99">
        <f t="shared" si="268"/>
        <v>1</v>
      </c>
      <c r="WSD361" s="100" t="s">
        <v>1544</v>
      </c>
      <c r="WSE361" s="101">
        <v>20302</v>
      </c>
      <c r="WSF361" s="100" t="s">
        <v>1545</v>
      </c>
      <c r="WSG361" s="100"/>
      <c r="WSH361" s="123" t="s">
        <v>1543</v>
      </c>
      <c r="WSI361" s="106"/>
      <c r="WSJ361" s="99"/>
      <c r="WSK361" s="99">
        <f t="shared" si="268"/>
        <v>1</v>
      </c>
      <c r="WSL361" s="100" t="s">
        <v>1544</v>
      </c>
      <c r="WSM361" s="101">
        <v>20302</v>
      </c>
      <c r="WSN361" s="100" t="s">
        <v>1545</v>
      </c>
      <c r="WSO361" s="100"/>
      <c r="WSP361" s="123" t="s">
        <v>1543</v>
      </c>
      <c r="WSQ361" s="106"/>
      <c r="WSR361" s="99"/>
      <c r="WSS361" s="99">
        <f t="shared" si="268"/>
        <v>1</v>
      </c>
      <c r="WST361" s="100" t="s">
        <v>1544</v>
      </c>
      <c r="WSU361" s="101">
        <v>20302</v>
      </c>
      <c r="WSV361" s="100" t="s">
        <v>1545</v>
      </c>
      <c r="WSW361" s="100"/>
      <c r="WSX361" s="123" t="s">
        <v>1543</v>
      </c>
      <c r="WSY361" s="106"/>
      <c r="WSZ361" s="99"/>
      <c r="WTA361" s="99">
        <f t="shared" ref="WTA361:WVE361" si="269">IF(WTE361&gt;1,"",1)</f>
        <v>1</v>
      </c>
      <c r="WTB361" s="100" t="s">
        <v>1544</v>
      </c>
      <c r="WTC361" s="101">
        <v>20302</v>
      </c>
      <c r="WTD361" s="100" t="s">
        <v>1545</v>
      </c>
      <c r="WTE361" s="100"/>
      <c r="WTF361" s="123" t="s">
        <v>1543</v>
      </c>
      <c r="WTG361" s="106"/>
      <c r="WTH361" s="99"/>
      <c r="WTI361" s="99">
        <f t="shared" si="269"/>
        <v>1</v>
      </c>
      <c r="WTJ361" s="100" t="s">
        <v>1544</v>
      </c>
      <c r="WTK361" s="101">
        <v>20302</v>
      </c>
      <c r="WTL361" s="100" t="s">
        <v>1545</v>
      </c>
      <c r="WTM361" s="100"/>
      <c r="WTN361" s="123" t="s">
        <v>1543</v>
      </c>
      <c r="WTO361" s="106"/>
      <c r="WTP361" s="99"/>
      <c r="WTQ361" s="99">
        <f t="shared" si="269"/>
        <v>1</v>
      </c>
      <c r="WTR361" s="100" t="s">
        <v>1544</v>
      </c>
      <c r="WTS361" s="101">
        <v>20302</v>
      </c>
      <c r="WTT361" s="100" t="s">
        <v>1545</v>
      </c>
      <c r="WTU361" s="100"/>
      <c r="WTV361" s="123" t="s">
        <v>1543</v>
      </c>
      <c r="WTW361" s="106"/>
      <c r="WTX361" s="99"/>
      <c r="WTY361" s="99">
        <f t="shared" si="269"/>
        <v>1</v>
      </c>
      <c r="WTZ361" s="100" t="s">
        <v>1544</v>
      </c>
      <c r="WUA361" s="101">
        <v>20302</v>
      </c>
      <c r="WUB361" s="100" t="s">
        <v>1545</v>
      </c>
      <c r="WUC361" s="100"/>
      <c r="WUD361" s="123" t="s">
        <v>1543</v>
      </c>
      <c r="WUE361" s="106"/>
      <c r="WUF361" s="99"/>
      <c r="WUG361" s="99">
        <f t="shared" si="269"/>
        <v>1</v>
      </c>
      <c r="WUH361" s="100" t="s">
        <v>1544</v>
      </c>
      <c r="WUI361" s="101">
        <v>20302</v>
      </c>
      <c r="WUJ361" s="100" t="s">
        <v>1545</v>
      </c>
      <c r="WUK361" s="100"/>
      <c r="WUL361" s="123" t="s">
        <v>1543</v>
      </c>
      <c r="WUM361" s="106"/>
      <c r="WUN361" s="99"/>
      <c r="WUO361" s="99">
        <f t="shared" si="269"/>
        <v>1</v>
      </c>
      <c r="WUP361" s="100" t="s">
        <v>1544</v>
      </c>
      <c r="WUQ361" s="101">
        <v>20302</v>
      </c>
      <c r="WUR361" s="100" t="s">
        <v>1545</v>
      </c>
      <c r="WUS361" s="100"/>
      <c r="WUT361" s="123" t="s">
        <v>1543</v>
      </c>
      <c r="WUU361" s="106"/>
      <c r="WUV361" s="99"/>
      <c r="WUW361" s="99">
        <f t="shared" si="269"/>
        <v>1</v>
      </c>
      <c r="WUX361" s="100" t="s">
        <v>1544</v>
      </c>
      <c r="WUY361" s="101">
        <v>20302</v>
      </c>
      <c r="WUZ361" s="100" t="s">
        <v>1545</v>
      </c>
      <c r="WVA361" s="100"/>
      <c r="WVB361" s="123" t="s">
        <v>1543</v>
      </c>
      <c r="WVC361" s="106"/>
      <c r="WVD361" s="99"/>
      <c r="WVE361" s="99">
        <f t="shared" si="269"/>
        <v>1</v>
      </c>
      <c r="WVF361" s="100" t="s">
        <v>1544</v>
      </c>
      <c r="WVG361" s="101">
        <v>20302</v>
      </c>
      <c r="WVH361" s="100" t="s">
        <v>1545</v>
      </c>
      <c r="WVI361" s="100"/>
      <c r="WVJ361" s="123" t="s">
        <v>1543</v>
      </c>
      <c r="WVK361" s="106"/>
      <c r="WVL361" s="99"/>
      <c r="WVM361" s="99">
        <f t="shared" ref="WVM361:WXQ361" si="270">IF(WVQ361&gt;1,"",1)</f>
        <v>1</v>
      </c>
      <c r="WVN361" s="100" t="s">
        <v>1544</v>
      </c>
      <c r="WVO361" s="101">
        <v>20302</v>
      </c>
      <c r="WVP361" s="100" t="s">
        <v>1545</v>
      </c>
      <c r="WVQ361" s="100"/>
      <c r="WVR361" s="123" t="s">
        <v>1543</v>
      </c>
      <c r="WVS361" s="106"/>
      <c r="WVT361" s="99"/>
      <c r="WVU361" s="99">
        <f t="shared" si="270"/>
        <v>1</v>
      </c>
      <c r="WVV361" s="100" t="s">
        <v>1544</v>
      </c>
      <c r="WVW361" s="101">
        <v>20302</v>
      </c>
      <c r="WVX361" s="100" t="s">
        <v>1545</v>
      </c>
      <c r="WVY361" s="100"/>
      <c r="WVZ361" s="123" t="s">
        <v>1543</v>
      </c>
      <c r="WWA361" s="106"/>
      <c r="WWB361" s="99"/>
      <c r="WWC361" s="99">
        <f t="shared" si="270"/>
        <v>1</v>
      </c>
      <c r="WWD361" s="100" t="s">
        <v>1544</v>
      </c>
      <c r="WWE361" s="101">
        <v>20302</v>
      </c>
      <c r="WWF361" s="100" t="s">
        <v>1545</v>
      </c>
      <c r="WWG361" s="100"/>
      <c r="WWH361" s="123" t="s">
        <v>1543</v>
      </c>
      <c r="WWI361" s="106"/>
      <c r="WWJ361" s="99"/>
      <c r="WWK361" s="99">
        <f t="shared" si="270"/>
        <v>1</v>
      </c>
      <c r="WWL361" s="100" t="s">
        <v>1544</v>
      </c>
      <c r="WWM361" s="101">
        <v>20302</v>
      </c>
      <c r="WWN361" s="100" t="s">
        <v>1545</v>
      </c>
      <c r="WWO361" s="100"/>
      <c r="WWP361" s="123" t="s">
        <v>1543</v>
      </c>
      <c r="WWQ361" s="106"/>
      <c r="WWR361" s="99"/>
      <c r="WWS361" s="99">
        <f t="shared" si="270"/>
        <v>1</v>
      </c>
      <c r="WWT361" s="100" t="s">
        <v>1544</v>
      </c>
      <c r="WWU361" s="101">
        <v>20302</v>
      </c>
      <c r="WWV361" s="100" t="s">
        <v>1545</v>
      </c>
      <c r="WWW361" s="100"/>
      <c r="WWX361" s="123" t="s">
        <v>1543</v>
      </c>
      <c r="WWY361" s="106"/>
      <c r="WWZ361" s="99"/>
      <c r="WXA361" s="99">
        <f t="shared" si="270"/>
        <v>1</v>
      </c>
      <c r="WXB361" s="100" t="s">
        <v>1544</v>
      </c>
      <c r="WXC361" s="101">
        <v>20302</v>
      </c>
      <c r="WXD361" s="100" t="s">
        <v>1545</v>
      </c>
      <c r="WXE361" s="100"/>
      <c r="WXF361" s="123" t="s">
        <v>1543</v>
      </c>
      <c r="WXG361" s="106"/>
      <c r="WXH361" s="99"/>
      <c r="WXI361" s="99">
        <f t="shared" si="270"/>
        <v>1</v>
      </c>
      <c r="WXJ361" s="100" t="s">
        <v>1544</v>
      </c>
      <c r="WXK361" s="101">
        <v>20302</v>
      </c>
      <c r="WXL361" s="100" t="s">
        <v>1545</v>
      </c>
      <c r="WXM361" s="100"/>
      <c r="WXN361" s="123" t="s">
        <v>1543</v>
      </c>
      <c r="WXO361" s="106"/>
      <c r="WXP361" s="99"/>
      <c r="WXQ361" s="99">
        <f t="shared" si="270"/>
        <v>1</v>
      </c>
      <c r="WXR361" s="100" t="s">
        <v>1544</v>
      </c>
      <c r="WXS361" s="101">
        <v>20302</v>
      </c>
      <c r="WXT361" s="100" t="s">
        <v>1545</v>
      </c>
      <c r="WXU361" s="100"/>
      <c r="WXV361" s="123" t="s">
        <v>1543</v>
      </c>
      <c r="WXW361" s="106"/>
      <c r="WXX361" s="99"/>
      <c r="WXY361" s="99">
        <f t="shared" ref="WXY361:XAC361" si="271">IF(WYC361&gt;1,"",1)</f>
        <v>1</v>
      </c>
      <c r="WXZ361" s="100" t="s">
        <v>1544</v>
      </c>
      <c r="WYA361" s="101">
        <v>20302</v>
      </c>
      <c r="WYB361" s="100" t="s">
        <v>1545</v>
      </c>
      <c r="WYC361" s="100"/>
      <c r="WYD361" s="123" t="s">
        <v>1543</v>
      </c>
      <c r="WYE361" s="106"/>
      <c r="WYF361" s="99"/>
      <c r="WYG361" s="99">
        <f t="shared" si="271"/>
        <v>1</v>
      </c>
      <c r="WYH361" s="100" t="s">
        <v>1544</v>
      </c>
      <c r="WYI361" s="101">
        <v>20302</v>
      </c>
      <c r="WYJ361" s="100" t="s">
        <v>1545</v>
      </c>
      <c r="WYK361" s="100"/>
      <c r="WYL361" s="123" t="s">
        <v>1543</v>
      </c>
      <c r="WYM361" s="106"/>
      <c r="WYN361" s="99"/>
      <c r="WYO361" s="99">
        <f t="shared" si="271"/>
        <v>1</v>
      </c>
      <c r="WYP361" s="100" t="s">
        <v>1544</v>
      </c>
      <c r="WYQ361" s="101">
        <v>20302</v>
      </c>
      <c r="WYR361" s="100" t="s">
        <v>1545</v>
      </c>
      <c r="WYS361" s="100"/>
      <c r="WYT361" s="123" t="s">
        <v>1543</v>
      </c>
      <c r="WYU361" s="106"/>
      <c r="WYV361" s="99"/>
      <c r="WYW361" s="99">
        <f t="shared" si="271"/>
        <v>1</v>
      </c>
      <c r="WYX361" s="100" t="s">
        <v>1544</v>
      </c>
      <c r="WYY361" s="101">
        <v>20302</v>
      </c>
      <c r="WYZ361" s="100" t="s">
        <v>1545</v>
      </c>
      <c r="WZA361" s="100"/>
      <c r="WZB361" s="123" t="s">
        <v>1543</v>
      </c>
      <c r="WZC361" s="106"/>
      <c r="WZD361" s="99"/>
      <c r="WZE361" s="99">
        <f t="shared" si="271"/>
        <v>1</v>
      </c>
      <c r="WZF361" s="100" t="s">
        <v>1544</v>
      </c>
      <c r="WZG361" s="101">
        <v>20302</v>
      </c>
      <c r="WZH361" s="100" t="s">
        <v>1545</v>
      </c>
      <c r="WZI361" s="100"/>
      <c r="WZJ361" s="123" t="s">
        <v>1543</v>
      </c>
      <c r="WZK361" s="106"/>
      <c r="WZL361" s="99"/>
      <c r="WZM361" s="99">
        <f t="shared" si="271"/>
        <v>1</v>
      </c>
      <c r="WZN361" s="100" t="s">
        <v>1544</v>
      </c>
      <c r="WZO361" s="101">
        <v>20302</v>
      </c>
      <c r="WZP361" s="100" t="s">
        <v>1545</v>
      </c>
      <c r="WZQ361" s="100"/>
      <c r="WZR361" s="123" t="s">
        <v>1543</v>
      </c>
      <c r="WZS361" s="106"/>
      <c r="WZT361" s="99"/>
      <c r="WZU361" s="99">
        <f t="shared" si="271"/>
        <v>1</v>
      </c>
      <c r="WZV361" s="100" t="s">
        <v>1544</v>
      </c>
      <c r="WZW361" s="101">
        <v>20302</v>
      </c>
      <c r="WZX361" s="100" t="s">
        <v>1545</v>
      </c>
      <c r="WZY361" s="100"/>
      <c r="WZZ361" s="123" t="s">
        <v>1543</v>
      </c>
      <c r="XAA361" s="106"/>
      <c r="XAB361" s="99"/>
      <c r="XAC361" s="99">
        <f t="shared" si="271"/>
        <v>1</v>
      </c>
      <c r="XAD361" s="100" t="s">
        <v>1544</v>
      </c>
      <c r="XAE361" s="101">
        <v>20302</v>
      </c>
      <c r="XAF361" s="100" t="s">
        <v>1545</v>
      </c>
      <c r="XAG361" s="100"/>
      <c r="XAH361" s="123" t="s">
        <v>1543</v>
      </c>
      <c r="XAI361" s="106"/>
      <c r="XAJ361" s="99"/>
      <c r="XAK361" s="99">
        <f t="shared" ref="XAK361:XCO361" si="272">IF(XAO361&gt;1,"",1)</f>
        <v>1</v>
      </c>
      <c r="XAL361" s="100" t="s">
        <v>1544</v>
      </c>
      <c r="XAM361" s="101">
        <v>20302</v>
      </c>
      <c r="XAN361" s="100" t="s">
        <v>1545</v>
      </c>
      <c r="XAO361" s="100"/>
      <c r="XAP361" s="123" t="s">
        <v>1543</v>
      </c>
      <c r="XAQ361" s="106"/>
      <c r="XAR361" s="99"/>
      <c r="XAS361" s="99">
        <f t="shared" si="272"/>
        <v>1</v>
      </c>
      <c r="XAT361" s="100" t="s">
        <v>1544</v>
      </c>
      <c r="XAU361" s="101">
        <v>20302</v>
      </c>
      <c r="XAV361" s="100" t="s">
        <v>1545</v>
      </c>
      <c r="XAW361" s="100"/>
      <c r="XAX361" s="123" t="s">
        <v>1543</v>
      </c>
      <c r="XAY361" s="106"/>
      <c r="XAZ361" s="99"/>
      <c r="XBA361" s="99">
        <f t="shared" si="272"/>
        <v>1</v>
      </c>
      <c r="XBB361" s="100" t="s">
        <v>1544</v>
      </c>
      <c r="XBC361" s="101">
        <v>20302</v>
      </c>
      <c r="XBD361" s="100" t="s">
        <v>1545</v>
      </c>
      <c r="XBE361" s="100"/>
      <c r="XBF361" s="123" t="s">
        <v>1543</v>
      </c>
      <c r="XBG361" s="106"/>
      <c r="XBH361" s="99"/>
      <c r="XBI361" s="99">
        <f t="shared" si="272"/>
        <v>1</v>
      </c>
      <c r="XBJ361" s="100" t="s">
        <v>1544</v>
      </c>
      <c r="XBK361" s="101">
        <v>20302</v>
      </c>
      <c r="XBL361" s="100" t="s">
        <v>1545</v>
      </c>
      <c r="XBM361" s="100"/>
      <c r="XBN361" s="123" t="s">
        <v>1543</v>
      </c>
      <c r="XBO361" s="106"/>
      <c r="XBP361" s="99"/>
      <c r="XBQ361" s="99">
        <f t="shared" si="272"/>
        <v>1</v>
      </c>
      <c r="XBR361" s="100" t="s">
        <v>1544</v>
      </c>
      <c r="XBS361" s="101">
        <v>20302</v>
      </c>
      <c r="XBT361" s="100" t="s">
        <v>1545</v>
      </c>
      <c r="XBU361" s="100"/>
      <c r="XBV361" s="123" t="s">
        <v>1543</v>
      </c>
      <c r="XBW361" s="106"/>
      <c r="XBX361" s="99"/>
      <c r="XBY361" s="99">
        <f t="shared" si="272"/>
        <v>1</v>
      </c>
      <c r="XBZ361" s="100" t="s">
        <v>1544</v>
      </c>
      <c r="XCA361" s="101">
        <v>20302</v>
      </c>
      <c r="XCB361" s="100" t="s">
        <v>1545</v>
      </c>
      <c r="XCC361" s="100"/>
      <c r="XCD361" s="123" t="s">
        <v>1543</v>
      </c>
      <c r="XCE361" s="106"/>
      <c r="XCF361" s="99"/>
      <c r="XCG361" s="99">
        <f t="shared" si="272"/>
        <v>1</v>
      </c>
      <c r="XCH361" s="100" t="s">
        <v>1544</v>
      </c>
      <c r="XCI361" s="101">
        <v>20302</v>
      </c>
      <c r="XCJ361" s="100" t="s">
        <v>1545</v>
      </c>
      <c r="XCK361" s="100"/>
      <c r="XCL361" s="123" t="s">
        <v>1543</v>
      </c>
      <c r="XCM361" s="106"/>
      <c r="XCN361" s="99"/>
      <c r="XCO361" s="99">
        <f t="shared" si="272"/>
        <v>1</v>
      </c>
      <c r="XCP361" s="100" t="s">
        <v>1544</v>
      </c>
      <c r="XCQ361" s="101">
        <v>20302</v>
      </c>
      <c r="XCR361" s="100" t="s">
        <v>1545</v>
      </c>
      <c r="XCS361" s="100"/>
      <c r="XCT361" s="123" t="s">
        <v>1543</v>
      </c>
      <c r="XCU361" s="106"/>
      <c r="XCV361" s="99"/>
      <c r="XCW361" s="99">
        <f t="shared" ref="XCW361:XES361" si="273">IF(XDA361&gt;1,"",1)</f>
        <v>1</v>
      </c>
      <c r="XCX361" s="100" t="s">
        <v>1544</v>
      </c>
      <c r="XCY361" s="101">
        <v>20302</v>
      </c>
      <c r="XCZ361" s="100" t="s">
        <v>1545</v>
      </c>
      <c r="XDA361" s="100"/>
      <c r="XDB361" s="123" t="s">
        <v>1543</v>
      </c>
      <c r="XDC361" s="106"/>
      <c r="XDD361" s="99"/>
      <c r="XDE361" s="99">
        <f t="shared" si="273"/>
        <v>1</v>
      </c>
      <c r="XDF361" s="100" t="s">
        <v>1544</v>
      </c>
      <c r="XDG361" s="101">
        <v>20302</v>
      </c>
      <c r="XDH361" s="100" t="s">
        <v>1545</v>
      </c>
      <c r="XDI361" s="100"/>
      <c r="XDJ361" s="123" t="s">
        <v>1543</v>
      </c>
      <c r="XDK361" s="106"/>
      <c r="XDL361" s="99"/>
      <c r="XDM361" s="99">
        <f t="shared" si="273"/>
        <v>1</v>
      </c>
      <c r="XDN361" s="100" t="s">
        <v>1544</v>
      </c>
      <c r="XDO361" s="101">
        <v>20302</v>
      </c>
      <c r="XDP361" s="100" t="s">
        <v>1545</v>
      </c>
      <c r="XDQ361" s="100"/>
      <c r="XDR361" s="123" t="s">
        <v>1543</v>
      </c>
      <c r="XDS361" s="106"/>
      <c r="XDT361" s="99"/>
      <c r="XDU361" s="99">
        <f t="shared" si="273"/>
        <v>1</v>
      </c>
      <c r="XDV361" s="100" t="s">
        <v>1544</v>
      </c>
      <c r="XDW361" s="101">
        <v>20302</v>
      </c>
      <c r="XDX361" s="100" t="s">
        <v>1545</v>
      </c>
      <c r="XDY361" s="100"/>
      <c r="XDZ361" s="123" t="s">
        <v>1543</v>
      </c>
      <c r="XEA361" s="106"/>
      <c r="XEB361" s="99"/>
      <c r="XEC361" s="99">
        <f t="shared" si="273"/>
        <v>1</v>
      </c>
      <c r="XED361" s="100" t="s">
        <v>1544</v>
      </c>
      <c r="XEE361" s="101">
        <v>20302</v>
      </c>
      <c r="XEF361" s="100" t="s">
        <v>1545</v>
      </c>
      <c r="XEG361" s="100"/>
      <c r="XEH361" s="123" t="s">
        <v>1543</v>
      </c>
      <c r="XEI361" s="106"/>
      <c r="XEJ361" s="99"/>
      <c r="XEK361" s="99">
        <f t="shared" si="273"/>
        <v>1</v>
      </c>
      <c r="XEL361" s="100" t="s">
        <v>1544</v>
      </c>
      <c r="XEM361" s="101">
        <v>20302</v>
      </c>
      <c r="XEN361" s="100" t="s">
        <v>1545</v>
      </c>
      <c r="XEO361" s="100"/>
      <c r="XEP361" s="123" t="s">
        <v>1543</v>
      </c>
      <c r="XEQ361" s="106"/>
      <c r="XER361" s="99"/>
      <c r="XES361" s="99">
        <f t="shared" si="273"/>
        <v>1</v>
      </c>
      <c r="XET361" s="100" t="s">
        <v>1544</v>
      </c>
      <c r="XEU361" s="101">
        <v>20302</v>
      </c>
      <c r="XEV361" s="100" t="s">
        <v>1545</v>
      </c>
      <c r="XEW361" s="100"/>
      <c r="XEX361" s="123" t="s">
        <v>1543</v>
      </c>
      <c r="XEY361" s="106"/>
      <c r="XEZ361" s="99"/>
      <c r="XFA361" s="99" t="e">
        <f>IF(#REF!&gt;1,"",1)</f>
        <v>#REF!</v>
      </c>
      <c r="XFB361" s="100" t="s">
        <v>1544</v>
      </c>
      <c r="XFC361" s="101">
        <v>20302</v>
      </c>
    </row>
    <row r="362" spans="1:16383" x14ac:dyDescent="0.2">
      <c r="A362" s="120" t="s">
        <v>852</v>
      </c>
      <c r="B362" s="106"/>
      <c r="C362" s="106"/>
      <c r="D362" s="106"/>
      <c r="E362" s="106"/>
      <c r="F362" s="99" t="str">
        <f t="shared" ref="F362:F368" si="274">IF(M362&gt;1,"",1)</f>
        <v/>
      </c>
      <c r="G362" s="99"/>
      <c r="H362" s="103" t="s">
        <v>358</v>
      </c>
      <c r="I362" s="101">
        <v>33167</v>
      </c>
      <c r="J362" s="100" t="s">
        <v>361</v>
      </c>
      <c r="K362" s="257" t="s">
        <v>1522</v>
      </c>
      <c r="L362" s="103" t="s">
        <v>1523</v>
      </c>
      <c r="M362" s="100">
        <v>13</v>
      </c>
      <c r="N362" s="102"/>
      <c r="O362" s="274"/>
    </row>
    <row r="363" spans="1:16383" x14ac:dyDescent="0.2">
      <c r="A363" s="121" t="s">
        <v>92</v>
      </c>
      <c r="B363" s="106"/>
      <c r="C363" s="107"/>
      <c r="D363" s="107"/>
      <c r="E363" s="107"/>
      <c r="F363" s="99" t="str">
        <f t="shared" si="274"/>
        <v/>
      </c>
      <c r="G363" s="99"/>
      <c r="H363" s="103" t="s">
        <v>364</v>
      </c>
      <c r="I363" s="101">
        <v>31650</v>
      </c>
      <c r="J363" s="100" t="s">
        <v>365</v>
      </c>
      <c r="K363" s="103" t="s">
        <v>1505</v>
      </c>
      <c r="L363" s="103" t="s">
        <v>1506</v>
      </c>
      <c r="M363" s="100">
        <v>12</v>
      </c>
      <c r="N363" s="102"/>
      <c r="O363" s="274"/>
    </row>
    <row r="364" spans="1:16383" x14ac:dyDescent="0.2">
      <c r="A364" s="121" t="s">
        <v>1061</v>
      </c>
      <c r="B364" s="106"/>
      <c r="C364" s="107"/>
      <c r="D364" s="107"/>
      <c r="E364" s="107"/>
      <c r="F364" s="99" t="str">
        <f t="shared" si="274"/>
        <v/>
      </c>
      <c r="G364" s="99"/>
      <c r="H364" s="103" t="s">
        <v>1062</v>
      </c>
      <c r="I364" s="104">
        <v>33400</v>
      </c>
      <c r="J364" s="103" t="s">
        <v>1063</v>
      </c>
      <c r="K364" s="257" t="s">
        <v>1522</v>
      </c>
      <c r="L364" s="103" t="s">
        <v>1523</v>
      </c>
      <c r="M364" s="103">
        <v>17</v>
      </c>
      <c r="N364" s="102"/>
      <c r="O364" s="274"/>
    </row>
    <row r="365" spans="1:16383" x14ac:dyDescent="0.2">
      <c r="A365" s="123" t="s">
        <v>707</v>
      </c>
      <c r="B365" s="106"/>
      <c r="C365" s="99"/>
      <c r="D365" s="99"/>
      <c r="E365" s="99"/>
      <c r="F365" s="99" t="str">
        <f t="shared" si="274"/>
        <v/>
      </c>
      <c r="G365" s="99"/>
      <c r="H365" s="100" t="s">
        <v>445</v>
      </c>
      <c r="I365" s="101">
        <v>47400</v>
      </c>
      <c r="J365" s="100" t="s">
        <v>708</v>
      </c>
      <c r="K365" s="105" t="s">
        <v>1520</v>
      </c>
      <c r="L365" s="100" t="s">
        <v>1521</v>
      </c>
      <c r="M365" s="100">
        <v>17</v>
      </c>
      <c r="N365" s="102"/>
      <c r="O365" s="274"/>
    </row>
    <row r="366" spans="1:16383" x14ac:dyDescent="0.2">
      <c r="A366" s="120" t="s">
        <v>126</v>
      </c>
      <c r="B366" s="106"/>
      <c r="C366" s="106"/>
      <c r="D366" s="106"/>
      <c r="E366" s="106"/>
      <c r="F366" s="99" t="str">
        <f t="shared" si="274"/>
        <v/>
      </c>
      <c r="G366" s="99"/>
      <c r="H366" s="103" t="s">
        <v>366</v>
      </c>
      <c r="I366" s="101">
        <v>24750</v>
      </c>
      <c r="J366" s="100" t="s">
        <v>367</v>
      </c>
      <c r="K366" s="105" t="s">
        <v>1520</v>
      </c>
      <c r="L366" s="100" t="s">
        <v>1521</v>
      </c>
      <c r="M366" s="100">
        <v>17</v>
      </c>
      <c r="N366" s="102"/>
      <c r="O366" s="274"/>
    </row>
    <row r="367" spans="1:16383" x14ac:dyDescent="0.2">
      <c r="A367" s="120" t="s">
        <v>172</v>
      </c>
      <c r="B367" s="106"/>
      <c r="C367" s="106"/>
      <c r="D367" s="106"/>
      <c r="E367" s="106"/>
      <c r="F367" s="99" t="str">
        <f t="shared" si="274"/>
        <v/>
      </c>
      <c r="G367" s="99"/>
      <c r="H367" s="103" t="s">
        <v>368</v>
      </c>
      <c r="I367" s="101">
        <v>64122</v>
      </c>
      <c r="J367" s="100" t="s">
        <v>369</v>
      </c>
      <c r="K367" s="103" t="s">
        <v>1522</v>
      </c>
      <c r="L367" s="103" t="s">
        <v>1523</v>
      </c>
      <c r="M367" s="100">
        <v>17</v>
      </c>
      <c r="N367" s="102"/>
      <c r="O367" s="274"/>
    </row>
    <row r="368" spans="1:16383" x14ac:dyDescent="0.2">
      <c r="A368" s="123" t="s">
        <v>1330</v>
      </c>
      <c r="B368" s="106"/>
      <c r="C368" s="99"/>
      <c r="D368" s="99"/>
      <c r="E368" s="99"/>
      <c r="F368" s="99">
        <f t="shared" si="274"/>
        <v>1</v>
      </c>
      <c r="G368" s="99"/>
      <c r="H368" s="100" t="s">
        <v>1331</v>
      </c>
      <c r="I368" s="101">
        <v>54500</v>
      </c>
      <c r="J368" s="100" t="s">
        <v>1332</v>
      </c>
      <c r="K368" s="100" t="s">
        <v>1526</v>
      </c>
      <c r="L368" s="100" t="s">
        <v>1527</v>
      </c>
      <c r="M368" s="100"/>
      <c r="N368" s="102"/>
      <c r="O368" s="274"/>
    </row>
    <row r="369" spans="1:15" x14ac:dyDescent="0.2">
      <c r="A369" s="121" t="s">
        <v>1679</v>
      </c>
      <c r="B369" s="106"/>
      <c r="C369" s="107"/>
      <c r="D369" s="107"/>
      <c r="E369" s="107"/>
      <c r="F369" s="99"/>
      <c r="G369" s="99"/>
      <c r="H369" s="103" t="s">
        <v>1680</v>
      </c>
      <c r="I369" s="101">
        <v>56000</v>
      </c>
      <c r="J369" s="100" t="s">
        <v>1681</v>
      </c>
      <c r="K369" s="100" t="s">
        <v>1524</v>
      </c>
      <c r="L369" s="100" t="s">
        <v>1525</v>
      </c>
      <c r="M369" s="100">
        <v>17</v>
      </c>
      <c r="N369" s="102"/>
      <c r="O369" s="274"/>
    </row>
    <row r="370" spans="1:15" x14ac:dyDescent="0.2">
      <c r="A370" s="123" t="s">
        <v>1327</v>
      </c>
      <c r="B370" s="106"/>
      <c r="C370" s="99"/>
      <c r="D370" s="99"/>
      <c r="E370" s="99"/>
      <c r="F370" s="99" t="str">
        <f>IF(M370&gt;1,"",1)</f>
        <v/>
      </c>
      <c r="G370" s="99"/>
      <c r="H370" s="100" t="s">
        <v>1328</v>
      </c>
      <c r="I370" s="101">
        <v>55100</v>
      </c>
      <c r="J370" s="100" t="s">
        <v>1329</v>
      </c>
      <c r="K370" s="175" t="s">
        <v>1526</v>
      </c>
      <c r="L370" s="100" t="s">
        <v>1527</v>
      </c>
      <c r="M370" s="100">
        <v>22</v>
      </c>
      <c r="N370" s="102"/>
      <c r="O370" s="274"/>
    </row>
    <row r="371" spans="1:15" x14ac:dyDescent="0.2">
      <c r="A371" s="121" t="s">
        <v>1590</v>
      </c>
      <c r="B371" s="106"/>
      <c r="C371" s="107"/>
      <c r="D371" s="107"/>
      <c r="E371" s="107"/>
      <c r="F371" s="99"/>
      <c r="G371" s="99"/>
      <c r="H371" s="103" t="s">
        <v>1591</v>
      </c>
      <c r="I371" s="101">
        <v>18100</v>
      </c>
      <c r="J371" s="100" t="s">
        <v>1592</v>
      </c>
      <c r="K371" s="100" t="s">
        <v>1511</v>
      </c>
      <c r="L371" s="100" t="s">
        <v>1512</v>
      </c>
      <c r="M371" s="100">
        <v>20</v>
      </c>
      <c r="N371" s="102"/>
      <c r="O371" s="274"/>
    </row>
    <row r="372" spans="1:15" x14ac:dyDescent="0.2">
      <c r="A372" s="121" t="s">
        <v>93</v>
      </c>
      <c r="B372" s="106"/>
      <c r="C372" s="107"/>
      <c r="D372" s="107"/>
      <c r="E372" s="107"/>
      <c r="F372" s="99">
        <f>IF(M372&gt;1,"",1)</f>
        <v>1</v>
      </c>
      <c r="G372" s="99"/>
      <c r="H372" s="103" t="s">
        <v>370</v>
      </c>
      <c r="I372" s="101">
        <v>31340</v>
      </c>
      <c r="J372" s="100" t="s">
        <v>371</v>
      </c>
      <c r="K372" s="178" t="s">
        <v>1505</v>
      </c>
      <c r="L372" s="103" t="s">
        <v>1506</v>
      </c>
      <c r="M372" s="100"/>
      <c r="N372" s="102"/>
      <c r="O372" s="274"/>
    </row>
    <row r="373" spans="1:15" x14ac:dyDescent="0.2">
      <c r="A373" s="123" t="s">
        <v>924</v>
      </c>
      <c r="B373" s="106"/>
      <c r="C373" s="99">
        <v>1</v>
      </c>
      <c r="D373" s="99">
        <v>1</v>
      </c>
      <c r="E373" s="99"/>
      <c r="F373" s="99">
        <f>IF(M373&gt;1,"",1)</f>
        <v>1</v>
      </c>
      <c r="G373" s="99"/>
      <c r="H373" s="100" t="s">
        <v>1417</v>
      </c>
      <c r="I373" s="101">
        <v>17940</v>
      </c>
      <c r="J373" s="100" t="s">
        <v>725</v>
      </c>
      <c r="K373" s="175" t="s">
        <v>1528</v>
      </c>
      <c r="L373" s="100" t="s">
        <v>1529</v>
      </c>
      <c r="M373" s="100"/>
      <c r="N373" s="99"/>
      <c r="O373" s="277"/>
    </row>
    <row r="374" spans="1:15" x14ac:dyDescent="0.2">
      <c r="A374" s="121" t="s">
        <v>1630</v>
      </c>
      <c r="B374" s="106"/>
      <c r="C374" s="107"/>
      <c r="D374" s="107"/>
      <c r="E374" s="107"/>
      <c r="F374" s="99">
        <v>1</v>
      </c>
      <c r="G374" s="99"/>
      <c r="H374" s="103" t="s">
        <v>1631</v>
      </c>
      <c r="I374" s="101">
        <v>17580</v>
      </c>
      <c r="J374" s="100" t="s">
        <v>1632</v>
      </c>
      <c r="K374" s="175" t="s">
        <v>1524</v>
      </c>
      <c r="L374" s="100" t="s">
        <v>1525</v>
      </c>
      <c r="M374" s="100"/>
      <c r="N374" s="102"/>
      <c r="O374" s="274"/>
    </row>
    <row r="375" spans="1:15" x14ac:dyDescent="0.2">
      <c r="A375" s="123" t="s">
        <v>1543</v>
      </c>
      <c r="B375" s="106"/>
      <c r="C375" s="99"/>
      <c r="D375" s="99">
        <v>1</v>
      </c>
      <c r="E375" s="99"/>
      <c r="F375" s="99">
        <f>IF(K375&gt;1,"",1)</f>
        <v>1</v>
      </c>
      <c r="G375" s="99"/>
      <c r="H375" s="100" t="s">
        <v>1544</v>
      </c>
      <c r="I375" s="101">
        <v>20302</v>
      </c>
      <c r="J375" s="100" t="s">
        <v>1545</v>
      </c>
      <c r="K375" s="256"/>
      <c r="L375" s="282"/>
      <c r="M375" s="106"/>
      <c r="N375" s="102"/>
      <c r="O375" s="274"/>
    </row>
    <row r="376" spans="1:15" x14ac:dyDescent="0.2">
      <c r="A376" s="123" t="s">
        <v>853</v>
      </c>
      <c r="B376" s="106"/>
      <c r="C376" s="99">
        <v>1</v>
      </c>
      <c r="D376" s="99">
        <v>1</v>
      </c>
      <c r="E376" s="99"/>
      <c r="F376" s="99">
        <f>IF(M376&gt;1,"",1)</f>
        <v>1</v>
      </c>
      <c r="G376" s="99"/>
      <c r="H376" s="100" t="s">
        <v>717</v>
      </c>
      <c r="I376" s="101">
        <v>16710</v>
      </c>
      <c r="J376" s="100" t="s">
        <v>718</v>
      </c>
      <c r="K376" s="256"/>
      <c r="L376" s="100"/>
      <c r="M376" s="100"/>
      <c r="N376" s="102"/>
      <c r="O376" s="274"/>
    </row>
    <row r="377" spans="1:15" x14ac:dyDescent="0.2">
      <c r="A377" s="122" t="s">
        <v>127</v>
      </c>
      <c r="B377" s="106"/>
      <c r="C377" s="108"/>
      <c r="D377" s="108"/>
      <c r="E377" s="108"/>
      <c r="F377" s="99" t="str">
        <f>IF(M377&gt;1,"",1)</f>
        <v/>
      </c>
      <c r="G377" s="99"/>
      <c r="H377" s="103" t="s">
        <v>372</v>
      </c>
      <c r="I377" s="101">
        <v>24000</v>
      </c>
      <c r="J377" s="100" t="s">
        <v>373</v>
      </c>
      <c r="K377" s="105" t="s">
        <v>1520</v>
      </c>
      <c r="L377" s="100" t="s">
        <v>1521</v>
      </c>
      <c r="M377" s="100">
        <v>17</v>
      </c>
      <c r="N377" s="102"/>
      <c r="O377" s="274"/>
    </row>
    <row r="378" spans="1:15" x14ac:dyDescent="0.2">
      <c r="A378" s="120" t="s">
        <v>58</v>
      </c>
      <c r="B378" s="106"/>
      <c r="C378" s="106"/>
      <c r="D378" s="106"/>
      <c r="E378" s="106"/>
      <c r="F378" s="99" t="str">
        <f>IF(M378&gt;1,"",1)</f>
        <v/>
      </c>
      <c r="G378" s="99"/>
      <c r="H378" s="103" t="s">
        <v>484</v>
      </c>
      <c r="I378" s="101">
        <v>64500</v>
      </c>
      <c r="J378" s="100" t="s">
        <v>485</v>
      </c>
      <c r="K378" s="178" t="s">
        <v>1522</v>
      </c>
      <c r="L378" s="103" t="s">
        <v>1523</v>
      </c>
      <c r="M378" s="100">
        <v>17</v>
      </c>
      <c r="N378" s="102"/>
      <c r="O378" s="274"/>
    </row>
    <row r="379" spans="1:15" x14ac:dyDescent="0.2">
      <c r="A379" s="123" t="s">
        <v>854</v>
      </c>
      <c r="B379" s="106"/>
      <c r="C379" s="99"/>
      <c r="D379" s="99"/>
      <c r="E379" s="99"/>
      <c r="F379" s="99">
        <f>IF(M379&gt;1,"",1)</f>
        <v>1</v>
      </c>
      <c r="G379" s="99"/>
      <c r="H379" s="100" t="s">
        <v>855</v>
      </c>
      <c r="I379" s="101">
        <v>87000</v>
      </c>
      <c r="J379" s="100" t="s">
        <v>154</v>
      </c>
      <c r="K379" s="262" t="s">
        <v>1520</v>
      </c>
      <c r="L379" s="100" t="s">
        <v>1521</v>
      </c>
      <c r="M379" s="100"/>
      <c r="N379" s="102"/>
      <c r="O379" s="274"/>
    </row>
    <row r="380" spans="1:15" x14ac:dyDescent="0.2">
      <c r="A380" s="120" t="s">
        <v>856</v>
      </c>
      <c r="B380" s="106"/>
      <c r="C380" s="106">
        <v>1</v>
      </c>
      <c r="D380" s="106">
        <v>1</v>
      </c>
      <c r="E380" s="106"/>
      <c r="F380" s="99"/>
      <c r="G380" s="99"/>
      <c r="H380" s="103" t="s">
        <v>642</v>
      </c>
      <c r="I380" s="101">
        <v>40400</v>
      </c>
      <c r="J380" s="100" t="s">
        <v>643</v>
      </c>
      <c r="K380" s="100" t="s">
        <v>1528</v>
      </c>
      <c r="L380" s="100" t="s">
        <v>1529</v>
      </c>
      <c r="M380" s="100"/>
      <c r="N380" s="102"/>
      <c r="O380" s="274"/>
    </row>
    <row r="381" spans="1:15" x14ac:dyDescent="0.2">
      <c r="A381" s="123" t="s">
        <v>1255</v>
      </c>
      <c r="B381" s="106"/>
      <c r="C381" s="99"/>
      <c r="D381" s="99"/>
      <c r="E381" s="99"/>
      <c r="F381" s="99">
        <f t="shared" ref="F381:F390" si="275">IF(M381&gt;1,"",1)</f>
        <v>1</v>
      </c>
      <c r="G381" s="99"/>
      <c r="H381" s="100" t="s">
        <v>1256</v>
      </c>
      <c r="I381" s="101">
        <v>31140</v>
      </c>
      <c r="J381" s="100" t="s">
        <v>1257</v>
      </c>
      <c r="K381" s="100" t="s">
        <v>1528</v>
      </c>
      <c r="L381" s="100" t="s">
        <v>1529</v>
      </c>
      <c r="M381" s="100"/>
      <c r="N381" s="102"/>
      <c r="O381" s="274"/>
    </row>
    <row r="382" spans="1:15" x14ac:dyDescent="0.2">
      <c r="A382" s="123" t="s">
        <v>857</v>
      </c>
      <c r="B382" s="106"/>
      <c r="C382" s="99">
        <v>1</v>
      </c>
      <c r="D382" s="99">
        <v>1</v>
      </c>
      <c r="E382" s="99"/>
      <c r="F382" s="99">
        <f t="shared" si="275"/>
        <v>1</v>
      </c>
      <c r="G382" s="99"/>
      <c r="H382" s="100" t="s">
        <v>858</v>
      </c>
      <c r="I382" s="101">
        <v>71530</v>
      </c>
      <c r="J382" s="100" t="s">
        <v>859</v>
      </c>
      <c r="K382" s="100" t="s">
        <v>1528</v>
      </c>
      <c r="L382" s="100" t="s">
        <v>1529</v>
      </c>
      <c r="M382" s="100"/>
      <c r="N382" s="102"/>
      <c r="O382" s="274"/>
    </row>
    <row r="383" spans="1:15" x14ac:dyDescent="0.2">
      <c r="A383" s="123" t="s">
        <v>605</v>
      </c>
      <c r="B383" s="106"/>
      <c r="C383" s="99">
        <v>1</v>
      </c>
      <c r="D383" s="99">
        <v>1</v>
      </c>
      <c r="E383" s="99"/>
      <c r="F383" s="99"/>
      <c r="G383" s="99"/>
      <c r="H383" s="100" t="s">
        <v>606</v>
      </c>
      <c r="I383" s="101">
        <v>24250</v>
      </c>
      <c r="J383" s="100" t="s">
        <v>607</v>
      </c>
      <c r="K383" s="100" t="s">
        <v>1528</v>
      </c>
      <c r="L383" s="100" t="s">
        <v>1529</v>
      </c>
      <c r="M383" s="100"/>
      <c r="N383" s="102"/>
      <c r="O383" s="274"/>
    </row>
    <row r="384" spans="1:15" x14ac:dyDescent="0.2">
      <c r="A384" s="123" t="s">
        <v>1448</v>
      </c>
      <c r="B384" s="106"/>
      <c r="C384" s="99"/>
      <c r="D384" s="99"/>
      <c r="E384" s="99"/>
      <c r="F384" s="99">
        <f t="shared" si="275"/>
        <v>1</v>
      </c>
      <c r="G384" s="99"/>
      <c r="H384" s="100" t="s">
        <v>1449</v>
      </c>
      <c r="I384" s="101">
        <v>85000</v>
      </c>
      <c r="J384" s="100" t="s">
        <v>153</v>
      </c>
      <c r="K384" s="100" t="s">
        <v>1524</v>
      </c>
      <c r="L384" s="100" t="s">
        <v>1525</v>
      </c>
      <c r="M384" s="100"/>
      <c r="N384" s="102"/>
      <c r="O384" s="274"/>
    </row>
    <row r="385" spans="1:15" x14ac:dyDescent="0.2">
      <c r="A385" s="123" t="s">
        <v>1231</v>
      </c>
      <c r="B385" s="106"/>
      <c r="C385" s="99"/>
      <c r="D385" s="99"/>
      <c r="E385" s="99"/>
      <c r="F385" s="99">
        <f t="shared" si="275"/>
        <v>1</v>
      </c>
      <c r="G385" s="99"/>
      <c r="H385" s="100" t="s">
        <v>1232</v>
      </c>
      <c r="I385" s="101">
        <v>54600</v>
      </c>
      <c r="J385" s="100" t="s">
        <v>1233</v>
      </c>
      <c r="K385" s="100" t="s">
        <v>1526</v>
      </c>
      <c r="L385" s="100" t="s">
        <v>1527</v>
      </c>
      <c r="M385" s="100"/>
      <c r="N385" s="102"/>
      <c r="O385" s="274"/>
    </row>
    <row r="386" spans="1:15" x14ac:dyDescent="0.2">
      <c r="A386" s="123" t="s">
        <v>1137</v>
      </c>
      <c r="B386" s="106"/>
      <c r="C386" s="99"/>
      <c r="D386" s="99"/>
      <c r="E386" s="99"/>
      <c r="F386" s="99">
        <f t="shared" si="275"/>
        <v>1</v>
      </c>
      <c r="G386" s="99"/>
      <c r="H386" s="100" t="s">
        <v>1138</v>
      </c>
      <c r="I386" s="101">
        <v>47000</v>
      </c>
      <c r="J386" s="100" t="s">
        <v>1139</v>
      </c>
      <c r="K386" s="105" t="s">
        <v>1520</v>
      </c>
      <c r="L386" s="100" t="s">
        <v>1521</v>
      </c>
      <c r="M386" s="100"/>
      <c r="N386" s="102"/>
      <c r="O386" s="274"/>
    </row>
    <row r="387" spans="1:15" x14ac:dyDescent="0.2">
      <c r="A387" s="120" t="s">
        <v>128</v>
      </c>
      <c r="B387" s="106"/>
      <c r="C387" s="106"/>
      <c r="D387" s="106"/>
      <c r="E387" s="106"/>
      <c r="F387" s="99">
        <f t="shared" si="275"/>
        <v>1</v>
      </c>
      <c r="G387" s="99"/>
      <c r="H387" s="103" t="s">
        <v>374</v>
      </c>
      <c r="I387" s="101">
        <v>24100</v>
      </c>
      <c r="J387" s="100" t="s">
        <v>375</v>
      </c>
      <c r="K387" s="255" t="s">
        <v>1520</v>
      </c>
      <c r="L387" s="100" t="s">
        <v>1521</v>
      </c>
      <c r="M387" s="100"/>
      <c r="N387" s="102"/>
      <c r="O387" s="274"/>
    </row>
    <row r="388" spans="1:15" x14ac:dyDescent="0.2">
      <c r="A388" s="120" t="s">
        <v>59</v>
      </c>
      <c r="B388" s="106"/>
      <c r="C388" s="106"/>
      <c r="D388" s="106"/>
      <c r="E388" s="106"/>
      <c r="F388" s="99">
        <f t="shared" si="275"/>
        <v>1</v>
      </c>
      <c r="G388" s="99"/>
      <c r="H388" s="103" t="s">
        <v>376</v>
      </c>
      <c r="I388" s="101">
        <v>33000</v>
      </c>
      <c r="J388" s="100" t="s">
        <v>377</v>
      </c>
      <c r="K388" s="178" t="s">
        <v>1522</v>
      </c>
      <c r="L388" s="103" t="s">
        <v>1523</v>
      </c>
      <c r="M388" s="100"/>
      <c r="N388" s="288"/>
      <c r="O388" s="274"/>
    </row>
    <row r="389" spans="1:15" x14ac:dyDescent="0.2">
      <c r="A389" s="123" t="s">
        <v>516</v>
      </c>
      <c r="B389" s="106"/>
      <c r="C389" s="99"/>
      <c r="D389" s="99"/>
      <c r="E389" s="99"/>
      <c r="F389" s="99">
        <f t="shared" si="275"/>
        <v>1</v>
      </c>
      <c r="G389" s="99"/>
      <c r="H389" s="100" t="s">
        <v>517</v>
      </c>
      <c r="I389" s="101">
        <v>53000</v>
      </c>
      <c r="J389" s="100" t="s">
        <v>518</v>
      </c>
      <c r="K389" s="175" t="s">
        <v>1524</v>
      </c>
      <c r="L389" s="100" t="s">
        <v>1525</v>
      </c>
      <c r="M389" s="100"/>
      <c r="N389" s="102"/>
      <c r="O389" s="274"/>
    </row>
    <row r="390" spans="1:15" x14ac:dyDescent="0.2">
      <c r="A390" s="123" t="s">
        <v>940</v>
      </c>
      <c r="B390" s="106"/>
      <c r="C390" s="99"/>
      <c r="D390" s="99"/>
      <c r="E390" s="99"/>
      <c r="F390" s="99">
        <f t="shared" si="275"/>
        <v>1</v>
      </c>
      <c r="G390" s="99"/>
      <c r="H390" s="100" t="s">
        <v>941</v>
      </c>
      <c r="I390" s="101">
        <v>86200</v>
      </c>
      <c r="J390" s="100" t="s">
        <v>245</v>
      </c>
      <c r="K390" s="255" t="s">
        <v>1520</v>
      </c>
      <c r="L390" s="100" t="s">
        <v>1521</v>
      </c>
      <c r="M390" s="100"/>
      <c r="N390" s="102"/>
      <c r="O390" s="274"/>
    </row>
    <row r="391" spans="1:15" x14ac:dyDescent="0.2">
      <c r="A391" s="123" t="s">
        <v>1636</v>
      </c>
      <c r="B391" s="106"/>
      <c r="C391" s="99">
        <v>1</v>
      </c>
      <c r="D391" s="99"/>
      <c r="E391" s="99"/>
      <c r="F391" s="99">
        <v>1</v>
      </c>
      <c r="G391" s="99"/>
      <c r="H391" s="100" t="s">
        <v>1637</v>
      </c>
      <c r="I391" s="101">
        <v>33210</v>
      </c>
      <c r="J391" s="100" t="s">
        <v>326</v>
      </c>
      <c r="K391" s="175" t="s">
        <v>1511</v>
      </c>
      <c r="L391" s="100" t="s">
        <v>1512</v>
      </c>
      <c r="M391" s="100"/>
      <c r="N391" s="102"/>
      <c r="O391" s="274"/>
    </row>
    <row r="392" spans="1:15" x14ac:dyDescent="0.2">
      <c r="A392" s="123" t="s">
        <v>968</v>
      </c>
      <c r="B392" s="106"/>
      <c r="C392" s="99">
        <v>1</v>
      </c>
      <c r="D392" s="99">
        <v>1</v>
      </c>
      <c r="E392" s="99"/>
      <c r="F392" s="99">
        <f>IF(M392&gt;1,"",1)</f>
        <v>1</v>
      </c>
      <c r="G392" s="99"/>
      <c r="H392" s="100" t="s">
        <v>969</v>
      </c>
      <c r="I392" s="101">
        <v>74420</v>
      </c>
      <c r="J392" s="100" t="s">
        <v>970</v>
      </c>
      <c r="K392" s="100" t="s">
        <v>1528</v>
      </c>
      <c r="L392" s="100" t="s">
        <v>1529</v>
      </c>
      <c r="M392" s="100"/>
      <c r="N392" s="102"/>
      <c r="O392" s="274"/>
    </row>
    <row r="393" spans="1:15" x14ac:dyDescent="0.2">
      <c r="A393" s="123" t="s">
        <v>1141</v>
      </c>
      <c r="B393" s="106"/>
      <c r="C393" s="99"/>
      <c r="D393" s="99">
        <v>1</v>
      </c>
      <c r="E393" s="99"/>
      <c r="F393" s="99"/>
      <c r="G393" s="99"/>
      <c r="H393" s="100" t="s">
        <v>1142</v>
      </c>
      <c r="I393" s="101">
        <v>74200</v>
      </c>
      <c r="J393" s="100" t="s">
        <v>1143</v>
      </c>
      <c r="K393" s="100" t="s">
        <v>1528</v>
      </c>
      <c r="L393" s="100" t="s">
        <v>1529</v>
      </c>
      <c r="M393" s="100"/>
      <c r="N393" s="102"/>
      <c r="O393" s="274"/>
    </row>
    <row r="394" spans="1:15" x14ac:dyDescent="0.2">
      <c r="A394" s="123" t="s">
        <v>1275</v>
      </c>
      <c r="B394" s="106"/>
      <c r="C394" s="99"/>
      <c r="D394" s="99"/>
      <c r="E394" s="99"/>
      <c r="F394" s="99">
        <f t="shared" ref="F394:F425" si="276">IF(M394&gt;1,"",1)</f>
        <v>1</v>
      </c>
      <c r="G394" s="99"/>
      <c r="H394" s="100" t="s">
        <v>1223</v>
      </c>
      <c r="I394" s="101">
        <v>65700</v>
      </c>
      <c r="J394" s="100" t="s">
        <v>1224</v>
      </c>
      <c r="K394" s="178" t="s">
        <v>1522</v>
      </c>
      <c r="L394" s="103" t="s">
        <v>1523</v>
      </c>
      <c r="M394" s="100"/>
      <c r="N394" s="102"/>
      <c r="O394" s="274"/>
    </row>
    <row r="395" spans="1:15" x14ac:dyDescent="0.2">
      <c r="A395" s="123" t="s">
        <v>1593</v>
      </c>
      <c r="B395" s="106"/>
      <c r="C395" s="99">
        <v>1</v>
      </c>
      <c r="D395" s="99"/>
      <c r="E395" s="99"/>
      <c r="F395" s="99" t="str">
        <f t="shared" si="276"/>
        <v/>
      </c>
      <c r="G395" s="99"/>
      <c r="H395" s="100" t="s">
        <v>1594</v>
      </c>
      <c r="I395" s="101">
        <v>16700</v>
      </c>
      <c r="J395" s="100" t="s">
        <v>847</v>
      </c>
      <c r="K395" s="100" t="s">
        <v>1511</v>
      </c>
      <c r="L395" s="100" t="s">
        <v>1512</v>
      </c>
      <c r="M395" s="100">
        <v>23.47</v>
      </c>
      <c r="N395" s="102" t="s">
        <v>946</v>
      </c>
      <c r="O395" s="274"/>
    </row>
    <row r="396" spans="1:15" x14ac:dyDescent="0.2">
      <c r="A396" s="123" t="s">
        <v>1627</v>
      </c>
      <c r="B396" s="106"/>
      <c r="C396" s="99">
        <v>1</v>
      </c>
      <c r="D396" s="99"/>
      <c r="E396" s="99"/>
      <c r="F396" s="99">
        <f t="shared" si="276"/>
        <v>1</v>
      </c>
      <c r="G396" s="99">
        <v>1</v>
      </c>
      <c r="H396" s="100" t="s">
        <v>1626</v>
      </c>
      <c r="I396" s="101">
        <v>33610</v>
      </c>
      <c r="J396" s="100" t="s">
        <v>1018</v>
      </c>
      <c r="K396" s="100"/>
      <c r="L396" s="100"/>
      <c r="M396" s="100"/>
      <c r="N396" s="102" t="s">
        <v>946</v>
      </c>
      <c r="O396" s="274"/>
    </row>
    <row r="397" spans="1:15" x14ac:dyDescent="0.2">
      <c r="A397" s="123" t="s">
        <v>1102</v>
      </c>
      <c r="B397" s="106"/>
      <c r="C397" s="99">
        <v>1</v>
      </c>
      <c r="D397" s="99"/>
      <c r="E397" s="99"/>
      <c r="F397" s="99" t="str">
        <f t="shared" si="276"/>
        <v/>
      </c>
      <c r="G397" s="99"/>
      <c r="H397" s="100" t="s">
        <v>1103</v>
      </c>
      <c r="I397" s="101">
        <v>31170</v>
      </c>
      <c r="J397" s="100" t="s">
        <v>1104</v>
      </c>
      <c r="K397" s="103" t="s">
        <v>1505</v>
      </c>
      <c r="L397" s="103" t="s">
        <v>1506</v>
      </c>
      <c r="M397" s="100">
        <v>19.489999999999998</v>
      </c>
      <c r="N397" s="102" t="s">
        <v>946</v>
      </c>
      <c r="O397" s="274"/>
    </row>
    <row r="398" spans="1:15" x14ac:dyDescent="0.2">
      <c r="A398" s="123" t="s">
        <v>860</v>
      </c>
      <c r="B398" s="106"/>
      <c r="C398" s="99">
        <v>1</v>
      </c>
      <c r="D398" s="99">
        <v>1</v>
      </c>
      <c r="E398" s="99"/>
      <c r="F398" s="99">
        <f t="shared" si="276"/>
        <v>1</v>
      </c>
      <c r="G398" s="99"/>
      <c r="H398" s="100" t="s">
        <v>861</v>
      </c>
      <c r="I398" s="101">
        <v>74500</v>
      </c>
      <c r="J398" s="100" t="s">
        <v>862</v>
      </c>
      <c r="K398" s="100" t="s">
        <v>1528</v>
      </c>
      <c r="L398" s="100" t="s">
        <v>1529</v>
      </c>
      <c r="M398" s="100"/>
      <c r="N398" s="102"/>
      <c r="O398" s="274"/>
    </row>
    <row r="399" spans="1:15" x14ac:dyDescent="0.2">
      <c r="A399" s="123" t="s">
        <v>1132</v>
      </c>
      <c r="B399" s="106"/>
      <c r="C399" s="99">
        <v>1</v>
      </c>
      <c r="D399" s="99">
        <v>1</v>
      </c>
      <c r="E399" s="99"/>
      <c r="F399" s="99" t="str">
        <f t="shared" si="276"/>
        <v/>
      </c>
      <c r="G399" s="99"/>
      <c r="H399" s="100" t="s">
        <v>1124</v>
      </c>
      <c r="I399" s="101">
        <v>24660</v>
      </c>
      <c r="J399" s="100" t="s">
        <v>1125</v>
      </c>
      <c r="K399" s="175" t="s">
        <v>1530</v>
      </c>
      <c r="L399" s="100" t="s">
        <v>1531</v>
      </c>
      <c r="M399" s="100">
        <v>5.5</v>
      </c>
      <c r="N399" s="102"/>
      <c r="O399" s="274"/>
    </row>
    <row r="400" spans="1:15" x14ac:dyDescent="0.2">
      <c r="A400" s="123" t="s">
        <v>1496</v>
      </c>
      <c r="B400" s="106"/>
      <c r="C400" s="99"/>
      <c r="D400" s="99"/>
      <c r="E400" s="99"/>
      <c r="F400" s="99">
        <f t="shared" si="276"/>
        <v>1</v>
      </c>
      <c r="G400" s="99"/>
      <c r="H400" s="100" t="s">
        <v>1497</v>
      </c>
      <c r="I400" s="101">
        <v>40500</v>
      </c>
      <c r="J400" s="100" t="s">
        <v>532</v>
      </c>
      <c r="K400" s="100"/>
      <c r="L400" s="100"/>
      <c r="M400" s="100"/>
      <c r="N400" s="102"/>
      <c r="O400" s="274"/>
    </row>
    <row r="401" spans="1:15" x14ac:dyDescent="0.2">
      <c r="A401" s="123" t="s">
        <v>863</v>
      </c>
      <c r="B401" s="106"/>
      <c r="C401" s="99">
        <v>1</v>
      </c>
      <c r="D401" s="99">
        <v>1</v>
      </c>
      <c r="E401" s="99"/>
      <c r="F401" s="99">
        <f t="shared" si="276"/>
        <v>1</v>
      </c>
      <c r="G401" s="99"/>
      <c r="H401" s="100" t="s">
        <v>864</v>
      </c>
      <c r="I401" s="101">
        <v>89100</v>
      </c>
      <c r="J401" s="100" t="s">
        <v>865</v>
      </c>
      <c r="K401" s="175" t="s">
        <v>1526</v>
      </c>
      <c r="L401" s="100" t="s">
        <v>1527</v>
      </c>
      <c r="M401" s="100"/>
      <c r="N401" s="102"/>
      <c r="O401" s="274"/>
    </row>
    <row r="402" spans="1:15" x14ac:dyDescent="0.2">
      <c r="A402" s="123" t="s">
        <v>1605</v>
      </c>
      <c r="B402" s="106"/>
      <c r="C402" s="99"/>
      <c r="D402" s="99"/>
      <c r="E402" s="99"/>
      <c r="F402" s="99" t="str">
        <f t="shared" si="276"/>
        <v/>
      </c>
      <c r="G402" s="99"/>
      <c r="H402" s="100" t="s">
        <v>1606</v>
      </c>
      <c r="I402" s="101">
        <v>49000</v>
      </c>
      <c r="J402" s="100" t="s">
        <v>588</v>
      </c>
      <c r="K402" s="175" t="s">
        <v>1524</v>
      </c>
      <c r="L402" s="100" t="s">
        <v>1525</v>
      </c>
      <c r="M402" s="100">
        <v>17</v>
      </c>
      <c r="N402" s="102"/>
      <c r="O402" s="274"/>
    </row>
    <row r="403" spans="1:15" x14ac:dyDescent="0.2">
      <c r="A403" s="123" t="s">
        <v>1391</v>
      </c>
      <c r="B403" s="106"/>
      <c r="C403" s="99"/>
      <c r="D403" s="99"/>
      <c r="E403" s="99"/>
      <c r="F403" s="99" t="str">
        <f t="shared" si="276"/>
        <v/>
      </c>
      <c r="G403" s="99"/>
      <c r="H403" s="100" t="s">
        <v>1392</v>
      </c>
      <c r="I403" s="101">
        <v>21560</v>
      </c>
      <c r="J403" s="100" t="s">
        <v>1393</v>
      </c>
      <c r="K403" s="175" t="s">
        <v>1526</v>
      </c>
      <c r="L403" s="100" t="s">
        <v>1527</v>
      </c>
      <c r="M403" s="100">
        <v>17</v>
      </c>
      <c r="N403" s="102"/>
      <c r="O403" s="274"/>
    </row>
    <row r="404" spans="1:15" x14ac:dyDescent="0.2">
      <c r="A404" s="123" t="s">
        <v>752</v>
      </c>
      <c r="B404" s="106"/>
      <c r="C404" s="99"/>
      <c r="D404" s="99"/>
      <c r="E404" s="99"/>
      <c r="F404" s="99" t="str">
        <f t="shared" si="276"/>
        <v/>
      </c>
      <c r="G404" s="99"/>
      <c r="H404" s="100" t="s">
        <v>753</v>
      </c>
      <c r="I404" s="101">
        <v>72230</v>
      </c>
      <c r="J404" s="100" t="s">
        <v>754</v>
      </c>
      <c r="K404" s="175" t="s">
        <v>1524</v>
      </c>
      <c r="L404" s="100" t="s">
        <v>1525</v>
      </c>
      <c r="M404" s="100">
        <v>17</v>
      </c>
      <c r="N404" s="102"/>
      <c r="O404" s="274"/>
    </row>
    <row r="405" spans="1:15" x14ac:dyDescent="0.2">
      <c r="A405" s="123" t="s">
        <v>533</v>
      </c>
      <c r="B405" s="106"/>
      <c r="C405" s="99"/>
      <c r="D405" s="99"/>
      <c r="E405" s="99"/>
      <c r="F405" s="99" t="str">
        <f t="shared" si="276"/>
        <v/>
      </c>
      <c r="G405" s="99"/>
      <c r="H405" s="100" t="s">
        <v>534</v>
      </c>
      <c r="I405" s="101">
        <v>56400</v>
      </c>
      <c r="J405" s="100" t="s">
        <v>535</v>
      </c>
      <c r="K405" s="175" t="s">
        <v>1524</v>
      </c>
      <c r="L405" s="100" t="s">
        <v>1525</v>
      </c>
      <c r="M405" s="100">
        <v>12</v>
      </c>
      <c r="N405" s="102"/>
      <c r="O405" s="274"/>
    </row>
    <row r="406" spans="1:15" x14ac:dyDescent="0.2">
      <c r="A406" s="123" t="s">
        <v>512</v>
      </c>
      <c r="B406" s="106"/>
      <c r="C406" s="99"/>
      <c r="D406" s="99"/>
      <c r="E406" s="99"/>
      <c r="F406" s="99" t="str">
        <f t="shared" si="276"/>
        <v/>
      </c>
      <c r="G406" s="99"/>
      <c r="H406" s="100" t="s">
        <v>513</v>
      </c>
      <c r="I406" s="101">
        <v>35470</v>
      </c>
      <c r="J406" s="100" t="s">
        <v>514</v>
      </c>
      <c r="K406" s="256" t="s">
        <v>1524</v>
      </c>
      <c r="L406" s="100" t="s">
        <v>1525</v>
      </c>
      <c r="M406" s="100">
        <v>15</v>
      </c>
      <c r="N406" s="102"/>
      <c r="O406" s="274"/>
    </row>
    <row r="407" spans="1:15" x14ac:dyDescent="0.2">
      <c r="A407" s="123" t="s">
        <v>1348</v>
      </c>
      <c r="B407" s="106"/>
      <c r="C407" s="99"/>
      <c r="D407" s="99"/>
      <c r="E407" s="99"/>
      <c r="F407" s="99" t="str">
        <f t="shared" si="276"/>
        <v/>
      </c>
      <c r="G407" s="99"/>
      <c r="H407" s="100" t="s">
        <v>1349</v>
      </c>
      <c r="I407" s="101">
        <v>33530</v>
      </c>
      <c r="J407" s="100" t="s">
        <v>1350</v>
      </c>
      <c r="K407" s="103" t="s">
        <v>1522</v>
      </c>
      <c r="L407" s="103" t="s">
        <v>1523</v>
      </c>
      <c r="M407" s="100">
        <v>17</v>
      </c>
      <c r="N407" s="102"/>
      <c r="O407" s="274"/>
    </row>
    <row r="408" spans="1:15" x14ac:dyDescent="0.2">
      <c r="A408" s="120" t="s">
        <v>746</v>
      </c>
      <c r="B408" s="106"/>
      <c r="C408" s="106"/>
      <c r="D408" s="106"/>
      <c r="E408" s="106"/>
      <c r="F408" s="99" t="str">
        <f t="shared" si="276"/>
        <v/>
      </c>
      <c r="G408" s="99"/>
      <c r="H408" s="103" t="s">
        <v>177</v>
      </c>
      <c r="I408" s="101">
        <v>33430</v>
      </c>
      <c r="J408" s="100" t="s">
        <v>178</v>
      </c>
      <c r="K408" s="103" t="s">
        <v>1522</v>
      </c>
      <c r="L408" s="103" t="s">
        <v>1523</v>
      </c>
      <c r="M408" s="100">
        <v>17</v>
      </c>
      <c r="N408" s="102"/>
      <c r="O408" s="274"/>
    </row>
    <row r="409" spans="1:15" x14ac:dyDescent="0.2">
      <c r="A409" s="123" t="s">
        <v>1374</v>
      </c>
      <c r="B409" s="106"/>
      <c r="C409" s="99"/>
      <c r="D409" s="99"/>
      <c r="E409" s="99"/>
      <c r="F409" s="99" t="str">
        <f t="shared" si="276"/>
        <v/>
      </c>
      <c r="G409" s="99"/>
      <c r="H409" s="100" t="s">
        <v>1375</v>
      </c>
      <c r="I409" s="101">
        <v>90500</v>
      </c>
      <c r="J409" s="100" t="s">
        <v>1376</v>
      </c>
      <c r="K409" s="100" t="s">
        <v>1526</v>
      </c>
      <c r="L409" s="100" t="s">
        <v>1527</v>
      </c>
      <c r="M409" s="100">
        <v>17</v>
      </c>
      <c r="N409" s="102"/>
      <c r="O409" s="274"/>
    </row>
    <row r="410" spans="1:15" x14ac:dyDescent="0.2">
      <c r="A410" s="123" t="s">
        <v>1078</v>
      </c>
      <c r="B410" s="106"/>
      <c r="C410" s="99"/>
      <c r="D410" s="99"/>
      <c r="E410" s="99"/>
      <c r="F410" s="99">
        <f t="shared" si="276"/>
        <v>1</v>
      </c>
      <c r="G410" s="99"/>
      <c r="H410" s="100" t="s">
        <v>1079</v>
      </c>
      <c r="I410" s="101">
        <v>45340</v>
      </c>
      <c r="J410" s="100" t="s">
        <v>1080</v>
      </c>
      <c r="K410" s="100" t="s">
        <v>1511</v>
      </c>
      <c r="L410" s="100" t="s">
        <v>1512</v>
      </c>
      <c r="M410" s="100"/>
      <c r="N410" s="102"/>
      <c r="O410" s="274"/>
    </row>
    <row r="411" spans="1:15" x14ac:dyDescent="0.2">
      <c r="A411" s="120" t="s">
        <v>143</v>
      </c>
      <c r="B411" s="106"/>
      <c r="C411" s="106"/>
      <c r="D411" s="106"/>
      <c r="E411" s="106"/>
      <c r="F411" s="99">
        <f t="shared" si="276"/>
        <v>1</v>
      </c>
      <c r="G411" s="99"/>
      <c r="H411" s="100" t="s">
        <v>465</v>
      </c>
      <c r="I411" s="101">
        <v>73330</v>
      </c>
      <c r="J411" s="100" t="s">
        <v>466</v>
      </c>
      <c r="K411" s="100" t="s">
        <v>1511</v>
      </c>
      <c r="L411" s="100" t="s">
        <v>1512</v>
      </c>
      <c r="M411" s="100"/>
      <c r="N411" s="102"/>
      <c r="O411" s="274"/>
    </row>
    <row r="412" spans="1:15" x14ac:dyDescent="0.2">
      <c r="A412" s="123" t="s">
        <v>866</v>
      </c>
      <c r="B412" s="106"/>
      <c r="C412" s="99"/>
      <c r="D412" s="99"/>
      <c r="E412" s="99"/>
      <c r="F412" s="99" t="str">
        <f t="shared" si="276"/>
        <v/>
      </c>
      <c r="G412" s="99"/>
      <c r="H412" s="100" t="s">
        <v>867</v>
      </c>
      <c r="I412" s="101">
        <v>31450</v>
      </c>
      <c r="J412" s="100" t="s">
        <v>868</v>
      </c>
      <c r="K412" s="257" t="s">
        <v>1505</v>
      </c>
      <c r="L412" s="103" t="s">
        <v>1506</v>
      </c>
      <c r="M412" s="100">
        <v>15</v>
      </c>
      <c r="N412" s="102"/>
      <c r="O412" s="274"/>
    </row>
    <row r="413" spans="1:15" x14ac:dyDescent="0.2">
      <c r="A413" s="123" t="s">
        <v>1498</v>
      </c>
      <c r="B413" s="106"/>
      <c r="C413" s="99"/>
      <c r="D413" s="99"/>
      <c r="E413" s="99"/>
      <c r="F413" s="99" t="str">
        <f t="shared" si="276"/>
        <v/>
      </c>
      <c r="G413" s="99"/>
      <c r="H413" s="100" t="s">
        <v>1499</v>
      </c>
      <c r="I413" s="101">
        <v>33830</v>
      </c>
      <c r="J413" s="100" t="s">
        <v>1500</v>
      </c>
      <c r="K413" s="178" t="s">
        <v>1522</v>
      </c>
      <c r="L413" s="103" t="s">
        <v>1523</v>
      </c>
      <c r="M413" s="100">
        <v>17</v>
      </c>
      <c r="N413" s="102"/>
      <c r="O413" s="274"/>
    </row>
    <row r="414" spans="1:15" x14ac:dyDescent="0.2">
      <c r="A414" s="123" t="s">
        <v>722</v>
      </c>
      <c r="B414" s="106"/>
      <c r="C414" s="99"/>
      <c r="D414" s="99"/>
      <c r="E414" s="99"/>
      <c r="F414" s="99" t="str">
        <f t="shared" si="276"/>
        <v/>
      </c>
      <c r="G414" s="99"/>
      <c r="H414" s="100" t="s">
        <v>723</v>
      </c>
      <c r="I414" s="101">
        <v>22520</v>
      </c>
      <c r="J414" s="100" t="s">
        <v>724</v>
      </c>
      <c r="K414" s="256" t="s">
        <v>1524</v>
      </c>
      <c r="L414" s="100" t="s">
        <v>1525</v>
      </c>
      <c r="M414" s="100">
        <v>14</v>
      </c>
      <c r="N414" s="102"/>
      <c r="O414" s="274"/>
    </row>
    <row r="415" spans="1:15" x14ac:dyDescent="0.2">
      <c r="A415" s="120" t="s">
        <v>60</v>
      </c>
      <c r="B415" s="106"/>
      <c r="C415" s="106"/>
      <c r="D415" s="106"/>
      <c r="E415" s="106"/>
      <c r="F415" s="99" t="str">
        <f t="shared" si="276"/>
        <v/>
      </c>
      <c r="G415" s="99"/>
      <c r="H415" s="103" t="s">
        <v>379</v>
      </c>
      <c r="I415" s="101">
        <v>40600</v>
      </c>
      <c r="J415" s="100" t="s">
        <v>312</v>
      </c>
      <c r="K415" s="178" t="s">
        <v>1522</v>
      </c>
      <c r="L415" s="103" t="s">
        <v>1523</v>
      </c>
      <c r="M415" s="100">
        <v>17</v>
      </c>
      <c r="N415" s="102"/>
      <c r="O415" s="274"/>
    </row>
    <row r="416" spans="1:15" x14ac:dyDescent="0.2">
      <c r="A416" s="120" t="s">
        <v>478</v>
      </c>
      <c r="B416" s="106"/>
      <c r="C416" s="106"/>
      <c r="D416" s="106"/>
      <c r="E416" s="106"/>
      <c r="F416" s="99">
        <f t="shared" si="276"/>
        <v>1</v>
      </c>
      <c r="G416" s="99"/>
      <c r="H416" s="103" t="s">
        <v>479</v>
      </c>
      <c r="I416" s="106">
        <v>44130</v>
      </c>
      <c r="J416" s="103" t="s">
        <v>480</v>
      </c>
      <c r="K416" s="100" t="s">
        <v>1524</v>
      </c>
      <c r="L416" s="100" t="s">
        <v>1525</v>
      </c>
      <c r="M416" s="100"/>
      <c r="N416" s="102"/>
      <c r="O416" s="274"/>
    </row>
    <row r="417" spans="1:15" x14ac:dyDescent="0.2">
      <c r="A417" s="123" t="s">
        <v>740</v>
      </c>
      <c r="B417" s="106"/>
      <c r="C417" s="99"/>
      <c r="D417" s="99"/>
      <c r="E417" s="99"/>
      <c r="F417" s="99" t="str">
        <f t="shared" si="276"/>
        <v/>
      </c>
      <c r="G417" s="99"/>
      <c r="H417" s="100" t="s">
        <v>741</v>
      </c>
      <c r="I417" s="101">
        <v>77110</v>
      </c>
      <c r="J417" s="100" t="s">
        <v>742</v>
      </c>
      <c r="K417" s="100" t="s">
        <v>1524</v>
      </c>
      <c r="L417" s="100" t="s">
        <v>1525</v>
      </c>
      <c r="M417" s="100">
        <v>17</v>
      </c>
      <c r="N417" s="102"/>
      <c r="O417" s="274"/>
    </row>
    <row r="418" spans="1:15" x14ac:dyDescent="0.2">
      <c r="A418" s="123" t="s">
        <v>1342</v>
      </c>
      <c r="B418" s="106"/>
      <c r="C418" s="99"/>
      <c r="D418" s="99"/>
      <c r="E418" s="99"/>
      <c r="F418" s="99" t="str">
        <f t="shared" si="276"/>
        <v/>
      </c>
      <c r="G418" s="99"/>
      <c r="H418" s="100" t="s">
        <v>1343</v>
      </c>
      <c r="I418" s="101">
        <v>57220</v>
      </c>
      <c r="J418" s="100" t="s">
        <v>1344</v>
      </c>
      <c r="K418" s="175" t="s">
        <v>1526</v>
      </c>
      <c r="L418" s="100" t="s">
        <v>1527</v>
      </c>
      <c r="M418" s="100">
        <v>12</v>
      </c>
      <c r="N418" s="102"/>
      <c r="O418" s="274"/>
    </row>
    <row r="419" spans="1:15" x14ac:dyDescent="0.2">
      <c r="A419" s="123" t="s">
        <v>1333</v>
      </c>
      <c r="B419" s="106"/>
      <c r="C419" s="99"/>
      <c r="D419" s="99"/>
      <c r="E419" s="99"/>
      <c r="F419" s="99" t="str">
        <f t="shared" si="276"/>
        <v/>
      </c>
      <c r="G419" s="99"/>
      <c r="H419" s="100" t="s">
        <v>1334</v>
      </c>
      <c r="I419" s="101">
        <v>54150</v>
      </c>
      <c r="J419" s="100" t="s">
        <v>1335</v>
      </c>
      <c r="K419" s="175" t="s">
        <v>1526</v>
      </c>
      <c r="L419" s="100" t="s">
        <v>1527</v>
      </c>
      <c r="M419" s="100">
        <v>15</v>
      </c>
      <c r="N419" s="102"/>
      <c r="O419" s="274"/>
    </row>
    <row r="420" spans="1:15" x14ac:dyDescent="0.2">
      <c r="A420" s="123" t="s">
        <v>537</v>
      </c>
      <c r="B420" s="106"/>
      <c r="C420" s="99"/>
      <c r="D420" s="99"/>
      <c r="E420" s="99"/>
      <c r="F420" s="99" t="str">
        <f t="shared" si="276"/>
        <v/>
      </c>
      <c r="G420" s="99"/>
      <c r="H420" s="100" t="s">
        <v>538</v>
      </c>
      <c r="I420" s="101">
        <v>35170</v>
      </c>
      <c r="J420" s="100" t="s">
        <v>241</v>
      </c>
      <c r="K420" s="100" t="s">
        <v>1524</v>
      </c>
      <c r="L420" s="100" t="s">
        <v>1525</v>
      </c>
      <c r="M420" s="100">
        <v>10</v>
      </c>
      <c r="N420" s="102"/>
      <c r="O420" s="274"/>
    </row>
    <row r="421" spans="1:15" x14ac:dyDescent="0.2">
      <c r="A421" s="123" t="s">
        <v>1019</v>
      </c>
      <c r="B421" s="106"/>
      <c r="C421" s="99"/>
      <c r="D421" s="99"/>
      <c r="E421" s="99"/>
      <c r="F421" s="99">
        <f t="shared" si="276"/>
        <v>1</v>
      </c>
      <c r="G421" s="99"/>
      <c r="H421" s="100" t="s">
        <v>1020</v>
      </c>
      <c r="I421" s="101">
        <v>86180</v>
      </c>
      <c r="J421" s="100" t="s">
        <v>1021</v>
      </c>
      <c r="K421" s="105" t="s">
        <v>1520</v>
      </c>
      <c r="L421" s="100" t="s">
        <v>1521</v>
      </c>
      <c r="M421" s="100"/>
      <c r="N421" s="102"/>
      <c r="O421" s="274"/>
    </row>
    <row r="422" spans="1:15" x14ac:dyDescent="0.2">
      <c r="A422" s="120" t="s">
        <v>61</v>
      </c>
      <c r="B422" s="106"/>
      <c r="C422" s="106"/>
      <c r="D422" s="106"/>
      <c r="E422" s="106"/>
      <c r="F422" s="99" t="str">
        <f t="shared" si="276"/>
        <v/>
      </c>
      <c r="G422" s="99"/>
      <c r="H422" s="103" t="s">
        <v>380</v>
      </c>
      <c r="I422" s="101">
        <v>33360</v>
      </c>
      <c r="J422" s="100" t="s">
        <v>381</v>
      </c>
      <c r="K422" s="178" t="s">
        <v>1522</v>
      </c>
      <c r="L422" s="103" t="s">
        <v>1523</v>
      </c>
      <c r="M422" s="100">
        <v>17</v>
      </c>
      <c r="N422" s="102"/>
      <c r="O422" s="274"/>
    </row>
    <row r="423" spans="1:15" x14ac:dyDescent="0.2">
      <c r="A423" s="121" t="s">
        <v>94</v>
      </c>
      <c r="B423" s="106"/>
      <c r="C423" s="107"/>
      <c r="D423" s="107"/>
      <c r="E423" s="107"/>
      <c r="F423" s="99" t="str">
        <f t="shared" si="276"/>
        <v/>
      </c>
      <c r="G423" s="99"/>
      <c r="H423" s="103" t="s">
        <v>382</v>
      </c>
      <c r="I423" s="101">
        <v>34170</v>
      </c>
      <c r="J423" s="100" t="s">
        <v>383</v>
      </c>
      <c r="K423" s="103" t="s">
        <v>1505</v>
      </c>
      <c r="L423" s="103" t="s">
        <v>1506</v>
      </c>
      <c r="M423" s="100">
        <v>15</v>
      </c>
      <c r="N423" s="102"/>
      <c r="O423" s="274"/>
    </row>
    <row r="424" spans="1:15" x14ac:dyDescent="0.2">
      <c r="A424" s="121" t="s">
        <v>433</v>
      </c>
      <c r="B424" s="106"/>
      <c r="C424" s="107"/>
      <c r="D424" s="107"/>
      <c r="E424" s="107"/>
      <c r="F424" s="99">
        <f t="shared" si="276"/>
        <v>1</v>
      </c>
      <c r="G424" s="99"/>
      <c r="H424" s="103" t="s">
        <v>434</v>
      </c>
      <c r="I424" s="101">
        <v>81000</v>
      </c>
      <c r="J424" s="100" t="s">
        <v>435</v>
      </c>
      <c r="K424" s="103" t="s">
        <v>1505</v>
      </c>
      <c r="L424" s="103" t="s">
        <v>1506</v>
      </c>
      <c r="M424" s="100"/>
      <c r="N424" s="102"/>
      <c r="O424" s="274"/>
    </row>
    <row r="425" spans="1:15" x14ac:dyDescent="0.2">
      <c r="A425" s="120" t="s">
        <v>62</v>
      </c>
      <c r="B425" s="106"/>
      <c r="C425" s="106"/>
      <c r="D425" s="106"/>
      <c r="E425" s="106"/>
      <c r="F425" s="99" t="str">
        <f t="shared" si="276"/>
        <v/>
      </c>
      <c r="G425" s="99"/>
      <c r="H425" s="100" t="s">
        <v>460</v>
      </c>
      <c r="I425" s="101">
        <v>33620</v>
      </c>
      <c r="J425" s="100" t="s">
        <v>461</v>
      </c>
      <c r="K425" s="178" t="s">
        <v>1522</v>
      </c>
      <c r="L425" s="103" t="s">
        <v>1523</v>
      </c>
      <c r="M425" s="100">
        <v>17</v>
      </c>
      <c r="N425" s="102"/>
      <c r="O425" s="274"/>
    </row>
    <row r="426" spans="1:15" x14ac:dyDescent="0.2">
      <c r="A426" s="123" t="s">
        <v>1016</v>
      </c>
      <c r="B426" s="106"/>
      <c r="C426" s="99"/>
      <c r="D426" s="99"/>
      <c r="E426" s="99"/>
      <c r="F426" s="99" t="str">
        <f t="shared" ref="F426:F444" si="277">IF(M426&gt;1,"",1)</f>
        <v/>
      </c>
      <c r="G426" s="99"/>
      <c r="H426" s="100" t="s">
        <v>1017</v>
      </c>
      <c r="I426" s="101">
        <v>33610</v>
      </c>
      <c r="J426" s="100" t="s">
        <v>1018</v>
      </c>
      <c r="K426" s="103" t="s">
        <v>1522</v>
      </c>
      <c r="L426" s="103" t="s">
        <v>1523</v>
      </c>
      <c r="M426" s="100">
        <v>17</v>
      </c>
      <c r="N426" s="102"/>
      <c r="O426" s="274"/>
    </row>
    <row r="427" spans="1:15" x14ac:dyDescent="0.2">
      <c r="A427" s="120" t="s">
        <v>129</v>
      </c>
      <c r="B427" s="106"/>
      <c r="C427" s="106"/>
      <c r="D427" s="106"/>
      <c r="E427" s="106"/>
      <c r="F427" s="99">
        <f t="shared" si="277"/>
        <v>1</v>
      </c>
      <c r="G427" s="99"/>
      <c r="H427" s="103" t="s">
        <v>384</v>
      </c>
      <c r="I427" s="101">
        <v>16150</v>
      </c>
      <c r="J427" s="100" t="s">
        <v>385</v>
      </c>
      <c r="K427" s="255" t="s">
        <v>1520</v>
      </c>
      <c r="L427" s="100" t="s">
        <v>1521</v>
      </c>
      <c r="M427" s="100"/>
      <c r="N427" s="102"/>
      <c r="O427" s="274"/>
    </row>
    <row r="428" spans="1:15" x14ac:dyDescent="0.2">
      <c r="A428" s="123" t="s">
        <v>544</v>
      </c>
      <c r="B428" s="106"/>
      <c r="C428" s="99"/>
      <c r="D428" s="99"/>
      <c r="E428" s="99"/>
      <c r="F428" s="99" t="str">
        <f t="shared" si="277"/>
        <v/>
      </c>
      <c r="G428" s="99"/>
      <c r="H428" s="100" t="s">
        <v>545</v>
      </c>
      <c r="I428" s="101">
        <v>72560</v>
      </c>
      <c r="J428" s="100" t="s">
        <v>546</v>
      </c>
      <c r="K428" s="175" t="s">
        <v>1524</v>
      </c>
      <c r="L428" s="100" t="s">
        <v>1525</v>
      </c>
      <c r="M428" s="100">
        <v>12</v>
      </c>
      <c r="N428" s="102"/>
      <c r="O428" s="274"/>
    </row>
    <row r="429" spans="1:15" x14ac:dyDescent="0.2">
      <c r="A429" s="120" t="s">
        <v>869</v>
      </c>
      <c r="B429" s="106"/>
      <c r="C429" s="106"/>
      <c r="D429" s="106"/>
      <c r="E429" s="106"/>
      <c r="F429" s="99" t="str">
        <f t="shared" si="277"/>
        <v/>
      </c>
      <c r="G429" s="99"/>
      <c r="H429" s="103" t="s">
        <v>386</v>
      </c>
      <c r="I429" s="101">
        <v>16120</v>
      </c>
      <c r="J429" s="100" t="s">
        <v>387</v>
      </c>
      <c r="K429" s="255" t="s">
        <v>1520</v>
      </c>
      <c r="L429" s="100" t="s">
        <v>1521</v>
      </c>
      <c r="M429" s="100">
        <v>17</v>
      </c>
      <c r="N429" s="102"/>
      <c r="O429" s="274"/>
    </row>
    <row r="430" spans="1:15" x14ac:dyDescent="0.2">
      <c r="A430" s="123" t="s">
        <v>1380</v>
      </c>
      <c r="B430" s="106"/>
      <c r="C430" s="99"/>
      <c r="D430" s="99"/>
      <c r="E430" s="99"/>
      <c r="F430" s="99" t="str">
        <f t="shared" si="277"/>
        <v/>
      </c>
      <c r="G430" s="99"/>
      <c r="H430" s="100" t="s">
        <v>1381</v>
      </c>
      <c r="I430" s="101">
        <v>21300</v>
      </c>
      <c r="J430" s="100" t="s">
        <v>1382</v>
      </c>
      <c r="K430" s="100" t="s">
        <v>1526</v>
      </c>
      <c r="L430" s="100" t="s">
        <v>1527</v>
      </c>
      <c r="M430" s="100">
        <v>17</v>
      </c>
      <c r="N430" s="102"/>
      <c r="O430" s="274"/>
    </row>
    <row r="431" spans="1:15" x14ac:dyDescent="0.2">
      <c r="A431" s="123" t="s">
        <v>870</v>
      </c>
      <c r="B431" s="106"/>
      <c r="C431" s="99"/>
      <c r="D431" s="99"/>
      <c r="E431" s="99"/>
      <c r="F431" s="99" t="str">
        <f t="shared" si="277"/>
        <v/>
      </c>
      <c r="G431" s="99"/>
      <c r="H431" s="100" t="s">
        <v>871</v>
      </c>
      <c r="I431" s="101">
        <v>33950</v>
      </c>
      <c r="J431" s="100" t="s">
        <v>872</v>
      </c>
      <c r="K431" s="178" t="s">
        <v>1522</v>
      </c>
      <c r="L431" s="103" t="s">
        <v>1523</v>
      </c>
      <c r="M431" s="100">
        <v>17</v>
      </c>
      <c r="N431" s="102"/>
      <c r="O431" s="274"/>
    </row>
    <row r="432" spans="1:15" x14ac:dyDescent="0.2">
      <c r="A432" s="121" t="s">
        <v>95</v>
      </c>
      <c r="B432" s="106"/>
      <c r="C432" s="107">
        <v>1</v>
      </c>
      <c r="D432" s="107"/>
      <c r="E432" s="107"/>
      <c r="F432" s="99" t="str">
        <f t="shared" si="277"/>
        <v/>
      </c>
      <c r="G432" s="99"/>
      <c r="H432" s="100" t="s">
        <v>453</v>
      </c>
      <c r="I432" s="101">
        <v>31770</v>
      </c>
      <c r="J432" s="100" t="s">
        <v>1154</v>
      </c>
      <c r="K432" s="178" t="s">
        <v>1505</v>
      </c>
      <c r="L432" s="103" t="s">
        <v>1506</v>
      </c>
      <c r="M432" s="100">
        <v>17</v>
      </c>
      <c r="N432" s="102"/>
      <c r="O432" s="274"/>
    </row>
    <row r="433" spans="1:15" x14ac:dyDescent="0.2">
      <c r="A433" s="120" t="s">
        <v>144</v>
      </c>
      <c r="B433" s="106"/>
      <c r="C433" s="106"/>
      <c r="D433" s="106"/>
      <c r="E433" s="106"/>
      <c r="F433" s="99" t="str">
        <f t="shared" si="277"/>
        <v/>
      </c>
      <c r="G433" s="99"/>
      <c r="H433" s="103" t="s">
        <v>388</v>
      </c>
      <c r="I433" s="101">
        <v>35270</v>
      </c>
      <c r="J433" s="100" t="s">
        <v>389</v>
      </c>
      <c r="K433" s="175" t="s">
        <v>1524</v>
      </c>
      <c r="L433" s="100" t="s">
        <v>1525</v>
      </c>
      <c r="M433" s="100">
        <v>12</v>
      </c>
      <c r="N433" s="102"/>
      <c r="O433" s="274"/>
    </row>
    <row r="434" spans="1:15" x14ac:dyDescent="0.2">
      <c r="A434" s="123" t="s">
        <v>583</v>
      </c>
      <c r="B434" s="106"/>
      <c r="C434" s="99"/>
      <c r="D434" s="99"/>
      <c r="E434" s="99"/>
      <c r="F434" s="99" t="str">
        <f t="shared" si="277"/>
        <v/>
      </c>
      <c r="G434" s="99"/>
      <c r="H434" s="100" t="s">
        <v>584</v>
      </c>
      <c r="I434" s="101">
        <v>49700</v>
      </c>
      <c r="J434" s="100" t="s">
        <v>585</v>
      </c>
      <c r="K434" s="256" t="s">
        <v>1524</v>
      </c>
      <c r="L434" s="100" t="s">
        <v>1525</v>
      </c>
      <c r="M434" s="100">
        <v>17</v>
      </c>
      <c r="N434" s="102"/>
      <c r="O434" s="274"/>
    </row>
    <row r="435" spans="1:15" x14ac:dyDescent="0.2">
      <c r="A435" s="123" t="s">
        <v>615</v>
      </c>
      <c r="B435" s="106"/>
      <c r="C435" s="99"/>
      <c r="D435" s="99"/>
      <c r="E435" s="99"/>
      <c r="F435" s="99" t="str">
        <f t="shared" si="277"/>
        <v/>
      </c>
      <c r="G435" s="99"/>
      <c r="H435" s="100" t="s">
        <v>616</v>
      </c>
      <c r="I435" s="101">
        <v>33320</v>
      </c>
      <c r="J435" s="100" t="s">
        <v>617</v>
      </c>
      <c r="K435" s="178" t="s">
        <v>1522</v>
      </c>
      <c r="L435" s="103" t="s">
        <v>1523</v>
      </c>
      <c r="M435" s="100">
        <v>17</v>
      </c>
      <c r="N435" s="102"/>
      <c r="O435" s="274"/>
    </row>
    <row r="436" spans="1:15" x14ac:dyDescent="0.2">
      <c r="A436" s="120" t="s">
        <v>63</v>
      </c>
      <c r="B436" s="106"/>
      <c r="C436" s="106"/>
      <c r="D436" s="106"/>
      <c r="E436" s="106"/>
      <c r="F436" s="99" t="str">
        <f t="shared" si="277"/>
        <v/>
      </c>
      <c r="G436" s="99"/>
      <c r="H436" s="103" t="s">
        <v>390</v>
      </c>
      <c r="I436" s="101">
        <v>33370</v>
      </c>
      <c r="J436" s="100" t="s">
        <v>391</v>
      </c>
      <c r="K436" s="178" t="s">
        <v>1522</v>
      </c>
      <c r="L436" s="103" t="s">
        <v>1523</v>
      </c>
      <c r="M436" s="100">
        <v>17</v>
      </c>
      <c r="N436" s="102"/>
      <c r="O436" s="274"/>
    </row>
    <row r="437" spans="1:15" x14ac:dyDescent="0.2">
      <c r="A437" s="123" t="s">
        <v>1441</v>
      </c>
      <c r="B437" s="106"/>
      <c r="C437" s="99"/>
      <c r="D437" s="99"/>
      <c r="E437" s="99"/>
      <c r="F437" s="99" t="str">
        <f t="shared" si="277"/>
        <v/>
      </c>
      <c r="G437" s="99"/>
      <c r="H437" s="100" t="s">
        <v>1442</v>
      </c>
      <c r="I437" s="101">
        <v>68740</v>
      </c>
      <c r="J437" s="100" t="s">
        <v>1443</v>
      </c>
      <c r="K437" s="175" t="s">
        <v>1526</v>
      </c>
      <c r="L437" s="100" t="s">
        <v>1527</v>
      </c>
      <c r="M437" s="100">
        <v>17</v>
      </c>
      <c r="N437" s="102"/>
      <c r="O437" s="274"/>
    </row>
    <row r="438" spans="1:15" x14ac:dyDescent="0.2">
      <c r="A438" s="123" t="s">
        <v>1297</v>
      </c>
      <c r="B438" s="106"/>
      <c r="C438" s="99"/>
      <c r="D438" s="99"/>
      <c r="E438" s="99"/>
      <c r="F438" s="99" t="str">
        <f t="shared" si="277"/>
        <v/>
      </c>
      <c r="G438" s="99"/>
      <c r="H438" s="100" t="s">
        <v>1298</v>
      </c>
      <c r="I438" s="101">
        <v>31130</v>
      </c>
      <c r="J438" s="100" t="s">
        <v>1299</v>
      </c>
      <c r="K438" s="103" t="s">
        <v>1505</v>
      </c>
      <c r="L438" s="103" t="s">
        <v>1506</v>
      </c>
      <c r="M438" s="100">
        <v>17</v>
      </c>
      <c r="N438" s="102"/>
      <c r="O438" s="274"/>
    </row>
    <row r="439" spans="1:15" x14ac:dyDescent="0.2">
      <c r="A439" s="123" t="s">
        <v>873</v>
      </c>
      <c r="B439" s="106"/>
      <c r="C439" s="99"/>
      <c r="D439" s="99"/>
      <c r="E439" s="99"/>
      <c r="F439" s="99" t="str">
        <f t="shared" si="277"/>
        <v/>
      </c>
      <c r="G439" s="99"/>
      <c r="H439" s="100" t="s">
        <v>874</v>
      </c>
      <c r="I439" s="101">
        <v>31140</v>
      </c>
      <c r="J439" s="100" t="s">
        <v>875</v>
      </c>
      <c r="K439" s="257" t="s">
        <v>1505</v>
      </c>
      <c r="L439" s="103" t="s">
        <v>1506</v>
      </c>
      <c r="M439" s="100">
        <v>15</v>
      </c>
      <c r="N439" s="102"/>
      <c r="O439" s="274"/>
    </row>
    <row r="440" spans="1:15" x14ac:dyDescent="0.2">
      <c r="A440" s="123" t="s">
        <v>1234</v>
      </c>
      <c r="B440" s="106"/>
      <c r="C440" s="99"/>
      <c r="D440" s="99"/>
      <c r="E440" s="99"/>
      <c r="F440" s="99" t="str">
        <f t="shared" si="277"/>
        <v/>
      </c>
      <c r="G440" s="99"/>
      <c r="H440" s="100" t="s">
        <v>1235</v>
      </c>
      <c r="I440" s="101">
        <v>57650</v>
      </c>
      <c r="J440" s="100" t="s">
        <v>1236</v>
      </c>
      <c r="K440" s="256" t="s">
        <v>1526</v>
      </c>
      <c r="L440" s="100" t="s">
        <v>1527</v>
      </c>
      <c r="M440" s="100">
        <v>15</v>
      </c>
      <c r="N440" s="102"/>
      <c r="O440" s="274"/>
    </row>
    <row r="441" spans="1:15" x14ac:dyDescent="0.2">
      <c r="A441" s="120" t="s">
        <v>64</v>
      </c>
      <c r="B441" s="106"/>
      <c r="C441" s="106"/>
      <c r="D441" s="106"/>
      <c r="E441" s="106"/>
      <c r="F441" s="99" t="str">
        <f t="shared" si="277"/>
        <v/>
      </c>
      <c r="G441" s="99"/>
      <c r="H441" s="103" t="s">
        <v>392</v>
      </c>
      <c r="I441" s="101">
        <v>33133</v>
      </c>
      <c r="J441" s="100" t="s">
        <v>393</v>
      </c>
      <c r="K441" s="178" t="s">
        <v>1522</v>
      </c>
      <c r="L441" s="103" t="s">
        <v>1523</v>
      </c>
      <c r="M441" s="100">
        <v>17</v>
      </c>
      <c r="N441" s="102"/>
      <c r="O441" s="274"/>
    </row>
    <row r="442" spans="1:15" x14ac:dyDescent="0.2">
      <c r="A442" s="123" t="s">
        <v>1471</v>
      </c>
      <c r="B442" s="106"/>
      <c r="C442" s="99"/>
      <c r="D442" s="99"/>
      <c r="E442" s="99"/>
      <c r="F442" s="99" t="str">
        <f t="shared" si="277"/>
        <v/>
      </c>
      <c r="G442" s="99"/>
      <c r="H442" s="100" t="s">
        <v>1472</v>
      </c>
      <c r="I442" s="101">
        <v>67760</v>
      </c>
      <c r="J442" s="100" t="s">
        <v>1473</v>
      </c>
      <c r="K442" s="175" t="s">
        <v>1526</v>
      </c>
      <c r="L442" s="100" t="s">
        <v>1527</v>
      </c>
      <c r="M442" s="100">
        <v>17</v>
      </c>
      <c r="N442" s="102"/>
      <c r="O442" s="274"/>
    </row>
    <row r="443" spans="1:15" x14ac:dyDescent="0.2">
      <c r="A443" s="120" t="s">
        <v>130</v>
      </c>
      <c r="B443" s="106"/>
      <c r="C443" s="106"/>
      <c r="D443" s="106"/>
      <c r="E443" s="106"/>
      <c r="F443" s="99">
        <f t="shared" si="277"/>
        <v>1</v>
      </c>
      <c r="G443" s="99"/>
      <c r="H443" s="103" t="s">
        <v>394</v>
      </c>
      <c r="I443" s="101">
        <v>17260</v>
      </c>
      <c r="J443" s="100" t="s">
        <v>395</v>
      </c>
      <c r="K443" s="100" t="s">
        <v>1524</v>
      </c>
      <c r="L443" s="100" t="s">
        <v>1525</v>
      </c>
      <c r="M443" s="100"/>
      <c r="N443" s="102"/>
      <c r="O443" s="274"/>
    </row>
    <row r="444" spans="1:15" x14ac:dyDescent="0.2">
      <c r="A444" s="123" t="s">
        <v>1394</v>
      </c>
      <c r="B444" s="106"/>
      <c r="C444" s="99"/>
      <c r="D444" s="99"/>
      <c r="E444" s="99"/>
      <c r="F444" s="99" t="str">
        <f t="shared" si="277"/>
        <v/>
      </c>
      <c r="G444" s="99"/>
      <c r="H444" s="100" t="s">
        <v>1395</v>
      </c>
      <c r="I444" s="101">
        <v>67140</v>
      </c>
      <c r="J444" s="100" t="s">
        <v>1396</v>
      </c>
      <c r="K444" s="100" t="s">
        <v>1526</v>
      </c>
      <c r="L444" s="100" t="s">
        <v>1527</v>
      </c>
      <c r="M444" s="100">
        <v>17</v>
      </c>
      <c r="N444" s="102"/>
      <c r="O444" s="274"/>
    </row>
    <row r="445" spans="1:15" x14ac:dyDescent="0.2">
      <c r="A445" s="123" t="s">
        <v>1615</v>
      </c>
      <c r="B445" s="106"/>
      <c r="C445" s="99">
        <v>1</v>
      </c>
      <c r="D445" s="99"/>
      <c r="E445" s="99"/>
      <c r="F445" s="99"/>
      <c r="G445" s="99"/>
      <c r="H445" s="100" t="s">
        <v>1616</v>
      </c>
      <c r="I445" s="101">
        <v>31210</v>
      </c>
      <c r="J445" s="100" t="s">
        <v>1617</v>
      </c>
      <c r="K445" s="178" t="s">
        <v>1505</v>
      </c>
      <c r="L445" s="103" t="s">
        <v>1506</v>
      </c>
      <c r="M445" s="100">
        <v>17</v>
      </c>
      <c r="N445" s="102"/>
      <c r="O445" s="274"/>
    </row>
    <row r="446" spans="1:15" x14ac:dyDescent="0.2">
      <c r="A446" s="120" t="s">
        <v>139</v>
      </c>
      <c r="B446" s="106"/>
      <c r="C446" s="106"/>
      <c r="D446" s="106"/>
      <c r="E446" s="106"/>
      <c r="F446" s="99" t="str">
        <f>IF(M446&gt;1,"",1)</f>
        <v/>
      </c>
      <c r="G446" s="99"/>
      <c r="H446" s="103" t="s">
        <v>396</v>
      </c>
      <c r="I446" s="101">
        <v>6130</v>
      </c>
      <c r="J446" s="100" t="s">
        <v>397</v>
      </c>
      <c r="K446" s="178" t="s">
        <v>1505</v>
      </c>
      <c r="L446" s="103" t="s">
        <v>1506</v>
      </c>
      <c r="M446" s="100">
        <v>17</v>
      </c>
      <c r="N446" s="102"/>
      <c r="O446" s="274"/>
    </row>
    <row r="447" spans="1:15" x14ac:dyDescent="0.2">
      <c r="A447" s="123" t="s">
        <v>1423</v>
      </c>
      <c r="B447" s="106"/>
      <c r="C447" s="99"/>
      <c r="D447" s="99"/>
      <c r="E447" s="99"/>
      <c r="F447" s="99"/>
      <c r="G447" s="99"/>
      <c r="H447" s="100" t="s">
        <v>1424</v>
      </c>
      <c r="I447" s="101">
        <v>68500</v>
      </c>
      <c r="J447" s="100" t="s">
        <v>1425</v>
      </c>
      <c r="K447" s="100" t="s">
        <v>1526</v>
      </c>
      <c r="L447" s="100" t="s">
        <v>1527</v>
      </c>
      <c r="M447" s="100">
        <v>17</v>
      </c>
      <c r="N447" s="102"/>
      <c r="O447" s="274"/>
    </row>
    <row r="448" spans="1:15" x14ac:dyDescent="0.2">
      <c r="A448" s="123" t="s">
        <v>1353</v>
      </c>
      <c r="B448" s="106"/>
      <c r="C448" s="99"/>
      <c r="D448" s="99"/>
      <c r="E448" s="99"/>
      <c r="F448" s="99" t="str">
        <f t="shared" ref="F448:F456" si="278">IF(M448&gt;1,"",1)</f>
        <v/>
      </c>
      <c r="G448" s="99"/>
      <c r="H448" s="100" t="s">
        <v>1354</v>
      </c>
      <c r="I448" s="101">
        <v>67340</v>
      </c>
      <c r="J448" s="100" t="s">
        <v>1355</v>
      </c>
      <c r="K448" s="175" t="s">
        <v>1526</v>
      </c>
      <c r="L448" s="100" t="s">
        <v>1527</v>
      </c>
      <c r="M448" s="100">
        <v>12</v>
      </c>
      <c r="N448" s="102"/>
      <c r="O448" s="274"/>
    </row>
    <row r="449" spans="1:15" x14ac:dyDescent="0.2">
      <c r="A449" s="123" t="s">
        <v>528</v>
      </c>
      <c r="B449" s="106"/>
      <c r="C449" s="99"/>
      <c r="D449" s="99"/>
      <c r="E449" s="99"/>
      <c r="F449" s="99" t="str">
        <f t="shared" si="278"/>
        <v/>
      </c>
      <c r="G449" s="99"/>
      <c r="H449" s="100" t="s">
        <v>529</v>
      </c>
      <c r="I449" s="101">
        <v>56120</v>
      </c>
      <c r="J449" s="100" t="s">
        <v>530</v>
      </c>
      <c r="K449" s="256" t="s">
        <v>1524</v>
      </c>
      <c r="L449" s="100" t="s">
        <v>1525</v>
      </c>
      <c r="M449" s="100">
        <v>12</v>
      </c>
      <c r="N449" s="102"/>
      <c r="O449" s="274"/>
    </row>
    <row r="450" spans="1:15" x14ac:dyDescent="0.2">
      <c r="A450" s="123" t="s">
        <v>719</v>
      </c>
      <c r="B450" s="106"/>
      <c r="C450" s="99"/>
      <c r="D450" s="99"/>
      <c r="E450" s="99"/>
      <c r="F450" s="99">
        <f t="shared" si="278"/>
        <v>1</v>
      </c>
      <c r="G450" s="99"/>
      <c r="H450" s="100" t="s">
        <v>720</v>
      </c>
      <c r="I450" s="101">
        <v>37300</v>
      </c>
      <c r="J450" s="100" t="s">
        <v>721</v>
      </c>
      <c r="K450" s="255" t="s">
        <v>1520</v>
      </c>
      <c r="L450" s="100" t="s">
        <v>1521</v>
      </c>
      <c r="M450" s="100"/>
      <c r="N450" s="102"/>
      <c r="O450" s="274"/>
    </row>
    <row r="451" spans="1:15" x14ac:dyDescent="0.2">
      <c r="A451" s="123" t="s">
        <v>506</v>
      </c>
      <c r="B451" s="106"/>
      <c r="C451" s="99"/>
      <c r="D451" s="99"/>
      <c r="E451" s="99"/>
      <c r="F451" s="99" t="str">
        <f t="shared" si="278"/>
        <v/>
      </c>
      <c r="G451" s="99"/>
      <c r="H451" s="100" t="s">
        <v>507</v>
      </c>
      <c r="I451" s="101">
        <v>72210</v>
      </c>
      <c r="J451" s="100" t="s">
        <v>508</v>
      </c>
      <c r="K451" s="256" t="s">
        <v>1524</v>
      </c>
      <c r="L451" s="100" t="s">
        <v>1525</v>
      </c>
      <c r="M451" s="100">
        <v>10</v>
      </c>
      <c r="N451" s="102"/>
      <c r="O451" s="274"/>
    </row>
    <row r="452" spans="1:15" x14ac:dyDescent="0.2">
      <c r="A452" s="123" t="s">
        <v>1400</v>
      </c>
      <c r="B452" s="106"/>
      <c r="C452" s="99"/>
      <c r="D452" s="99"/>
      <c r="E452" s="99"/>
      <c r="F452" s="99" t="str">
        <f t="shared" si="278"/>
        <v/>
      </c>
      <c r="G452" s="99"/>
      <c r="H452" s="100" t="s">
        <v>1401</v>
      </c>
      <c r="I452" s="101">
        <v>85360</v>
      </c>
      <c r="J452" s="100" t="s">
        <v>1402</v>
      </c>
      <c r="K452" s="256" t="s">
        <v>1524</v>
      </c>
      <c r="L452" s="100" t="s">
        <v>1525</v>
      </c>
      <c r="M452" s="100">
        <v>17</v>
      </c>
      <c r="N452" s="102"/>
      <c r="O452" s="274"/>
    </row>
    <row r="453" spans="1:15" x14ac:dyDescent="0.2">
      <c r="A453" s="123" t="s">
        <v>1549</v>
      </c>
      <c r="B453" s="106"/>
      <c r="C453" s="99"/>
      <c r="D453" s="99"/>
      <c r="E453" s="99"/>
      <c r="F453" s="99" t="str">
        <f t="shared" si="278"/>
        <v/>
      </c>
      <c r="G453" s="99"/>
      <c r="H453" s="100" t="s">
        <v>1550</v>
      </c>
      <c r="I453" s="101">
        <v>33680</v>
      </c>
      <c r="J453" s="100" t="s">
        <v>1551</v>
      </c>
      <c r="K453" s="178" t="s">
        <v>1522</v>
      </c>
      <c r="L453" s="103" t="s">
        <v>1523</v>
      </c>
      <c r="M453" s="100">
        <v>17</v>
      </c>
      <c r="N453" s="102"/>
      <c r="O453" s="274"/>
    </row>
    <row r="454" spans="1:15" x14ac:dyDescent="0.2">
      <c r="A454" s="123" t="s">
        <v>1207</v>
      </c>
      <c r="B454" s="106"/>
      <c r="C454" s="99"/>
      <c r="D454" s="99"/>
      <c r="E454" s="99"/>
      <c r="F454" s="99">
        <f t="shared" si="278"/>
        <v>1</v>
      </c>
      <c r="G454" s="99"/>
      <c r="H454" s="100" t="s">
        <v>1208</v>
      </c>
      <c r="I454" s="101">
        <v>85460</v>
      </c>
      <c r="J454" s="100" t="s">
        <v>1209</v>
      </c>
      <c r="K454" s="175" t="s">
        <v>1524</v>
      </c>
      <c r="L454" s="100" t="s">
        <v>1525</v>
      </c>
      <c r="M454" s="100"/>
      <c r="N454" s="102"/>
      <c r="O454" s="274"/>
    </row>
    <row r="455" spans="1:15" x14ac:dyDescent="0.2">
      <c r="A455" s="123" t="s">
        <v>597</v>
      </c>
      <c r="B455" s="106"/>
      <c r="C455" s="99"/>
      <c r="D455" s="99"/>
      <c r="E455" s="99"/>
      <c r="F455" s="99">
        <f t="shared" si="278"/>
        <v>1</v>
      </c>
      <c r="G455" s="99"/>
      <c r="H455" s="100" t="s">
        <v>598</v>
      </c>
      <c r="I455" s="101">
        <v>69200</v>
      </c>
      <c r="J455" s="100" t="s">
        <v>599</v>
      </c>
      <c r="K455" s="255" t="s">
        <v>1520</v>
      </c>
      <c r="L455" s="100" t="s">
        <v>1521</v>
      </c>
      <c r="M455" s="100"/>
      <c r="N455" s="102"/>
      <c r="O455" s="274"/>
    </row>
    <row r="456" spans="1:15" x14ac:dyDescent="0.2">
      <c r="A456" s="123" t="s">
        <v>690</v>
      </c>
      <c r="B456" s="106"/>
      <c r="C456" s="99"/>
      <c r="D456" s="99"/>
      <c r="E456" s="99"/>
      <c r="F456" s="99" t="str">
        <f t="shared" si="278"/>
        <v/>
      </c>
      <c r="G456" s="99"/>
      <c r="H456" s="100" t="s">
        <v>691</v>
      </c>
      <c r="I456" s="101">
        <v>47230</v>
      </c>
      <c r="J456" s="100" t="s">
        <v>692</v>
      </c>
      <c r="K456" s="105" t="s">
        <v>1520</v>
      </c>
      <c r="L456" s="100" t="s">
        <v>1521</v>
      </c>
      <c r="M456" s="100">
        <v>17</v>
      </c>
      <c r="N456" s="102"/>
      <c r="O456" s="274"/>
    </row>
    <row r="457" spans="1:15" x14ac:dyDescent="0.2">
      <c r="A457" s="123" t="s">
        <v>1546</v>
      </c>
      <c r="B457" s="106"/>
      <c r="C457" s="99"/>
      <c r="D457" s="99"/>
      <c r="E457" s="99"/>
      <c r="F457" s="99"/>
      <c r="G457" s="99"/>
      <c r="H457" s="100" t="s">
        <v>1547</v>
      </c>
      <c r="I457" s="101">
        <v>33114</v>
      </c>
      <c r="J457" s="100" t="s">
        <v>1548</v>
      </c>
      <c r="K457" s="178" t="s">
        <v>1522</v>
      </c>
      <c r="L457" s="103" t="s">
        <v>1523</v>
      </c>
      <c r="M457" s="100">
        <v>17</v>
      </c>
      <c r="N457" s="102"/>
      <c r="O457" s="274"/>
    </row>
    <row r="458" spans="1:15" x14ac:dyDescent="0.2">
      <c r="A458" s="123" t="s">
        <v>876</v>
      </c>
      <c r="B458" s="106"/>
      <c r="C458" s="99"/>
      <c r="D458" s="99"/>
      <c r="E458" s="99"/>
      <c r="F458" s="99" t="str">
        <f t="shared" ref="F458:F465" si="279">IF(M458&gt;1,"",1)</f>
        <v/>
      </c>
      <c r="G458" s="99"/>
      <c r="H458" s="100" t="s">
        <v>536</v>
      </c>
      <c r="I458" s="101">
        <v>72000</v>
      </c>
      <c r="J458" s="100" t="s">
        <v>501</v>
      </c>
      <c r="K458" s="175" t="s">
        <v>1524</v>
      </c>
      <c r="L458" s="100" t="s">
        <v>1525</v>
      </c>
      <c r="M458" s="100">
        <v>12</v>
      </c>
      <c r="N458" s="102"/>
      <c r="O458" s="274"/>
    </row>
    <row r="459" spans="1:15" x14ac:dyDescent="0.2">
      <c r="A459" s="172" t="s">
        <v>877</v>
      </c>
      <c r="B459" s="173"/>
      <c r="C459" s="174"/>
      <c r="D459" s="174"/>
      <c r="E459" s="174"/>
      <c r="F459" s="99" t="str">
        <f t="shared" si="279"/>
        <v/>
      </c>
      <c r="G459" s="174"/>
      <c r="H459" s="175" t="s">
        <v>500</v>
      </c>
      <c r="I459" s="176">
        <v>72000</v>
      </c>
      <c r="J459" s="175" t="s">
        <v>501</v>
      </c>
      <c r="K459" s="175" t="s">
        <v>1524</v>
      </c>
      <c r="L459" s="100" t="s">
        <v>1525</v>
      </c>
      <c r="M459" s="175">
        <v>10</v>
      </c>
      <c r="N459" s="177"/>
      <c r="O459" s="278"/>
    </row>
    <row r="460" spans="1:15" x14ac:dyDescent="0.2">
      <c r="A460" s="172" t="s">
        <v>1237</v>
      </c>
      <c r="B460" s="173"/>
      <c r="C460" s="174"/>
      <c r="D460" s="174"/>
      <c r="E460" s="174"/>
      <c r="F460" s="99" t="str">
        <f t="shared" si="279"/>
        <v/>
      </c>
      <c r="G460" s="174"/>
      <c r="H460" s="175" t="s">
        <v>1238</v>
      </c>
      <c r="I460" s="176">
        <v>33470</v>
      </c>
      <c r="J460" s="175" t="s">
        <v>1239</v>
      </c>
      <c r="K460" s="178" t="s">
        <v>1522</v>
      </c>
      <c r="L460" s="103" t="s">
        <v>1523</v>
      </c>
      <c r="M460" s="175">
        <v>17</v>
      </c>
      <c r="N460" s="177"/>
      <c r="O460" s="278"/>
    </row>
    <row r="461" spans="1:15" x14ac:dyDescent="0.2">
      <c r="A461" s="179" t="s">
        <v>96</v>
      </c>
      <c r="B461" s="173"/>
      <c r="C461" s="180"/>
      <c r="D461" s="180"/>
      <c r="E461" s="180"/>
      <c r="F461" s="99" t="str">
        <f t="shared" si="279"/>
        <v/>
      </c>
      <c r="G461" s="174"/>
      <c r="H461" s="178" t="s">
        <v>398</v>
      </c>
      <c r="I461" s="176">
        <v>30120</v>
      </c>
      <c r="J461" s="175" t="s">
        <v>399</v>
      </c>
      <c r="K461" s="103" t="s">
        <v>1505</v>
      </c>
      <c r="L461" s="103" t="s">
        <v>1506</v>
      </c>
      <c r="M461" s="175">
        <v>10</v>
      </c>
      <c r="N461" s="177"/>
      <c r="O461" s="278"/>
    </row>
    <row r="462" spans="1:15" x14ac:dyDescent="0.2">
      <c r="A462" s="172" t="s">
        <v>1264</v>
      </c>
      <c r="B462" s="173"/>
      <c r="C462" s="174"/>
      <c r="D462" s="174"/>
      <c r="E462" s="174"/>
      <c r="F462" s="99" t="str">
        <f t="shared" si="279"/>
        <v/>
      </c>
      <c r="G462" s="174"/>
      <c r="H462" s="175" t="s">
        <v>1265</v>
      </c>
      <c r="I462" s="176">
        <v>57580</v>
      </c>
      <c r="J462" s="175" t="s">
        <v>1266</v>
      </c>
      <c r="K462" s="175" t="s">
        <v>1526</v>
      </c>
      <c r="L462" s="100" t="s">
        <v>1527</v>
      </c>
      <c r="M462" s="175">
        <v>17</v>
      </c>
      <c r="N462" s="177"/>
      <c r="O462" s="278"/>
    </row>
    <row r="463" spans="1:15" x14ac:dyDescent="0.2">
      <c r="A463" s="172" t="s">
        <v>626</v>
      </c>
      <c r="B463" s="173"/>
      <c r="C463" s="174"/>
      <c r="D463" s="174"/>
      <c r="E463" s="174"/>
      <c r="F463" s="99" t="str">
        <f t="shared" si="279"/>
        <v/>
      </c>
      <c r="G463" s="174"/>
      <c r="H463" s="175" t="s">
        <v>627</v>
      </c>
      <c r="I463" s="176">
        <v>85140</v>
      </c>
      <c r="J463" s="175" t="s">
        <v>628</v>
      </c>
      <c r="K463" s="100" t="s">
        <v>1524</v>
      </c>
      <c r="L463" s="100" t="s">
        <v>1525</v>
      </c>
      <c r="M463" s="175">
        <v>15</v>
      </c>
      <c r="N463" s="177"/>
      <c r="O463" s="278"/>
    </row>
    <row r="464" spans="1:15" x14ac:dyDescent="0.2">
      <c r="A464" s="181" t="s">
        <v>145</v>
      </c>
      <c r="B464" s="173"/>
      <c r="C464" s="173"/>
      <c r="D464" s="173"/>
      <c r="E464" s="173"/>
      <c r="F464" s="99">
        <f t="shared" si="279"/>
        <v>1</v>
      </c>
      <c r="G464" s="174"/>
      <c r="H464" s="178" t="s">
        <v>400</v>
      </c>
      <c r="I464" s="176">
        <v>35340</v>
      </c>
      <c r="J464" s="175" t="s">
        <v>401</v>
      </c>
      <c r="K464" s="256" t="s">
        <v>1524</v>
      </c>
      <c r="L464" s="100" t="s">
        <v>1525</v>
      </c>
      <c r="M464" s="175"/>
      <c r="N464" s="177"/>
      <c r="O464" s="278"/>
    </row>
    <row r="465" spans="1:15" x14ac:dyDescent="0.2">
      <c r="A465" s="172" t="s">
        <v>765</v>
      </c>
      <c r="B465" s="173"/>
      <c r="C465" s="174"/>
      <c r="D465" s="174"/>
      <c r="E465" s="174"/>
      <c r="F465" s="99">
        <f t="shared" si="279"/>
        <v>1</v>
      </c>
      <c r="G465" s="174"/>
      <c r="H465" s="175" t="s">
        <v>766</v>
      </c>
      <c r="I465" s="176">
        <v>87100</v>
      </c>
      <c r="J465" s="175" t="s">
        <v>154</v>
      </c>
      <c r="K465" s="262" t="s">
        <v>1520</v>
      </c>
      <c r="L465" s="100" t="s">
        <v>1521</v>
      </c>
      <c r="M465" s="175"/>
      <c r="N465" s="177"/>
      <c r="O465" s="278"/>
    </row>
    <row r="466" spans="1:15" x14ac:dyDescent="0.2">
      <c r="A466" s="172" t="s">
        <v>1644</v>
      </c>
      <c r="B466" s="173"/>
      <c r="C466" s="174"/>
      <c r="D466" s="174"/>
      <c r="E466" s="174"/>
      <c r="F466" s="99"/>
      <c r="G466" s="174"/>
      <c r="H466" s="175" t="s">
        <v>1645</v>
      </c>
      <c r="I466" s="176">
        <v>67380</v>
      </c>
      <c r="J466" s="175" t="s">
        <v>1646</v>
      </c>
      <c r="K466" s="175" t="s">
        <v>1526</v>
      </c>
      <c r="L466" s="100" t="s">
        <v>1527</v>
      </c>
      <c r="M466" s="175">
        <v>17</v>
      </c>
      <c r="N466" s="177"/>
      <c r="O466" s="278"/>
    </row>
    <row r="467" spans="1:15" x14ac:dyDescent="0.2">
      <c r="A467" s="172" t="s">
        <v>704</v>
      </c>
      <c r="B467" s="173"/>
      <c r="C467" s="174"/>
      <c r="D467" s="174"/>
      <c r="E467" s="174"/>
      <c r="F467" s="99" t="str">
        <f>IF(M467&gt;1,"",1)</f>
        <v/>
      </c>
      <c r="G467" s="174"/>
      <c r="H467" s="175" t="s">
        <v>705</v>
      </c>
      <c r="I467" s="176">
        <v>49160</v>
      </c>
      <c r="J467" s="175" t="s">
        <v>706</v>
      </c>
      <c r="K467" s="256" t="s">
        <v>1524</v>
      </c>
      <c r="L467" s="100" t="s">
        <v>1525</v>
      </c>
      <c r="M467" s="175">
        <v>14</v>
      </c>
      <c r="N467" s="177"/>
      <c r="O467" s="278"/>
    </row>
    <row r="468" spans="1:15" x14ac:dyDescent="0.2">
      <c r="A468" s="172" t="s">
        <v>639</v>
      </c>
      <c r="B468" s="173"/>
      <c r="C468" s="174"/>
      <c r="D468" s="174"/>
      <c r="E468" s="174"/>
      <c r="F468" s="99" t="str">
        <f>IF(M468&gt;1,"",1)</f>
        <v/>
      </c>
      <c r="G468" s="174"/>
      <c r="H468" s="175" t="s">
        <v>640</v>
      </c>
      <c r="I468" s="176">
        <v>19210</v>
      </c>
      <c r="J468" s="175" t="s">
        <v>641</v>
      </c>
      <c r="K468" s="262" t="s">
        <v>1520</v>
      </c>
      <c r="L468" s="100" t="s">
        <v>1521</v>
      </c>
      <c r="M468" s="175">
        <v>17</v>
      </c>
      <c r="N468" s="177"/>
      <c r="O468" s="278"/>
    </row>
    <row r="469" spans="1:15" x14ac:dyDescent="0.2">
      <c r="A469" s="172" t="s">
        <v>729</v>
      </c>
      <c r="B469" s="173"/>
      <c r="C469" s="174"/>
      <c r="D469" s="174"/>
      <c r="E469" s="174"/>
      <c r="F469" s="99">
        <f>IF(M469&gt;1,"",1)</f>
        <v>1</v>
      </c>
      <c r="G469" s="174"/>
      <c r="H469" s="175" t="s">
        <v>730</v>
      </c>
      <c r="I469" s="176">
        <v>37230</v>
      </c>
      <c r="J469" s="175" t="s">
        <v>731</v>
      </c>
      <c r="K469" s="255" t="s">
        <v>1520</v>
      </c>
      <c r="L469" s="100" t="s">
        <v>1521</v>
      </c>
      <c r="M469" s="175"/>
      <c r="N469" s="177"/>
      <c r="O469" s="278"/>
    </row>
    <row r="470" spans="1:15" x14ac:dyDescent="0.2">
      <c r="A470" s="172" t="s">
        <v>580</v>
      </c>
      <c r="B470" s="173"/>
      <c r="C470" s="174"/>
      <c r="D470" s="174"/>
      <c r="E470" s="174"/>
      <c r="F470" s="99" t="str">
        <f>IF(M470&gt;1,"",1)</f>
        <v/>
      </c>
      <c r="G470" s="174"/>
      <c r="H470" s="175" t="s">
        <v>581</v>
      </c>
      <c r="I470" s="176">
        <v>72600</v>
      </c>
      <c r="J470" s="175" t="s">
        <v>582</v>
      </c>
      <c r="K470" s="100" t="s">
        <v>1524</v>
      </c>
      <c r="L470" s="100" t="s">
        <v>1525</v>
      </c>
      <c r="M470" s="175">
        <v>12</v>
      </c>
      <c r="N470" s="177"/>
      <c r="O470" s="278"/>
    </row>
    <row r="471" spans="1:15" x14ac:dyDescent="0.2">
      <c r="A471" s="172" t="s">
        <v>770</v>
      </c>
      <c r="B471" s="173"/>
      <c r="C471" s="174"/>
      <c r="D471" s="174"/>
      <c r="E471" s="174"/>
      <c r="F471" s="99">
        <v>1</v>
      </c>
      <c r="G471" s="174"/>
      <c r="H471" s="175" t="s">
        <v>878</v>
      </c>
      <c r="I471" s="176">
        <v>17230</v>
      </c>
      <c r="J471" s="175" t="s">
        <v>771</v>
      </c>
      <c r="K471" s="100" t="s">
        <v>1524</v>
      </c>
      <c r="L471" s="100" t="s">
        <v>1525</v>
      </c>
      <c r="M471" s="175"/>
      <c r="N471" s="177"/>
      <c r="O471" s="278"/>
    </row>
    <row r="472" spans="1:15" x14ac:dyDescent="0.2">
      <c r="A472" s="172" t="s">
        <v>1361</v>
      </c>
      <c r="B472" s="173"/>
      <c r="C472" s="174"/>
      <c r="D472" s="174"/>
      <c r="E472" s="174"/>
      <c r="F472" s="99" t="str">
        <f t="shared" ref="F472:F512" si="280">IF(M472&gt;1,"",1)</f>
        <v/>
      </c>
      <c r="G472" s="174"/>
      <c r="H472" s="175" t="s">
        <v>1362</v>
      </c>
      <c r="I472" s="176">
        <v>68290</v>
      </c>
      <c r="J472" s="175" t="s">
        <v>1363</v>
      </c>
      <c r="K472" s="175" t="s">
        <v>1526</v>
      </c>
      <c r="L472" s="100" t="s">
        <v>1527</v>
      </c>
      <c r="M472" s="175">
        <v>17</v>
      </c>
      <c r="N472" s="177"/>
      <c r="O472" s="278"/>
    </row>
    <row r="473" spans="1:15" x14ac:dyDescent="0.2">
      <c r="A473" s="172" t="s">
        <v>1222</v>
      </c>
      <c r="B473" s="173"/>
      <c r="C473" s="174"/>
      <c r="D473" s="174"/>
      <c r="E473" s="174"/>
      <c r="F473" s="99" t="str">
        <f t="shared" si="280"/>
        <v/>
      </c>
      <c r="G473" s="174"/>
      <c r="H473" s="175" t="s">
        <v>1223</v>
      </c>
      <c r="I473" s="176">
        <v>65700</v>
      </c>
      <c r="J473" s="175" t="s">
        <v>1224</v>
      </c>
      <c r="K473" s="103" t="s">
        <v>1522</v>
      </c>
      <c r="L473" s="103" t="s">
        <v>1523</v>
      </c>
      <c r="M473" s="175">
        <v>17</v>
      </c>
      <c r="N473" s="177"/>
      <c r="O473" s="278"/>
    </row>
    <row r="474" spans="1:15" x14ac:dyDescent="0.2">
      <c r="A474" s="172" t="s">
        <v>1243</v>
      </c>
      <c r="B474" s="173"/>
      <c r="C474" s="174"/>
      <c r="D474" s="174"/>
      <c r="E474" s="174"/>
      <c r="F474" s="99" t="str">
        <f t="shared" si="280"/>
        <v/>
      </c>
      <c r="G474" s="174"/>
      <c r="H474" s="175" t="s">
        <v>1244</v>
      </c>
      <c r="I474" s="176">
        <v>54320</v>
      </c>
      <c r="J474" s="175" t="s">
        <v>1245</v>
      </c>
      <c r="K474" s="175" t="s">
        <v>1526</v>
      </c>
      <c r="L474" s="100" t="s">
        <v>1527</v>
      </c>
      <c r="M474" s="175">
        <v>12</v>
      </c>
      <c r="N474" s="177"/>
      <c r="O474" s="278"/>
    </row>
    <row r="475" spans="1:15" x14ac:dyDescent="0.2">
      <c r="A475" s="172" t="s">
        <v>1243</v>
      </c>
      <c r="B475" s="173"/>
      <c r="C475" s="174"/>
      <c r="D475" s="174"/>
      <c r="E475" s="174"/>
      <c r="F475" s="99" t="str">
        <f t="shared" si="280"/>
        <v/>
      </c>
      <c r="G475" s="174"/>
      <c r="H475" s="175" t="s">
        <v>1244</v>
      </c>
      <c r="I475" s="176">
        <v>54320</v>
      </c>
      <c r="J475" s="175" t="s">
        <v>1245</v>
      </c>
      <c r="K475" s="100" t="s">
        <v>1526</v>
      </c>
      <c r="L475" s="100" t="s">
        <v>1527</v>
      </c>
      <c r="M475" s="175">
        <v>12</v>
      </c>
      <c r="N475" s="177"/>
      <c r="O475" s="278"/>
    </row>
    <row r="476" spans="1:15" x14ac:dyDescent="0.2">
      <c r="A476" s="172" t="s">
        <v>608</v>
      </c>
      <c r="B476" s="173"/>
      <c r="C476" s="174"/>
      <c r="D476" s="174"/>
      <c r="E476" s="174"/>
      <c r="F476" s="99" t="str">
        <f t="shared" si="280"/>
        <v/>
      </c>
      <c r="G476" s="174"/>
      <c r="H476" s="175" t="s">
        <v>609</v>
      </c>
      <c r="I476" s="176">
        <v>49630</v>
      </c>
      <c r="J476" s="175" t="s">
        <v>610</v>
      </c>
      <c r="K476" s="175" t="s">
        <v>1524</v>
      </c>
      <c r="L476" s="100" t="s">
        <v>1525</v>
      </c>
      <c r="M476" s="175">
        <v>15</v>
      </c>
      <c r="N476" s="177"/>
      <c r="O476" s="278"/>
    </row>
    <row r="477" spans="1:15" x14ac:dyDescent="0.2">
      <c r="A477" s="172" t="s">
        <v>558</v>
      </c>
      <c r="B477" s="173"/>
      <c r="C477" s="174"/>
      <c r="D477" s="174"/>
      <c r="E477" s="174"/>
      <c r="F477" s="99" t="str">
        <f t="shared" si="280"/>
        <v/>
      </c>
      <c r="G477" s="174"/>
      <c r="H477" s="175" t="s">
        <v>559</v>
      </c>
      <c r="I477" s="176">
        <v>35520</v>
      </c>
      <c r="J477" s="175" t="s">
        <v>560</v>
      </c>
      <c r="K477" s="175" t="s">
        <v>1524</v>
      </c>
      <c r="L477" s="100" t="s">
        <v>1525</v>
      </c>
      <c r="M477" s="175">
        <v>12</v>
      </c>
      <c r="N477" s="177"/>
      <c r="O477" s="278"/>
    </row>
    <row r="478" spans="1:15" x14ac:dyDescent="0.2">
      <c r="A478" s="181" t="s">
        <v>146</v>
      </c>
      <c r="B478" s="173"/>
      <c r="C478" s="173"/>
      <c r="D478" s="173"/>
      <c r="E478" s="173"/>
      <c r="F478" s="99">
        <f t="shared" si="280"/>
        <v>1</v>
      </c>
      <c r="G478" s="174"/>
      <c r="H478" s="178" t="s">
        <v>402</v>
      </c>
      <c r="I478" s="176">
        <v>41500</v>
      </c>
      <c r="J478" s="175" t="s">
        <v>403</v>
      </c>
      <c r="K478" s="175" t="s">
        <v>1511</v>
      </c>
      <c r="L478" s="100" t="s">
        <v>1512</v>
      </c>
      <c r="M478" s="175"/>
      <c r="N478" s="177"/>
      <c r="O478" s="278"/>
    </row>
    <row r="479" spans="1:15" x14ac:dyDescent="0.2">
      <c r="A479" s="181" t="s">
        <v>131</v>
      </c>
      <c r="B479" s="173"/>
      <c r="C479" s="173"/>
      <c r="D479" s="173"/>
      <c r="E479" s="173"/>
      <c r="F479" s="99">
        <f t="shared" si="280"/>
        <v>1</v>
      </c>
      <c r="G479" s="174"/>
      <c r="H479" s="178" t="s">
        <v>404</v>
      </c>
      <c r="I479" s="176">
        <v>17150</v>
      </c>
      <c r="J479" s="175" t="s">
        <v>405</v>
      </c>
      <c r="K479" s="100" t="s">
        <v>1524</v>
      </c>
      <c r="L479" s="100" t="s">
        <v>1525</v>
      </c>
      <c r="M479" s="175"/>
      <c r="N479" s="177"/>
      <c r="O479" s="278"/>
    </row>
    <row r="480" spans="1:15" x14ac:dyDescent="0.2">
      <c r="A480" s="172" t="s">
        <v>747</v>
      </c>
      <c r="B480" s="173"/>
      <c r="C480" s="174"/>
      <c r="D480" s="174"/>
      <c r="E480" s="174"/>
      <c r="F480" s="99" t="str">
        <f t="shared" si="280"/>
        <v/>
      </c>
      <c r="G480" s="174"/>
      <c r="H480" s="175" t="s">
        <v>748</v>
      </c>
      <c r="I480" s="176">
        <v>31850</v>
      </c>
      <c r="J480" s="175" t="s">
        <v>749</v>
      </c>
      <c r="K480" s="178" t="s">
        <v>1505</v>
      </c>
      <c r="L480" s="103" t="s">
        <v>1506</v>
      </c>
      <c r="M480" s="175">
        <v>15</v>
      </c>
      <c r="N480" s="177"/>
      <c r="O480" s="278"/>
    </row>
    <row r="481" spans="1:15" x14ac:dyDescent="0.2">
      <c r="A481" s="181" t="s">
        <v>132</v>
      </c>
      <c r="B481" s="173"/>
      <c r="C481" s="173"/>
      <c r="D481" s="173"/>
      <c r="E481" s="173"/>
      <c r="F481" s="99" t="str">
        <f t="shared" si="280"/>
        <v/>
      </c>
      <c r="G481" s="174"/>
      <c r="H481" s="178" t="s">
        <v>406</v>
      </c>
      <c r="I481" s="176">
        <v>24400</v>
      </c>
      <c r="J481" s="175" t="s">
        <v>407</v>
      </c>
      <c r="K481" s="255" t="s">
        <v>1520</v>
      </c>
      <c r="L481" s="100" t="s">
        <v>1521</v>
      </c>
      <c r="M481" s="175">
        <v>17</v>
      </c>
      <c r="N481" s="177"/>
      <c r="O481" s="278"/>
    </row>
    <row r="482" spans="1:15" x14ac:dyDescent="0.2">
      <c r="A482" s="172" t="s">
        <v>879</v>
      </c>
      <c r="B482" s="173"/>
      <c r="C482" s="174"/>
      <c r="D482" s="174"/>
      <c r="E482" s="174"/>
      <c r="F482" s="99">
        <f t="shared" si="280"/>
        <v>1</v>
      </c>
      <c r="G482" s="174"/>
      <c r="H482" s="175" t="s">
        <v>880</v>
      </c>
      <c r="I482" s="176">
        <v>87800</v>
      </c>
      <c r="J482" s="175" t="s">
        <v>881</v>
      </c>
      <c r="K482" s="255" t="s">
        <v>1520</v>
      </c>
      <c r="L482" s="100" t="s">
        <v>1521</v>
      </c>
      <c r="M482" s="175"/>
      <c r="N482" s="177"/>
      <c r="O482" s="278"/>
    </row>
    <row r="483" spans="1:15" x14ac:dyDescent="0.2">
      <c r="A483" s="172" t="s">
        <v>1288</v>
      </c>
      <c r="B483" s="173"/>
      <c r="C483" s="174"/>
      <c r="D483" s="174"/>
      <c r="E483" s="174"/>
      <c r="F483" s="99" t="str">
        <f t="shared" si="280"/>
        <v/>
      </c>
      <c r="G483" s="174"/>
      <c r="H483" s="175" t="s">
        <v>1289</v>
      </c>
      <c r="I483" s="176">
        <v>85330</v>
      </c>
      <c r="J483" s="175" t="s">
        <v>1290</v>
      </c>
      <c r="K483" s="100" t="s">
        <v>1524</v>
      </c>
      <c r="L483" s="100" t="s">
        <v>1525</v>
      </c>
      <c r="M483" s="175">
        <v>17</v>
      </c>
      <c r="N483" s="177"/>
      <c r="O483" s="278"/>
    </row>
    <row r="484" spans="1:15" x14ac:dyDescent="0.2">
      <c r="A484" s="172" t="s">
        <v>668</v>
      </c>
      <c r="B484" s="173"/>
      <c r="C484" s="174"/>
      <c r="D484" s="174"/>
      <c r="E484" s="174"/>
      <c r="F484" s="99" t="str">
        <f t="shared" si="280"/>
        <v/>
      </c>
      <c r="G484" s="174"/>
      <c r="H484" s="175" t="s">
        <v>669</v>
      </c>
      <c r="I484" s="176">
        <v>24800</v>
      </c>
      <c r="J484" s="175" t="s">
        <v>670</v>
      </c>
      <c r="K484" s="105" t="s">
        <v>1520</v>
      </c>
      <c r="L484" s="100" t="s">
        <v>1521</v>
      </c>
      <c r="M484" s="175">
        <v>17</v>
      </c>
      <c r="N484" s="177"/>
      <c r="O484" s="278"/>
    </row>
    <row r="485" spans="1:15" x14ac:dyDescent="0.2">
      <c r="A485" s="172" t="s">
        <v>1306</v>
      </c>
      <c r="B485" s="173"/>
      <c r="C485" s="174"/>
      <c r="D485" s="174"/>
      <c r="E485" s="174"/>
      <c r="F485" s="99" t="str">
        <f t="shared" si="280"/>
        <v/>
      </c>
      <c r="G485" s="174"/>
      <c r="H485" s="175" t="s">
        <v>1307</v>
      </c>
      <c r="I485" s="176">
        <v>24660</v>
      </c>
      <c r="J485" s="175" t="s">
        <v>1308</v>
      </c>
      <c r="K485" s="255" t="s">
        <v>1520</v>
      </c>
      <c r="L485" s="100" t="s">
        <v>1521</v>
      </c>
      <c r="M485" s="175">
        <v>17</v>
      </c>
      <c r="N485" s="177"/>
      <c r="O485" s="278"/>
    </row>
    <row r="486" spans="1:15" x14ac:dyDescent="0.2">
      <c r="A486" s="172" t="s">
        <v>562</v>
      </c>
      <c r="B486" s="173"/>
      <c r="C486" s="174"/>
      <c r="D486" s="174"/>
      <c r="E486" s="174"/>
      <c r="F486" s="99" t="str">
        <f t="shared" si="280"/>
        <v/>
      </c>
      <c r="G486" s="174"/>
      <c r="H486" s="175" t="s">
        <v>563</v>
      </c>
      <c r="I486" s="176">
        <v>35230</v>
      </c>
      <c r="J486" s="175" t="s">
        <v>564</v>
      </c>
      <c r="K486" s="175" t="s">
        <v>1524</v>
      </c>
      <c r="L486" s="100" t="s">
        <v>1525</v>
      </c>
      <c r="M486" s="175">
        <v>10</v>
      </c>
      <c r="N486" s="177"/>
      <c r="O486" s="278"/>
    </row>
    <row r="487" spans="1:15" x14ac:dyDescent="0.2">
      <c r="A487" s="179" t="s">
        <v>97</v>
      </c>
      <c r="B487" s="173"/>
      <c r="C487" s="180"/>
      <c r="D487" s="180"/>
      <c r="E487" s="180"/>
      <c r="F487" s="99">
        <f t="shared" si="280"/>
        <v>1</v>
      </c>
      <c r="G487" s="174"/>
      <c r="H487" s="178" t="s">
        <v>408</v>
      </c>
      <c r="I487" s="176">
        <v>12510</v>
      </c>
      <c r="J487" s="175" t="s">
        <v>409</v>
      </c>
      <c r="K487" s="178" t="s">
        <v>1505</v>
      </c>
      <c r="L487" s="103" t="s">
        <v>1506</v>
      </c>
      <c r="M487" s="175"/>
      <c r="N487" s="177"/>
      <c r="O487" s="278"/>
    </row>
    <row r="488" spans="1:15" x14ac:dyDescent="0.2">
      <c r="A488" s="172" t="s">
        <v>882</v>
      </c>
      <c r="B488" s="173"/>
      <c r="C488" s="174"/>
      <c r="D488" s="174"/>
      <c r="E488" s="174"/>
      <c r="F488" s="99" t="str">
        <f t="shared" si="280"/>
        <v/>
      </c>
      <c r="G488" s="174"/>
      <c r="H488" s="175" t="s">
        <v>883</v>
      </c>
      <c r="I488" s="176">
        <v>40160</v>
      </c>
      <c r="J488" s="175" t="s">
        <v>281</v>
      </c>
      <c r="K488" s="178" t="s">
        <v>1522</v>
      </c>
      <c r="L488" s="103" t="s">
        <v>1523</v>
      </c>
      <c r="M488" s="175">
        <v>17</v>
      </c>
      <c r="N488" s="177"/>
      <c r="O488" s="278"/>
    </row>
    <row r="489" spans="1:15" x14ac:dyDescent="0.2">
      <c r="A489" s="172" t="s">
        <v>565</v>
      </c>
      <c r="B489" s="173"/>
      <c r="C489" s="174"/>
      <c r="D489" s="174"/>
      <c r="E489" s="174"/>
      <c r="F489" s="99" t="str">
        <f t="shared" si="280"/>
        <v/>
      </c>
      <c r="G489" s="174"/>
      <c r="H489" s="175" t="s">
        <v>566</v>
      </c>
      <c r="I489" s="176">
        <v>35160</v>
      </c>
      <c r="J489" s="175" t="s">
        <v>567</v>
      </c>
      <c r="K489" s="256" t="s">
        <v>1524</v>
      </c>
      <c r="L489" s="100" t="s">
        <v>1525</v>
      </c>
      <c r="M489" s="175">
        <v>15</v>
      </c>
      <c r="N489" s="177"/>
      <c r="O489" s="278"/>
    </row>
    <row r="490" spans="1:15" x14ac:dyDescent="0.2">
      <c r="A490" s="181" t="s">
        <v>137</v>
      </c>
      <c r="B490" s="173"/>
      <c r="C490" s="173"/>
      <c r="D490" s="173"/>
      <c r="E490" s="173"/>
      <c r="F490" s="99">
        <f t="shared" si="280"/>
        <v>1</v>
      </c>
      <c r="G490" s="174"/>
      <c r="H490" s="178" t="s">
        <v>410</v>
      </c>
      <c r="I490" s="176">
        <v>6580</v>
      </c>
      <c r="J490" s="175" t="s">
        <v>411</v>
      </c>
      <c r="K490" s="103" t="s">
        <v>1505</v>
      </c>
      <c r="L490" s="103" t="s">
        <v>1506</v>
      </c>
      <c r="M490" s="175"/>
      <c r="N490" s="177"/>
      <c r="O490" s="278"/>
    </row>
    <row r="491" spans="1:15" x14ac:dyDescent="0.2">
      <c r="A491" s="172" t="s">
        <v>1444</v>
      </c>
      <c r="B491" s="173"/>
      <c r="C491" s="174"/>
      <c r="D491" s="174"/>
      <c r="E491" s="174"/>
      <c r="F491" s="99" t="str">
        <f t="shared" si="280"/>
        <v/>
      </c>
      <c r="G491" s="174"/>
      <c r="H491" s="175" t="s">
        <v>1432</v>
      </c>
      <c r="I491" s="176">
        <v>68120</v>
      </c>
      <c r="J491" s="175" t="s">
        <v>1433</v>
      </c>
      <c r="K491" s="175" t="s">
        <v>1526</v>
      </c>
      <c r="L491" s="100" t="s">
        <v>1527</v>
      </c>
      <c r="M491" s="175">
        <v>17</v>
      </c>
      <c r="N491" s="177"/>
      <c r="O491" s="278"/>
    </row>
    <row r="492" spans="1:15" x14ac:dyDescent="0.2">
      <c r="A492" s="172" t="s">
        <v>1474</v>
      </c>
      <c r="B492" s="173"/>
      <c r="C492" s="174"/>
      <c r="D492" s="174"/>
      <c r="E492" s="174"/>
      <c r="F492" s="99" t="str">
        <f t="shared" si="280"/>
        <v/>
      </c>
      <c r="G492" s="174"/>
      <c r="H492" s="175" t="s">
        <v>1475</v>
      </c>
      <c r="I492" s="176">
        <v>33220</v>
      </c>
      <c r="J492" s="175" t="s">
        <v>346</v>
      </c>
      <c r="K492" s="103" t="s">
        <v>1522</v>
      </c>
      <c r="L492" s="103" t="s">
        <v>1523</v>
      </c>
      <c r="M492" s="175">
        <v>17</v>
      </c>
      <c r="N492" s="177"/>
      <c r="O492" s="278"/>
    </row>
    <row r="493" spans="1:15" x14ac:dyDescent="0.2">
      <c r="A493" s="172" t="s">
        <v>550</v>
      </c>
      <c r="B493" s="173"/>
      <c r="C493" s="174"/>
      <c r="D493" s="174"/>
      <c r="E493" s="174"/>
      <c r="F493" s="99" t="str">
        <f t="shared" si="280"/>
        <v/>
      </c>
      <c r="G493" s="174"/>
      <c r="H493" s="175" t="s">
        <v>551</v>
      </c>
      <c r="I493" s="176">
        <v>22130</v>
      </c>
      <c r="J493" s="175" t="s">
        <v>552</v>
      </c>
      <c r="K493" s="256" t="s">
        <v>1524</v>
      </c>
      <c r="L493" s="100" t="s">
        <v>1525</v>
      </c>
      <c r="M493" s="175">
        <v>14</v>
      </c>
      <c r="N493" s="177"/>
      <c r="O493" s="278"/>
    </row>
    <row r="494" spans="1:15" x14ac:dyDescent="0.2">
      <c r="A494" s="172" t="s">
        <v>509</v>
      </c>
      <c r="B494" s="173"/>
      <c r="C494" s="174"/>
      <c r="D494" s="174"/>
      <c r="E494" s="174"/>
      <c r="F494" s="99" t="str">
        <f t="shared" si="280"/>
        <v/>
      </c>
      <c r="G494" s="174"/>
      <c r="H494" s="175" t="s">
        <v>510</v>
      </c>
      <c r="I494" s="176">
        <v>35380</v>
      </c>
      <c r="J494" s="175" t="s">
        <v>511</v>
      </c>
      <c r="K494" s="175" t="s">
        <v>1524</v>
      </c>
      <c r="L494" s="100" t="s">
        <v>1525</v>
      </c>
      <c r="M494" s="175">
        <v>12</v>
      </c>
      <c r="N494" s="177"/>
      <c r="O494" s="278"/>
    </row>
    <row r="495" spans="1:15" x14ac:dyDescent="0.2">
      <c r="A495" s="172" t="s">
        <v>539</v>
      </c>
      <c r="B495" s="173"/>
      <c r="C495" s="174"/>
      <c r="D495" s="174"/>
      <c r="E495" s="174"/>
      <c r="F495" s="99" t="str">
        <f t="shared" si="280"/>
        <v/>
      </c>
      <c r="G495" s="174"/>
      <c r="H495" s="175" t="s">
        <v>540</v>
      </c>
      <c r="I495" s="176">
        <v>22490</v>
      </c>
      <c r="J495" s="175" t="s">
        <v>1518</v>
      </c>
      <c r="K495" s="100" t="s">
        <v>1524</v>
      </c>
      <c r="L495" s="100" t="s">
        <v>1525</v>
      </c>
      <c r="M495" s="175">
        <v>14</v>
      </c>
      <c r="N495" s="177"/>
      <c r="O495" s="278"/>
    </row>
    <row r="496" spans="1:15" x14ac:dyDescent="0.2">
      <c r="A496" s="181" t="s">
        <v>65</v>
      </c>
      <c r="B496" s="173"/>
      <c r="C496" s="173"/>
      <c r="D496" s="173"/>
      <c r="E496" s="173"/>
      <c r="F496" s="99">
        <f t="shared" si="280"/>
        <v>1</v>
      </c>
      <c r="G496" s="174"/>
      <c r="H496" s="178" t="s">
        <v>412</v>
      </c>
      <c r="I496" s="176">
        <v>33720</v>
      </c>
      <c r="J496" s="175" t="s">
        <v>413</v>
      </c>
      <c r="K496" s="178" t="s">
        <v>1522</v>
      </c>
      <c r="L496" s="103" t="s">
        <v>1523</v>
      </c>
      <c r="M496" s="175"/>
      <c r="N496" s="177"/>
      <c r="O496" s="278"/>
    </row>
    <row r="497" spans="1:15" x14ac:dyDescent="0.2">
      <c r="A497" s="192" t="s">
        <v>138</v>
      </c>
      <c r="B497" s="173"/>
      <c r="C497" s="193"/>
      <c r="D497" s="193"/>
      <c r="E497" s="193"/>
      <c r="F497" s="99">
        <f t="shared" si="280"/>
        <v>1</v>
      </c>
      <c r="G497" s="174"/>
      <c r="H497" s="178" t="s">
        <v>414</v>
      </c>
      <c r="I497" s="176">
        <v>38530</v>
      </c>
      <c r="J497" s="175" t="s">
        <v>415</v>
      </c>
      <c r="K497" s="100" t="s">
        <v>1526</v>
      </c>
      <c r="L497" s="100" t="s">
        <v>1527</v>
      </c>
      <c r="M497" s="175"/>
      <c r="N497" s="177"/>
      <c r="O497" s="278"/>
    </row>
    <row r="498" spans="1:15" x14ac:dyDescent="0.2">
      <c r="A498" s="172" t="s">
        <v>1291</v>
      </c>
      <c r="B498" s="173"/>
      <c r="C498" s="174"/>
      <c r="D498" s="174"/>
      <c r="E498" s="174"/>
      <c r="F498" s="99" t="str">
        <f t="shared" si="280"/>
        <v/>
      </c>
      <c r="G498" s="174"/>
      <c r="H498" s="175" t="s">
        <v>1292</v>
      </c>
      <c r="I498" s="176">
        <v>88550</v>
      </c>
      <c r="J498" s="175" t="s">
        <v>1293</v>
      </c>
      <c r="K498" s="256" t="s">
        <v>1526</v>
      </c>
      <c r="L498" s="100" t="s">
        <v>1527</v>
      </c>
      <c r="M498" s="175">
        <v>17</v>
      </c>
      <c r="N498" s="177"/>
      <c r="O498" s="278"/>
    </row>
    <row r="499" spans="1:15" x14ac:dyDescent="0.2">
      <c r="A499" s="181" t="s">
        <v>133</v>
      </c>
      <c r="B499" s="173"/>
      <c r="C499" s="173"/>
      <c r="D499" s="173"/>
      <c r="E499" s="173"/>
      <c r="F499" s="99" t="str">
        <f t="shared" si="280"/>
        <v/>
      </c>
      <c r="G499" s="174"/>
      <c r="H499" s="178" t="s">
        <v>416</v>
      </c>
      <c r="I499" s="176">
        <v>85700</v>
      </c>
      <c r="J499" s="175" t="s">
        <v>417</v>
      </c>
      <c r="K499" s="175" t="s">
        <v>1524</v>
      </c>
      <c r="L499" s="100" t="s">
        <v>1525</v>
      </c>
      <c r="M499" s="175">
        <v>17</v>
      </c>
      <c r="N499" s="177"/>
      <c r="O499" s="278"/>
    </row>
    <row r="500" spans="1:15" x14ac:dyDescent="0.2">
      <c r="A500" s="172" t="s">
        <v>1144</v>
      </c>
      <c r="B500" s="173"/>
      <c r="C500" s="174">
        <v>1</v>
      </c>
      <c r="D500" s="174"/>
      <c r="E500" s="174"/>
      <c r="F500" s="99" t="str">
        <f t="shared" si="280"/>
        <v/>
      </c>
      <c r="G500" s="174"/>
      <c r="H500" s="175" t="s">
        <v>1145</v>
      </c>
      <c r="I500" s="176">
        <v>66500</v>
      </c>
      <c r="J500" s="175" t="s">
        <v>1146</v>
      </c>
      <c r="K500" s="178" t="s">
        <v>1505</v>
      </c>
      <c r="L500" s="103" t="s">
        <v>1506</v>
      </c>
      <c r="M500" s="175">
        <v>17</v>
      </c>
      <c r="N500" s="177"/>
      <c r="O500" s="278"/>
    </row>
    <row r="501" spans="1:15" x14ac:dyDescent="0.2">
      <c r="A501" s="179" t="s">
        <v>98</v>
      </c>
      <c r="B501" s="173"/>
      <c r="C501" s="180"/>
      <c r="D501" s="180"/>
      <c r="E501" s="180"/>
      <c r="F501" s="99" t="str">
        <f t="shared" si="280"/>
        <v/>
      </c>
      <c r="G501" s="174"/>
      <c r="H501" s="178" t="s">
        <v>418</v>
      </c>
      <c r="I501" s="176">
        <v>84160</v>
      </c>
      <c r="J501" s="175" t="s">
        <v>419</v>
      </c>
      <c r="K501" s="257" t="s">
        <v>1505</v>
      </c>
      <c r="L501" s="103" t="s">
        <v>1506</v>
      </c>
      <c r="M501" s="175">
        <v>17</v>
      </c>
      <c r="N501" s="177"/>
      <c r="O501" s="278"/>
    </row>
    <row r="502" spans="1:15" x14ac:dyDescent="0.2">
      <c r="A502" s="172" t="s">
        <v>884</v>
      </c>
      <c r="B502" s="173"/>
      <c r="C502" s="174"/>
      <c r="D502" s="174"/>
      <c r="E502" s="174"/>
      <c r="F502" s="99" t="str">
        <f t="shared" si="280"/>
        <v/>
      </c>
      <c r="G502" s="174"/>
      <c r="H502" s="175" t="s">
        <v>515</v>
      </c>
      <c r="I502" s="176">
        <v>35000</v>
      </c>
      <c r="J502" s="175" t="s">
        <v>503</v>
      </c>
      <c r="K502" s="175" t="s">
        <v>1524</v>
      </c>
      <c r="L502" s="100" t="s">
        <v>1525</v>
      </c>
      <c r="M502" s="175">
        <v>12</v>
      </c>
      <c r="N502" s="177"/>
      <c r="O502" s="278"/>
    </row>
    <row r="503" spans="1:15" x14ac:dyDescent="0.2">
      <c r="A503" s="172" t="s">
        <v>885</v>
      </c>
      <c r="B503" s="173"/>
      <c r="C503" s="174"/>
      <c r="D503" s="174"/>
      <c r="E503" s="174"/>
      <c r="F503" s="99" t="str">
        <f t="shared" si="280"/>
        <v/>
      </c>
      <c r="G503" s="174"/>
      <c r="H503" s="175" t="s">
        <v>502</v>
      </c>
      <c r="I503" s="176">
        <v>35700</v>
      </c>
      <c r="J503" s="175" t="s">
        <v>503</v>
      </c>
      <c r="K503" s="175" t="s">
        <v>1524</v>
      </c>
      <c r="L503" s="100" t="s">
        <v>1525</v>
      </c>
      <c r="M503" s="175">
        <v>12</v>
      </c>
      <c r="N503" s="177"/>
      <c r="O503" s="278"/>
    </row>
    <row r="504" spans="1:15" x14ac:dyDescent="0.2">
      <c r="A504" s="172" t="s">
        <v>886</v>
      </c>
      <c r="B504" s="173"/>
      <c r="C504" s="174"/>
      <c r="D504" s="174"/>
      <c r="E504" s="174"/>
      <c r="F504" s="99" t="str">
        <f t="shared" si="280"/>
        <v/>
      </c>
      <c r="G504" s="99"/>
      <c r="H504" s="100" t="s">
        <v>519</v>
      </c>
      <c r="I504" s="101">
        <v>35700</v>
      </c>
      <c r="J504" s="100" t="s">
        <v>503</v>
      </c>
      <c r="K504" s="100" t="s">
        <v>1524</v>
      </c>
      <c r="L504" s="100" t="s">
        <v>1525</v>
      </c>
      <c r="M504" s="175">
        <v>12</v>
      </c>
      <c r="N504" s="177"/>
      <c r="O504" s="278"/>
    </row>
    <row r="505" spans="1:15" x14ac:dyDescent="0.2">
      <c r="A505" s="172" t="s">
        <v>523</v>
      </c>
      <c r="B505" s="173"/>
      <c r="C505" s="174"/>
      <c r="D505" s="174"/>
      <c r="E505" s="174"/>
      <c r="F505" s="99" t="str">
        <f t="shared" si="280"/>
        <v/>
      </c>
      <c r="G505" s="174"/>
      <c r="H505" s="175" t="s">
        <v>524</v>
      </c>
      <c r="I505" s="176">
        <v>35850</v>
      </c>
      <c r="J505" s="175" t="s">
        <v>525</v>
      </c>
      <c r="K505" s="100" t="s">
        <v>1524</v>
      </c>
      <c r="L505" s="100" t="s">
        <v>1525</v>
      </c>
      <c r="M505" s="175">
        <v>12</v>
      </c>
      <c r="N505" s="177"/>
      <c r="O505" s="278"/>
    </row>
    <row r="506" spans="1:15" x14ac:dyDescent="0.2">
      <c r="A506" s="172" t="s">
        <v>887</v>
      </c>
      <c r="B506" s="173"/>
      <c r="C506" s="174"/>
      <c r="D506" s="174"/>
      <c r="E506" s="174"/>
      <c r="F506" s="99">
        <f t="shared" si="280"/>
        <v>1</v>
      </c>
      <c r="G506" s="174"/>
      <c r="H506" s="175" t="s">
        <v>888</v>
      </c>
      <c r="I506" s="176">
        <v>16170</v>
      </c>
      <c r="J506" s="175" t="s">
        <v>889</v>
      </c>
      <c r="K506" s="255" t="s">
        <v>1520</v>
      </c>
      <c r="L506" s="100" t="s">
        <v>1521</v>
      </c>
      <c r="M506" s="175"/>
      <c r="N506" s="177"/>
      <c r="O506" s="278"/>
    </row>
    <row r="507" spans="1:15" ht="12" customHeight="1" x14ac:dyDescent="0.2">
      <c r="A507" s="181" t="s">
        <v>142</v>
      </c>
      <c r="B507" s="173"/>
      <c r="C507" s="173"/>
      <c r="D507" s="173"/>
      <c r="E507" s="173"/>
      <c r="F507" s="99">
        <f t="shared" si="280"/>
        <v>1</v>
      </c>
      <c r="G507" s="174"/>
      <c r="H507" s="178" t="s">
        <v>420</v>
      </c>
      <c r="I507" s="176">
        <v>7120</v>
      </c>
      <c r="J507" s="175" t="s">
        <v>421</v>
      </c>
      <c r="K507" s="178" t="s">
        <v>1505</v>
      </c>
      <c r="L507" s="103" t="s">
        <v>1506</v>
      </c>
      <c r="M507" s="175"/>
      <c r="N507" s="177"/>
      <c r="O507" s="278"/>
    </row>
    <row r="508" spans="1:15" ht="12" customHeight="1" x14ac:dyDescent="0.2">
      <c r="A508" s="172" t="s">
        <v>1147</v>
      </c>
      <c r="B508" s="173"/>
      <c r="C508" s="174"/>
      <c r="D508" s="174"/>
      <c r="E508" s="174"/>
      <c r="F508" s="99">
        <f t="shared" si="280"/>
        <v>1</v>
      </c>
      <c r="G508" s="174"/>
      <c r="H508" s="175" t="s">
        <v>1148</v>
      </c>
      <c r="I508" s="176">
        <v>17600</v>
      </c>
      <c r="J508" s="175" t="s">
        <v>1149</v>
      </c>
      <c r="K508" s="175" t="s">
        <v>1524</v>
      </c>
      <c r="L508" s="100" t="s">
        <v>1525</v>
      </c>
      <c r="M508" s="175"/>
      <c r="N508" s="177"/>
      <c r="O508" s="278"/>
    </row>
    <row r="509" spans="1:15" ht="12" customHeight="1" x14ac:dyDescent="0.2">
      <c r="A509" s="172" t="s">
        <v>1276</v>
      </c>
      <c r="B509" s="173"/>
      <c r="C509" s="174"/>
      <c r="D509" s="174"/>
      <c r="E509" s="174"/>
      <c r="F509" s="99" t="str">
        <f t="shared" si="280"/>
        <v/>
      </c>
      <c r="G509" s="174"/>
      <c r="H509" s="175" t="s">
        <v>1277</v>
      </c>
      <c r="I509" s="176">
        <v>33540</v>
      </c>
      <c r="J509" s="175" t="s">
        <v>1278</v>
      </c>
      <c r="K509" s="178" t="s">
        <v>1522</v>
      </c>
      <c r="L509" s="103" t="s">
        <v>1523</v>
      </c>
      <c r="M509" s="175">
        <v>17</v>
      </c>
      <c r="N509" s="177"/>
      <c r="O509" s="278"/>
    </row>
    <row r="510" spans="1:15" ht="12" customHeight="1" x14ac:dyDescent="0.2">
      <c r="A510" s="172" t="s">
        <v>737</v>
      </c>
      <c r="B510" s="173"/>
      <c r="C510" s="174"/>
      <c r="D510" s="174"/>
      <c r="E510" s="174"/>
      <c r="F510" s="99">
        <f t="shared" si="280"/>
        <v>1</v>
      </c>
      <c r="G510" s="174"/>
      <c r="H510" s="175" t="s">
        <v>738</v>
      </c>
      <c r="I510" s="176">
        <v>19700</v>
      </c>
      <c r="J510" s="175" t="s">
        <v>739</v>
      </c>
      <c r="K510" s="255" t="s">
        <v>1520</v>
      </c>
      <c r="L510" s="100" t="s">
        <v>1521</v>
      </c>
      <c r="M510" s="175"/>
      <c r="N510" s="177"/>
      <c r="O510" s="278"/>
    </row>
    <row r="511" spans="1:15" ht="12" customHeight="1" x14ac:dyDescent="0.2">
      <c r="A511" s="172" t="s">
        <v>1452</v>
      </c>
      <c r="B511" s="173"/>
      <c r="C511" s="174"/>
      <c r="D511" s="174"/>
      <c r="E511" s="174"/>
      <c r="F511" s="99" t="str">
        <f t="shared" si="280"/>
        <v/>
      </c>
      <c r="G511" s="174"/>
      <c r="H511" s="175" t="s">
        <v>1450</v>
      </c>
      <c r="I511" s="176">
        <v>21800</v>
      </c>
      <c r="J511" s="175" t="s">
        <v>1451</v>
      </c>
      <c r="K511" s="100" t="s">
        <v>1526</v>
      </c>
      <c r="L511" s="100" t="s">
        <v>1527</v>
      </c>
      <c r="M511" s="175">
        <v>17</v>
      </c>
      <c r="N511" s="177"/>
      <c r="O511" s="278"/>
    </row>
    <row r="512" spans="1:15" ht="12" customHeight="1" x14ac:dyDescent="0.2">
      <c r="A512" s="172" t="s">
        <v>890</v>
      </c>
      <c r="B512" s="173"/>
      <c r="C512" s="174"/>
      <c r="D512" s="174"/>
      <c r="E512" s="174"/>
      <c r="F512" s="99" t="str">
        <f t="shared" si="280"/>
        <v/>
      </c>
      <c r="G512" s="174"/>
      <c r="H512" s="175" t="s">
        <v>891</v>
      </c>
      <c r="I512" s="176">
        <v>81580</v>
      </c>
      <c r="J512" s="175" t="s">
        <v>892</v>
      </c>
      <c r="K512" s="257" t="s">
        <v>1505</v>
      </c>
      <c r="L512" s="103" t="s">
        <v>1506</v>
      </c>
      <c r="M512" s="175">
        <v>17</v>
      </c>
      <c r="N512" s="177"/>
      <c r="O512" s="278"/>
    </row>
    <row r="513" spans="1:15" x14ac:dyDescent="0.2">
      <c r="A513" s="172" t="s">
        <v>1662</v>
      </c>
      <c r="B513" s="173"/>
      <c r="C513" s="174"/>
      <c r="D513" s="174"/>
      <c r="E513" s="174"/>
      <c r="F513" s="99"/>
      <c r="G513" s="174"/>
      <c r="H513" s="175" t="s">
        <v>1663</v>
      </c>
      <c r="I513" s="176">
        <v>39160</v>
      </c>
      <c r="J513" s="175" t="s">
        <v>1664</v>
      </c>
      <c r="K513" s="175" t="s">
        <v>1526</v>
      </c>
      <c r="L513" s="100" t="s">
        <v>1527</v>
      </c>
      <c r="M513" s="175">
        <v>17</v>
      </c>
      <c r="N513" s="177"/>
      <c r="O513" s="278"/>
    </row>
    <row r="514" spans="1:15" x14ac:dyDescent="0.2">
      <c r="A514" s="172" t="s">
        <v>893</v>
      </c>
      <c r="B514" s="173"/>
      <c r="C514" s="174"/>
      <c r="D514" s="174"/>
      <c r="E514" s="174"/>
      <c r="F514" s="99" t="str">
        <f>IF(M514&gt;1,"",1)</f>
        <v/>
      </c>
      <c r="G514" s="174"/>
      <c r="H514" s="175" t="s">
        <v>894</v>
      </c>
      <c r="I514" s="176">
        <v>49124</v>
      </c>
      <c r="J514" s="175" t="s">
        <v>895</v>
      </c>
      <c r="K514" s="256" t="s">
        <v>1524</v>
      </c>
      <c r="L514" s="100" t="s">
        <v>1525</v>
      </c>
      <c r="M514" s="175">
        <v>17</v>
      </c>
      <c r="N514" s="177"/>
      <c r="O514" s="278"/>
    </row>
    <row r="515" spans="1:15" x14ac:dyDescent="0.2">
      <c r="A515" s="172" t="s">
        <v>1650</v>
      </c>
      <c r="B515" s="173"/>
      <c r="C515" s="174"/>
      <c r="D515" s="174"/>
      <c r="E515" s="174"/>
      <c r="F515" s="99"/>
      <c r="G515" s="174"/>
      <c r="H515" s="175" t="s">
        <v>1651</v>
      </c>
      <c r="I515" s="176">
        <v>47180</v>
      </c>
      <c r="J515" s="175" t="s">
        <v>1652</v>
      </c>
      <c r="K515" s="255" t="s">
        <v>1520</v>
      </c>
      <c r="L515" s="100" t="s">
        <v>1521</v>
      </c>
      <c r="M515" s="175">
        <v>20</v>
      </c>
      <c r="N515" s="177"/>
      <c r="O515" s="278"/>
    </row>
    <row r="516" spans="1:15" x14ac:dyDescent="0.2">
      <c r="A516" s="181" t="s">
        <v>134</v>
      </c>
      <c r="B516" s="173"/>
      <c r="C516" s="173"/>
      <c r="D516" s="173"/>
      <c r="E516" s="173"/>
      <c r="F516" s="99">
        <f t="shared" ref="F516:F539" si="281">IF(M516&gt;1,"",1)</f>
        <v>1</v>
      </c>
      <c r="G516" s="174"/>
      <c r="H516" s="178" t="s">
        <v>422</v>
      </c>
      <c r="I516" s="176">
        <v>33820</v>
      </c>
      <c r="J516" s="175" t="s">
        <v>423</v>
      </c>
      <c r="K516" s="178" t="s">
        <v>1522</v>
      </c>
      <c r="L516" s="103" t="s">
        <v>1523</v>
      </c>
      <c r="M516" s="175"/>
      <c r="N516" s="177"/>
      <c r="O516" s="278"/>
    </row>
    <row r="517" spans="1:15" x14ac:dyDescent="0.2">
      <c r="A517" s="172" t="s">
        <v>774</v>
      </c>
      <c r="B517" s="173"/>
      <c r="C517" s="174"/>
      <c r="D517" s="174"/>
      <c r="E517" s="174"/>
      <c r="F517" s="99">
        <f t="shared" si="281"/>
        <v>1</v>
      </c>
      <c r="G517" s="174"/>
      <c r="H517" s="175" t="s">
        <v>896</v>
      </c>
      <c r="I517" s="176">
        <v>86130</v>
      </c>
      <c r="J517" s="175" t="s">
        <v>897</v>
      </c>
      <c r="K517" s="255" t="s">
        <v>1520</v>
      </c>
      <c r="L517" s="100" t="s">
        <v>1521</v>
      </c>
      <c r="M517" s="175"/>
      <c r="N517" s="177"/>
      <c r="O517" s="278"/>
    </row>
    <row r="518" spans="1:15" x14ac:dyDescent="0.2">
      <c r="A518" s="172" t="s">
        <v>577</v>
      </c>
      <c r="B518" s="173"/>
      <c r="C518" s="174"/>
      <c r="D518" s="174"/>
      <c r="E518" s="174"/>
      <c r="F518" s="99" t="str">
        <f t="shared" si="281"/>
        <v/>
      </c>
      <c r="G518" s="174"/>
      <c r="H518" s="175" t="s">
        <v>578</v>
      </c>
      <c r="I518" s="176">
        <v>49170</v>
      </c>
      <c r="J518" s="175" t="s">
        <v>579</v>
      </c>
      <c r="K518" s="175" t="s">
        <v>1524</v>
      </c>
      <c r="L518" s="100" t="s">
        <v>1525</v>
      </c>
      <c r="M518" s="175">
        <v>12</v>
      </c>
      <c r="N518" s="177"/>
      <c r="O518" s="278"/>
    </row>
    <row r="519" spans="1:15" x14ac:dyDescent="0.2">
      <c r="A519" s="172" t="s">
        <v>1228</v>
      </c>
      <c r="B519" s="173"/>
      <c r="C519" s="174"/>
      <c r="D519" s="174"/>
      <c r="E519" s="174"/>
      <c r="F519" s="99" t="str">
        <f t="shared" si="281"/>
        <v/>
      </c>
      <c r="G519" s="174"/>
      <c r="H519" s="175" t="s">
        <v>1229</v>
      </c>
      <c r="I519" s="176">
        <v>85804</v>
      </c>
      <c r="J519" s="175" t="s">
        <v>1230</v>
      </c>
      <c r="K519" s="175" t="s">
        <v>1524</v>
      </c>
      <c r="L519" s="175" t="s">
        <v>1525</v>
      </c>
      <c r="M519" s="175">
        <v>17</v>
      </c>
      <c r="N519" s="177"/>
      <c r="O519" s="278"/>
    </row>
    <row r="520" spans="1:15" x14ac:dyDescent="0.2">
      <c r="A520" s="181" t="s">
        <v>898</v>
      </c>
      <c r="B520" s="173"/>
      <c r="C520" s="173"/>
      <c r="D520" s="173"/>
      <c r="E520" s="173"/>
      <c r="F520" s="99">
        <f t="shared" si="281"/>
        <v>1</v>
      </c>
      <c r="G520" s="174"/>
      <c r="H520" s="175" t="s">
        <v>467</v>
      </c>
      <c r="I520" s="176">
        <v>41220</v>
      </c>
      <c r="J520" s="175" t="s">
        <v>468</v>
      </c>
      <c r="K520" s="255" t="s">
        <v>1520</v>
      </c>
      <c r="L520" s="175" t="s">
        <v>1521</v>
      </c>
      <c r="M520" s="175"/>
      <c r="N520" s="177"/>
      <c r="O520" s="278"/>
    </row>
    <row r="521" spans="1:15" x14ac:dyDescent="0.2">
      <c r="A521" s="172" t="s">
        <v>899</v>
      </c>
      <c r="B521" s="173"/>
      <c r="C521" s="174"/>
      <c r="D521" s="174"/>
      <c r="E521" s="174"/>
      <c r="F521" s="99">
        <f t="shared" si="281"/>
        <v>1</v>
      </c>
      <c r="G521" s="174"/>
      <c r="H521" s="175" t="s">
        <v>504</v>
      </c>
      <c r="I521" s="176">
        <v>35290</v>
      </c>
      <c r="J521" s="175" t="s">
        <v>505</v>
      </c>
      <c r="K521" s="175" t="s">
        <v>1524</v>
      </c>
      <c r="L521" s="175" t="s">
        <v>1525</v>
      </c>
      <c r="M521" s="175"/>
      <c r="N521" s="177"/>
      <c r="O521" s="278"/>
    </row>
    <row r="522" spans="1:15" x14ac:dyDescent="0.2">
      <c r="A522" s="172" t="s">
        <v>1338</v>
      </c>
      <c r="B522" s="173"/>
      <c r="C522" s="174"/>
      <c r="D522" s="174"/>
      <c r="E522" s="174"/>
      <c r="F522" s="99" t="str">
        <f t="shared" si="281"/>
        <v/>
      </c>
      <c r="G522" s="174"/>
      <c r="H522" s="175" t="s">
        <v>1336</v>
      </c>
      <c r="I522" s="176">
        <v>44310</v>
      </c>
      <c r="J522" s="175" t="s">
        <v>1337</v>
      </c>
      <c r="K522" s="175" t="s">
        <v>1524</v>
      </c>
      <c r="L522" s="175" t="s">
        <v>1525</v>
      </c>
      <c r="M522" s="175">
        <v>17</v>
      </c>
      <c r="N522" s="177"/>
      <c r="O522" s="278"/>
    </row>
    <row r="523" spans="1:15" x14ac:dyDescent="0.2">
      <c r="A523" s="181" t="s">
        <v>66</v>
      </c>
      <c r="B523" s="173"/>
      <c r="C523" s="173"/>
      <c r="D523" s="173"/>
      <c r="E523" s="173"/>
      <c r="F523" s="99" t="str">
        <f t="shared" si="281"/>
        <v/>
      </c>
      <c r="G523" s="174"/>
      <c r="H523" s="178" t="s">
        <v>424</v>
      </c>
      <c r="I523" s="176">
        <v>33660</v>
      </c>
      <c r="J523" s="175" t="s">
        <v>425</v>
      </c>
      <c r="K523" s="103" t="s">
        <v>1522</v>
      </c>
      <c r="L523" s="103" t="s">
        <v>1523</v>
      </c>
      <c r="M523" s="175">
        <v>17</v>
      </c>
      <c r="N523" s="177"/>
      <c r="O523" s="278"/>
    </row>
    <row r="524" spans="1:15" x14ac:dyDescent="0.2">
      <c r="A524" s="181" t="s">
        <v>173</v>
      </c>
      <c r="B524" s="173"/>
      <c r="C524" s="173"/>
      <c r="D524" s="173"/>
      <c r="E524" s="173"/>
      <c r="F524" s="99" t="str">
        <f t="shared" si="281"/>
        <v/>
      </c>
      <c r="G524" s="174"/>
      <c r="H524" s="178" t="s">
        <v>426</v>
      </c>
      <c r="I524" s="176">
        <v>33450</v>
      </c>
      <c r="J524" s="175" t="s">
        <v>427</v>
      </c>
      <c r="K524" s="178" t="s">
        <v>1522</v>
      </c>
      <c r="L524" s="103" t="s">
        <v>1523</v>
      </c>
      <c r="M524" s="175">
        <v>17</v>
      </c>
      <c r="N524" s="177"/>
      <c r="O524" s="278"/>
    </row>
    <row r="525" spans="1:15" x14ac:dyDescent="0.2">
      <c r="A525" s="172" t="s">
        <v>1384</v>
      </c>
      <c r="B525" s="173"/>
      <c r="C525" s="174"/>
      <c r="D525" s="174"/>
      <c r="E525" s="174"/>
      <c r="F525" s="99" t="str">
        <f t="shared" si="281"/>
        <v/>
      </c>
      <c r="G525" s="174"/>
      <c r="H525" s="175" t="s">
        <v>1385</v>
      </c>
      <c r="I525" s="176">
        <v>21240</v>
      </c>
      <c r="J525" s="175" t="s">
        <v>1386</v>
      </c>
      <c r="K525" s="256" t="s">
        <v>1526</v>
      </c>
      <c r="L525" s="100" t="s">
        <v>1527</v>
      </c>
      <c r="M525" s="175">
        <v>17</v>
      </c>
      <c r="N525" s="177"/>
      <c r="O525" s="278"/>
    </row>
    <row r="526" spans="1:15" x14ac:dyDescent="0.2">
      <c r="A526" s="172" t="s">
        <v>541</v>
      </c>
      <c r="B526" s="173"/>
      <c r="C526" s="174"/>
      <c r="D526" s="174"/>
      <c r="E526" s="174"/>
      <c r="F526" s="99" t="str">
        <f t="shared" si="281"/>
        <v/>
      </c>
      <c r="G526" s="174"/>
      <c r="H526" s="175" t="s">
        <v>542</v>
      </c>
      <c r="I526" s="176">
        <v>44470</v>
      </c>
      <c r="J526" s="175" t="s">
        <v>543</v>
      </c>
      <c r="K526" s="100" t="s">
        <v>1524</v>
      </c>
      <c r="L526" s="100" t="s">
        <v>1525</v>
      </c>
      <c r="M526" s="175">
        <v>10</v>
      </c>
      <c r="N526" s="102"/>
      <c r="O526" s="278"/>
    </row>
    <row r="527" spans="1:15" x14ac:dyDescent="0.2">
      <c r="A527" s="181" t="s">
        <v>135</v>
      </c>
      <c r="B527" s="173"/>
      <c r="C527" s="173"/>
      <c r="D527" s="173"/>
      <c r="E527" s="173"/>
      <c r="F527" s="99" t="str">
        <f t="shared" si="281"/>
        <v/>
      </c>
      <c r="G527" s="174"/>
      <c r="H527" s="178" t="s">
        <v>428</v>
      </c>
      <c r="I527" s="176">
        <v>79100</v>
      </c>
      <c r="J527" s="175" t="s">
        <v>429</v>
      </c>
      <c r="K527" s="100" t="s">
        <v>1524</v>
      </c>
      <c r="L527" s="100" t="s">
        <v>1525</v>
      </c>
      <c r="M527" s="175">
        <v>16</v>
      </c>
      <c r="N527" s="177"/>
      <c r="O527" s="278"/>
    </row>
    <row r="528" spans="1:15" x14ac:dyDescent="0.2">
      <c r="A528" s="172" t="s">
        <v>520</v>
      </c>
      <c r="B528" s="173"/>
      <c r="C528" s="174"/>
      <c r="D528" s="174"/>
      <c r="E528" s="174"/>
      <c r="F528" s="99" t="str">
        <f t="shared" si="281"/>
        <v/>
      </c>
      <c r="G528" s="174"/>
      <c r="H528" s="175" t="s">
        <v>521</v>
      </c>
      <c r="I528" s="176">
        <v>35190</v>
      </c>
      <c r="J528" s="175" t="s">
        <v>522</v>
      </c>
      <c r="K528" s="175" t="s">
        <v>1524</v>
      </c>
      <c r="L528" s="175" t="s">
        <v>1525</v>
      </c>
      <c r="M528" s="175">
        <v>10</v>
      </c>
      <c r="N528" s="177"/>
      <c r="O528" s="278"/>
    </row>
    <row r="529" spans="1:15" x14ac:dyDescent="0.2">
      <c r="A529" s="172" t="s">
        <v>569</v>
      </c>
      <c r="B529" s="173"/>
      <c r="C529" s="174"/>
      <c r="D529" s="174"/>
      <c r="E529" s="174"/>
      <c r="F529" s="99" t="str">
        <f t="shared" si="281"/>
        <v/>
      </c>
      <c r="G529" s="174"/>
      <c r="H529" s="175" t="s">
        <v>570</v>
      </c>
      <c r="I529" s="176">
        <v>17430</v>
      </c>
      <c r="J529" s="175" t="s">
        <v>571</v>
      </c>
      <c r="K529" s="175" t="s">
        <v>1524</v>
      </c>
      <c r="L529" s="175" t="s">
        <v>1525</v>
      </c>
      <c r="M529" s="175">
        <v>17</v>
      </c>
      <c r="N529" s="177"/>
      <c r="O529" s="278"/>
    </row>
    <row r="530" spans="1:15" x14ac:dyDescent="0.2">
      <c r="A530" s="179" t="s">
        <v>99</v>
      </c>
      <c r="B530" s="173"/>
      <c r="C530" s="180"/>
      <c r="D530" s="180"/>
      <c r="E530" s="180"/>
      <c r="F530" s="99" t="str">
        <f t="shared" si="281"/>
        <v/>
      </c>
      <c r="G530" s="174"/>
      <c r="H530" s="178" t="s">
        <v>430</v>
      </c>
      <c r="I530" s="176">
        <v>11800</v>
      </c>
      <c r="J530" s="175" t="s">
        <v>431</v>
      </c>
      <c r="K530" s="178" t="s">
        <v>1505</v>
      </c>
      <c r="L530" s="178" t="s">
        <v>1506</v>
      </c>
      <c r="M530" s="175">
        <v>15</v>
      </c>
      <c r="N530" s="177"/>
      <c r="O530" s="278"/>
    </row>
    <row r="531" spans="1:15" x14ac:dyDescent="0.2">
      <c r="A531" s="172" t="s">
        <v>648</v>
      </c>
      <c r="B531" s="173"/>
      <c r="C531" s="174"/>
      <c r="D531" s="174"/>
      <c r="E531" s="174"/>
      <c r="F531" s="99">
        <f t="shared" si="281"/>
        <v>1</v>
      </c>
      <c r="G531" s="174"/>
      <c r="H531" s="175" t="s">
        <v>649</v>
      </c>
      <c r="I531" s="176">
        <v>19140</v>
      </c>
      <c r="J531" s="175" t="s">
        <v>650</v>
      </c>
      <c r="K531" s="255" t="s">
        <v>1520</v>
      </c>
      <c r="L531" s="175" t="s">
        <v>1521</v>
      </c>
      <c r="M531" s="175"/>
      <c r="N531" s="177"/>
      <c r="O531" s="278"/>
    </row>
    <row r="532" spans="1:15" x14ac:dyDescent="0.2">
      <c r="A532" s="172" t="s">
        <v>1339</v>
      </c>
      <c r="B532" s="173"/>
      <c r="C532" s="174"/>
      <c r="D532" s="174"/>
      <c r="E532" s="174"/>
      <c r="F532" s="99" t="str">
        <f t="shared" si="281"/>
        <v/>
      </c>
      <c r="G532" s="174"/>
      <c r="H532" s="175" t="s">
        <v>1340</v>
      </c>
      <c r="I532" s="176">
        <v>57730</v>
      </c>
      <c r="J532" s="175" t="s">
        <v>1341</v>
      </c>
      <c r="K532" s="175" t="s">
        <v>1526</v>
      </c>
      <c r="L532" s="100" t="s">
        <v>1527</v>
      </c>
      <c r="M532" s="175">
        <v>15</v>
      </c>
      <c r="N532" s="177"/>
      <c r="O532" s="278"/>
    </row>
    <row r="533" spans="1:15" x14ac:dyDescent="0.2">
      <c r="A533" s="172" t="s">
        <v>1120</v>
      </c>
      <c r="B533" s="173"/>
      <c r="C533" s="174"/>
      <c r="D533" s="174"/>
      <c r="E533" s="174"/>
      <c r="F533" s="99">
        <f t="shared" si="281"/>
        <v>1</v>
      </c>
      <c r="G533" s="174"/>
      <c r="H533" s="175" t="s">
        <v>1121</v>
      </c>
      <c r="I533" s="176">
        <v>69200</v>
      </c>
      <c r="J533" s="175" t="s">
        <v>1122</v>
      </c>
      <c r="K533" s="255" t="s">
        <v>1520</v>
      </c>
      <c r="L533" s="175" t="s">
        <v>1521</v>
      </c>
      <c r="M533" s="175"/>
      <c r="N533" s="177"/>
      <c r="O533" s="278"/>
    </row>
    <row r="534" spans="1:15" x14ac:dyDescent="0.2">
      <c r="A534" s="172" t="s">
        <v>900</v>
      </c>
      <c r="B534" s="173"/>
      <c r="C534" s="174"/>
      <c r="D534" s="174"/>
      <c r="E534" s="174"/>
      <c r="F534" s="99" t="str">
        <f t="shared" si="281"/>
        <v/>
      </c>
      <c r="G534" s="174"/>
      <c r="H534" s="175" t="s">
        <v>901</v>
      </c>
      <c r="I534" s="176">
        <v>44120</v>
      </c>
      <c r="J534" s="175" t="s">
        <v>902</v>
      </c>
      <c r="K534" s="175" t="s">
        <v>1524</v>
      </c>
      <c r="L534" s="175" t="s">
        <v>1525</v>
      </c>
      <c r="M534" s="175">
        <v>17</v>
      </c>
      <c r="N534" s="177"/>
      <c r="O534" s="278"/>
    </row>
    <row r="535" spans="1:15" x14ac:dyDescent="0.2">
      <c r="A535" s="172" t="s">
        <v>1300</v>
      </c>
      <c r="B535" s="173"/>
      <c r="C535" s="174"/>
      <c r="D535" s="174"/>
      <c r="E535" s="174"/>
      <c r="F535" s="99" t="str">
        <f t="shared" si="281"/>
        <v/>
      </c>
      <c r="G535" s="174"/>
      <c r="H535" s="175" t="s">
        <v>1301</v>
      </c>
      <c r="I535" s="176">
        <v>49310</v>
      </c>
      <c r="J535" s="175" t="s">
        <v>1302</v>
      </c>
      <c r="K535" s="100" t="s">
        <v>1524</v>
      </c>
      <c r="L535" s="100" t="s">
        <v>1525</v>
      </c>
      <c r="M535" s="175">
        <v>17</v>
      </c>
      <c r="N535" s="177"/>
      <c r="O535" s="278"/>
    </row>
    <row r="536" spans="1:15" x14ac:dyDescent="0.2">
      <c r="A536" s="172" t="s">
        <v>1456</v>
      </c>
      <c r="B536" s="173"/>
      <c r="C536" s="174"/>
      <c r="D536" s="174"/>
      <c r="E536" s="174"/>
      <c r="F536" s="99" t="str">
        <f t="shared" si="281"/>
        <v/>
      </c>
      <c r="G536" s="174"/>
      <c r="H536" s="175" t="s">
        <v>1457</v>
      </c>
      <c r="I536" s="176">
        <v>67220</v>
      </c>
      <c r="J536" s="175" t="s">
        <v>7</v>
      </c>
      <c r="K536" s="100" t="s">
        <v>1526</v>
      </c>
      <c r="L536" s="100" t="s">
        <v>1527</v>
      </c>
      <c r="M536" s="175">
        <v>17</v>
      </c>
      <c r="N536" s="177"/>
      <c r="O536" s="278"/>
    </row>
    <row r="537" spans="1:15" x14ac:dyDescent="0.2">
      <c r="A537" s="172" t="s">
        <v>547</v>
      </c>
      <c r="B537" s="173"/>
      <c r="C537" s="174"/>
      <c r="D537" s="174"/>
      <c r="E537" s="174"/>
      <c r="F537" s="99" t="str">
        <f t="shared" si="281"/>
        <v/>
      </c>
      <c r="G537" s="174"/>
      <c r="H537" s="175" t="s">
        <v>1398</v>
      </c>
      <c r="I537" s="176">
        <v>35530</v>
      </c>
      <c r="J537" s="175" t="s">
        <v>1399</v>
      </c>
      <c r="K537" s="175" t="s">
        <v>1524</v>
      </c>
      <c r="L537" s="100" t="s">
        <v>1525</v>
      </c>
      <c r="M537" s="175">
        <v>20</v>
      </c>
      <c r="N537" s="177"/>
      <c r="O537" s="278"/>
    </row>
    <row r="538" spans="1:15" x14ac:dyDescent="0.2">
      <c r="A538" s="172" t="s">
        <v>1477</v>
      </c>
      <c r="B538" s="173"/>
      <c r="C538" s="174">
        <v>1</v>
      </c>
      <c r="D538" s="174">
        <v>1</v>
      </c>
      <c r="E538" s="174"/>
      <c r="F538" s="174">
        <f t="shared" si="281"/>
        <v>1</v>
      </c>
      <c r="G538" s="174"/>
      <c r="H538" s="175" t="s">
        <v>1476</v>
      </c>
      <c r="I538" s="176">
        <v>33130</v>
      </c>
      <c r="J538" s="175" t="s">
        <v>1373</v>
      </c>
      <c r="K538" s="175"/>
      <c r="L538" s="175"/>
      <c r="M538" s="175"/>
      <c r="N538" s="177"/>
      <c r="O538" s="278"/>
    </row>
    <row r="539" spans="1:15" x14ac:dyDescent="0.2">
      <c r="A539" s="172" t="s">
        <v>972</v>
      </c>
      <c r="B539" s="173"/>
      <c r="C539" s="174">
        <v>1</v>
      </c>
      <c r="D539" s="174">
        <v>1</v>
      </c>
      <c r="E539" s="174"/>
      <c r="F539" s="174">
        <f t="shared" si="281"/>
        <v>1</v>
      </c>
      <c r="G539" s="174"/>
      <c r="H539" s="175" t="s">
        <v>973</v>
      </c>
      <c r="I539" s="176">
        <v>64240</v>
      </c>
      <c r="J539" s="175" t="s">
        <v>974</v>
      </c>
      <c r="K539" s="100"/>
      <c r="L539" s="100"/>
      <c r="M539" s="175"/>
      <c r="N539" s="177"/>
      <c r="O539" s="278"/>
    </row>
    <row r="540" spans="1:15" ht="12.75" customHeight="1" x14ac:dyDescent="0.2">
      <c r="A540" s="172" t="s">
        <v>1552</v>
      </c>
      <c r="B540" s="173"/>
      <c r="C540" s="174"/>
      <c r="D540" s="174"/>
      <c r="E540" s="174"/>
      <c r="F540" s="174" t="str">
        <f>IF(K540&gt;1,"",1)</f>
        <v/>
      </c>
      <c r="G540" s="174"/>
      <c r="H540" s="175" t="s">
        <v>1553</v>
      </c>
      <c r="I540" s="176">
        <v>91330</v>
      </c>
      <c r="J540" s="175" t="s">
        <v>1554</v>
      </c>
      <c r="K540" s="178" t="s">
        <v>1522</v>
      </c>
      <c r="L540" s="178" t="s">
        <v>1523</v>
      </c>
      <c r="M540" s="175"/>
      <c r="N540" s="177"/>
      <c r="O540" s="278"/>
    </row>
    <row r="541" spans="1:15" ht="12.75" customHeight="1" x14ac:dyDescent="0.2">
      <c r="A541" s="172" t="s">
        <v>903</v>
      </c>
      <c r="B541" s="173"/>
      <c r="C541" s="174">
        <v>1</v>
      </c>
      <c r="D541" s="174">
        <v>1</v>
      </c>
      <c r="E541" s="174"/>
      <c r="F541" s="174">
        <f>IF(M541&gt;1,"",1)</f>
        <v>1</v>
      </c>
      <c r="G541" s="174"/>
      <c r="H541" s="175" t="s">
        <v>904</v>
      </c>
      <c r="I541" s="176">
        <v>37140</v>
      </c>
      <c r="J541" s="175" t="s">
        <v>905</v>
      </c>
      <c r="K541" s="175"/>
      <c r="L541" s="175"/>
      <c r="M541" s="175"/>
      <c r="N541" s="177"/>
      <c r="O541" s="278"/>
    </row>
    <row r="542" spans="1:15" ht="12.75" customHeight="1" x14ac:dyDescent="0.2">
      <c r="A542" s="172" t="s">
        <v>906</v>
      </c>
      <c r="B542" s="173"/>
      <c r="C542" s="174">
        <v>1</v>
      </c>
      <c r="D542" s="174">
        <v>1</v>
      </c>
      <c r="E542" s="174"/>
      <c r="F542" s="174">
        <f>IF(M542&gt;1,"",1)</f>
        <v>1</v>
      </c>
      <c r="G542" s="174"/>
      <c r="H542" s="175" t="s">
        <v>907</v>
      </c>
      <c r="I542" s="176">
        <v>17800</v>
      </c>
      <c r="J542" s="175" t="s">
        <v>908</v>
      </c>
      <c r="K542" s="100"/>
      <c r="L542" s="100"/>
      <c r="M542" s="175"/>
      <c r="N542" s="177"/>
      <c r="O542" s="278"/>
    </row>
    <row r="543" spans="1:15" x14ac:dyDescent="0.2">
      <c r="A543" s="172"/>
      <c r="B543" s="173"/>
      <c r="C543" s="174"/>
      <c r="D543" s="174"/>
      <c r="E543" s="174"/>
      <c r="F543" s="174"/>
      <c r="G543" s="174"/>
      <c r="H543" s="175"/>
      <c r="I543" s="176"/>
      <c r="J543" s="175"/>
      <c r="K543" s="175"/>
      <c r="L543" s="175"/>
      <c r="M543" s="175"/>
      <c r="N543" s="177"/>
      <c r="O543" s="278"/>
    </row>
    <row r="544" spans="1:15" ht="12" thickBot="1" x14ac:dyDescent="0.25">
      <c r="A544" s="128"/>
      <c r="B544" s="129"/>
      <c r="C544" s="129"/>
      <c r="D544" s="129"/>
      <c r="E544" s="129"/>
      <c r="F544" s="129"/>
      <c r="G544" s="129"/>
      <c r="H544" s="130"/>
      <c r="I544" s="131"/>
      <c r="J544" s="130"/>
      <c r="K544" s="130"/>
      <c r="L544" s="130"/>
      <c r="M544" s="130"/>
      <c r="N544" s="132"/>
      <c r="O544" s="279"/>
    </row>
  </sheetData>
  <sortState ref="A249:O372">
    <sortCondition ref="A249:A372"/>
  </sortState>
  <phoneticPr fontId="5" type="noConversion"/>
  <pageMargins left="0.7" right="0.7" top="0.75" bottom="0.75" header="0.3" footer="0.3"/>
  <pageSetup paperSize="9" orientation="portrait" horizontalDpi="360" verticalDpi="36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53"/>
  <sheetViews>
    <sheetView showGridLines="0" workbookViewId="0">
      <pane xSplit="4" ySplit="1" topLeftCell="E14" activePane="bottomRight" state="frozen"/>
      <selection pane="topRight" activeCell="E1" sqref="E1"/>
      <selection pane="bottomLeft" activeCell="A2" sqref="A2"/>
      <selection pane="bottomRight" activeCell="Z50" sqref="Z50"/>
    </sheetView>
  </sheetViews>
  <sheetFormatPr baseColWidth="10" defaultRowHeight="12.75" x14ac:dyDescent="0.2"/>
  <cols>
    <col min="1" max="2" width="4.7109375" customWidth="1"/>
    <col min="3" max="3" width="9.7109375" customWidth="1"/>
    <col min="4" max="4" width="24.7109375" customWidth="1"/>
    <col min="5" max="5" width="6.85546875" bestFit="1" customWidth="1"/>
    <col min="6" max="6" width="5.7109375" bestFit="1" customWidth="1"/>
    <col min="7" max="7" width="11.28515625" style="6" customWidth="1"/>
    <col min="8" max="8" width="4.7109375" style="44" customWidth="1"/>
    <col min="9" max="9" width="7.85546875" bestFit="1" customWidth="1"/>
    <col min="10" max="10" width="4.7109375" style="44" customWidth="1"/>
    <col min="11" max="11" width="6.85546875" bestFit="1" customWidth="1"/>
    <col min="12" max="13" width="6.85546875" customWidth="1"/>
    <col min="14" max="14" width="4.7109375" customWidth="1"/>
    <col min="15" max="15" width="6.85546875" customWidth="1"/>
    <col min="16" max="16" width="4.7109375" customWidth="1"/>
    <col min="17" max="17" width="4.7109375" style="30" customWidth="1"/>
    <col min="18" max="18" width="8.28515625" style="30" bestFit="1" customWidth="1"/>
    <col min="19" max="19" width="4.7109375" customWidth="1"/>
    <col min="20" max="20" width="6.85546875" bestFit="1" customWidth="1"/>
    <col min="21" max="21" width="4.85546875" customWidth="1"/>
    <col min="22" max="22" width="8.28515625" customWidth="1"/>
    <col min="23" max="23" width="5.28515625" customWidth="1"/>
  </cols>
  <sheetData>
    <row r="1" spans="1:24" x14ac:dyDescent="0.2">
      <c r="A1" s="32"/>
    </row>
    <row r="2" spans="1:24" ht="13.5" thickBot="1" x14ac:dyDescent="0.25"/>
    <row r="3" spans="1:24" ht="12.75" customHeight="1" thickBot="1" x14ac:dyDescent="0.25">
      <c r="E3" s="372"/>
      <c r="F3" s="373"/>
      <c r="G3" s="373"/>
      <c r="H3" s="373"/>
      <c r="I3" s="374"/>
      <c r="K3" s="377"/>
      <c r="L3" s="378"/>
      <c r="M3" s="378"/>
      <c r="N3" s="378"/>
      <c r="O3" s="379"/>
      <c r="R3" s="362"/>
      <c r="T3" s="362"/>
      <c r="V3" s="362"/>
      <c r="X3" s="362"/>
    </row>
    <row r="4" spans="1:24" x14ac:dyDescent="0.2">
      <c r="E4" s="368"/>
      <c r="F4" s="66"/>
      <c r="G4" s="67"/>
      <c r="H4" s="67"/>
      <c r="I4" s="370"/>
      <c r="K4" s="47"/>
      <c r="L4" s="48"/>
      <c r="M4" s="48"/>
      <c r="N4" s="48"/>
      <c r="O4" s="375"/>
      <c r="R4" s="363"/>
      <c r="T4" s="363"/>
      <c r="V4" s="363"/>
      <c r="X4" s="363"/>
    </row>
    <row r="5" spans="1:24" x14ac:dyDescent="0.2">
      <c r="C5" s="386" t="s">
        <v>556</v>
      </c>
      <c r="D5" s="386"/>
      <c r="E5" s="369"/>
      <c r="F5" s="68"/>
      <c r="G5" s="133"/>
      <c r="H5" s="69"/>
      <c r="I5" s="371"/>
      <c r="J5" s="46"/>
      <c r="K5" s="49"/>
      <c r="L5" s="50"/>
      <c r="M5" s="134"/>
      <c r="N5" s="48"/>
      <c r="O5" s="376"/>
      <c r="R5" s="364"/>
      <c r="T5" s="364"/>
      <c r="V5" s="364"/>
      <c r="X5" s="364"/>
    </row>
    <row r="6" spans="1:24" x14ac:dyDescent="0.2">
      <c r="C6" s="10"/>
      <c r="D6" s="10"/>
      <c r="E6" s="70"/>
      <c r="F6" s="68"/>
      <c r="G6" s="71"/>
      <c r="H6" s="67"/>
      <c r="I6" s="72"/>
      <c r="K6" s="51"/>
      <c r="L6" s="48"/>
      <c r="M6" s="52"/>
      <c r="N6" s="48"/>
      <c r="O6" s="53"/>
      <c r="R6"/>
    </row>
    <row r="7" spans="1:24" x14ac:dyDescent="0.2">
      <c r="C7" s="367" t="s">
        <v>8</v>
      </c>
      <c r="D7" s="365"/>
      <c r="E7" s="73"/>
      <c r="F7" s="66"/>
      <c r="G7" s="74"/>
      <c r="H7" s="75"/>
      <c r="I7" s="76"/>
      <c r="J7" s="45"/>
      <c r="K7" s="54"/>
      <c r="L7" s="55"/>
      <c r="M7" s="56"/>
      <c r="N7" s="48"/>
      <c r="O7" s="57"/>
      <c r="R7" s="7"/>
      <c r="T7" s="7"/>
      <c r="V7" s="7"/>
      <c r="X7" s="7"/>
    </row>
    <row r="8" spans="1:24" x14ac:dyDescent="0.2">
      <c r="C8" s="365" t="s">
        <v>1480</v>
      </c>
      <c r="D8" s="366"/>
      <c r="E8" s="73"/>
      <c r="F8" s="66"/>
      <c r="G8" s="74"/>
      <c r="H8" s="75"/>
      <c r="I8" s="76"/>
      <c r="J8" s="45"/>
      <c r="K8" s="54"/>
      <c r="L8" s="55"/>
      <c r="M8" s="56"/>
      <c r="N8" s="48"/>
      <c r="O8" s="57"/>
      <c r="R8" s="7"/>
      <c r="T8" s="7"/>
      <c r="V8" s="7"/>
      <c r="X8" s="7"/>
    </row>
    <row r="9" spans="1:24" x14ac:dyDescent="0.2">
      <c r="C9" s="367" t="s">
        <v>911</v>
      </c>
      <c r="D9" s="365"/>
      <c r="E9" s="73"/>
      <c r="F9" s="66"/>
      <c r="G9" s="74"/>
      <c r="H9" s="75"/>
      <c r="I9" s="76"/>
      <c r="J9" s="45"/>
      <c r="K9" s="54"/>
      <c r="L9" s="55"/>
      <c r="M9" s="56"/>
      <c r="N9" s="48"/>
      <c r="O9" s="57"/>
      <c r="R9" s="7"/>
      <c r="T9" s="7"/>
      <c r="V9" s="7"/>
      <c r="X9" s="7"/>
    </row>
    <row r="10" spans="1:24" x14ac:dyDescent="0.2">
      <c r="C10" s="367" t="s">
        <v>912</v>
      </c>
      <c r="D10" s="365"/>
      <c r="E10" s="73"/>
      <c r="F10" s="66"/>
      <c r="G10" s="74"/>
      <c r="H10" s="75"/>
      <c r="I10" s="76"/>
      <c r="J10" s="45"/>
      <c r="K10" s="54"/>
      <c r="L10" s="55"/>
      <c r="M10" s="56"/>
      <c r="N10" s="48"/>
      <c r="O10" s="57"/>
      <c r="R10" s="7"/>
      <c r="T10" s="7"/>
      <c r="V10" s="7"/>
      <c r="X10" s="7"/>
    </row>
    <row r="11" spans="1:24" x14ac:dyDescent="0.2">
      <c r="C11" s="365" t="s">
        <v>1173</v>
      </c>
      <c r="D11" s="366"/>
      <c r="E11" s="73"/>
      <c r="F11" s="66"/>
      <c r="G11" s="74"/>
      <c r="H11" s="75"/>
      <c r="I11" s="76"/>
      <c r="J11" s="45"/>
      <c r="K11" s="54"/>
      <c r="L11" s="55"/>
      <c r="M11" s="56"/>
      <c r="N11" s="48"/>
      <c r="O11" s="57"/>
      <c r="R11" s="7"/>
      <c r="T11" s="7"/>
      <c r="V11" s="7"/>
      <c r="X11" s="7"/>
    </row>
    <row r="12" spans="1:24" x14ac:dyDescent="0.2">
      <c r="C12" s="365" t="s">
        <v>1479</v>
      </c>
      <c r="D12" s="366"/>
      <c r="E12" s="73"/>
      <c r="F12" s="66"/>
      <c r="G12" s="74"/>
      <c r="H12" s="75"/>
      <c r="I12" s="76"/>
      <c r="J12" s="45"/>
      <c r="K12" s="54"/>
      <c r="L12" s="55"/>
      <c r="M12" s="56"/>
      <c r="N12" s="48"/>
      <c r="O12" s="57"/>
      <c r="R12" s="7"/>
      <c r="T12" s="7"/>
      <c r="V12" s="7"/>
      <c r="X12" s="7"/>
    </row>
    <row r="13" spans="1:24" x14ac:dyDescent="0.2">
      <c r="C13" s="367" t="s">
        <v>913</v>
      </c>
      <c r="D13" s="365"/>
      <c r="E13" s="73"/>
      <c r="F13" s="66"/>
      <c r="G13" s="74"/>
      <c r="H13" s="75"/>
      <c r="I13" s="76"/>
      <c r="J13" s="45"/>
      <c r="K13" s="54"/>
      <c r="L13" s="55"/>
      <c r="M13" s="56"/>
      <c r="N13" s="48"/>
      <c r="O13" s="57"/>
      <c r="R13" s="7"/>
      <c r="T13" s="7"/>
      <c r="V13" s="7"/>
      <c r="X13" s="7"/>
    </row>
    <row r="14" spans="1:24" x14ac:dyDescent="0.2">
      <c r="C14" s="367" t="s">
        <v>914</v>
      </c>
      <c r="D14" s="365"/>
      <c r="E14" s="73"/>
      <c r="F14" s="66"/>
      <c r="G14" s="74"/>
      <c r="H14" s="75"/>
      <c r="I14" s="76"/>
      <c r="J14" s="45"/>
      <c r="K14" s="54"/>
      <c r="L14" s="55"/>
      <c r="M14" s="56"/>
      <c r="N14" s="48"/>
      <c r="O14" s="57"/>
      <c r="R14" s="7"/>
      <c r="T14" s="7"/>
      <c r="V14" s="7"/>
      <c r="X14" s="7"/>
    </row>
    <row r="15" spans="1:24" x14ac:dyDescent="0.2">
      <c r="C15" s="367" t="s">
        <v>915</v>
      </c>
      <c r="D15" s="365"/>
      <c r="E15" s="73"/>
      <c r="F15" s="66"/>
      <c r="G15" s="74"/>
      <c r="H15" s="75"/>
      <c r="I15" s="76"/>
      <c r="J15" s="45"/>
      <c r="K15" s="54"/>
      <c r="L15" s="55"/>
      <c r="M15" s="56"/>
      <c r="N15" s="48"/>
      <c r="O15" s="57"/>
      <c r="R15" s="7"/>
      <c r="T15" s="7"/>
      <c r="V15" s="7"/>
      <c r="X15" s="7"/>
    </row>
    <row r="16" spans="1:24" x14ac:dyDescent="0.2">
      <c r="C16" s="367" t="s">
        <v>916</v>
      </c>
      <c r="D16" s="387"/>
      <c r="E16" s="73"/>
      <c r="F16" s="66"/>
      <c r="G16" s="74"/>
      <c r="H16" s="75"/>
      <c r="I16" s="76"/>
      <c r="J16" s="45"/>
      <c r="K16" s="54"/>
      <c r="L16" s="55"/>
      <c r="M16" s="56"/>
      <c r="N16" s="48"/>
      <c r="O16" s="57"/>
      <c r="R16" s="7"/>
      <c r="T16" s="7"/>
      <c r="V16" s="7"/>
      <c r="X16" s="7"/>
    </row>
    <row r="17" spans="3:24" x14ac:dyDescent="0.2">
      <c r="C17" s="367" t="s">
        <v>12</v>
      </c>
      <c r="D17" s="365"/>
      <c r="E17" s="73"/>
      <c r="F17" s="66"/>
      <c r="G17" s="74"/>
      <c r="H17" s="75"/>
      <c r="I17" s="76"/>
      <c r="J17" s="45"/>
      <c r="K17" s="54"/>
      <c r="L17" s="55"/>
      <c r="M17" s="56"/>
      <c r="N17" s="48"/>
      <c r="O17" s="57"/>
      <c r="R17" s="7"/>
      <c r="T17" s="7"/>
      <c r="V17" s="7"/>
      <c r="X17" s="7"/>
    </row>
    <row r="18" spans="3:24" x14ac:dyDescent="0.2">
      <c r="C18" s="367" t="s">
        <v>917</v>
      </c>
      <c r="D18" s="365"/>
      <c r="E18" s="73"/>
      <c r="F18" s="66"/>
      <c r="G18" s="74"/>
      <c r="H18" s="75"/>
      <c r="I18" s="76"/>
      <c r="J18" s="45"/>
      <c r="K18" s="54"/>
      <c r="L18" s="55"/>
      <c r="M18" s="56"/>
      <c r="N18" s="48"/>
      <c r="O18" s="57"/>
      <c r="R18" s="7"/>
      <c r="T18" s="7"/>
      <c r="V18" s="7"/>
      <c r="X18" s="7"/>
    </row>
    <row r="19" spans="3:24" x14ac:dyDescent="0.2">
      <c r="C19" s="367" t="s">
        <v>918</v>
      </c>
      <c r="D19" s="365"/>
      <c r="E19" s="73"/>
      <c r="F19" s="66"/>
      <c r="G19" s="74"/>
      <c r="H19" s="75"/>
      <c r="I19" s="76"/>
      <c r="J19" s="45"/>
      <c r="K19" s="54"/>
      <c r="L19" s="55"/>
      <c r="M19" s="56"/>
      <c r="N19" s="48"/>
      <c r="O19" s="57"/>
      <c r="R19" s="7"/>
      <c r="T19" s="7"/>
      <c r="V19" s="7"/>
      <c r="X19" s="7"/>
    </row>
    <row r="20" spans="3:24" x14ac:dyDescent="0.2">
      <c r="C20" s="367" t="s">
        <v>919</v>
      </c>
      <c r="D20" s="365"/>
      <c r="E20" s="73"/>
      <c r="F20" s="66"/>
      <c r="G20" s="74"/>
      <c r="H20" s="75"/>
      <c r="I20" s="76"/>
      <c r="J20" s="45"/>
      <c r="K20" s="54"/>
      <c r="L20" s="55"/>
      <c r="M20" s="56"/>
      <c r="N20" s="48"/>
      <c r="O20" s="57"/>
      <c r="R20" s="7"/>
      <c r="T20" s="7"/>
      <c r="V20" s="7"/>
      <c r="X20" s="7"/>
    </row>
    <row r="21" spans="3:24" x14ac:dyDescent="0.2">
      <c r="C21" s="367" t="s">
        <v>16</v>
      </c>
      <c r="D21" s="365"/>
      <c r="E21" s="73"/>
      <c r="F21" s="66"/>
      <c r="G21" s="74"/>
      <c r="H21" s="75"/>
      <c r="I21" s="76"/>
      <c r="J21" s="45"/>
      <c r="K21" s="54"/>
      <c r="L21" s="55"/>
      <c r="M21" s="56"/>
      <c r="N21" s="48"/>
      <c r="O21" s="57"/>
      <c r="R21" s="7"/>
      <c r="T21" s="7"/>
      <c r="V21" s="7"/>
      <c r="X21" s="7"/>
    </row>
    <row r="22" spans="3:24" x14ac:dyDescent="0.2">
      <c r="C22" s="367" t="s">
        <v>17</v>
      </c>
      <c r="D22" s="365"/>
      <c r="E22" s="73"/>
      <c r="F22" s="66"/>
      <c r="G22" s="74"/>
      <c r="H22" s="75"/>
      <c r="I22" s="76"/>
      <c r="J22" s="45"/>
      <c r="K22" s="54"/>
      <c r="L22" s="55"/>
      <c r="M22" s="56"/>
      <c r="N22" s="48"/>
      <c r="O22" s="57"/>
      <c r="R22" s="7"/>
      <c r="T22" s="7"/>
      <c r="V22" s="7"/>
      <c r="X22" s="7"/>
    </row>
    <row r="23" spans="3:24" x14ac:dyDescent="0.2">
      <c r="C23" s="367" t="s">
        <v>18</v>
      </c>
      <c r="D23" s="365"/>
      <c r="E23" s="73"/>
      <c r="F23" s="66"/>
      <c r="G23" s="74"/>
      <c r="H23" s="75"/>
      <c r="I23" s="76"/>
      <c r="J23" s="45"/>
      <c r="K23" s="54"/>
      <c r="L23" s="55"/>
      <c r="M23" s="56"/>
      <c r="N23" s="48"/>
      <c r="O23" s="57"/>
      <c r="R23" s="7"/>
      <c r="T23" s="7"/>
      <c r="V23" s="7"/>
      <c r="X23" s="7"/>
    </row>
    <row r="24" spans="3:24" s="195" customFormat="1" x14ac:dyDescent="0.2">
      <c r="C24" s="196"/>
      <c r="D24" s="197"/>
      <c r="E24" s="198"/>
      <c r="F24" s="199"/>
      <c r="G24" s="200"/>
      <c r="H24" s="201"/>
      <c r="I24" s="202"/>
      <c r="J24" s="201"/>
      <c r="K24" s="198"/>
      <c r="L24" s="203"/>
      <c r="M24" s="204"/>
      <c r="N24" s="199"/>
      <c r="O24" s="205"/>
      <c r="Q24" s="206"/>
      <c r="R24" s="200"/>
      <c r="T24" s="200"/>
      <c r="V24" s="200"/>
      <c r="X24" s="200"/>
    </row>
    <row r="25" spans="3:24" x14ac:dyDescent="0.2">
      <c r="C25" s="367" t="s">
        <v>920</v>
      </c>
      <c r="D25" s="365"/>
      <c r="E25" s="73"/>
      <c r="F25" s="66"/>
      <c r="G25" s="74"/>
      <c r="H25" s="75"/>
      <c r="I25" s="76"/>
      <c r="J25" s="45"/>
      <c r="K25" s="54"/>
      <c r="L25" s="55"/>
      <c r="M25" s="56"/>
      <c r="N25" s="48"/>
      <c r="O25" s="57"/>
      <c r="R25" s="7"/>
      <c r="T25" s="7"/>
      <c r="V25" s="7"/>
      <c r="X25" s="7"/>
    </row>
    <row r="26" spans="3:24" x14ac:dyDescent="0.2">
      <c r="C26" s="367" t="s">
        <v>921</v>
      </c>
      <c r="D26" s="365"/>
      <c r="E26" s="73"/>
      <c r="F26" s="66"/>
      <c r="G26" s="74"/>
      <c r="H26" s="75"/>
      <c r="I26" s="76"/>
      <c r="J26" s="45"/>
      <c r="K26" s="54"/>
      <c r="L26" s="55"/>
      <c r="M26" s="56"/>
      <c r="N26" s="48"/>
      <c r="O26" s="57"/>
      <c r="R26" s="7"/>
      <c r="T26" s="7"/>
      <c r="V26" s="7"/>
      <c r="X26" s="7"/>
    </row>
    <row r="27" spans="3:24" x14ac:dyDescent="0.2">
      <c r="C27" s="367" t="s">
        <v>21</v>
      </c>
      <c r="D27" s="365"/>
      <c r="E27" s="73"/>
      <c r="F27" s="66"/>
      <c r="G27" s="74"/>
      <c r="H27" s="75"/>
      <c r="I27" s="76"/>
      <c r="J27" s="45"/>
      <c r="K27" s="54"/>
      <c r="L27" s="55"/>
      <c r="M27" s="56"/>
      <c r="N27" s="48"/>
      <c r="O27" s="57"/>
      <c r="R27" s="7"/>
      <c r="T27" s="7"/>
      <c r="V27" s="7"/>
      <c r="X27" s="7"/>
    </row>
    <row r="28" spans="3:24" s="195" customFormat="1" x14ac:dyDescent="0.2">
      <c r="C28" s="196"/>
      <c r="D28" s="197"/>
      <c r="E28" s="198"/>
      <c r="F28" s="199"/>
      <c r="G28" s="200"/>
      <c r="H28" s="201"/>
      <c r="I28" s="202"/>
      <c r="J28" s="201"/>
      <c r="K28" s="198"/>
      <c r="L28" s="203"/>
      <c r="M28" s="204"/>
      <c r="N28" s="199"/>
      <c r="O28" s="205"/>
      <c r="Q28" s="206"/>
      <c r="R28" s="200"/>
      <c r="T28" s="200"/>
      <c r="V28" s="200"/>
      <c r="X28" s="200"/>
    </row>
    <row r="29" spans="3:24" x14ac:dyDescent="0.2">
      <c r="C29" s="367" t="s">
        <v>951</v>
      </c>
      <c r="D29" s="365"/>
      <c r="E29" s="73"/>
      <c r="F29" s="66"/>
      <c r="G29" s="74"/>
      <c r="H29" s="75"/>
      <c r="I29" s="76"/>
      <c r="J29" s="45"/>
      <c r="K29" s="54"/>
      <c r="L29" s="55"/>
      <c r="M29" s="56"/>
      <c r="N29" s="48"/>
      <c r="O29" s="57"/>
      <c r="R29" s="7"/>
      <c r="T29" s="7"/>
      <c r="V29" s="7"/>
      <c r="X29" s="7"/>
    </row>
    <row r="30" spans="3:24" x14ac:dyDescent="0.2">
      <c r="C30" s="367" t="s">
        <v>952</v>
      </c>
      <c r="D30" s="365"/>
      <c r="E30" s="73"/>
      <c r="F30" s="66"/>
      <c r="G30" s="74"/>
      <c r="H30" s="75"/>
      <c r="I30" s="76"/>
      <c r="J30" s="45"/>
      <c r="K30" s="54"/>
      <c r="L30" s="55"/>
      <c r="M30" s="56"/>
      <c r="N30" s="48"/>
      <c r="O30" s="57"/>
      <c r="R30" s="7"/>
      <c r="T30" s="7"/>
      <c r="V30" s="7"/>
      <c r="X30" s="7"/>
    </row>
    <row r="31" spans="3:24" x14ac:dyDescent="0.2">
      <c r="C31" s="367" t="s">
        <v>953</v>
      </c>
      <c r="D31" s="365"/>
      <c r="E31" s="73"/>
      <c r="F31" s="66"/>
      <c r="G31" s="74"/>
      <c r="H31" s="75"/>
      <c r="I31" s="76"/>
      <c r="J31" s="45"/>
      <c r="K31" s="54"/>
      <c r="L31" s="55"/>
      <c r="M31" s="56"/>
      <c r="N31" s="48"/>
      <c r="O31" s="57"/>
      <c r="R31" s="7"/>
      <c r="T31" s="7"/>
      <c r="V31" s="7"/>
      <c r="X31" s="7"/>
    </row>
    <row r="32" spans="3:24" x14ac:dyDescent="0.2">
      <c r="C32" s="367" t="s">
        <v>954</v>
      </c>
      <c r="D32" s="365"/>
      <c r="E32" s="73"/>
      <c r="F32" s="66"/>
      <c r="G32" s="74"/>
      <c r="H32" s="75"/>
      <c r="I32" s="76"/>
      <c r="J32" s="45"/>
      <c r="K32" s="54"/>
      <c r="L32" s="55"/>
      <c r="M32" s="56"/>
      <c r="N32" s="48"/>
      <c r="O32" s="57"/>
      <c r="R32" s="7"/>
      <c r="T32" s="7"/>
      <c r="V32" s="7"/>
      <c r="X32" s="7"/>
    </row>
    <row r="33" spans="3:24" x14ac:dyDescent="0.2">
      <c r="C33" s="367" t="s">
        <v>955</v>
      </c>
      <c r="D33" s="365"/>
      <c r="E33" s="73"/>
      <c r="F33" s="66"/>
      <c r="G33" s="74"/>
      <c r="H33" s="75"/>
      <c r="I33" s="76"/>
      <c r="J33" s="45"/>
      <c r="K33" s="54"/>
      <c r="L33" s="55"/>
      <c r="M33" s="56"/>
      <c r="N33" s="48"/>
      <c r="O33" s="57"/>
      <c r="R33" s="7"/>
      <c r="T33" s="7"/>
      <c r="V33" s="7"/>
      <c r="X33" s="7"/>
    </row>
    <row r="34" spans="3:24" x14ac:dyDescent="0.2">
      <c r="C34" s="367" t="s">
        <v>956</v>
      </c>
      <c r="D34" s="365"/>
      <c r="E34" s="73"/>
      <c r="F34" s="66"/>
      <c r="G34" s="74"/>
      <c r="H34" s="75"/>
      <c r="I34" s="76"/>
      <c r="J34" s="45"/>
      <c r="K34" s="54"/>
      <c r="L34" s="55"/>
      <c r="M34" s="56"/>
      <c r="N34" s="48"/>
      <c r="O34" s="57"/>
      <c r="R34" s="7"/>
      <c r="T34" s="7"/>
      <c r="V34" s="7"/>
      <c r="X34" s="7"/>
    </row>
    <row r="35" spans="3:24" x14ac:dyDescent="0.2">
      <c r="C35" s="367" t="s">
        <v>957</v>
      </c>
      <c r="D35" s="365"/>
      <c r="E35" s="73"/>
      <c r="F35" s="66"/>
      <c r="G35" s="74"/>
      <c r="H35" s="75"/>
      <c r="I35" s="76"/>
      <c r="J35" s="45"/>
      <c r="K35" s="54"/>
      <c r="L35" s="55"/>
      <c r="M35" s="56"/>
      <c r="N35" s="48"/>
      <c r="O35" s="57"/>
      <c r="R35" s="7"/>
      <c r="T35" s="7"/>
      <c r="V35" s="7"/>
      <c r="X35" s="7"/>
    </row>
    <row r="36" spans="3:24" x14ac:dyDescent="0.2">
      <c r="C36" s="367" t="s">
        <v>958</v>
      </c>
      <c r="D36" s="365"/>
      <c r="E36" s="73"/>
      <c r="F36" s="66"/>
      <c r="G36" s="74"/>
      <c r="H36" s="75"/>
      <c r="I36" s="76"/>
      <c r="J36" s="45"/>
      <c r="K36" s="54"/>
      <c r="L36" s="55"/>
      <c r="M36" s="56"/>
      <c r="N36" s="48"/>
      <c r="O36" s="57"/>
      <c r="R36" s="7"/>
      <c r="T36" s="7"/>
      <c r="V36" s="7"/>
      <c r="X36" s="7"/>
    </row>
    <row r="37" spans="3:24" x14ac:dyDescent="0.2">
      <c r="C37" s="367" t="s">
        <v>959</v>
      </c>
      <c r="D37" s="365"/>
      <c r="E37" s="73"/>
      <c r="F37" s="66"/>
      <c r="G37" s="74"/>
      <c r="H37" s="75"/>
      <c r="I37" s="76"/>
      <c r="J37" s="45"/>
      <c r="K37" s="54"/>
      <c r="L37" s="55"/>
      <c r="M37" s="56"/>
      <c r="N37" s="48"/>
      <c r="O37" s="57"/>
      <c r="R37" s="7"/>
      <c r="T37" s="7"/>
      <c r="V37" s="7"/>
      <c r="X37" s="7"/>
    </row>
    <row r="38" spans="3:24" x14ac:dyDescent="0.2">
      <c r="C38" s="367" t="s">
        <v>960</v>
      </c>
      <c r="D38" s="365"/>
      <c r="E38" s="73"/>
      <c r="F38" s="66"/>
      <c r="G38" s="74"/>
      <c r="H38" s="75"/>
      <c r="I38" s="76"/>
      <c r="J38" s="45"/>
      <c r="K38" s="54"/>
      <c r="L38" s="55"/>
      <c r="M38" s="56"/>
      <c r="N38" s="48"/>
      <c r="O38" s="57"/>
      <c r="R38" s="7"/>
      <c r="T38" s="7"/>
      <c r="V38" s="7"/>
      <c r="X38" s="7"/>
    </row>
    <row r="39" spans="3:24" x14ac:dyDescent="0.2">
      <c r="C39" s="367" t="s">
        <v>961</v>
      </c>
      <c r="D39" s="365"/>
      <c r="E39" s="73"/>
      <c r="F39" s="66"/>
      <c r="G39" s="74"/>
      <c r="H39" s="75"/>
      <c r="I39" s="76"/>
      <c r="J39" s="45"/>
      <c r="K39" s="54"/>
      <c r="L39" s="55"/>
      <c r="M39" s="56"/>
      <c r="N39" s="48"/>
      <c r="O39" s="57"/>
      <c r="R39" s="7"/>
      <c r="T39" s="7"/>
      <c r="V39" s="7"/>
      <c r="X39" s="7"/>
    </row>
    <row r="40" spans="3:24" x14ac:dyDescent="0.2">
      <c r="C40" s="367" t="s">
        <v>962</v>
      </c>
      <c r="D40" s="365"/>
      <c r="E40" s="73"/>
      <c r="F40" s="66"/>
      <c r="G40" s="74"/>
      <c r="H40" s="75"/>
      <c r="I40" s="76"/>
      <c r="J40" s="45"/>
      <c r="K40" s="54"/>
      <c r="L40" s="55"/>
      <c r="M40" s="56"/>
      <c r="N40" s="48"/>
      <c r="O40" s="57"/>
      <c r="R40" s="7"/>
      <c r="T40" s="7"/>
      <c r="V40" s="7"/>
      <c r="X40" s="7"/>
    </row>
    <row r="41" spans="3:24" x14ac:dyDescent="0.2">
      <c r="C41" s="367" t="s">
        <v>964</v>
      </c>
      <c r="D41" s="365"/>
      <c r="E41" s="73"/>
      <c r="F41" s="66"/>
      <c r="G41" s="74"/>
      <c r="H41" s="75"/>
      <c r="I41" s="76"/>
      <c r="J41" s="45"/>
      <c r="K41" s="54"/>
      <c r="L41" s="55"/>
      <c r="M41" s="56"/>
      <c r="N41" s="48"/>
      <c r="O41" s="57"/>
      <c r="R41" s="7"/>
      <c r="T41" s="7"/>
      <c r="V41" s="7"/>
      <c r="X41" s="7"/>
    </row>
    <row r="42" spans="3:24" x14ac:dyDescent="0.2">
      <c r="C42" s="367" t="s">
        <v>965</v>
      </c>
      <c r="D42" s="365"/>
      <c r="E42" s="73"/>
      <c r="F42" s="66"/>
      <c r="G42" s="74"/>
      <c r="H42" s="75"/>
      <c r="I42" s="76"/>
      <c r="J42" s="45"/>
      <c r="K42" s="54"/>
      <c r="L42" s="55"/>
      <c r="M42" s="56"/>
      <c r="N42" s="48"/>
      <c r="O42" s="57"/>
      <c r="R42" s="7"/>
      <c r="T42" s="7"/>
      <c r="V42" s="7"/>
      <c r="X42" s="7"/>
    </row>
    <row r="43" spans="3:24" x14ac:dyDescent="0.2">
      <c r="C43" s="367" t="s">
        <v>963</v>
      </c>
      <c r="D43" s="365"/>
      <c r="E43" s="73"/>
      <c r="F43" s="66"/>
      <c r="G43" s="74"/>
      <c r="H43" s="75"/>
      <c r="I43" s="76"/>
      <c r="J43" s="45"/>
      <c r="K43" s="54"/>
      <c r="L43" s="55"/>
      <c r="M43" s="56"/>
      <c r="N43" s="48"/>
      <c r="O43" s="57"/>
      <c r="R43" s="7"/>
      <c r="T43" s="7"/>
      <c r="V43" s="7"/>
      <c r="X43" s="7"/>
    </row>
    <row r="44" spans="3:24" x14ac:dyDescent="0.2">
      <c r="C44" s="380" t="s">
        <v>909</v>
      </c>
      <c r="D44" s="388"/>
      <c r="E44" s="73"/>
      <c r="F44" s="66"/>
      <c r="G44" s="74"/>
      <c r="H44" s="75"/>
      <c r="I44" s="76"/>
      <c r="J44" s="45"/>
      <c r="K44" s="54"/>
      <c r="L44" s="55"/>
      <c r="M44" s="56"/>
      <c r="N44" s="48"/>
      <c r="O44" s="57"/>
      <c r="R44" s="7"/>
      <c r="T44" s="7"/>
      <c r="V44" s="7"/>
      <c r="X44" s="7"/>
    </row>
    <row r="45" spans="3:24" x14ac:dyDescent="0.2">
      <c r="C45" s="381" t="s">
        <v>1595</v>
      </c>
      <c r="D45" s="366"/>
      <c r="E45" s="73"/>
      <c r="F45" s="66"/>
      <c r="G45" s="74"/>
      <c r="H45" s="75"/>
      <c r="I45" s="76"/>
      <c r="J45" s="45"/>
      <c r="K45" s="54"/>
      <c r="L45" s="55"/>
      <c r="M45" s="56"/>
      <c r="N45" s="48"/>
      <c r="O45" s="57"/>
      <c r="R45" s="7"/>
      <c r="T45" s="7"/>
      <c r="V45" s="7"/>
      <c r="X45" s="7"/>
    </row>
    <row r="46" spans="3:24" x14ac:dyDescent="0.2">
      <c r="C46" s="381" t="s">
        <v>1598</v>
      </c>
      <c r="D46" s="366"/>
      <c r="E46" s="73"/>
      <c r="F46" s="66"/>
      <c r="G46" s="74"/>
      <c r="H46" s="75"/>
      <c r="I46" s="76"/>
      <c r="J46" s="45"/>
      <c r="K46" s="54"/>
      <c r="L46" s="55"/>
      <c r="M46" s="56"/>
      <c r="N46" s="48"/>
      <c r="O46" s="57"/>
      <c r="R46" s="7"/>
      <c r="T46" s="7"/>
      <c r="V46" s="7"/>
      <c r="X46" s="7"/>
    </row>
    <row r="47" spans="3:24" x14ac:dyDescent="0.2">
      <c r="C47" s="380" t="s">
        <v>778</v>
      </c>
      <c r="D47" s="388"/>
      <c r="E47" s="73"/>
      <c r="F47" s="66"/>
      <c r="G47" s="74"/>
      <c r="H47" s="75"/>
      <c r="I47" s="76"/>
      <c r="J47" s="45"/>
      <c r="K47" s="54"/>
      <c r="L47" s="55"/>
      <c r="M47" s="56"/>
      <c r="N47" s="48"/>
      <c r="O47" s="57"/>
      <c r="R47" s="7"/>
      <c r="T47" s="7"/>
      <c r="V47" s="7"/>
      <c r="X47" s="7"/>
    </row>
    <row r="48" spans="3:24" x14ac:dyDescent="0.2">
      <c r="C48" s="381" t="s">
        <v>1597</v>
      </c>
      <c r="D48" s="366"/>
      <c r="E48" s="73"/>
      <c r="F48" s="66"/>
      <c r="G48" s="74"/>
      <c r="H48" s="75"/>
      <c r="I48" s="76"/>
      <c r="J48" s="45"/>
      <c r="K48" s="54"/>
      <c r="L48" s="55"/>
      <c r="M48" s="56"/>
      <c r="N48" s="48"/>
      <c r="O48" s="281"/>
      <c r="R48" s="7"/>
      <c r="T48" s="7"/>
      <c r="V48" s="7"/>
      <c r="X48" s="7"/>
    </row>
    <row r="49" spans="3:24" s="195" customFormat="1" x14ac:dyDescent="0.2">
      <c r="C49" s="207"/>
      <c r="D49" s="208"/>
      <c r="E49" s="198"/>
      <c r="F49" s="199"/>
      <c r="G49" s="200"/>
      <c r="H49" s="201"/>
      <c r="I49" s="202"/>
      <c r="J49" s="201"/>
      <c r="K49" s="198"/>
      <c r="L49" s="203"/>
      <c r="M49" s="204"/>
      <c r="N49" s="199"/>
      <c r="O49" s="209"/>
      <c r="Q49" s="206"/>
      <c r="R49" s="200"/>
      <c r="T49" s="200"/>
      <c r="V49" s="200"/>
      <c r="X49" s="200"/>
    </row>
    <row r="50" spans="3:24" x14ac:dyDescent="0.2">
      <c r="C50" s="382" t="s">
        <v>977</v>
      </c>
      <c r="D50" s="383"/>
      <c r="E50" s="77"/>
      <c r="F50" s="66"/>
      <c r="G50" s="78"/>
      <c r="H50" s="67"/>
      <c r="I50" s="76"/>
      <c r="K50" s="58"/>
      <c r="L50" s="59"/>
      <c r="M50" s="60"/>
      <c r="N50" s="48"/>
      <c r="O50" s="53"/>
      <c r="R50" s="7"/>
      <c r="T50" s="7"/>
      <c r="V50" s="7"/>
      <c r="X50" s="7"/>
    </row>
    <row r="51" spans="3:24" x14ac:dyDescent="0.2">
      <c r="C51" s="381" t="s">
        <v>975</v>
      </c>
      <c r="D51" s="358"/>
      <c r="E51" s="77"/>
      <c r="F51" s="66"/>
      <c r="G51" s="78"/>
      <c r="H51" s="67"/>
      <c r="I51" s="76"/>
      <c r="K51" s="58"/>
      <c r="L51" s="59"/>
      <c r="M51" s="60"/>
      <c r="N51" s="48"/>
      <c r="O51" s="53"/>
      <c r="R51" s="7"/>
      <c r="T51" s="7"/>
      <c r="V51" s="7"/>
      <c r="X51" s="7"/>
    </row>
    <row r="52" spans="3:24" x14ac:dyDescent="0.2">
      <c r="C52" s="384" t="s">
        <v>966</v>
      </c>
      <c r="D52" s="385"/>
      <c r="E52" s="77"/>
      <c r="F52" s="66"/>
      <c r="G52" s="78"/>
      <c r="H52" s="67"/>
      <c r="I52" s="76"/>
      <c r="K52" s="58"/>
      <c r="L52" s="59"/>
      <c r="M52" s="60"/>
      <c r="N52" s="48"/>
      <c r="O52" s="53"/>
      <c r="R52" s="7"/>
      <c r="T52" s="7"/>
      <c r="V52" s="7"/>
      <c r="X52" s="7"/>
    </row>
    <row r="53" spans="3:24" ht="13.5" thickBot="1" x14ac:dyDescent="0.25">
      <c r="C53" s="380" t="s">
        <v>967</v>
      </c>
      <c r="D53" s="381"/>
      <c r="E53" s="79"/>
      <c r="F53" s="80"/>
      <c r="G53" s="81"/>
      <c r="H53" s="82"/>
      <c r="I53" s="83"/>
      <c r="K53" s="61"/>
      <c r="L53" s="62"/>
      <c r="M53" s="63"/>
      <c r="N53" s="64"/>
      <c r="O53" s="65"/>
      <c r="R53" s="7"/>
      <c r="T53" s="7"/>
      <c r="V53" s="7"/>
      <c r="X53" s="7"/>
    </row>
  </sheetData>
  <mergeCells count="54">
    <mergeCell ref="C47:D47"/>
    <mergeCell ref="C31:D31"/>
    <mergeCell ref="C32:D32"/>
    <mergeCell ref="C22:D22"/>
    <mergeCell ref="C23:D23"/>
    <mergeCell ref="C26:D26"/>
    <mergeCell ref="C27:D27"/>
    <mergeCell ref="C29:D29"/>
    <mergeCell ref="C30:D30"/>
    <mergeCell ref="C43:D43"/>
    <mergeCell ref="C44:D44"/>
    <mergeCell ref="C42:D42"/>
    <mergeCell ref="C25:D25"/>
    <mergeCell ref="C20:D20"/>
    <mergeCell ref="C21:D21"/>
    <mergeCell ref="C18:D18"/>
    <mergeCell ref="C14:D14"/>
    <mergeCell ref="C5:D5"/>
    <mergeCell ref="C13:D13"/>
    <mergeCell ref="C19:D19"/>
    <mergeCell ref="C17:D17"/>
    <mergeCell ref="C15:D15"/>
    <mergeCell ref="C16:D16"/>
    <mergeCell ref="C53:D53"/>
    <mergeCell ref="C33:D33"/>
    <mergeCell ref="C34:D34"/>
    <mergeCell ref="C35:D35"/>
    <mergeCell ref="C36:D36"/>
    <mergeCell ref="C37:D37"/>
    <mergeCell ref="C45:D45"/>
    <mergeCell ref="C46:D46"/>
    <mergeCell ref="C48:D48"/>
    <mergeCell ref="C50:D50"/>
    <mergeCell ref="C38:D38"/>
    <mergeCell ref="C39:D39"/>
    <mergeCell ref="C51:D51"/>
    <mergeCell ref="C40:D40"/>
    <mergeCell ref="C41:D41"/>
    <mergeCell ref="C52:D52"/>
    <mergeCell ref="X3:X5"/>
    <mergeCell ref="T3:T5"/>
    <mergeCell ref="C11:D11"/>
    <mergeCell ref="C8:D8"/>
    <mergeCell ref="C12:D12"/>
    <mergeCell ref="C7:D7"/>
    <mergeCell ref="C9:D9"/>
    <mergeCell ref="C10:D10"/>
    <mergeCell ref="V3:V5"/>
    <mergeCell ref="R3:R5"/>
    <mergeCell ref="E4:E5"/>
    <mergeCell ref="I4:I5"/>
    <mergeCell ref="E3:I3"/>
    <mergeCell ref="O4:O5"/>
    <mergeCell ref="K3:O3"/>
  </mergeCells>
  <pageMargins left="0.7" right="0.7" top="0.75" bottom="0.75" header="0.3" footer="0.3"/>
  <pageSetup paperSize="9" orientation="portrait" horizontalDpi="300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44"/>
  <sheetViews>
    <sheetView workbookViewId="0">
      <selection activeCell="A48" sqref="A48"/>
    </sheetView>
  </sheetViews>
  <sheetFormatPr baseColWidth="10" defaultRowHeight="12.75" x14ac:dyDescent="0.2"/>
  <cols>
    <col min="1" max="1" width="40.28515625" customWidth="1"/>
  </cols>
  <sheetData>
    <row r="1" spans="1:1" x14ac:dyDescent="0.2">
      <c r="A1" s="182" t="s">
        <v>11</v>
      </c>
    </row>
    <row r="2" spans="1:1" x14ac:dyDescent="0.2">
      <c r="A2" s="182" t="s">
        <v>1481</v>
      </c>
    </row>
    <row r="3" spans="1:1" x14ac:dyDescent="0.2">
      <c r="A3" s="182" t="s">
        <v>37</v>
      </c>
    </row>
    <row r="4" spans="1:1" x14ac:dyDescent="0.2">
      <c r="A4" s="182" t="s">
        <v>18</v>
      </c>
    </row>
    <row r="5" spans="1:1" x14ac:dyDescent="0.2">
      <c r="A5" s="182" t="s">
        <v>8</v>
      </c>
    </row>
    <row r="6" spans="1:1" x14ac:dyDescent="0.2">
      <c r="A6" s="239" t="s">
        <v>9</v>
      </c>
    </row>
    <row r="7" spans="1:1" x14ac:dyDescent="0.2">
      <c r="A7" s="183" t="s">
        <v>1272</v>
      </c>
    </row>
    <row r="8" spans="1:1" x14ac:dyDescent="0.2">
      <c r="A8" s="182" t="s">
        <v>10</v>
      </c>
    </row>
    <row r="9" spans="1:1" x14ac:dyDescent="0.2">
      <c r="A9" s="182" t="s">
        <v>775</v>
      </c>
    </row>
    <row r="10" spans="1:1" x14ac:dyDescent="0.2">
      <c r="A10" s="183" t="s">
        <v>1482</v>
      </c>
    </row>
    <row r="11" spans="1:1" x14ac:dyDescent="0.2">
      <c r="A11" s="182" t="s">
        <v>17</v>
      </c>
    </row>
    <row r="12" spans="1:1" x14ac:dyDescent="0.2">
      <c r="A12" s="182" t="s">
        <v>14</v>
      </c>
    </row>
    <row r="13" spans="1:1" x14ac:dyDescent="0.2">
      <c r="A13" s="182" t="s">
        <v>12</v>
      </c>
    </row>
    <row r="14" spans="1:1" x14ac:dyDescent="0.2">
      <c r="A14" s="182" t="s">
        <v>13</v>
      </c>
    </row>
    <row r="15" spans="1:1" x14ac:dyDescent="0.2">
      <c r="A15" s="182" t="s">
        <v>22</v>
      </c>
    </row>
    <row r="16" spans="1:1" x14ac:dyDescent="0.2">
      <c r="A16" s="182" t="s">
        <v>554</v>
      </c>
    </row>
    <row r="17" spans="1:1" x14ac:dyDescent="0.2">
      <c r="A17" s="239" t="s">
        <v>555</v>
      </c>
    </row>
    <row r="18" spans="1:1" x14ac:dyDescent="0.2">
      <c r="A18" s="183" t="s">
        <v>976</v>
      </c>
    </row>
    <row r="19" spans="1:1" x14ac:dyDescent="0.2">
      <c r="A19" s="182" t="s">
        <v>24</v>
      </c>
    </row>
    <row r="20" spans="1:1" x14ac:dyDescent="0.2">
      <c r="A20" s="182" t="s">
        <v>25</v>
      </c>
    </row>
    <row r="21" spans="1:1" x14ac:dyDescent="0.2">
      <c r="A21" s="182" t="s">
        <v>27</v>
      </c>
    </row>
    <row r="22" spans="1:1" x14ac:dyDescent="0.2">
      <c r="A22" s="182" t="s">
        <v>36</v>
      </c>
    </row>
    <row r="23" spans="1:1" x14ac:dyDescent="0.2">
      <c r="A23" s="182" t="s">
        <v>23</v>
      </c>
    </row>
    <row r="24" spans="1:1" x14ac:dyDescent="0.2">
      <c r="A24" s="182" t="s">
        <v>26</v>
      </c>
    </row>
    <row r="25" spans="1:1" x14ac:dyDescent="0.2">
      <c r="A25" s="182" t="s">
        <v>38</v>
      </c>
    </row>
    <row r="26" spans="1:1" x14ac:dyDescent="0.2">
      <c r="A26" s="182" t="s">
        <v>35</v>
      </c>
    </row>
    <row r="27" spans="1:1" x14ac:dyDescent="0.2">
      <c r="A27" s="182" t="s">
        <v>28</v>
      </c>
    </row>
    <row r="28" spans="1:1" x14ac:dyDescent="0.2">
      <c r="A28" s="182" t="s">
        <v>32</v>
      </c>
    </row>
    <row r="29" spans="1:1" x14ac:dyDescent="0.2">
      <c r="A29" s="182" t="s">
        <v>33</v>
      </c>
    </row>
    <row r="30" spans="1:1" x14ac:dyDescent="0.2">
      <c r="A30" s="182" t="s">
        <v>29</v>
      </c>
    </row>
    <row r="31" spans="1:1" x14ac:dyDescent="0.2">
      <c r="A31" s="182" t="s">
        <v>30</v>
      </c>
    </row>
    <row r="32" spans="1:1" x14ac:dyDescent="0.2">
      <c r="A32" s="182" t="s">
        <v>31</v>
      </c>
    </row>
    <row r="33" spans="1:1" x14ac:dyDescent="0.2">
      <c r="A33" s="182" t="s">
        <v>557</v>
      </c>
    </row>
    <row r="34" spans="1:1" x14ac:dyDescent="0.2">
      <c r="A34" s="182" t="s">
        <v>34</v>
      </c>
    </row>
    <row r="35" spans="1:1" x14ac:dyDescent="0.2">
      <c r="A35" s="182" t="s">
        <v>20</v>
      </c>
    </row>
    <row r="36" spans="1:1" x14ac:dyDescent="0.2">
      <c r="A36" s="182" t="s">
        <v>21</v>
      </c>
    </row>
    <row r="37" spans="1:1" x14ac:dyDescent="0.2">
      <c r="A37" s="182" t="s">
        <v>19</v>
      </c>
    </row>
    <row r="38" spans="1:1" x14ac:dyDescent="0.2">
      <c r="A38" s="182" t="s">
        <v>1163</v>
      </c>
    </row>
    <row r="39" spans="1:1" x14ac:dyDescent="0.2">
      <c r="A39" s="182" t="s">
        <v>910</v>
      </c>
    </row>
    <row r="40" spans="1:1" x14ac:dyDescent="0.2">
      <c r="A40" s="182" t="s">
        <v>15</v>
      </c>
    </row>
    <row r="41" spans="1:1" x14ac:dyDescent="0.2">
      <c r="A41" s="239" t="s">
        <v>16</v>
      </c>
    </row>
    <row r="42" spans="1:1" x14ac:dyDescent="0.2">
      <c r="A42" s="183" t="s">
        <v>1445</v>
      </c>
    </row>
    <row r="43" spans="1:1" x14ac:dyDescent="0.2">
      <c r="A43" s="239"/>
    </row>
    <row r="44" spans="1:1" x14ac:dyDescent="0.2">
      <c r="A44" s="183"/>
    </row>
  </sheetData>
  <sortState ref="A1:A44">
    <sortCondition ref="A1:A44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B6"/>
  <sheetViews>
    <sheetView workbookViewId="0">
      <selection activeCell="D45" sqref="D45"/>
    </sheetView>
  </sheetViews>
  <sheetFormatPr baseColWidth="10" defaultRowHeight="12.75" x14ac:dyDescent="0.2"/>
  <sheetData>
    <row r="3" spans="2:2" x14ac:dyDescent="0.2">
      <c r="B3" t="s">
        <v>943</v>
      </c>
    </row>
    <row r="4" spans="2:2" x14ac:dyDescent="0.2">
      <c r="B4" t="s">
        <v>942</v>
      </c>
    </row>
    <row r="5" spans="2:2" x14ac:dyDescent="0.2">
      <c r="B5" t="s">
        <v>944</v>
      </c>
    </row>
    <row r="6" spans="2:2" x14ac:dyDescent="0.2">
      <c r="B6" t="s">
        <v>945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18</vt:i4>
      </vt:variant>
    </vt:vector>
  </HeadingPairs>
  <TitlesOfParts>
    <vt:vector size="23" baseType="lpstr">
      <vt:lpstr>bon de livraison</vt:lpstr>
      <vt:lpstr>magasins</vt:lpstr>
      <vt:lpstr>prix</vt:lpstr>
      <vt:lpstr>produits</vt:lpstr>
      <vt:lpstr>Feuil1</vt:lpstr>
      <vt:lpstr>adresse1</vt:lpstr>
      <vt:lpstr>adresse2</vt:lpstr>
      <vt:lpstr>adresse3</vt:lpstr>
      <vt:lpstr>cession</vt:lpstr>
      <vt:lpstr>com</vt:lpstr>
      <vt:lpstr>'bon de livraison'!Criteres</vt:lpstr>
      <vt:lpstr>ifls</vt:lpstr>
      <vt:lpstr>logidis</vt:lpstr>
      <vt:lpstr>magasin</vt:lpstr>
      <vt:lpstr>marché</vt:lpstr>
      <vt:lpstr>net</vt:lpstr>
      <vt:lpstr>numero</vt:lpstr>
      <vt:lpstr>produits</vt:lpstr>
      <vt:lpstr>remise</vt:lpstr>
      <vt:lpstr>scaso</vt:lpstr>
      <vt:lpstr>tarif</vt:lpstr>
      <vt:lpstr>tel</vt:lpstr>
      <vt:lpstr>'bon de livraison'!Zone_d_impression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jacques</dc:creator>
  <cp:lastModifiedBy>+</cp:lastModifiedBy>
  <cp:lastPrinted>2013-07-23T17:22:10Z</cp:lastPrinted>
  <dcterms:created xsi:type="dcterms:W3CDTF">2007-12-24T07:59:39Z</dcterms:created>
  <dcterms:modified xsi:type="dcterms:W3CDTF">2013-07-24T08:15:15Z</dcterms:modified>
</cp:coreProperties>
</file>