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ibaudlaffitte/Desktop/"/>
    </mc:Choice>
  </mc:AlternateContent>
  <xr:revisionPtr revIDLastSave="0" documentId="13_ncr:1_{B2AC4B38-0E10-4F40-B47A-B696B0A30D6F}" xr6:coauthVersionLast="36" xr6:coauthVersionMax="36" xr10:uidLastSave="{00000000-0000-0000-0000-000000000000}"/>
  <bookViews>
    <workbookView xWindow="2360" yWindow="940" windowWidth="23880" windowHeight="14660" activeTab="1" xr2:uid="{28AAA342-BDA8-3D4C-9F5F-C2CE2BC9248C}"/>
  </bookViews>
  <sheets>
    <sheet name="Base élèves" sheetId="1" r:id="rId1"/>
    <sheet name="Benjamins 1 - 6ème" sheetId="2" r:id="rId2"/>
    <sheet name="Benjamins 2 - 5ème" sheetId="3" r:id="rId3"/>
    <sheet name="Minimes 1 - 4ème" sheetId="4" r:id="rId4"/>
    <sheet name="Minimes 2 - 3ème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5" l="1"/>
  <c r="S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G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S3" i="2"/>
  <c r="G3" i="2"/>
  <c r="R102" i="5" l="1"/>
  <c r="Q102" i="5"/>
  <c r="P102" i="5"/>
  <c r="O102" i="5"/>
  <c r="F102" i="5"/>
  <c r="E102" i="5"/>
  <c r="D102" i="5"/>
  <c r="C102" i="5"/>
  <c r="R101" i="5"/>
  <c r="Q101" i="5"/>
  <c r="P101" i="5"/>
  <c r="O101" i="5"/>
  <c r="F101" i="5"/>
  <c r="E101" i="5"/>
  <c r="D101" i="5"/>
  <c r="C101" i="5"/>
  <c r="R100" i="5"/>
  <c r="Q100" i="5"/>
  <c r="P100" i="5"/>
  <c r="O100" i="5"/>
  <c r="F100" i="5"/>
  <c r="E100" i="5"/>
  <c r="D100" i="5"/>
  <c r="C100" i="5"/>
  <c r="R99" i="5"/>
  <c r="Q99" i="5"/>
  <c r="P99" i="5"/>
  <c r="O99" i="5"/>
  <c r="F99" i="5"/>
  <c r="E99" i="5"/>
  <c r="D99" i="5"/>
  <c r="C99" i="5"/>
  <c r="R98" i="5"/>
  <c r="Q98" i="5"/>
  <c r="P98" i="5"/>
  <c r="O98" i="5"/>
  <c r="F98" i="5"/>
  <c r="E98" i="5"/>
  <c r="D98" i="5"/>
  <c r="C98" i="5"/>
  <c r="R97" i="5"/>
  <c r="Q97" i="5"/>
  <c r="P97" i="5"/>
  <c r="O97" i="5"/>
  <c r="F97" i="5"/>
  <c r="E97" i="5"/>
  <c r="D97" i="5"/>
  <c r="C97" i="5"/>
  <c r="R96" i="5"/>
  <c r="Q96" i="5"/>
  <c r="P96" i="5"/>
  <c r="O96" i="5"/>
  <c r="F96" i="5"/>
  <c r="E96" i="5"/>
  <c r="D96" i="5"/>
  <c r="C96" i="5"/>
  <c r="R95" i="5"/>
  <c r="Q95" i="5"/>
  <c r="P95" i="5"/>
  <c r="O95" i="5"/>
  <c r="F95" i="5"/>
  <c r="E95" i="5"/>
  <c r="D95" i="5"/>
  <c r="C95" i="5"/>
  <c r="R94" i="5"/>
  <c r="Q94" i="5"/>
  <c r="P94" i="5"/>
  <c r="O94" i="5"/>
  <c r="F94" i="5"/>
  <c r="E94" i="5"/>
  <c r="D94" i="5"/>
  <c r="C94" i="5"/>
  <c r="R93" i="5"/>
  <c r="Q93" i="5"/>
  <c r="P93" i="5"/>
  <c r="O93" i="5"/>
  <c r="F93" i="5"/>
  <c r="E93" i="5"/>
  <c r="D93" i="5"/>
  <c r="C93" i="5"/>
  <c r="R92" i="5"/>
  <c r="Q92" i="5"/>
  <c r="P92" i="5"/>
  <c r="O92" i="5"/>
  <c r="F92" i="5"/>
  <c r="E92" i="5"/>
  <c r="D92" i="5"/>
  <c r="C92" i="5"/>
  <c r="R91" i="5"/>
  <c r="Q91" i="5"/>
  <c r="P91" i="5"/>
  <c r="O91" i="5"/>
  <c r="F91" i="5"/>
  <c r="E91" i="5"/>
  <c r="D91" i="5"/>
  <c r="C91" i="5"/>
  <c r="R90" i="5"/>
  <c r="Q90" i="5"/>
  <c r="P90" i="5"/>
  <c r="O90" i="5"/>
  <c r="F90" i="5"/>
  <c r="E90" i="5"/>
  <c r="D90" i="5"/>
  <c r="C90" i="5"/>
  <c r="R89" i="5"/>
  <c r="Q89" i="5"/>
  <c r="P89" i="5"/>
  <c r="O89" i="5"/>
  <c r="F89" i="5"/>
  <c r="E89" i="5"/>
  <c r="D89" i="5"/>
  <c r="C89" i="5"/>
  <c r="R88" i="5"/>
  <c r="Q88" i="5"/>
  <c r="P88" i="5"/>
  <c r="O88" i="5"/>
  <c r="F88" i="5"/>
  <c r="E88" i="5"/>
  <c r="D88" i="5"/>
  <c r="C88" i="5"/>
  <c r="R87" i="5"/>
  <c r="Q87" i="5"/>
  <c r="P87" i="5"/>
  <c r="O87" i="5"/>
  <c r="F87" i="5"/>
  <c r="E87" i="5"/>
  <c r="D87" i="5"/>
  <c r="C87" i="5"/>
  <c r="R86" i="5"/>
  <c r="Q86" i="5"/>
  <c r="P86" i="5"/>
  <c r="O86" i="5"/>
  <c r="F86" i="5"/>
  <c r="E86" i="5"/>
  <c r="D86" i="5"/>
  <c r="C86" i="5"/>
  <c r="R85" i="5"/>
  <c r="Q85" i="5"/>
  <c r="P85" i="5"/>
  <c r="O85" i="5"/>
  <c r="F85" i="5"/>
  <c r="E85" i="5"/>
  <c r="D85" i="5"/>
  <c r="C85" i="5"/>
  <c r="R84" i="5"/>
  <c r="Q84" i="5"/>
  <c r="P84" i="5"/>
  <c r="O84" i="5"/>
  <c r="F84" i="5"/>
  <c r="E84" i="5"/>
  <c r="D84" i="5"/>
  <c r="C84" i="5"/>
  <c r="R83" i="5"/>
  <c r="Q83" i="5"/>
  <c r="P83" i="5"/>
  <c r="O83" i="5"/>
  <c r="F83" i="5"/>
  <c r="E83" i="5"/>
  <c r="D83" i="5"/>
  <c r="C83" i="5"/>
  <c r="R82" i="5"/>
  <c r="Q82" i="5"/>
  <c r="P82" i="5"/>
  <c r="O82" i="5"/>
  <c r="F82" i="5"/>
  <c r="E82" i="5"/>
  <c r="D82" i="5"/>
  <c r="C82" i="5"/>
  <c r="R81" i="5"/>
  <c r="Q81" i="5"/>
  <c r="P81" i="5"/>
  <c r="O81" i="5"/>
  <c r="F81" i="5"/>
  <c r="E81" i="5"/>
  <c r="D81" i="5"/>
  <c r="C81" i="5"/>
  <c r="R80" i="5"/>
  <c r="Q80" i="5"/>
  <c r="P80" i="5"/>
  <c r="O80" i="5"/>
  <c r="F80" i="5"/>
  <c r="E80" i="5"/>
  <c r="D80" i="5"/>
  <c r="C80" i="5"/>
  <c r="R79" i="5"/>
  <c r="Q79" i="5"/>
  <c r="P79" i="5"/>
  <c r="O79" i="5"/>
  <c r="F79" i="5"/>
  <c r="E79" i="5"/>
  <c r="D79" i="5"/>
  <c r="C79" i="5"/>
  <c r="R78" i="5"/>
  <c r="Q78" i="5"/>
  <c r="P78" i="5"/>
  <c r="O78" i="5"/>
  <c r="F78" i="5"/>
  <c r="E78" i="5"/>
  <c r="D78" i="5"/>
  <c r="C78" i="5"/>
  <c r="R77" i="5"/>
  <c r="Q77" i="5"/>
  <c r="P77" i="5"/>
  <c r="O77" i="5"/>
  <c r="F77" i="5"/>
  <c r="E77" i="5"/>
  <c r="D77" i="5"/>
  <c r="C77" i="5"/>
  <c r="R76" i="5"/>
  <c r="Q76" i="5"/>
  <c r="P76" i="5"/>
  <c r="O76" i="5"/>
  <c r="F76" i="5"/>
  <c r="E76" i="5"/>
  <c r="D76" i="5"/>
  <c r="C76" i="5"/>
  <c r="R75" i="5"/>
  <c r="Q75" i="5"/>
  <c r="P75" i="5"/>
  <c r="O75" i="5"/>
  <c r="F75" i="5"/>
  <c r="E75" i="5"/>
  <c r="D75" i="5"/>
  <c r="C75" i="5"/>
  <c r="R74" i="5"/>
  <c r="Q74" i="5"/>
  <c r="P74" i="5"/>
  <c r="O74" i="5"/>
  <c r="F74" i="5"/>
  <c r="E74" i="5"/>
  <c r="D74" i="5"/>
  <c r="C74" i="5"/>
  <c r="R73" i="5"/>
  <c r="Q73" i="5"/>
  <c r="P73" i="5"/>
  <c r="O73" i="5"/>
  <c r="F73" i="5"/>
  <c r="E73" i="5"/>
  <c r="D73" i="5"/>
  <c r="C73" i="5"/>
  <c r="R72" i="5"/>
  <c r="Q72" i="5"/>
  <c r="P72" i="5"/>
  <c r="O72" i="5"/>
  <c r="F72" i="5"/>
  <c r="E72" i="5"/>
  <c r="D72" i="5"/>
  <c r="C72" i="5"/>
  <c r="R71" i="5"/>
  <c r="Q71" i="5"/>
  <c r="P71" i="5"/>
  <c r="O71" i="5"/>
  <c r="F71" i="5"/>
  <c r="E71" i="5"/>
  <c r="D71" i="5"/>
  <c r="C71" i="5"/>
  <c r="R70" i="5"/>
  <c r="Q70" i="5"/>
  <c r="P70" i="5"/>
  <c r="O70" i="5"/>
  <c r="F70" i="5"/>
  <c r="E70" i="5"/>
  <c r="D70" i="5"/>
  <c r="C70" i="5"/>
  <c r="R69" i="5"/>
  <c r="Q69" i="5"/>
  <c r="P69" i="5"/>
  <c r="O69" i="5"/>
  <c r="F69" i="5"/>
  <c r="E69" i="5"/>
  <c r="D69" i="5"/>
  <c r="C69" i="5"/>
  <c r="R68" i="5"/>
  <c r="Q68" i="5"/>
  <c r="P68" i="5"/>
  <c r="O68" i="5"/>
  <c r="F68" i="5"/>
  <c r="E68" i="5"/>
  <c r="D68" i="5"/>
  <c r="C68" i="5"/>
  <c r="R67" i="5"/>
  <c r="Q67" i="5"/>
  <c r="P67" i="5"/>
  <c r="O67" i="5"/>
  <c r="F67" i="5"/>
  <c r="E67" i="5"/>
  <c r="D67" i="5"/>
  <c r="C67" i="5"/>
  <c r="R66" i="5"/>
  <c r="Q66" i="5"/>
  <c r="P66" i="5"/>
  <c r="O66" i="5"/>
  <c r="F66" i="5"/>
  <c r="E66" i="5"/>
  <c r="D66" i="5"/>
  <c r="C66" i="5"/>
  <c r="R65" i="5"/>
  <c r="Q65" i="5"/>
  <c r="P65" i="5"/>
  <c r="O65" i="5"/>
  <c r="F65" i="5"/>
  <c r="E65" i="5"/>
  <c r="D65" i="5"/>
  <c r="C65" i="5"/>
  <c r="R64" i="5"/>
  <c r="Q64" i="5"/>
  <c r="P64" i="5"/>
  <c r="O64" i="5"/>
  <c r="F64" i="5"/>
  <c r="E64" i="5"/>
  <c r="D64" i="5"/>
  <c r="C64" i="5"/>
  <c r="R63" i="5"/>
  <c r="Q63" i="5"/>
  <c r="P63" i="5"/>
  <c r="O63" i="5"/>
  <c r="F63" i="5"/>
  <c r="E63" i="5"/>
  <c r="D63" i="5"/>
  <c r="C63" i="5"/>
  <c r="R62" i="5"/>
  <c r="Q62" i="5"/>
  <c r="P62" i="5"/>
  <c r="O62" i="5"/>
  <c r="F62" i="5"/>
  <c r="E62" i="5"/>
  <c r="D62" i="5"/>
  <c r="C62" i="5"/>
  <c r="R61" i="5"/>
  <c r="Q61" i="5"/>
  <c r="P61" i="5"/>
  <c r="O61" i="5"/>
  <c r="F61" i="5"/>
  <c r="E61" i="5"/>
  <c r="D61" i="5"/>
  <c r="C61" i="5"/>
  <c r="R60" i="5"/>
  <c r="Q60" i="5"/>
  <c r="P60" i="5"/>
  <c r="O60" i="5"/>
  <c r="F60" i="5"/>
  <c r="E60" i="5"/>
  <c r="D60" i="5"/>
  <c r="C60" i="5"/>
  <c r="R59" i="5"/>
  <c r="Q59" i="5"/>
  <c r="P59" i="5"/>
  <c r="O59" i="5"/>
  <c r="F59" i="5"/>
  <c r="E59" i="5"/>
  <c r="D59" i="5"/>
  <c r="C59" i="5"/>
  <c r="R58" i="5"/>
  <c r="Q58" i="5"/>
  <c r="P58" i="5"/>
  <c r="O58" i="5"/>
  <c r="F58" i="5"/>
  <c r="E58" i="5"/>
  <c r="D58" i="5"/>
  <c r="C58" i="5"/>
  <c r="R57" i="5"/>
  <c r="Q57" i="5"/>
  <c r="P57" i="5"/>
  <c r="O57" i="5"/>
  <c r="F57" i="5"/>
  <c r="E57" i="5"/>
  <c r="D57" i="5"/>
  <c r="C57" i="5"/>
  <c r="R56" i="5"/>
  <c r="Q56" i="5"/>
  <c r="P56" i="5"/>
  <c r="O56" i="5"/>
  <c r="F56" i="5"/>
  <c r="E56" i="5"/>
  <c r="D56" i="5"/>
  <c r="C56" i="5"/>
  <c r="R55" i="5"/>
  <c r="Q55" i="5"/>
  <c r="P55" i="5"/>
  <c r="O55" i="5"/>
  <c r="F55" i="5"/>
  <c r="E55" i="5"/>
  <c r="D55" i="5"/>
  <c r="C55" i="5"/>
  <c r="R54" i="5"/>
  <c r="Q54" i="5"/>
  <c r="P54" i="5"/>
  <c r="O54" i="5"/>
  <c r="F54" i="5"/>
  <c r="E54" i="5"/>
  <c r="D54" i="5"/>
  <c r="C54" i="5"/>
  <c r="R53" i="5"/>
  <c r="Q53" i="5"/>
  <c r="P53" i="5"/>
  <c r="O53" i="5"/>
  <c r="F53" i="5"/>
  <c r="E53" i="5"/>
  <c r="D53" i="5"/>
  <c r="C53" i="5"/>
  <c r="R52" i="5"/>
  <c r="Q52" i="5"/>
  <c r="P52" i="5"/>
  <c r="O52" i="5"/>
  <c r="F52" i="5"/>
  <c r="E52" i="5"/>
  <c r="D52" i="5"/>
  <c r="C52" i="5"/>
  <c r="R51" i="5"/>
  <c r="Q51" i="5"/>
  <c r="P51" i="5"/>
  <c r="O51" i="5"/>
  <c r="F51" i="5"/>
  <c r="E51" i="5"/>
  <c r="D51" i="5"/>
  <c r="C51" i="5"/>
  <c r="R50" i="5"/>
  <c r="Q50" i="5"/>
  <c r="P50" i="5"/>
  <c r="O50" i="5"/>
  <c r="F50" i="5"/>
  <c r="E50" i="5"/>
  <c r="D50" i="5"/>
  <c r="C50" i="5"/>
  <c r="R49" i="5"/>
  <c r="Q49" i="5"/>
  <c r="P49" i="5"/>
  <c r="O49" i="5"/>
  <c r="F49" i="5"/>
  <c r="E49" i="5"/>
  <c r="D49" i="5"/>
  <c r="C49" i="5"/>
  <c r="R48" i="5"/>
  <c r="Q48" i="5"/>
  <c r="P48" i="5"/>
  <c r="O48" i="5"/>
  <c r="F48" i="5"/>
  <c r="E48" i="5"/>
  <c r="D48" i="5"/>
  <c r="C48" i="5"/>
  <c r="R47" i="5"/>
  <c r="Q47" i="5"/>
  <c r="P47" i="5"/>
  <c r="O47" i="5"/>
  <c r="F47" i="5"/>
  <c r="E47" i="5"/>
  <c r="D47" i="5"/>
  <c r="C47" i="5"/>
  <c r="R46" i="5"/>
  <c r="Q46" i="5"/>
  <c r="P46" i="5"/>
  <c r="O46" i="5"/>
  <c r="F46" i="5"/>
  <c r="E46" i="5"/>
  <c r="D46" i="5"/>
  <c r="C46" i="5"/>
  <c r="R45" i="5"/>
  <c r="Q45" i="5"/>
  <c r="P45" i="5"/>
  <c r="O45" i="5"/>
  <c r="F45" i="5"/>
  <c r="E45" i="5"/>
  <c r="D45" i="5"/>
  <c r="C45" i="5"/>
  <c r="R44" i="5"/>
  <c r="Q44" i="5"/>
  <c r="P44" i="5"/>
  <c r="O44" i="5"/>
  <c r="F44" i="5"/>
  <c r="E44" i="5"/>
  <c r="D44" i="5"/>
  <c r="C44" i="5"/>
  <c r="R43" i="5"/>
  <c r="Q43" i="5"/>
  <c r="P43" i="5"/>
  <c r="O43" i="5"/>
  <c r="F43" i="5"/>
  <c r="E43" i="5"/>
  <c r="D43" i="5"/>
  <c r="C43" i="5"/>
  <c r="R42" i="5"/>
  <c r="Q42" i="5"/>
  <c r="P42" i="5"/>
  <c r="O42" i="5"/>
  <c r="F42" i="5"/>
  <c r="E42" i="5"/>
  <c r="D42" i="5"/>
  <c r="C42" i="5"/>
  <c r="R41" i="5"/>
  <c r="Q41" i="5"/>
  <c r="P41" i="5"/>
  <c r="O41" i="5"/>
  <c r="F41" i="5"/>
  <c r="E41" i="5"/>
  <c r="D41" i="5"/>
  <c r="C41" i="5"/>
  <c r="R40" i="5"/>
  <c r="Q40" i="5"/>
  <c r="P40" i="5"/>
  <c r="O40" i="5"/>
  <c r="F40" i="5"/>
  <c r="E40" i="5"/>
  <c r="D40" i="5"/>
  <c r="C40" i="5"/>
  <c r="R39" i="5"/>
  <c r="Q39" i="5"/>
  <c r="P39" i="5"/>
  <c r="O39" i="5"/>
  <c r="F39" i="5"/>
  <c r="E39" i="5"/>
  <c r="D39" i="5"/>
  <c r="C39" i="5"/>
  <c r="R38" i="5"/>
  <c r="Q38" i="5"/>
  <c r="P38" i="5"/>
  <c r="O38" i="5"/>
  <c r="F38" i="5"/>
  <c r="E38" i="5"/>
  <c r="D38" i="5"/>
  <c r="C38" i="5"/>
  <c r="R37" i="5"/>
  <c r="Q37" i="5"/>
  <c r="P37" i="5"/>
  <c r="O37" i="5"/>
  <c r="F37" i="5"/>
  <c r="E37" i="5"/>
  <c r="D37" i="5"/>
  <c r="C37" i="5"/>
  <c r="R36" i="5"/>
  <c r="Q36" i="5"/>
  <c r="P36" i="5"/>
  <c r="O36" i="5"/>
  <c r="F36" i="5"/>
  <c r="E36" i="5"/>
  <c r="D36" i="5"/>
  <c r="C36" i="5"/>
  <c r="R35" i="5"/>
  <c r="Q35" i="5"/>
  <c r="P35" i="5"/>
  <c r="O35" i="5"/>
  <c r="F35" i="5"/>
  <c r="E35" i="5"/>
  <c r="D35" i="5"/>
  <c r="C35" i="5"/>
  <c r="R34" i="5"/>
  <c r="Q34" i="5"/>
  <c r="P34" i="5"/>
  <c r="O34" i="5"/>
  <c r="F34" i="5"/>
  <c r="E34" i="5"/>
  <c r="D34" i="5"/>
  <c r="C34" i="5"/>
  <c r="R33" i="5"/>
  <c r="Q33" i="5"/>
  <c r="P33" i="5"/>
  <c r="O33" i="5"/>
  <c r="F33" i="5"/>
  <c r="E33" i="5"/>
  <c r="D33" i="5"/>
  <c r="C33" i="5"/>
  <c r="R32" i="5"/>
  <c r="Q32" i="5"/>
  <c r="P32" i="5"/>
  <c r="O32" i="5"/>
  <c r="F32" i="5"/>
  <c r="E32" i="5"/>
  <c r="D32" i="5"/>
  <c r="C32" i="5"/>
  <c r="R31" i="5"/>
  <c r="Q31" i="5"/>
  <c r="P31" i="5"/>
  <c r="O31" i="5"/>
  <c r="F31" i="5"/>
  <c r="E31" i="5"/>
  <c r="D31" i="5"/>
  <c r="C31" i="5"/>
  <c r="R30" i="5"/>
  <c r="Q30" i="5"/>
  <c r="P30" i="5"/>
  <c r="O30" i="5"/>
  <c r="F30" i="5"/>
  <c r="E30" i="5"/>
  <c r="D30" i="5"/>
  <c r="C30" i="5"/>
  <c r="R29" i="5"/>
  <c r="Q29" i="5"/>
  <c r="P29" i="5"/>
  <c r="O29" i="5"/>
  <c r="F29" i="5"/>
  <c r="E29" i="5"/>
  <c r="D29" i="5"/>
  <c r="C29" i="5"/>
  <c r="R28" i="5"/>
  <c r="Q28" i="5"/>
  <c r="P28" i="5"/>
  <c r="O28" i="5"/>
  <c r="F28" i="5"/>
  <c r="E28" i="5"/>
  <c r="D28" i="5"/>
  <c r="C28" i="5"/>
  <c r="R27" i="5"/>
  <c r="Q27" i="5"/>
  <c r="P27" i="5"/>
  <c r="O27" i="5"/>
  <c r="F27" i="5"/>
  <c r="E27" i="5"/>
  <c r="D27" i="5"/>
  <c r="C27" i="5"/>
  <c r="R26" i="5"/>
  <c r="Q26" i="5"/>
  <c r="P26" i="5"/>
  <c r="O26" i="5"/>
  <c r="F26" i="5"/>
  <c r="E26" i="5"/>
  <c r="D26" i="5"/>
  <c r="C26" i="5"/>
  <c r="R25" i="5"/>
  <c r="Q25" i="5"/>
  <c r="P25" i="5"/>
  <c r="O25" i="5"/>
  <c r="F25" i="5"/>
  <c r="E25" i="5"/>
  <c r="D25" i="5"/>
  <c r="C25" i="5"/>
  <c r="R24" i="5"/>
  <c r="Q24" i="5"/>
  <c r="P24" i="5"/>
  <c r="O24" i="5"/>
  <c r="F24" i="5"/>
  <c r="E24" i="5"/>
  <c r="D24" i="5"/>
  <c r="C24" i="5"/>
  <c r="R23" i="5"/>
  <c r="Q23" i="5"/>
  <c r="P23" i="5"/>
  <c r="O23" i="5"/>
  <c r="F23" i="5"/>
  <c r="E23" i="5"/>
  <c r="D23" i="5"/>
  <c r="C23" i="5"/>
  <c r="R22" i="5"/>
  <c r="Q22" i="5"/>
  <c r="P22" i="5"/>
  <c r="O22" i="5"/>
  <c r="F22" i="5"/>
  <c r="E22" i="5"/>
  <c r="D22" i="5"/>
  <c r="C22" i="5"/>
  <c r="R21" i="5"/>
  <c r="Q21" i="5"/>
  <c r="P21" i="5"/>
  <c r="O21" i="5"/>
  <c r="F21" i="5"/>
  <c r="E21" i="5"/>
  <c r="D21" i="5"/>
  <c r="C21" i="5"/>
  <c r="R20" i="5"/>
  <c r="Q20" i="5"/>
  <c r="P20" i="5"/>
  <c r="O20" i="5"/>
  <c r="F20" i="5"/>
  <c r="E20" i="5"/>
  <c r="D20" i="5"/>
  <c r="C20" i="5"/>
  <c r="R19" i="5"/>
  <c r="Q19" i="5"/>
  <c r="P19" i="5"/>
  <c r="O19" i="5"/>
  <c r="F19" i="5"/>
  <c r="E19" i="5"/>
  <c r="D19" i="5"/>
  <c r="C19" i="5"/>
  <c r="R18" i="5"/>
  <c r="Q18" i="5"/>
  <c r="P18" i="5"/>
  <c r="O18" i="5"/>
  <c r="F18" i="5"/>
  <c r="E18" i="5"/>
  <c r="D18" i="5"/>
  <c r="C18" i="5"/>
  <c r="R17" i="5"/>
  <c r="Q17" i="5"/>
  <c r="P17" i="5"/>
  <c r="O17" i="5"/>
  <c r="F17" i="5"/>
  <c r="E17" i="5"/>
  <c r="D17" i="5"/>
  <c r="C17" i="5"/>
  <c r="R16" i="5"/>
  <c r="Q16" i="5"/>
  <c r="P16" i="5"/>
  <c r="O16" i="5"/>
  <c r="F16" i="5"/>
  <c r="E16" i="5"/>
  <c r="D16" i="5"/>
  <c r="C16" i="5"/>
  <c r="R15" i="5"/>
  <c r="Q15" i="5"/>
  <c r="P15" i="5"/>
  <c r="O15" i="5"/>
  <c r="F15" i="5"/>
  <c r="E15" i="5"/>
  <c r="D15" i="5"/>
  <c r="C15" i="5"/>
  <c r="R14" i="5"/>
  <c r="Q14" i="5"/>
  <c r="P14" i="5"/>
  <c r="O14" i="5"/>
  <c r="F14" i="5"/>
  <c r="E14" i="5"/>
  <c r="D14" i="5"/>
  <c r="C14" i="5"/>
  <c r="R13" i="5"/>
  <c r="Q13" i="5"/>
  <c r="P13" i="5"/>
  <c r="O13" i="5"/>
  <c r="F13" i="5"/>
  <c r="E13" i="5"/>
  <c r="D13" i="5"/>
  <c r="C13" i="5"/>
  <c r="R12" i="5"/>
  <c r="Q12" i="5"/>
  <c r="P12" i="5"/>
  <c r="O12" i="5"/>
  <c r="F12" i="5"/>
  <c r="E12" i="5"/>
  <c r="D12" i="5"/>
  <c r="C12" i="5"/>
  <c r="R11" i="5"/>
  <c r="Q11" i="5"/>
  <c r="P11" i="5"/>
  <c r="O11" i="5"/>
  <c r="F11" i="5"/>
  <c r="E11" i="5"/>
  <c r="D11" i="5"/>
  <c r="C11" i="5"/>
  <c r="R10" i="5"/>
  <c r="Q10" i="5"/>
  <c r="P10" i="5"/>
  <c r="O10" i="5"/>
  <c r="F10" i="5"/>
  <c r="E10" i="5"/>
  <c r="D10" i="5"/>
  <c r="C10" i="5"/>
  <c r="R9" i="5"/>
  <c r="Q9" i="5"/>
  <c r="P9" i="5"/>
  <c r="O9" i="5"/>
  <c r="F9" i="5"/>
  <c r="E9" i="5"/>
  <c r="D9" i="5"/>
  <c r="C9" i="5"/>
  <c r="R8" i="5"/>
  <c r="Q8" i="5"/>
  <c r="P8" i="5"/>
  <c r="O8" i="5"/>
  <c r="F8" i="5"/>
  <c r="E8" i="5"/>
  <c r="D8" i="5"/>
  <c r="C8" i="5"/>
  <c r="R7" i="5"/>
  <c r="Q7" i="5"/>
  <c r="P7" i="5"/>
  <c r="O7" i="5"/>
  <c r="F7" i="5"/>
  <c r="E7" i="5"/>
  <c r="D7" i="5"/>
  <c r="C7" i="5"/>
  <c r="R6" i="5"/>
  <c r="Q6" i="5"/>
  <c r="P6" i="5"/>
  <c r="O6" i="5"/>
  <c r="F6" i="5"/>
  <c r="E6" i="5"/>
  <c r="D6" i="5"/>
  <c r="C6" i="5"/>
  <c r="R5" i="5"/>
  <c r="Q5" i="5"/>
  <c r="P5" i="5"/>
  <c r="O5" i="5"/>
  <c r="F5" i="5"/>
  <c r="E5" i="5"/>
  <c r="D5" i="5"/>
  <c r="C5" i="5"/>
  <c r="R4" i="5"/>
  <c r="Q4" i="5"/>
  <c r="P4" i="5"/>
  <c r="O4" i="5"/>
  <c r="M4" i="5"/>
  <c r="M5" i="5" s="1"/>
  <c r="M6" i="5" s="1"/>
  <c r="M7" i="5" s="1"/>
  <c r="M8" i="5" s="1"/>
  <c r="M9" i="5" s="1"/>
  <c r="M10" i="5" s="1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M37" i="5" s="1"/>
  <c r="M38" i="5" s="1"/>
  <c r="M39" i="5" s="1"/>
  <c r="M40" i="5" s="1"/>
  <c r="M41" i="5" s="1"/>
  <c r="M42" i="5" s="1"/>
  <c r="M43" i="5" s="1"/>
  <c r="M44" i="5" s="1"/>
  <c r="M45" i="5" s="1"/>
  <c r="M46" i="5" s="1"/>
  <c r="M47" i="5" s="1"/>
  <c r="M48" i="5" s="1"/>
  <c r="M49" i="5" s="1"/>
  <c r="M50" i="5" s="1"/>
  <c r="M51" i="5" s="1"/>
  <c r="M52" i="5" s="1"/>
  <c r="M53" i="5" s="1"/>
  <c r="M54" i="5" s="1"/>
  <c r="M55" i="5" s="1"/>
  <c r="M56" i="5" s="1"/>
  <c r="M57" i="5" s="1"/>
  <c r="M58" i="5" s="1"/>
  <c r="M59" i="5" s="1"/>
  <c r="M60" i="5" s="1"/>
  <c r="M61" i="5" s="1"/>
  <c r="M62" i="5" s="1"/>
  <c r="M63" i="5" s="1"/>
  <c r="M64" i="5" s="1"/>
  <c r="M65" i="5" s="1"/>
  <c r="M66" i="5" s="1"/>
  <c r="M67" i="5" s="1"/>
  <c r="M68" i="5" s="1"/>
  <c r="M69" i="5" s="1"/>
  <c r="M70" i="5" s="1"/>
  <c r="M71" i="5" s="1"/>
  <c r="M72" i="5" s="1"/>
  <c r="M73" i="5" s="1"/>
  <c r="M74" i="5" s="1"/>
  <c r="M75" i="5" s="1"/>
  <c r="M76" i="5" s="1"/>
  <c r="M77" i="5" s="1"/>
  <c r="M78" i="5" s="1"/>
  <c r="M79" i="5" s="1"/>
  <c r="M80" i="5" s="1"/>
  <c r="M81" i="5" s="1"/>
  <c r="M82" i="5" s="1"/>
  <c r="M83" i="5" s="1"/>
  <c r="M84" i="5" s="1"/>
  <c r="M85" i="5" s="1"/>
  <c r="M86" i="5" s="1"/>
  <c r="M87" i="5" s="1"/>
  <c r="M88" i="5" s="1"/>
  <c r="M89" i="5" s="1"/>
  <c r="M90" i="5" s="1"/>
  <c r="M91" i="5" s="1"/>
  <c r="M92" i="5" s="1"/>
  <c r="M93" i="5" s="1"/>
  <c r="M94" i="5" s="1"/>
  <c r="M95" i="5" s="1"/>
  <c r="M96" i="5" s="1"/>
  <c r="M97" i="5" s="1"/>
  <c r="M98" i="5" s="1"/>
  <c r="M99" i="5" s="1"/>
  <c r="M100" i="5" s="1"/>
  <c r="M101" i="5" s="1"/>
  <c r="M102" i="5" s="1"/>
  <c r="F4" i="5"/>
  <c r="E4" i="5"/>
  <c r="D4" i="5"/>
  <c r="C4" i="5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R3" i="5"/>
  <c r="Q3" i="5"/>
  <c r="P3" i="5"/>
  <c r="O3" i="5"/>
  <c r="F3" i="5"/>
  <c r="E3" i="5"/>
  <c r="D3" i="5"/>
  <c r="C3" i="5"/>
  <c r="R102" i="4"/>
  <c r="Q102" i="4"/>
  <c r="P102" i="4"/>
  <c r="O102" i="4"/>
  <c r="F102" i="4"/>
  <c r="E102" i="4"/>
  <c r="D102" i="4"/>
  <c r="C102" i="4"/>
  <c r="R101" i="4"/>
  <c r="Q101" i="4"/>
  <c r="P101" i="4"/>
  <c r="O101" i="4"/>
  <c r="F101" i="4"/>
  <c r="E101" i="4"/>
  <c r="D101" i="4"/>
  <c r="C101" i="4"/>
  <c r="R100" i="4"/>
  <c r="Q100" i="4"/>
  <c r="P100" i="4"/>
  <c r="O100" i="4"/>
  <c r="F100" i="4"/>
  <c r="E100" i="4"/>
  <c r="D100" i="4"/>
  <c r="C100" i="4"/>
  <c r="R99" i="4"/>
  <c r="Q99" i="4"/>
  <c r="P99" i="4"/>
  <c r="O99" i="4"/>
  <c r="F99" i="4"/>
  <c r="E99" i="4"/>
  <c r="D99" i="4"/>
  <c r="C99" i="4"/>
  <c r="R98" i="4"/>
  <c r="Q98" i="4"/>
  <c r="P98" i="4"/>
  <c r="O98" i="4"/>
  <c r="F98" i="4"/>
  <c r="E98" i="4"/>
  <c r="D98" i="4"/>
  <c r="C98" i="4"/>
  <c r="R97" i="4"/>
  <c r="Q97" i="4"/>
  <c r="P97" i="4"/>
  <c r="O97" i="4"/>
  <c r="F97" i="4"/>
  <c r="E97" i="4"/>
  <c r="D97" i="4"/>
  <c r="C97" i="4"/>
  <c r="R96" i="4"/>
  <c r="Q96" i="4"/>
  <c r="P96" i="4"/>
  <c r="O96" i="4"/>
  <c r="F96" i="4"/>
  <c r="E96" i="4"/>
  <c r="D96" i="4"/>
  <c r="C96" i="4"/>
  <c r="R95" i="4"/>
  <c r="Q95" i="4"/>
  <c r="P95" i="4"/>
  <c r="O95" i="4"/>
  <c r="F95" i="4"/>
  <c r="E95" i="4"/>
  <c r="D95" i="4"/>
  <c r="C95" i="4"/>
  <c r="R94" i="4"/>
  <c r="Q94" i="4"/>
  <c r="P94" i="4"/>
  <c r="O94" i="4"/>
  <c r="F94" i="4"/>
  <c r="E94" i="4"/>
  <c r="D94" i="4"/>
  <c r="C94" i="4"/>
  <c r="R93" i="4"/>
  <c r="Q93" i="4"/>
  <c r="P93" i="4"/>
  <c r="O93" i="4"/>
  <c r="F93" i="4"/>
  <c r="E93" i="4"/>
  <c r="D93" i="4"/>
  <c r="C93" i="4"/>
  <c r="R92" i="4"/>
  <c r="Q92" i="4"/>
  <c r="P92" i="4"/>
  <c r="O92" i="4"/>
  <c r="F92" i="4"/>
  <c r="E92" i="4"/>
  <c r="D92" i="4"/>
  <c r="C92" i="4"/>
  <c r="R91" i="4"/>
  <c r="Q91" i="4"/>
  <c r="P91" i="4"/>
  <c r="O91" i="4"/>
  <c r="F91" i="4"/>
  <c r="E91" i="4"/>
  <c r="D91" i="4"/>
  <c r="C91" i="4"/>
  <c r="R90" i="4"/>
  <c r="Q90" i="4"/>
  <c r="P90" i="4"/>
  <c r="O90" i="4"/>
  <c r="F90" i="4"/>
  <c r="E90" i="4"/>
  <c r="D90" i="4"/>
  <c r="C90" i="4"/>
  <c r="R89" i="4"/>
  <c r="Q89" i="4"/>
  <c r="P89" i="4"/>
  <c r="O89" i="4"/>
  <c r="F89" i="4"/>
  <c r="E89" i="4"/>
  <c r="D89" i="4"/>
  <c r="C89" i="4"/>
  <c r="R88" i="4"/>
  <c r="Q88" i="4"/>
  <c r="P88" i="4"/>
  <c r="O88" i="4"/>
  <c r="F88" i="4"/>
  <c r="E88" i="4"/>
  <c r="D88" i="4"/>
  <c r="C88" i="4"/>
  <c r="R87" i="4"/>
  <c r="Q87" i="4"/>
  <c r="P87" i="4"/>
  <c r="O87" i="4"/>
  <c r="F87" i="4"/>
  <c r="E87" i="4"/>
  <c r="D87" i="4"/>
  <c r="C87" i="4"/>
  <c r="R86" i="4"/>
  <c r="Q86" i="4"/>
  <c r="P86" i="4"/>
  <c r="O86" i="4"/>
  <c r="F86" i="4"/>
  <c r="E86" i="4"/>
  <c r="D86" i="4"/>
  <c r="C86" i="4"/>
  <c r="R85" i="4"/>
  <c r="Q85" i="4"/>
  <c r="P85" i="4"/>
  <c r="O85" i="4"/>
  <c r="F85" i="4"/>
  <c r="E85" i="4"/>
  <c r="D85" i="4"/>
  <c r="C85" i="4"/>
  <c r="R84" i="4"/>
  <c r="Q84" i="4"/>
  <c r="P84" i="4"/>
  <c r="O84" i="4"/>
  <c r="F84" i="4"/>
  <c r="E84" i="4"/>
  <c r="D84" i="4"/>
  <c r="C84" i="4"/>
  <c r="R83" i="4"/>
  <c r="Q83" i="4"/>
  <c r="P83" i="4"/>
  <c r="O83" i="4"/>
  <c r="F83" i="4"/>
  <c r="E83" i="4"/>
  <c r="D83" i="4"/>
  <c r="C83" i="4"/>
  <c r="R82" i="4"/>
  <c r="Q82" i="4"/>
  <c r="P82" i="4"/>
  <c r="O82" i="4"/>
  <c r="F82" i="4"/>
  <c r="E82" i="4"/>
  <c r="D82" i="4"/>
  <c r="C82" i="4"/>
  <c r="R81" i="4"/>
  <c r="Q81" i="4"/>
  <c r="P81" i="4"/>
  <c r="O81" i="4"/>
  <c r="F81" i="4"/>
  <c r="E81" i="4"/>
  <c r="D81" i="4"/>
  <c r="C81" i="4"/>
  <c r="R80" i="4"/>
  <c r="Q80" i="4"/>
  <c r="P80" i="4"/>
  <c r="O80" i="4"/>
  <c r="F80" i="4"/>
  <c r="E80" i="4"/>
  <c r="D80" i="4"/>
  <c r="C80" i="4"/>
  <c r="R79" i="4"/>
  <c r="Q79" i="4"/>
  <c r="P79" i="4"/>
  <c r="O79" i="4"/>
  <c r="F79" i="4"/>
  <c r="E79" i="4"/>
  <c r="D79" i="4"/>
  <c r="C79" i="4"/>
  <c r="R78" i="4"/>
  <c r="Q78" i="4"/>
  <c r="P78" i="4"/>
  <c r="O78" i="4"/>
  <c r="F78" i="4"/>
  <c r="E78" i="4"/>
  <c r="D78" i="4"/>
  <c r="C78" i="4"/>
  <c r="R77" i="4"/>
  <c r="Q77" i="4"/>
  <c r="P77" i="4"/>
  <c r="O77" i="4"/>
  <c r="F77" i="4"/>
  <c r="E77" i="4"/>
  <c r="D77" i="4"/>
  <c r="C77" i="4"/>
  <c r="R76" i="4"/>
  <c r="Q76" i="4"/>
  <c r="P76" i="4"/>
  <c r="O76" i="4"/>
  <c r="F76" i="4"/>
  <c r="E76" i="4"/>
  <c r="D76" i="4"/>
  <c r="C76" i="4"/>
  <c r="R75" i="4"/>
  <c r="Q75" i="4"/>
  <c r="P75" i="4"/>
  <c r="O75" i="4"/>
  <c r="F75" i="4"/>
  <c r="E75" i="4"/>
  <c r="D75" i="4"/>
  <c r="C75" i="4"/>
  <c r="R74" i="4"/>
  <c r="Q74" i="4"/>
  <c r="P74" i="4"/>
  <c r="O74" i="4"/>
  <c r="F74" i="4"/>
  <c r="E74" i="4"/>
  <c r="D74" i="4"/>
  <c r="C74" i="4"/>
  <c r="R73" i="4"/>
  <c r="Q73" i="4"/>
  <c r="P73" i="4"/>
  <c r="O73" i="4"/>
  <c r="F73" i="4"/>
  <c r="E73" i="4"/>
  <c r="D73" i="4"/>
  <c r="C73" i="4"/>
  <c r="R72" i="4"/>
  <c r="Q72" i="4"/>
  <c r="P72" i="4"/>
  <c r="O72" i="4"/>
  <c r="F72" i="4"/>
  <c r="E72" i="4"/>
  <c r="D72" i="4"/>
  <c r="C72" i="4"/>
  <c r="R71" i="4"/>
  <c r="Q71" i="4"/>
  <c r="P71" i="4"/>
  <c r="O71" i="4"/>
  <c r="F71" i="4"/>
  <c r="E71" i="4"/>
  <c r="D71" i="4"/>
  <c r="C71" i="4"/>
  <c r="R70" i="4"/>
  <c r="Q70" i="4"/>
  <c r="P70" i="4"/>
  <c r="O70" i="4"/>
  <c r="F70" i="4"/>
  <c r="E70" i="4"/>
  <c r="D70" i="4"/>
  <c r="C70" i="4"/>
  <c r="R69" i="4"/>
  <c r="Q69" i="4"/>
  <c r="P69" i="4"/>
  <c r="O69" i="4"/>
  <c r="F69" i="4"/>
  <c r="E69" i="4"/>
  <c r="D69" i="4"/>
  <c r="C69" i="4"/>
  <c r="R68" i="4"/>
  <c r="Q68" i="4"/>
  <c r="P68" i="4"/>
  <c r="O68" i="4"/>
  <c r="F68" i="4"/>
  <c r="E68" i="4"/>
  <c r="D68" i="4"/>
  <c r="C68" i="4"/>
  <c r="R67" i="4"/>
  <c r="Q67" i="4"/>
  <c r="P67" i="4"/>
  <c r="O67" i="4"/>
  <c r="F67" i="4"/>
  <c r="E67" i="4"/>
  <c r="D67" i="4"/>
  <c r="C67" i="4"/>
  <c r="R66" i="4"/>
  <c r="Q66" i="4"/>
  <c r="P66" i="4"/>
  <c r="O66" i="4"/>
  <c r="F66" i="4"/>
  <c r="E66" i="4"/>
  <c r="D66" i="4"/>
  <c r="C66" i="4"/>
  <c r="R65" i="4"/>
  <c r="Q65" i="4"/>
  <c r="P65" i="4"/>
  <c r="O65" i="4"/>
  <c r="F65" i="4"/>
  <c r="E65" i="4"/>
  <c r="D65" i="4"/>
  <c r="C65" i="4"/>
  <c r="R64" i="4"/>
  <c r="Q64" i="4"/>
  <c r="P64" i="4"/>
  <c r="O64" i="4"/>
  <c r="F64" i="4"/>
  <c r="E64" i="4"/>
  <c r="D64" i="4"/>
  <c r="C64" i="4"/>
  <c r="R63" i="4"/>
  <c r="Q63" i="4"/>
  <c r="P63" i="4"/>
  <c r="O63" i="4"/>
  <c r="F63" i="4"/>
  <c r="E63" i="4"/>
  <c r="D63" i="4"/>
  <c r="C63" i="4"/>
  <c r="R62" i="4"/>
  <c r="Q62" i="4"/>
  <c r="P62" i="4"/>
  <c r="O62" i="4"/>
  <c r="F62" i="4"/>
  <c r="E62" i="4"/>
  <c r="D62" i="4"/>
  <c r="C62" i="4"/>
  <c r="R61" i="4"/>
  <c r="Q61" i="4"/>
  <c r="P61" i="4"/>
  <c r="O61" i="4"/>
  <c r="F61" i="4"/>
  <c r="E61" i="4"/>
  <c r="D61" i="4"/>
  <c r="C61" i="4"/>
  <c r="R60" i="4"/>
  <c r="Q60" i="4"/>
  <c r="P60" i="4"/>
  <c r="O60" i="4"/>
  <c r="F60" i="4"/>
  <c r="E60" i="4"/>
  <c r="D60" i="4"/>
  <c r="C60" i="4"/>
  <c r="R59" i="4"/>
  <c r="Q59" i="4"/>
  <c r="P59" i="4"/>
  <c r="O59" i="4"/>
  <c r="F59" i="4"/>
  <c r="E59" i="4"/>
  <c r="D59" i="4"/>
  <c r="C59" i="4"/>
  <c r="R58" i="4"/>
  <c r="Q58" i="4"/>
  <c r="P58" i="4"/>
  <c r="O58" i="4"/>
  <c r="F58" i="4"/>
  <c r="E58" i="4"/>
  <c r="D58" i="4"/>
  <c r="C58" i="4"/>
  <c r="R57" i="4"/>
  <c r="Q57" i="4"/>
  <c r="P57" i="4"/>
  <c r="O57" i="4"/>
  <c r="F57" i="4"/>
  <c r="E57" i="4"/>
  <c r="D57" i="4"/>
  <c r="C57" i="4"/>
  <c r="R56" i="4"/>
  <c r="Q56" i="4"/>
  <c r="P56" i="4"/>
  <c r="O56" i="4"/>
  <c r="F56" i="4"/>
  <c r="E56" i="4"/>
  <c r="D56" i="4"/>
  <c r="C56" i="4"/>
  <c r="R55" i="4"/>
  <c r="Q55" i="4"/>
  <c r="P55" i="4"/>
  <c r="O55" i="4"/>
  <c r="F55" i="4"/>
  <c r="E55" i="4"/>
  <c r="D55" i="4"/>
  <c r="C55" i="4"/>
  <c r="R54" i="4"/>
  <c r="Q54" i="4"/>
  <c r="P54" i="4"/>
  <c r="O54" i="4"/>
  <c r="F54" i="4"/>
  <c r="E54" i="4"/>
  <c r="D54" i="4"/>
  <c r="C54" i="4"/>
  <c r="R53" i="4"/>
  <c r="Q53" i="4"/>
  <c r="P53" i="4"/>
  <c r="O53" i="4"/>
  <c r="F53" i="4"/>
  <c r="E53" i="4"/>
  <c r="D53" i="4"/>
  <c r="C53" i="4"/>
  <c r="R52" i="4"/>
  <c r="Q52" i="4"/>
  <c r="P52" i="4"/>
  <c r="O52" i="4"/>
  <c r="F52" i="4"/>
  <c r="E52" i="4"/>
  <c r="D52" i="4"/>
  <c r="C52" i="4"/>
  <c r="R51" i="4"/>
  <c r="Q51" i="4"/>
  <c r="P51" i="4"/>
  <c r="O51" i="4"/>
  <c r="F51" i="4"/>
  <c r="E51" i="4"/>
  <c r="D51" i="4"/>
  <c r="C51" i="4"/>
  <c r="R50" i="4"/>
  <c r="Q50" i="4"/>
  <c r="P50" i="4"/>
  <c r="O50" i="4"/>
  <c r="F50" i="4"/>
  <c r="E50" i="4"/>
  <c r="D50" i="4"/>
  <c r="C50" i="4"/>
  <c r="R49" i="4"/>
  <c r="Q49" i="4"/>
  <c r="P49" i="4"/>
  <c r="O49" i="4"/>
  <c r="F49" i="4"/>
  <c r="E49" i="4"/>
  <c r="D49" i="4"/>
  <c r="C49" i="4"/>
  <c r="R48" i="4"/>
  <c r="Q48" i="4"/>
  <c r="P48" i="4"/>
  <c r="O48" i="4"/>
  <c r="F48" i="4"/>
  <c r="E48" i="4"/>
  <c r="D48" i="4"/>
  <c r="C48" i="4"/>
  <c r="R47" i="4"/>
  <c r="Q47" i="4"/>
  <c r="P47" i="4"/>
  <c r="O47" i="4"/>
  <c r="F47" i="4"/>
  <c r="E47" i="4"/>
  <c r="D47" i="4"/>
  <c r="C47" i="4"/>
  <c r="R46" i="4"/>
  <c r="Q46" i="4"/>
  <c r="P46" i="4"/>
  <c r="O46" i="4"/>
  <c r="F46" i="4"/>
  <c r="E46" i="4"/>
  <c r="D46" i="4"/>
  <c r="C46" i="4"/>
  <c r="R45" i="4"/>
  <c r="Q45" i="4"/>
  <c r="P45" i="4"/>
  <c r="O45" i="4"/>
  <c r="F45" i="4"/>
  <c r="E45" i="4"/>
  <c r="D45" i="4"/>
  <c r="C45" i="4"/>
  <c r="R44" i="4"/>
  <c r="Q44" i="4"/>
  <c r="P44" i="4"/>
  <c r="O44" i="4"/>
  <c r="F44" i="4"/>
  <c r="E44" i="4"/>
  <c r="D44" i="4"/>
  <c r="C44" i="4"/>
  <c r="R43" i="4"/>
  <c r="Q43" i="4"/>
  <c r="P43" i="4"/>
  <c r="O43" i="4"/>
  <c r="F43" i="4"/>
  <c r="E43" i="4"/>
  <c r="D43" i="4"/>
  <c r="C43" i="4"/>
  <c r="R42" i="4"/>
  <c r="Q42" i="4"/>
  <c r="P42" i="4"/>
  <c r="O42" i="4"/>
  <c r="F42" i="4"/>
  <c r="E42" i="4"/>
  <c r="D42" i="4"/>
  <c r="C42" i="4"/>
  <c r="R41" i="4"/>
  <c r="Q41" i="4"/>
  <c r="P41" i="4"/>
  <c r="O41" i="4"/>
  <c r="F41" i="4"/>
  <c r="E41" i="4"/>
  <c r="D41" i="4"/>
  <c r="C41" i="4"/>
  <c r="R40" i="4"/>
  <c r="Q40" i="4"/>
  <c r="P40" i="4"/>
  <c r="O40" i="4"/>
  <c r="F40" i="4"/>
  <c r="E40" i="4"/>
  <c r="D40" i="4"/>
  <c r="C40" i="4"/>
  <c r="R39" i="4"/>
  <c r="Q39" i="4"/>
  <c r="P39" i="4"/>
  <c r="O39" i="4"/>
  <c r="F39" i="4"/>
  <c r="E39" i="4"/>
  <c r="D39" i="4"/>
  <c r="C39" i="4"/>
  <c r="R38" i="4"/>
  <c r="Q38" i="4"/>
  <c r="P38" i="4"/>
  <c r="O38" i="4"/>
  <c r="F38" i="4"/>
  <c r="E38" i="4"/>
  <c r="D38" i="4"/>
  <c r="C38" i="4"/>
  <c r="R37" i="4"/>
  <c r="Q37" i="4"/>
  <c r="P37" i="4"/>
  <c r="O37" i="4"/>
  <c r="F37" i="4"/>
  <c r="E37" i="4"/>
  <c r="D37" i="4"/>
  <c r="C37" i="4"/>
  <c r="R36" i="4"/>
  <c r="Q36" i="4"/>
  <c r="P36" i="4"/>
  <c r="O36" i="4"/>
  <c r="F36" i="4"/>
  <c r="E36" i="4"/>
  <c r="D36" i="4"/>
  <c r="C36" i="4"/>
  <c r="R35" i="4"/>
  <c r="Q35" i="4"/>
  <c r="P35" i="4"/>
  <c r="O35" i="4"/>
  <c r="F35" i="4"/>
  <c r="E35" i="4"/>
  <c r="D35" i="4"/>
  <c r="C35" i="4"/>
  <c r="R34" i="4"/>
  <c r="Q34" i="4"/>
  <c r="P34" i="4"/>
  <c r="O34" i="4"/>
  <c r="F34" i="4"/>
  <c r="E34" i="4"/>
  <c r="D34" i="4"/>
  <c r="C34" i="4"/>
  <c r="R33" i="4"/>
  <c r="Q33" i="4"/>
  <c r="P33" i="4"/>
  <c r="O33" i="4"/>
  <c r="F33" i="4"/>
  <c r="E33" i="4"/>
  <c r="D33" i="4"/>
  <c r="C33" i="4"/>
  <c r="R32" i="4"/>
  <c r="Q32" i="4"/>
  <c r="P32" i="4"/>
  <c r="O32" i="4"/>
  <c r="F32" i="4"/>
  <c r="E32" i="4"/>
  <c r="D32" i="4"/>
  <c r="C32" i="4"/>
  <c r="R31" i="4"/>
  <c r="Q31" i="4"/>
  <c r="P31" i="4"/>
  <c r="O31" i="4"/>
  <c r="F31" i="4"/>
  <c r="E31" i="4"/>
  <c r="D31" i="4"/>
  <c r="C31" i="4"/>
  <c r="R30" i="4"/>
  <c r="Q30" i="4"/>
  <c r="P30" i="4"/>
  <c r="O30" i="4"/>
  <c r="F30" i="4"/>
  <c r="E30" i="4"/>
  <c r="D30" i="4"/>
  <c r="C30" i="4"/>
  <c r="R29" i="4"/>
  <c r="Q29" i="4"/>
  <c r="P29" i="4"/>
  <c r="O29" i="4"/>
  <c r="F29" i="4"/>
  <c r="E29" i="4"/>
  <c r="D29" i="4"/>
  <c r="C29" i="4"/>
  <c r="R28" i="4"/>
  <c r="Q28" i="4"/>
  <c r="P28" i="4"/>
  <c r="O28" i="4"/>
  <c r="F28" i="4"/>
  <c r="E28" i="4"/>
  <c r="D28" i="4"/>
  <c r="C28" i="4"/>
  <c r="R27" i="4"/>
  <c r="Q27" i="4"/>
  <c r="P27" i="4"/>
  <c r="O27" i="4"/>
  <c r="F27" i="4"/>
  <c r="E27" i="4"/>
  <c r="D27" i="4"/>
  <c r="C27" i="4"/>
  <c r="R26" i="4"/>
  <c r="Q26" i="4"/>
  <c r="P26" i="4"/>
  <c r="O26" i="4"/>
  <c r="F26" i="4"/>
  <c r="E26" i="4"/>
  <c r="D26" i="4"/>
  <c r="C26" i="4"/>
  <c r="R25" i="4"/>
  <c r="Q25" i="4"/>
  <c r="P25" i="4"/>
  <c r="O25" i="4"/>
  <c r="F25" i="4"/>
  <c r="E25" i="4"/>
  <c r="D25" i="4"/>
  <c r="C25" i="4"/>
  <c r="R24" i="4"/>
  <c r="Q24" i="4"/>
  <c r="P24" i="4"/>
  <c r="O24" i="4"/>
  <c r="F24" i="4"/>
  <c r="E24" i="4"/>
  <c r="D24" i="4"/>
  <c r="C24" i="4"/>
  <c r="R23" i="4"/>
  <c r="Q23" i="4"/>
  <c r="P23" i="4"/>
  <c r="O23" i="4"/>
  <c r="F23" i="4"/>
  <c r="E23" i="4"/>
  <c r="D23" i="4"/>
  <c r="C23" i="4"/>
  <c r="R22" i="4"/>
  <c r="Q22" i="4"/>
  <c r="P22" i="4"/>
  <c r="O22" i="4"/>
  <c r="F22" i="4"/>
  <c r="E22" i="4"/>
  <c r="D22" i="4"/>
  <c r="C22" i="4"/>
  <c r="R21" i="4"/>
  <c r="Q21" i="4"/>
  <c r="P21" i="4"/>
  <c r="O21" i="4"/>
  <c r="F21" i="4"/>
  <c r="E21" i="4"/>
  <c r="D21" i="4"/>
  <c r="C21" i="4"/>
  <c r="R20" i="4"/>
  <c r="Q20" i="4"/>
  <c r="P20" i="4"/>
  <c r="O20" i="4"/>
  <c r="F20" i="4"/>
  <c r="E20" i="4"/>
  <c r="D20" i="4"/>
  <c r="C20" i="4"/>
  <c r="R19" i="4"/>
  <c r="Q19" i="4"/>
  <c r="P19" i="4"/>
  <c r="O19" i="4"/>
  <c r="F19" i="4"/>
  <c r="E19" i="4"/>
  <c r="D19" i="4"/>
  <c r="C19" i="4"/>
  <c r="R18" i="4"/>
  <c r="Q18" i="4"/>
  <c r="P18" i="4"/>
  <c r="O18" i="4"/>
  <c r="F18" i="4"/>
  <c r="E18" i="4"/>
  <c r="D18" i="4"/>
  <c r="C18" i="4"/>
  <c r="R17" i="4"/>
  <c r="Q17" i="4"/>
  <c r="P17" i="4"/>
  <c r="O17" i="4"/>
  <c r="F17" i="4"/>
  <c r="E17" i="4"/>
  <c r="D17" i="4"/>
  <c r="C17" i="4"/>
  <c r="R16" i="4"/>
  <c r="Q16" i="4"/>
  <c r="P16" i="4"/>
  <c r="O16" i="4"/>
  <c r="F16" i="4"/>
  <c r="E16" i="4"/>
  <c r="D16" i="4"/>
  <c r="C16" i="4"/>
  <c r="R15" i="4"/>
  <c r="Q15" i="4"/>
  <c r="P15" i="4"/>
  <c r="O15" i="4"/>
  <c r="F15" i="4"/>
  <c r="E15" i="4"/>
  <c r="D15" i="4"/>
  <c r="C15" i="4"/>
  <c r="R14" i="4"/>
  <c r="Q14" i="4"/>
  <c r="P14" i="4"/>
  <c r="O14" i="4"/>
  <c r="F14" i="4"/>
  <c r="E14" i="4"/>
  <c r="D14" i="4"/>
  <c r="C14" i="4"/>
  <c r="R13" i="4"/>
  <c r="Q13" i="4"/>
  <c r="P13" i="4"/>
  <c r="O13" i="4"/>
  <c r="F13" i="4"/>
  <c r="E13" i="4"/>
  <c r="D13" i="4"/>
  <c r="C13" i="4"/>
  <c r="R12" i="4"/>
  <c r="Q12" i="4"/>
  <c r="P12" i="4"/>
  <c r="O12" i="4"/>
  <c r="F12" i="4"/>
  <c r="E12" i="4"/>
  <c r="D12" i="4"/>
  <c r="C12" i="4"/>
  <c r="R11" i="4"/>
  <c r="Q11" i="4"/>
  <c r="P11" i="4"/>
  <c r="O11" i="4"/>
  <c r="F11" i="4"/>
  <c r="E11" i="4"/>
  <c r="D11" i="4"/>
  <c r="C11" i="4"/>
  <c r="R10" i="4"/>
  <c r="Q10" i="4"/>
  <c r="P10" i="4"/>
  <c r="O10" i="4"/>
  <c r="F10" i="4"/>
  <c r="E10" i="4"/>
  <c r="D10" i="4"/>
  <c r="C10" i="4"/>
  <c r="R9" i="4"/>
  <c r="Q9" i="4"/>
  <c r="P9" i="4"/>
  <c r="O9" i="4"/>
  <c r="F9" i="4"/>
  <c r="E9" i="4"/>
  <c r="D9" i="4"/>
  <c r="C9" i="4"/>
  <c r="R8" i="4"/>
  <c r="Q8" i="4"/>
  <c r="P8" i="4"/>
  <c r="O8" i="4"/>
  <c r="F8" i="4"/>
  <c r="E8" i="4"/>
  <c r="D8" i="4"/>
  <c r="C8" i="4"/>
  <c r="R7" i="4"/>
  <c r="Q7" i="4"/>
  <c r="P7" i="4"/>
  <c r="O7" i="4"/>
  <c r="F7" i="4"/>
  <c r="E7" i="4"/>
  <c r="D7" i="4"/>
  <c r="C7" i="4"/>
  <c r="R6" i="4"/>
  <c r="Q6" i="4"/>
  <c r="P6" i="4"/>
  <c r="O6" i="4"/>
  <c r="F6" i="4"/>
  <c r="E6" i="4"/>
  <c r="D6" i="4"/>
  <c r="C6" i="4"/>
  <c r="R5" i="4"/>
  <c r="Q5" i="4"/>
  <c r="P5" i="4"/>
  <c r="O5" i="4"/>
  <c r="F5" i="4"/>
  <c r="E5" i="4"/>
  <c r="D5" i="4"/>
  <c r="C5" i="4"/>
  <c r="R4" i="4"/>
  <c r="Q4" i="4"/>
  <c r="P4" i="4"/>
  <c r="O4" i="4"/>
  <c r="M4" i="4"/>
  <c r="M5" i="4" s="1"/>
  <c r="M6" i="4" s="1"/>
  <c r="M7" i="4" s="1"/>
  <c r="M8" i="4" s="1"/>
  <c r="M9" i="4" s="1"/>
  <c r="M10" i="4" s="1"/>
  <c r="M11" i="4" s="1"/>
  <c r="M12" i="4" s="1"/>
  <c r="M13" i="4" s="1"/>
  <c r="M14" i="4" s="1"/>
  <c r="M15" i="4" s="1"/>
  <c r="M16" i="4" s="1"/>
  <c r="M17" i="4" s="1"/>
  <c r="M18" i="4" s="1"/>
  <c r="M19" i="4" s="1"/>
  <c r="M20" i="4" s="1"/>
  <c r="M21" i="4" s="1"/>
  <c r="M22" i="4" s="1"/>
  <c r="M23" i="4" s="1"/>
  <c r="M24" i="4" s="1"/>
  <c r="M25" i="4" s="1"/>
  <c r="M26" i="4" s="1"/>
  <c r="M27" i="4" s="1"/>
  <c r="M28" i="4" s="1"/>
  <c r="M29" i="4" s="1"/>
  <c r="M30" i="4" s="1"/>
  <c r="M31" i="4" s="1"/>
  <c r="M32" i="4" s="1"/>
  <c r="M33" i="4" s="1"/>
  <c r="M34" i="4" s="1"/>
  <c r="M35" i="4" s="1"/>
  <c r="M36" i="4" s="1"/>
  <c r="M37" i="4" s="1"/>
  <c r="M38" i="4" s="1"/>
  <c r="M39" i="4" s="1"/>
  <c r="M40" i="4" s="1"/>
  <c r="M41" i="4" s="1"/>
  <c r="M42" i="4" s="1"/>
  <c r="M43" i="4" s="1"/>
  <c r="M44" i="4" s="1"/>
  <c r="M45" i="4" s="1"/>
  <c r="M46" i="4" s="1"/>
  <c r="M47" i="4" s="1"/>
  <c r="M48" i="4" s="1"/>
  <c r="M49" i="4" s="1"/>
  <c r="M50" i="4" s="1"/>
  <c r="M51" i="4" s="1"/>
  <c r="M52" i="4" s="1"/>
  <c r="M53" i="4" s="1"/>
  <c r="M54" i="4" s="1"/>
  <c r="M55" i="4" s="1"/>
  <c r="M56" i="4" s="1"/>
  <c r="M57" i="4" s="1"/>
  <c r="M58" i="4" s="1"/>
  <c r="M59" i="4" s="1"/>
  <c r="M60" i="4" s="1"/>
  <c r="M61" i="4" s="1"/>
  <c r="M62" i="4" s="1"/>
  <c r="M63" i="4" s="1"/>
  <c r="M64" i="4" s="1"/>
  <c r="M65" i="4" s="1"/>
  <c r="M66" i="4" s="1"/>
  <c r="M67" i="4" s="1"/>
  <c r="M68" i="4" s="1"/>
  <c r="M69" i="4" s="1"/>
  <c r="M70" i="4" s="1"/>
  <c r="M71" i="4" s="1"/>
  <c r="M72" i="4" s="1"/>
  <c r="M73" i="4" s="1"/>
  <c r="M74" i="4" s="1"/>
  <c r="M75" i="4" s="1"/>
  <c r="M76" i="4" s="1"/>
  <c r="M77" i="4" s="1"/>
  <c r="M78" i="4" s="1"/>
  <c r="M79" i="4" s="1"/>
  <c r="M80" i="4" s="1"/>
  <c r="M81" i="4" s="1"/>
  <c r="M82" i="4" s="1"/>
  <c r="M83" i="4" s="1"/>
  <c r="M84" i="4" s="1"/>
  <c r="M85" i="4" s="1"/>
  <c r="M86" i="4" s="1"/>
  <c r="M87" i="4" s="1"/>
  <c r="M88" i="4" s="1"/>
  <c r="M89" i="4" s="1"/>
  <c r="M90" i="4" s="1"/>
  <c r="M91" i="4" s="1"/>
  <c r="M92" i="4" s="1"/>
  <c r="M93" i="4" s="1"/>
  <c r="M94" i="4" s="1"/>
  <c r="M95" i="4" s="1"/>
  <c r="M96" i="4" s="1"/>
  <c r="M97" i="4" s="1"/>
  <c r="M98" i="4" s="1"/>
  <c r="M99" i="4" s="1"/>
  <c r="M100" i="4" s="1"/>
  <c r="M101" i="4" s="1"/>
  <c r="M102" i="4" s="1"/>
  <c r="F4" i="4"/>
  <c r="E4" i="4"/>
  <c r="D4" i="4"/>
  <c r="C4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R3" i="4"/>
  <c r="Q3" i="4"/>
  <c r="P3" i="4"/>
  <c r="O3" i="4"/>
  <c r="F3" i="4"/>
  <c r="E3" i="4"/>
  <c r="D3" i="4"/>
  <c r="C3" i="4"/>
  <c r="R3" i="3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C101" i="2"/>
  <c r="C102" i="2"/>
  <c r="D101" i="2"/>
  <c r="D102" i="2"/>
  <c r="E101" i="2"/>
  <c r="E102" i="2"/>
  <c r="F101" i="2"/>
  <c r="F102" i="2"/>
  <c r="C94" i="2"/>
  <c r="C95" i="2"/>
  <c r="C96" i="2"/>
  <c r="C97" i="2"/>
  <c r="C98" i="2"/>
  <c r="C99" i="2"/>
  <c r="C100" i="2"/>
  <c r="D94" i="2"/>
  <c r="D95" i="2"/>
  <c r="D96" i="2"/>
  <c r="D97" i="2"/>
  <c r="D98" i="2"/>
  <c r="D99" i="2"/>
  <c r="D100" i="2"/>
  <c r="E94" i="2"/>
  <c r="E95" i="2"/>
  <c r="E96" i="2"/>
  <c r="E97" i="2"/>
  <c r="E98" i="2"/>
  <c r="E99" i="2"/>
  <c r="E100" i="2"/>
  <c r="F94" i="2"/>
  <c r="F95" i="2"/>
  <c r="F96" i="2"/>
  <c r="F97" i="2"/>
  <c r="F98" i="2"/>
  <c r="F99" i="2"/>
  <c r="F100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M4" i="3"/>
  <c r="M5" i="3" s="1"/>
  <c r="M6" i="3" s="1"/>
  <c r="M7" i="3" s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F3" i="3"/>
  <c r="E3" i="3"/>
  <c r="D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3" i="3"/>
  <c r="C3" i="2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M4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A4" i="2"/>
  <c r="A5" i="2" l="1"/>
  <c r="G4" i="2"/>
  <c r="M5" i="2"/>
  <c r="S4" i="2"/>
  <c r="J22" i="2"/>
  <c r="J21" i="2"/>
  <c r="J20" i="2"/>
  <c r="J19" i="2"/>
  <c r="J18" i="2"/>
  <c r="J17" i="2"/>
  <c r="J16" i="2"/>
  <c r="J8" i="4"/>
  <c r="J7" i="4"/>
  <c r="J6" i="4"/>
  <c r="J5" i="4"/>
  <c r="J4" i="4"/>
  <c r="J10" i="4"/>
  <c r="J9" i="4"/>
  <c r="J9" i="3"/>
  <c r="J8" i="3"/>
  <c r="J7" i="3"/>
  <c r="J6" i="3"/>
  <c r="J5" i="3"/>
  <c r="J4" i="3"/>
  <c r="J10" i="3"/>
  <c r="J10" i="2"/>
  <c r="J9" i="2"/>
  <c r="J8" i="2"/>
  <c r="J7" i="2"/>
  <c r="J6" i="2"/>
  <c r="J5" i="2"/>
  <c r="J4" i="2"/>
  <c r="J10" i="5"/>
  <c r="J9" i="5"/>
  <c r="J8" i="5"/>
  <c r="J7" i="5"/>
  <c r="J6" i="5"/>
  <c r="J5" i="5"/>
  <c r="J4" i="5"/>
  <c r="A678" i="1"/>
  <c r="A679" i="1" s="1"/>
  <c r="A680" i="1" s="1"/>
  <c r="A681" i="1" s="1"/>
  <c r="A682" i="1" s="1"/>
  <c r="A683" i="1" s="1"/>
  <c r="A684" i="1" s="1"/>
  <c r="A685" i="1" s="1"/>
  <c r="A686" i="1" s="1"/>
  <c r="A687" i="1" s="1"/>
  <c r="A652" i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26" i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599" i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571" i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44" i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17" i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08" i="1"/>
  <c r="A509" i="1" s="1"/>
  <c r="A510" i="1" s="1"/>
  <c r="A511" i="1" s="1"/>
  <c r="A512" i="1" s="1"/>
  <c r="A513" i="1" s="1"/>
  <c r="A514" i="1" s="1"/>
  <c r="A515" i="1" s="1"/>
  <c r="A479" i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450" i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20" i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392" i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363" i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34" i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19" i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293" i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267" i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39" i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12" i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185" i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158" i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47" i="1"/>
  <c r="A148" i="1" s="1"/>
  <c r="A149" i="1" s="1"/>
  <c r="A150" i="1" s="1"/>
  <c r="A151" i="1" s="1"/>
  <c r="A152" i="1" s="1"/>
  <c r="A153" i="1" s="1"/>
  <c r="A154" i="1" s="1"/>
  <c r="A155" i="1" s="1"/>
  <c r="A156" i="1" s="1"/>
  <c r="A123" i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D121" i="1"/>
  <c r="A100" i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77" i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53" i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29" i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M6" i="2" l="1"/>
  <c r="S5" i="2"/>
  <c r="A6" i="2"/>
  <c r="G5" i="2"/>
  <c r="K16" i="2"/>
  <c r="K17" i="2"/>
  <c r="K18" i="2"/>
  <c r="K19" i="2"/>
  <c r="K20" i="2"/>
  <c r="K21" i="2"/>
  <c r="K22" i="2"/>
  <c r="K9" i="4"/>
  <c r="K6" i="5"/>
  <c r="K10" i="4"/>
  <c r="K4" i="3"/>
  <c r="K4" i="4"/>
  <c r="K4" i="5"/>
  <c r="K5" i="4"/>
  <c r="K6" i="3"/>
  <c r="K6" i="4"/>
  <c r="K7" i="4"/>
  <c r="K8" i="4"/>
  <c r="K9" i="3"/>
  <c r="K8" i="5"/>
  <c r="K9" i="5"/>
  <c r="K10" i="5"/>
  <c r="K10" i="3"/>
  <c r="K7" i="5"/>
  <c r="K5" i="3"/>
  <c r="K5" i="5"/>
  <c r="K7" i="3"/>
  <c r="K8" i="3"/>
  <c r="K10" i="2"/>
  <c r="K9" i="2"/>
  <c r="K4" i="2"/>
  <c r="K5" i="2"/>
  <c r="K6" i="2"/>
  <c r="K7" i="2"/>
  <c r="K8" i="2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7" i="2" l="1"/>
  <c r="G6" i="2"/>
  <c r="M7" i="2"/>
  <c r="S6" i="2"/>
  <c r="M8" i="2" l="1"/>
  <c r="S7" i="2"/>
  <c r="A8" i="2"/>
  <c r="G7" i="2"/>
  <c r="A9" i="2" l="1"/>
  <c r="G8" i="2"/>
  <c r="M9" i="2"/>
  <c r="S8" i="2"/>
  <c r="M10" i="2" l="1"/>
  <c r="S9" i="2"/>
  <c r="A10" i="2"/>
  <c r="G9" i="2"/>
  <c r="A11" i="2" l="1"/>
  <c r="G10" i="2"/>
  <c r="M11" i="2"/>
  <c r="S10" i="2"/>
  <c r="M12" i="2" l="1"/>
  <c r="S11" i="2"/>
  <c r="A12" i="2"/>
  <c r="G11" i="2"/>
  <c r="A13" i="2" l="1"/>
  <c r="G12" i="2"/>
  <c r="M13" i="2"/>
  <c r="S12" i="2"/>
  <c r="M14" i="2" l="1"/>
  <c r="S13" i="2"/>
  <c r="A14" i="2"/>
  <c r="G13" i="2"/>
  <c r="A15" i="2" l="1"/>
  <c r="G14" i="2"/>
  <c r="M15" i="2"/>
  <c r="S14" i="2"/>
  <c r="M16" i="2" l="1"/>
  <c r="S15" i="2"/>
  <c r="A16" i="2"/>
  <c r="G15" i="2"/>
  <c r="A17" i="2" l="1"/>
  <c r="G16" i="2"/>
  <c r="M17" i="2"/>
  <c r="S16" i="2"/>
  <c r="M18" i="2" l="1"/>
  <c r="S17" i="2"/>
  <c r="A18" i="2"/>
  <c r="G17" i="2"/>
  <c r="A19" i="2" l="1"/>
  <c r="G18" i="2"/>
  <c r="M19" i="2"/>
  <c r="S18" i="2"/>
  <c r="M20" i="2" l="1"/>
  <c r="S19" i="2"/>
  <c r="A20" i="2"/>
  <c r="G19" i="2"/>
  <c r="A21" i="2" l="1"/>
  <c r="G20" i="2"/>
  <c r="M21" i="2"/>
  <c r="S20" i="2"/>
  <c r="M22" i="2" l="1"/>
  <c r="S21" i="2"/>
  <c r="A22" i="2"/>
  <c r="G21" i="2"/>
  <c r="A23" i="2" l="1"/>
  <c r="G22" i="2"/>
  <c r="M23" i="2"/>
  <c r="S22" i="2"/>
  <c r="M24" i="2" l="1"/>
  <c r="S23" i="2"/>
  <c r="A24" i="2"/>
  <c r="G23" i="2"/>
  <c r="A25" i="2" l="1"/>
  <c r="G24" i="2"/>
  <c r="M25" i="2"/>
  <c r="S24" i="2"/>
  <c r="M26" i="2" l="1"/>
  <c r="S25" i="2"/>
  <c r="A26" i="2"/>
  <c r="G25" i="2"/>
  <c r="A27" i="2" l="1"/>
  <c r="G26" i="2"/>
  <c r="M27" i="2"/>
  <c r="S26" i="2"/>
  <c r="M28" i="2" l="1"/>
  <c r="S27" i="2"/>
  <c r="A28" i="2"/>
  <c r="G27" i="2"/>
  <c r="A29" i="2" l="1"/>
  <c r="G28" i="2"/>
  <c r="M29" i="2"/>
  <c r="S28" i="2"/>
  <c r="M30" i="2" l="1"/>
  <c r="S29" i="2"/>
  <c r="A30" i="2"/>
  <c r="G29" i="2"/>
  <c r="A31" i="2" l="1"/>
  <c r="G30" i="2"/>
  <c r="M31" i="2"/>
  <c r="S30" i="2"/>
  <c r="M32" i="2" l="1"/>
  <c r="S31" i="2"/>
  <c r="A32" i="2"/>
  <c r="G31" i="2"/>
  <c r="A33" i="2" l="1"/>
  <c r="G32" i="2"/>
  <c r="M33" i="2"/>
  <c r="S32" i="2"/>
  <c r="M34" i="2" l="1"/>
  <c r="S33" i="2"/>
  <c r="A34" i="2"/>
  <c r="G33" i="2"/>
  <c r="A35" i="2" l="1"/>
  <c r="G34" i="2"/>
  <c r="M35" i="2"/>
  <c r="S34" i="2"/>
  <c r="M36" i="2" l="1"/>
  <c r="S35" i="2"/>
  <c r="A36" i="2"/>
  <c r="G35" i="2"/>
  <c r="A37" i="2" l="1"/>
  <c r="G36" i="2"/>
  <c r="M37" i="2"/>
  <c r="S36" i="2"/>
  <c r="M38" i="2" l="1"/>
  <c r="S37" i="2"/>
  <c r="A38" i="2"/>
  <c r="G37" i="2"/>
  <c r="A39" i="2" l="1"/>
  <c r="G38" i="2"/>
  <c r="M39" i="2"/>
  <c r="S38" i="2"/>
  <c r="M40" i="2" l="1"/>
  <c r="S39" i="2"/>
  <c r="A40" i="2"/>
  <c r="G39" i="2"/>
  <c r="A41" i="2" l="1"/>
  <c r="G40" i="2"/>
  <c r="M41" i="2"/>
  <c r="S40" i="2"/>
  <c r="M42" i="2" l="1"/>
  <c r="S41" i="2"/>
  <c r="A42" i="2"/>
  <c r="G41" i="2"/>
  <c r="A43" i="2" l="1"/>
  <c r="G42" i="2"/>
  <c r="M43" i="2"/>
  <c r="S42" i="2"/>
  <c r="M44" i="2" l="1"/>
  <c r="S43" i="2"/>
  <c r="A44" i="2"/>
  <c r="G43" i="2"/>
  <c r="A45" i="2" l="1"/>
  <c r="G44" i="2"/>
  <c r="M45" i="2"/>
  <c r="S44" i="2"/>
  <c r="M46" i="2" l="1"/>
  <c r="S45" i="2"/>
  <c r="A46" i="2"/>
  <c r="G45" i="2"/>
  <c r="A47" i="2" l="1"/>
  <c r="G46" i="2"/>
  <c r="M47" i="2"/>
  <c r="S46" i="2"/>
  <c r="M48" i="2" l="1"/>
  <c r="S47" i="2"/>
  <c r="A48" i="2"/>
  <c r="G47" i="2"/>
  <c r="A49" i="2" l="1"/>
  <c r="G48" i="2"/>
  <c r="M49" i="2"/>
  <c r="S48" i="2"/>
  <c r="M50" i="2" l="1"/>
  <c r="S49" i="2"/>
  <c r="A50" i="2"/>
  <c r="G49" i="2"/>
  <c r="A51" i="2" l="1"/>
  <c r="G50" i="2"/>
  <c r="M51" i="2"/>
  <c r="S50" i="2"/>
  <c r="M52" i="2" l="1"/>
  <c r="S51" i="2"/>
  <c r="A52" i="2"/>
  <c r="G51" i="2"/>
  <c r="A53" i="2" l="1"/>
  <c r="G52" i="2"/>
  <c r="M53" i="2"/>
  <c r="S52" i="2"/>
  <c r="M54" i="2" l="1"/>
  <c r="S53" i="2"/>
  <c r="A54" i="2"/>
  <c r="G53" i="2"/>
  <c r="A55" i="2" l="1"/>
  <c r="G54" i="2"/>
  <c r="M55" i="2"/>
  <c r="S54" i="2"/>
  <c r="M56" i="2" l="1"/>
  <c r="S55" i="2"/>
  <c r="A56" i="2"/>
  <c r="G55" i="2"/>
  <c r="A57" i="2" l="1"/>
  <c r="G56" i="2"/>
  <c r="M57" i="2"/>
  <c r="S56" i="2"/>
  <c r="M58" i="2" l="1"/>
  <c r="S57" i="2"/>
  <c r="A58" i="2"/>
  <c r="G57" i="2"/>
  <c r="A59" i="2" l="1"/>
  <c r="G58" i="2"/>
  <c r="M59" i="2"/>
  <c r="S58" i="2"/>
  <c r="M60" i="2" l="1"/>
  <c r="S59" i="2"/>
  <c r="A60" i="2"/>
  <c r="G59" i="2"/>
  <c r="A61" i="2" l="1"/>
  <c r="G60" i="2"/>
  <c r="M61" i="2"/>
  <c r="S60" i="2"/>
  <c r="M62" i="2" l="1"/>
  <c r="S61" i="2"/>
  <c r="A62" i="2"/>
  <c r="G61" i="2"/>
  <c r="A63" i="2" l="1"/>
  <c r="G62" i="2"/>
  <c r="M63" i="2"/>
  <c r="S62" i="2"/>
  <c r="M64" i="2" l="1"/>
  <c r="S63" i="2"/>
  <c r="A64" i="2"/>
  <c r="G63" i="2"/>
  <c r="A65" i="2" l="1"/>
  <c r="G64" i="2"/>
  <c r="M65" i="2"/>
  <c r="S64" i="2"/>
  <c r="M66" i="2" l="1"/>
  <c r="S65" i="2"/>
  <c r="A66" i="2"/>
  <c r="G65" i="2"/>
  <c r="A67" i="2" l="1"/>
  <c r="G66" i="2"/>
  <c r="M67" i="2"/>
  <c r="S66" i="2"/>
  <c r="M68" i="2" l="1"/>
  <c r="S67" i="2"/>
  <c r="A68" i="2"/>
  <c r="G67" i="2"/>
  <c r="A69" i="2" l="1"/>
  <c r="G68" i="2"/>
  <c r="M69" i="2"/>
  <c r="S68" i="2"/>
  <c r="M70" i="2" l="1"/>
  <c r="S69" i="2"/>
  <c r="A70" i="2"/>
  <c r="G69" i="2"/>
  <c r="A71" i="2" l="1"/>
  <c r="G70" i="2"/>
  <c r="M71" i="2"/>
  <c r="S70" i="2"/>
  <c r="M72" i="2" l="1"/>
  <c r="S71" i="2"/>
  <c r="A72" i="2"/>
  <c r="G71" i="2"/>
  <c r="A73" i="2" l="1"/>
  <c r="G72" i="2"/>
  <c r="M73" i="2"/>
  <c r="S72" i="2"/>
  <c r="M74" i="2" l="1"/>
  <c r="S73" i="2"/>
  <c r="A74" i="2"/>
  <c r="G73" i="2"/>
  <c r="A75" i="2" l="1"/>
  <c r="G74" i="2"/>
  <c r="M75" i="2"/>
  <c r="S74" i="2"/>
  <c r="M76" i="2" l="1"/>
  <c r="S75" i="2"/>
  <c r="A76" i="2"/>
  <c r="G75" i="2"/>
  <c r="A77" i="2" l="1"/>
  <c r="G76" i="2"/>
  <c r="M77" i="2"/>
  <c r="S76" i="2"/>
  <c r="M78" i="2" l="1"/>
  <c r="S77" i="2"/>
  <c r="A78" i="2"/>
  <c r="G77" i="2"/>
  <c r="A79" i="2" l="1"/>
  <c r="G78" i="2"/>
  <c r="M79" i="2"/>
  <c r="S78" i="2"/>
  <c r="M80" i="2" l="1"/>
  <c r="S79" i="2"/>
  <c r="A80" i="2"/>
  <c r="G79" i="2"/>
  <c r="A81" i="2" l="1"/>
  <c r="G80" i="2"/>
  <c r="M81" i="2"/>
  <c r="S80" i="2"/>
  <c r="M82" i="2" l="1"/>
  <c r="S81" i="2"/>
  <c r="A82" i="2"/>
  <c r="G81" i="2"/>
  <c r="A83" i="2" l="1"/>
  <c r="G82" i="2"/>
  <c r="M83" i="2"/>
  <c r="S82" i="2"/>
  <c r="M84" i="2" l="1"/>
  <c r="S83" i="2"/>
  <c r="A84" i="2"/>
  <c r="G83" i="2"/>
  <c r="A85" i="2" l="1"/>
  <c r="G84" i="2"/>
  <c r="M85" i="2"/>
  <c r="S84" i="2"/>
  <c r="M86" i="2" l="1"/>
  <c r="S85" i="2"/>
  <c r="A86" i="2"/>
  <c r="G85" i="2"/>
  <c r="A87" i="2" l="1"/>
  <c r="G86" i="2"/>
  <c r="M87" i="2"/>
  <c r="S86" i="2"/>
  <c r="M88" i="2" l="1"/>
  <c r="S87" i="2"/>
  <c r="A88" i="2"/>
  <c r="G87" i="2"/>
  <c r="A89" i="2" l="1"/>
  <c r="G88" i="2"/>
  <c r="M89" i="2"/>
  <c r="S88" i="2"/>
  <c r="M90" i="2" l="1"/>
  <c r="S89" i="2"/>
  <c r="A90" i="2"/>
  <c r="G89" i="2"/>
  <c r="A91" i="2" l="1"/>
  <c r="G90" i="2"/>
  <c r="M91" i="2"/>
  <c r="S90" i="2"/>
  <c r="M92" i="2" l="1"/>
  <c r="S91" i="2"/>
  <c r="A92" i="2"/>
  <c r="G91" i="2"/>
  <c r="A93" i="2" l="1"/>
  <c r="G92" i="2"/>
  <c r="M93" i="2"/>
  <c r="S92" i="2"/>
  <c r="M94" i="2" l="1"/>
  <c r="S93" i="2"/>
  <c r="A94" i="2"/>
  <c r="G93" i="2"/>
  <c r="A95" i="2" l="1"/>
  <c r="G94" i="2"/>
  <c r="M95" i="2"/>
  <c r="S94" i="2"/>
  <c r="M96" i="2" l="1"/>
  <c r="S95" i="2"/>
  <c r="A96" i="2"/>
  <c r="G95" i="2"/>
  <c r="A97" i="2" l="1"/>
  <c r="G96" i="2"/>
  <c r="M97" i="2"/>
  <c r="S96" i="2"/>
  <c r="M98" i="2" l="1"/>
  <c r="S97" i="2"/>
  <c r="A98" i="2"/>
  <c r="G97" i="2"/>
  <c r="A99" i="2" l="1"/>
  <c r="G98" i="2"/>
  <c r="M99" i="2"/>
  <c r="S98" i="2"/>
  <c r="M100" i="2" l="1"/>
  <c r="S99" i="2"/>
  <c r="A100" i="2"/>
  <c r="G99" i="2"/>
  <c r="A101" i="2" l="1"/>
  <c r="G100" i="2"/>
  <c r="M101" i="2"/>
  <c r="S100" i="2"/>
  <c r="M102" i="2" l="1"/>
  <c r="S102" i="2" s="1"/>
  <c r="S101" i="2"/>
  <c r="A102" i="2"/>
  <c r="G102" i="2" s="1"/>
  <c r="G101" i="2"/>
</calcChain>
</file>

<file path=xl/sharedStrings.xml><?xml version="1.0" encoding="utf-8"?>
<sst xmlns="http://schemas.openxmlformats.org/spreadsheetml/2006/main" count="6527" uniqueCount="1167">
  <si>
    <t>Dossard</t>
  </si>
  <si>
    <t>Nom</t>
  </si>
  <si>
    <t>Prénom</t>
  </si>
  <si>
    <t>Classe</t>
  </si>
  <si>
    <t>Année</t>
  </si>
  <si>
    <t>Catégorie</t>
  </si>
  <si>
    <t>Sexe</t>
  </si>
  <si>
    <t>BARDET</t>
  </si>
  <si>
    <t>Arthur</t>
  </si>
  <si>
    <t>6_1</t>
  </si>
  <si>
    <t>BOUDIN--POPPE</t>
  </si>
  <si>
    <t>Manon</t>
  </si>
  <si>
    <t>CAMPAGNE</t>
  </si>
  <si>
    <t>Sasha</t>
  </si>
  <si>
    <t>CASSAIGNE</t>
  </si>
  <si>
    <t>Eloïse</t>
  </si>
  <si>
    <t>DESCLAUX</t>
  </si>
  <si>
    <t>Louis</t>
  </si>
  <si>
    <t>DUBOS</t>
  </si>
  <si>
    <t>Mathis</t>
  </si>
  <si>
    <t>EL HAJ</t>
  </si>
  <si>
    <t>Chahid</t>
  </si>
  <si>
    <t>FOUQUET</t>
  </si>
  <si>
    <t>Lillian</t>
  </si>
  <si>
    <t>GIANETTI-GERARD</t>
  </si>
  <si>
    <t>Ezio</t>
  </si>
  <si>
    <t>GREGOIRE</t>
  </si>
  <si>
    <t>Léo</t>
  </si>
  <si>
    <t>HASTARAN</t>
  </si>
  <si>
    <t>Eysce</t>
  </si>
  <si>
    <t>HENAFF</t>
  </si>
  <si>
    <t>Gaël</t>
  </si>
  <si>
    <t>HOTTART</t>
  </si>
  <si>
    <t>Liséane</t>
  </si>
  <si>
    <t>KLOTZ</t>
  </si>
  <si>
    <t>Léa</t>
  </si>
  <si>
    <t>LABARRIERE</t>
  </si>
  <si>
    <t>Elisa</t>
  </si>
  <si>
    <t>LAMARQUE</t>
  </si>
  <si>
    <t>Maxence</t>
  </si>
  <si>
    <t>LARRIEU</t>
  </si>
  <si>
    <t>Lenzo</t>
  </si>
  <si>
    <t>MARINI</t>
  </si>
  <si>
    <t>Morgan</t>
  </si>
  <si>
    <t>NOMED</t>
  </si>
  <si>
    <t>Théo</t>
  </si>
  <si>
    <t>PERCOT</t>
  </si>
  <si>
    <t>Lilian</t>
  </si>
  <si>
    <t>PINTO</t>
  </si>
  <si>
    <t>Sandro</t>
  </si>
  <si>
    <t>RODRIGUES</t>
  </si>
  <si>
    <t>Lisa</t>
  </si>
  <si>
    <t>SAUX</t>
  </si>
  <si>
    <t>Maëlys</t>
  </si>
  <si>
    <t>VERCAEMST</t>
  </si>
  <si>
    <t>Elyo</t>
  </si>
  <si>
    <t>WAGNER</t>
  </si>
  <si>
    <t>Clément</t>
  </si>
  <si>
    <t>ZEKRYTY</t>
  </si>
  <si>
    <t>Yanis</t>
  </si>
  <si>
    <t>AUBERT-RICOU</t>
  </si>
  <si>
    <t>Ysée</t>
  </si>
  <si>
    <t>6_2</t>
  </si>
  <si>
    <t>BARBAS--FEITO</t>
  </si>
  <si>
    <t>Lisandro</t>
  </si>
  <si>
    <t>BERJOT</t>
  </si>
  <si>
    <t>Lucie</t>
  </si>
  <si>
    <t>CAZEAUX</t>
  </si>
  <si>
    <t>Raphaël</t>
  </si>
  <si>
    <t>COURAUD</t>
  </si>
  <si>
    <t>DELEFOSSE</t>
  </si>
  <si>
    <t>Alizée</t>
  </si>
  <si>
    <t>DESHOGUES</t>
  </si>
  <si>
    <t>Ethann</t>
  </si>
  <si>
    <t>DUPRAT</t>
  </si>
  <si>
    <t>Kélia</t>
  </si>
  <si>
    <t>FAUCHIER</t>
  </si>
  <si>
    <t>Flore</t>
  </si>
  <si>
    <t>GABES</t>
  </si>
  <si>
    <t>Amy</t>
  </si>
  <si>
    <t>MONTEIRO DOS SANTOS</t>
  </si>
  <si>
    <t>Edu</t>
  </si>
  <si>
    <t>MOREAU</t>
  </si>
  <si>
    <t>Kim</t>
  </si>
  <si>
    <t>MOUSTIÉ</t>
  </si>
  <si>
    <t>Lana</t>
  </si>
  <si>
    <t>OUJANA</t>
  </si>
  <si>
    <t>Reda</t>
  </si>
  <si>
    <t>PERRET</t>
  </si>
  <si>
    <t>Nathan</t>
  </si>
  <si>
    <t>PRAT</t>
  </si>
  <si>
    <t>Léon</t>
  </si>
  <si>
    <t>QUEMENEUR</t>
  </si>
  <si>
    <t>Laureen</t>
  </si>
  <si>
    <t>ROCHER</t>
  </si>
  <si>
    <t>Héloïse</t>
  </si>
  <si>
    <t>SACRISTE</t>
  </si>
  <si>
    <t>Noémie</t>
  </si>
  <si>
    <t>SAINT-ESPES</t>
  </si>
  <si>
    <t>Ana</t>
  </si>
  <si>
    <t>SBAA</t>
  </si>
  <si>
    <t>Hamza</t>
  </si>
  <si>
    <t>TASTEVIN</t>
  </si>
  <si>
    <t>Emerick</t>
  </si>
  <si>
    <t>TEXIER</t>
  </si>
  <si>
    <t>Axelle</t>
  </si>
  <si>
    <t>VERGER</t>
  </si>
  <si>
    <t>Téa</t>
  </si>
  <si>
    <t>AÏTALI</t>
  </si>
  <si>
    <t>Manar</t>
  </si>
  <si>
    <t>6_3</t>
  </si>
  <si>
    <t>BESSONNET</t>
  </si>
  <si>
    <t>BONNIER</t>
  </si>
  <si>
    <t>Luka</t>
  </si>
  <si>
    <t>CAPPIELLO</t>
  </si>
  <si>
    <t>Angelo</t>
  </si>
  <si>
    <t>CASTAING--PARISSE</t>
  </si>
  <si>
    <t>Lucas</t>
  </si>
  <si>
    <t>CAUMONT</t>
  </si>
  <si>
    <t>Marguerite</t>
  </si>
  <si>
    <t>DEMERON</t>
  </si>
  <si>
    <t>DOREMUS</t>
  </si>
  <si>
    <t>Maxime</t>
  </si>
  <si>
    <t>GAY</t>
  </si>
  <si>
    <t>Camille</t>
  </si>
  <si>
    <t>LEHOUX DE MADAILLAN DE MONTATAIRE</t>
  </si>
  <si>
    <t>LESOUEF</t>
  </si>
  <si>
    <t>LESPARRE ROPARS</t>
  </si>
  <si>
    <t>Paul</t>
  </si>
  <si>
    <t>MARINHO</t>
  </si>
  <si>
    <t>Diégo</t>
  </si>
  <si>
    <t>MORALA</t>
  </si>
  <si>
    <t>Tom</t>
  </si>
  <si>
    <t>MORENO-CORREIA</t>
  </si>
  <si>
    <t>PAVILLOT</t>
  </si>
  <si>
    <t>Anouck</t>
  </si>
  <si>
    <t>PERROY</t>
  </si>
  <si>
    <t>Logan</t>
  </si>
  <si>
    <t>RICHARD</t>
  </si>
  <si>
    <t>Sacha</t>
  </si>
  <si>
    <t>ROBERT</t>
  </si>
  <si>
    <t>Nina</t>
  </si>
  <si>
    <t>SEIGNOLLES</t>
  </si>
  <si>
    <t>Juliette</t>
  </si>
  <si>
    <t>SENIO</t>
  </si>
  <si>
    <t>Rocco</t>
  </si>
  <si>
    <t>VANDE WEGHE</t>
  </si>
  <si>
    <t>Aymeric</t>
  </si>
  <si>
    <t>VAUDON</t>
  </si>
  <si>
    <t>Brunylde</t>
  </si>
  <si>
    <t>VIOLLEAU</t>
  </si>
  <si>
    <t>BOUCHER</t>
  </si>
  <si>
    <t>Loris</t>
  </si>
  <si>
    <t>6_4</t>
  </si>
  <si>
    <t>CHAUSSE</t>
  </si>
  <si>
    <t>Antony</t>
  </si>
  <si>
    <t>COUTURES</t>
  </si>
  <si>
    <t>Maelys</t>
  </si>
  <si>
    <t>DE BRITO</t>
  </si>
  <si>
    <t>Melyssa</t>
  </si>
  <si>
    <t>DEBIARD</t>
  </si>
  <si>
    <t>GALIBERT</t>
  </si>
  <si>
    <t>Margaux</t>
  </si>
  <si>
    <t>GAUDY</t>
  </si>
  <si>
    <t>Sarah</t>
  </si>
  <si>
    <t>GELDER</t>
  </si>
  <si>
    <t>Eva</t>
  </si>
  <si>
    <t>GERARDIN</t>
  </si>
  <si>
    <t>Werner</t>
  </si>
  <si>
    <t>GONÇALVES</t>
  </si>
  <si>
    <t>Rihana</t>
  </si>
  <si>
    <t>GUIRAUDON</t>
  </si>
  <si>
    <t>Gabriel</t>
  </si>
  <si>
    <t>LABAURIE</t>
  </si>
  <si>
    <t>LARTIGUE</t>
  </si>
  <si>
    <t>MAJIMEL</t>
  </si>
  <si>
    <t>Ethan</t>
  </si>
  <si>
    <t>MASEDA</t>
  </si>
  <si>
    <t>MAUGER</t>
  </si>
  <si>
    <t>Tissy</t>
  </si>
  <si>
    <t>MOURAN</t>
  </si>
  <si>
    <t>Eliott</t>
  </si>
  <si>
    <t>NARDI</t>
  </si>
  <si>
    <t>Giulia</t>
  </si>
  <si>
    <t>PINTON</t>
  </si>
  <si>
    <t>Emma</t>
  </si>
  <si>
    <t>PLATRIER</t>
  </si>
  <si>
    <t>PUJO</t>
  </si>
  <si>
    <t>ROBERTOU</t>
  </si>
  <si>
    <t>Lilou</t>
  </si>
  <si>
    <t>SABACA</t>
  </si>
  <si>
    <t>Enzo</t>
  </si>
  <si>
    <t>BAUDY</t>
  </si>
  <si>
    <t>Tya</t>
  </si>
  <si>
    <t>6_5</t>
  </si>
  <si>
    <t>BERTEAUX</t>
  </si>
  <si>
    <t>Adrien</t>
  </si>
  <si>
    <t>BIAIS</t>
  </si>
  <si>
    <t>Lola</t>
  </si>
  <si>
    <t>BUTIN</t>
  </si>
  <si>
    <t>CAMPOS</t>
  </si>
  <si>
    <t>Inês</t>
  </si>
  <si>
    <t>CHALUTAUD</t>
  </si>
  <si>
    <t>Esteban</t>
  </si>
  <si>
    <t>COSTE</t>
  </si>
  <si>
    <t>Faustine</t>
  </si>
  <si>
    <t>COULOMBEL</t>
  </si>
  <si>
    <t>DAVID</t>
  </si>
  <si>
    <t>Léna</t>
  </si>
  <si>
    <t>DE JAEGER</t>
  </si>
  <si>
    <t>Cléa</t>
  </si>
  <si>
    <t>FERNANDEZ</t>
  </si>
  <si>
    <t>GOMEZ</t>
  </si>
  <si>
    <t>Lucca</t>
  </si>
  <si>
    <t>JOLY</t>
  </si>
  <si>
    <t>Baptiste</t>
  </si>
  <si>
    <t>LAPORTE</t>
  </si>
  <si>
    <t>Clémence</t>
  </si>
  <si>
    <t>LE MOUËL DE ALMEIDA</t>
  </si>
  <si>
    <t>LECHKI</t>
  </si>
  <si>
    <t>LEROY DAMBLAND</t>
  </si>
  <si>
    <t>Louise</t>
  </si>
  <si>
    <t>MAGRÉ</t>
  </si>
  <si>
    <t>Liam</t>
  </si>
  <si>
    <t>PERERA</t>
  </si>
  <si>
    <t>Enuthi</t>
  </si>
  <si>
    <t>RASO</t>
  </si>
  <si>
    <t>Madyson</t>
  </si>
  <si>
    <t>SEBASTIANI</t>
  </si>
  <si>
    <t>Léonine</t>
  </si>
  <si>
    <t>SICAIRE</t>
  </si>
  <si>
    <t>Morgane</t>
  </si>
  <si>
    <t>ZEROURA</t>
  </si>
  <si>
    <t>Yassin</t>
  </si>
  <si>
    <t>ABDELMALEK</t>
  </si>
  <si>
    <t>Safia</t>
  </si>
  <si>
    <t>6_6</t>
  </si>
  <si>
    <t>ALEZINE</t>
  </si>
  <si>
    <t>BERNARD</t>
  </si>
  <si>
    <t>Maurice</t>
  </si>
  <si>
    <t>BUTZBACH</t>
  </si>
  <si>
    <t>Loona</t>
  </si>
  <si>
    <t>CAULE</t>
  </si>
  <si>
    <t>Margot</t>
  </si>
  <si>
    <t>CERRILLO</t>
  </si>
  <si>
    <t>Grace</t>
  </si>
  <si>
    <t>CHEDDAD</t>
  </si>
  <si>
    <t>Kylian</t>
  </si>
  <si>
    <t>COLOMBIE</t>
  </si>
  <si>
    <t>COURBIN--GATIER</t>
  </si>
  <si>
    <t>DE OLIVEIRA RODRIGUES</t>
  </si>
  <si>
    <t>Vitoria</t>
  </si>
  <si>
    <t>DESESSARD</t>
  </si>
  <si>
    <t>Martin</t>
  </si>
  <si>
    <t>ECHEVARRIA</t>
  </si>
  <si>
    <t>Carla</t>
  </si>
  <si>
    <t>ESSABRI</t>
  </si>
  <si>
    <t>Meriem</t>
  </si>
  <si>
    <t>FERRER</t>
  </si>
  <si>
    <t>Marion</t>
  </si>
  <si>
    <t>GUILBERT</t>
  </si>
  <si>
    <t>Loan</t>
  </si>
  <si>
    <t>LEYTON</t>
  </si>
  <si>
    <t>Léandro</t>
  </si>
  <si>
    <t>LOUBEAU</t>
  </si>
  <si>
    <t>Ilan</t>
  </si>
  <si>
    <t>MERELO-BARBERA</t>
  </si>
  <si>
    <t>Cassie</t>
  </si>
  <si>
    <t>Maïssa</t>
  </si>
  <si>
    <t>PEREZ--PERROY</t>
  </si>
  <si>
    <t>Etann</t>
  </si>
  <si>
    <t>PERROT</t>
  </si>
  <si>
    <t>Mathéo</t>
  </si>
  <si>
    <t>PIERRE--BOUCHER</t>
  </si>
  <si>
    <t>RAFFIN GONZALEZ</t>
  </si>
  <si>
    <t>Elinor</t>
  </si>
  <si>
    <t>STANESCU</t>
  </si>
  <si>
    <t>Denissa</t>
  </si>
  <si>
    <t>ALARAIFY HABAISHA</t>
  </si>
  <si>
    <t>Remas</t>
  </si>
  <si>
    <t>6_7</t>
  </si>
  <si>
    <t>CARDIN</t>
  </si>
  <si>
    <t>Laura</t>
  </si>
  <si>
    <t>DUCOUSSO</t>
  </si>
  <si>
    <t>Alexia</t>
  </si>
  <si>
    <t>FALIERES</t>
  </si>
  <si>
    <t>MENGELLE</t>
  </si>
  <si>
    <t>Simon</t>
  </si>
  <si>
    <t>SOUILLOT</t>
  </si>
  <si>
    <t>Angel</t>
  </si>
  <si>
    <t>TARLEY--LATRA</t>
  </si>
  <si>
    <t>Evan</t>
  </si>
  <si>
    <t>TOME VALENTE</t>
  </si>
  <si>
    <t>Rafaël</t>
  </si>
  <si>
    <t>UÇAR</t>
  </si>
  <si>
    <t>Aleyna</t>
  </si>
  <si>
    <t>VAN MUYSEN</t>
  </si>
  <si>
    <t>VERGEZ--GARCIA</t>
  </si>
  <si>
    <t>ADNI</t>
  </si>
  <si>
    <t>Mariem</t>
  </si>
  <si>
    <t>5_1</t>
  </si>
  <si>
    <t>ARMAND</t>
  </si>
  <si>
    <t>BARBE</t>
  </si>
  <si>
    <t>BECUE</t>
  </si>
  <si>
    <t>Emie</t>
  </si>
  <si>
    <t>BERNERON</t>
  </si>
  <si>
    <t>BOURGUIGNON</t>
  </si>
  <si>
    <t>Romane</t>
  </si>
  <si>
    <t>BOUVENET</t>
  </si>
  <si>
    <t>Matthéo</t>
  </si>
  <si>
    <t>CAHUZAC</t>
  </si>
  <si>
    <t>CHAPELLE</t>
  </si>
  <si>
    <t>Léana</t>
  </si>
  <si>
    <t>CLARENS</t>
  </si>
  <si>
    <t>CRUCHON</t>
  </si>
  <si>
    <t>DANIEL</t>
  </si>
  <si>
    <t>Sunny</t>
  </si>
  <si>
    <t>FERREIRA</t>
  </si>
  <si>
    <t>Amitié</t>
  </si>
  <si>
    <t>Oswald</t>
  </si>
  <si>
    <t>GIACOMONI</t>
  </si>
  <si>
    <t>LAURE</t>
  </si>
  <si>
    <t>LE GUYADER</t>
  </si>
  <si>
    <t>Leny</t>
  </si>
  <si>
    <t>LUCBERT</t>
  </si>
  <si>
    <t>Elie</t>
  </si>
  <si>
    <t>MELKA</t>
  </si>
  <si>
    <t>Noa</t>
  </si>
  <si>
    <t>PASQUER</t>
  </si>
  <si>
    <t>Maël</t>
  </si>
  <si>
    <t>PEDENEAU</t>
  </si>
  <si>
    <t>Fantine</t>
  </si>
  <si>
    <t>RICARDO</t>
  </si>
  <si>
    <t>Taïssia</t>
  </si>
  <si>
    <t>SCHWEBEL</t>
  </si>
  <si>
    <t>Livia</t>
  </si>
  <si>
    <t>SICRE</t>
  </si>
  <si>
    <t>Marie</t>
  </si>
  <si>
    <t>SIRHUGUES BEURON</t>
  </si>
  <si>
    <t>Joakim</t>
  </si>
  <si>
    <t>TABANON</t>
  </si>
  <si>
    <t>Noah</t>
  </si>
  <si>
    <t>BEAUMONT</t>
  </si>
  <si>
    <t>Tïa</t>
  </si>
  <si>
    <t>5_2</t>
  </si>
  <si>
    <t>BENET-BRISSONNET</t>
  </si>
  <si>
    <t>Léane</t>
  </si>
  <si>
    <t>BOUGADIMA</t>
  </si>
  <si>
    <t>Youness-Adam</t>
  </si>
  <si>
    <t>BRICH</t>
  </si>
  <si>
    <t>India</t>
  </si>
  <si>
    <t>CAILLAVET</t>
  </si>
  <si>
    <t>Luna</t>
  </si>
  <si>
    <t>CHAGHIL</t>
  </si>
  <si>
    <t>Iban</t>
  </si>
  <si>
    <t>DOUCHET--PILLIÈRE</t>
  </si>
  <si>
    <t>Steeve</t>
  </si>
  <si>
    <t>GASSIER DAYIKOU</t>
  </si>
  <si>
    <t>Schanice</t>
  </si>
  <si>
    <t>Matteo</t>
  </si>
  <si>
    <t>GUILLAMET</t>
  </si>
  <si>
    <t>Mylie</t>
  </si>
  <si>
    <t>HAINAUT</t>
  </si>
  <si>
    <t>Lili Rose</t>
  </si>
  <si>
    <t>IMANI</t>
  </si>
  <si>
    <t>Séphora</t>
  </si>
  <si>
    <t>LAGIÈS</t>
  </si>
  <si>
    <t>LEPINE--LECLERRE</t>
  </si>
  <si>
    <t>Mélouenn</t>
  </si>
  <si>
    <t>LEVEQUE</t>
  </si>
  <si>
    <t>Hadrien</t>
  </si>
  <si>
    <t>MARTY</t>
  </si>
  <si>
    <t>MATIGNON</t>
  </si>
  <si>
    <t>Axel</t>
  </si>
  <si>
    <t>PÉZIER</t>
  </si>
  <si>
    <t>Lou-Anne</t>
  </si>
  <si>
    <t>SAFIN</t>
  </si>
  <si>
    <t>Mendy</t>
  </si>
  <si>
    <t>SCHMIT</t>
  </si>
  <si>
    <t>Capucine</t>
  </si>
  <si>
    <t>TADMIR</t>
  </si>
  <si>
    <t>TARDIVO</t>
  </si>
  <si>
    <t>TROCOLO</t>
  </si>
  <si>
    <t>VARENNE</t>
  </si>
  <si>
    <t>Lucien</t>
  </si>
  <si>
    <t>VEILLER</t>
  </si>
  <si>
    <t>VINCENT</t>
  </si>
  <si>
    <t>Zaïon</t>
  </si>
  <si>
    <t>AGBOGNON</t>
  </si>
  <si>
    <t>5_3</t>
  </si>
  <si>
    <t>AUGEIX</t>
  </si>
  <si>
    <t>Jules</t>
  </si>
  <si>
    <t>BELLOC</t>
  </si>
  <si>
    <t>Clement</t>
  </si>
  <si>
    <t>BERGÈS</t>
  </si>
  <si>
    <t>Quentin</t>
  </si>
  <si>
    <t>BOITIER</t>
  </si>
  <si>
    <t>Gaétan</t>
  </si>
  <si>
    <t>BRISSET</t>
  </si>
  <si>
    <t>Kelly</t>
  </si>
  <si>
    <t>BRUN</t>
  </si>
  <si>
    <t>CARNEVALE</t>
  </si>
  <si>
    <t>Lily</t>
  </si>
  <si>
    <t>CAUPENNE</t>
  </si>
  <si>
    <t>CHAPOUIL</t>
  </si>
  <si>
    <t>Anthon</t>
  </si>
  <si>
    <t>COUEILS</t>
  </si>
  <si>
    <t>Tim</t>
  </si>
  <si>
    <t>COUTHURES</t>
  </si>
  <si>
    <t>DEBENEST</t>
  </si>
  <si>
    <t>Léanie</t>
  </si>
  <si>
    <t>Maud</t>
  </si>
  <si>
    <t>FAUBET</t>
  </si>
  <si>
    <t>FOURGEAUD</t>
  </si>
  <si>
    <t>Mathys</t>
  </si>
  <si>
    <t>IGLÉSIAS</t>
  </si>
  <si>
    <t>Johan</t>
  </si>
  <si>
    <t>KOUCHIH</t>
  </si>
  <si>
    <t>Marwa</t>
  </si>
  <si>
    <t>LAMOTHE</t>
  </si>
  <si>
    <t>LAUBIAN</t>
  </si>
  <si>
    <t>Hanaé</t>
  </si>
  <si>
    <t>LELONG</t>
  </si>
  <si>
    <t>MAUDUIT</t>
  </si>
  <si>
    <t>MONSOU</t>
  </si>
  <si>
    <t>PEREIRA</t>
  </si>
  <si>
    <t>Anaïs</t>
  </si>
  <si>
    <t>Mélina</t>
  </si>
  <si>
    <t>SAMSON</t>
  </si>
  <si>
    <t>Julia</t>
  </si>
  <si>
    <t>ANSELLIN</t>
  </si>
  <si>
    <t>Marielle</t>
  </si>
  <si>
    <t>5_4</t>
  </si>
  <si>
    <t>AUTEFAGE - KOH</t>
  </si>
  <si>
    <t>BADAOUI MECHAL</t>
  </si>
  <si>
    <t>Nirmin</t>
  </si>
  <si>
    <t>BONNEAU</t>
  </si>
  <si>
    <t>CHOREN</t>
  </si>
  <si>
    <t>Zoé</t>
  </si>
  <si>
    <t>COSSON</t>
  </si>
  <si>
    <t>DUCASSE</t>
  </si>
  <si>
    <t>FILIPPI - CODACCIONI</t>
  </si>
  <si>
    <t>GOMES</t>
  </si>
  <si>
    <t>Timéo</t>
  </si>
  <si>
    <t>GOUJON</t>
  </si>
  <si>
    <t>Elise</t>
  </si>
  <si>
    <t>GREGOIRE REUZE</t>
  </si>
  <si>
    <t>Robin</t>
  </si>
  <si>
    <t>GUERREIRO MARQUES</t>
  </si>
  <si>
    <t>JAUBERT</t>
  </si>
  <si>
    <t>Anais</t>
  </si>
  <si>
    <t>JUGE</t>
  </si>
  <si>
    <t>Siméo</t>
  </si>
  <si>
    <t>LACOSTE</t>
  </si>
  <si>
    <t>Mael</t>
  </si>
  <si>
    <t>LESAGE</t>
  </si>
  <si>
    <t>Elza</t>
  </si>
  <si>
    <t>LESPÈS--TANQUEREL</t>
  </si>
  <si>
    <t>MORET-DORAT</t>
  </si>
  <si>
    <t>Clara</t>
  </si>
  <si>
    <t>PAUQUET</t>
  </si>
  <si>
    <t>PECASTAING</t>
  </si>
  <si>
    <t>PORTET--BOUFFARD</t>
  </si>
  <si>
    <t>Matys</t>
  </si>
  <si>
    <t>POUY--GUILLOT</t>
  </si>
  <si>
    <t>QUEVAREC</t>
  </si>
  <si>
    <t>Adèle</t>
  </si>
  <si>
    <t>RIEU</t>
  </si>
  <si>
    <t>Diego</t>
  </si>
  <si>
    <t>ROBARD</t>
  </si>
  <si>
    <t>Tyméo</t>
  </si>
  <si>
    <t>ROUYAT</t>
  </si>
  <si>
    <t>Ronny</t>
  </si>
  <si>
    <t>TASSE</t>
  </si>
  <si>
    <t>VALLE</t>
  </si>
  <si>
    <t>Rémy</t>
  </si>
  <si>
    <t>ALONSO</t>
  </si>
  <si>
    <t>Mya</t>
  </si>
  <si>
    <t>5_5</t>
  </si>
  <si>
    <t>AMRI</t>
  </si>
  <si>
    <t>Lara</t>
  </si>
  <si>
    <t>ASENSIO-VERMELHO</t>
  </si>
  <si>
    <t>Ylan</t>
  </si>
  <si>
    <t>BATTOCCHIO--RENARD</t>
  </si>
  <si>
    <t>Mayron</t>
  </si>
  <si>
    <t>BENABDALLAH</t>
  </si>
  <si>
    <t>Sami</t>
  </si>
  <si>
    <t>Sana</t>
  </si>
  <si>
    <t>BOSCHET</t>
  </si>
  <si>
    <t>BRIMAUD</t>
  </si>
  <si>
    <t>COCUT--COUFFITE</t>
  </si>
  <si>
    <t>DELATTRE</t>
  </si>
  <si>
    <t>DUBEDAT</t>
  </si>
  <si>
    <t>Meven</t>
  </si>
  <si>
    <t>FAURÉ</t>
  </si>
  <si>
    <t>Anna</t>
  </si>
  <si>
    <t>GARCIA</t>
  </si>
  <si>
    <t>Mélie</t>
  </si>
  <si>
    <t>GÂTINEAU</t>
  </si>
  <si>
    <t>GROLEZ</t>
  </si>
  <si>
    <t>Jérémy</t>
  </si>
  <si>
    <t>HEBRARD</t>
  </si>
  <si>
    <t>Alexandre</t>
  </si>
  <si>
    <t>LEDUC-DEVOUGE</t>
  </si>
  <si>
    <t>LEUGER</t>
  </si>
  <si>
    <t>Maélys</t>
  </si>
  <si>
    <t>MEUGNIER</t>
  </si>
  <si>
    <t>Anthony</t>
  </si>
  <si>
    <t>MOTTAY</t>
  </si>
  <si>
    <t>MOUMEN</t>
  </si>
  <si>
    <t>Ryan</t>
  </si>
  <si>
    <t>ORTEGA</t>
  </si>
  <si>
    <t>PENDANX</t>
  </si>
  <si>
    <t>POULAIN</t>
  </si>
  <si>
    <t>PROVENZI</t>
  </si>
  <si>
    <t>Lise</t>
  </si>
  <si>
    <t>RAMBAUD</t>
  </si>
  <si>
    <t>Théa</t>
  </si>
  <si>
    <t>BOUAMRANE</t>
  </si>
  <si>
    <t>Soraya</t>
  </si>
  <si>
    <t>5_6</t>
  </si>
  <si>
    <t>BOURIGAULT</t>
  </si>
  <si>
    <t>Leeloo</t>
  </si>
  <si>
    <t>CASTET</t>
  </si>
  <si>
    <t>CHAGNA</t>
  </si>
  <si>
    <t>CHÂTIGNY</t>
  </si>
  <si>
    <t>COUE</t>
  </si>
  <si>
    <t>Chloé</t>
  </si>
  <si>
    <t>DEBANDE</t>
  </si>
  <si>
    <t>DUBOURDIEU</t>
  </si>
  <si>
    <t>Yann</t>
  </si>
  <si>
    <t>ERCHOUK</t>
  </si>
  <si>
    <t>Waël</t>
  </si>
  <si>
    <t>FAYOLLE</t>
  </si>
  <si>
    <t>Gabin</t>
  </si>
  <si>
    <t>GABBIANI-ETCHART</t>
  </si>
  <si>
    <t>Loane</t>
  </si>
  <si>
    <t>GASCON</t>
  </si>
  <si>
    <t>GODIN</t>
  </si>
  <si>
    <t>LATREILLE</t>
  </si>
  <si>
    <t>Nathanael</t>
  </si>
  <si>
    <t>LAZARO</t>
  </si>
  <si>
    <t>Joris</t>
  </si>
  <si>
    <t>LEDOUX LABORDE</t>
  </si>
  <si>
    <t>Mélissa</t>
  </si>
  <si>
    <t>LUCET</t>
  </si>
  <si>
    <t>PAULEAT</t>
  </si>
  <si>
    <t>Gaspard</t>
  </si>
  <si>
    <t>PENDARIES</t>
  </si>
  <si>
    <t>PERIGAULT--GOURGUES</t>
  </si>
  <si>
    <t>PUJOL</t>
  </si>
  <si>
    <t>Tician</t>
  </si>
  <si>
    <t>REGLAT</t>
  </si>
  <si>
    <t>Amaury</t>
  </si>
  <si>
    <t>TRUCHOT</t>
  </si>
  <si>
    <t>Calvin</t>
  </si>
  <si>
    <t>AÏT-GOUICH</t>
  </si>
  <si>
    <t>Manel</t>
  </si>
  <si>
    <t>5_7</t>
  </si>
  <si>
    <t>AZOUFI</t>
  </si>
  <si>
    <t>BOISSEAU</t>
  </si>
  <si>
    <t>BRUN ARDEVEN</t>
  </si>
  <si>
    <t>Louna</t>
  </si>
  <si>
    <t>DEBORD</t>
  </si>
  <si>
    <t>Daïna</t>
  </si>
  <si>
    <t>JUAN</t>
  </si>
  <si>
    <t>Lolita</t>
  </si>
  <si>
    <t>LABRIT</t>
  </si>
  <si>
    <t>LEGRAND</t>
  </si>
  <si>
    <t>MAHFOUF</t>
  </si>
  <si>
    <t>Younes</t>
  </si>
  <si>
    <t>OUCHAKHNOU</t>
  </si>
  <si>
    <t>Samia</t>
  </si>
  <si>
    <t>OUZINEB</t>
  </si>
  <si>
    <t>Lamyae</t>
  </si>
  <si>
    <t>PERRON</t>
  </si>
  <si>
    <t>PIERRE</t>
  </si>
  <si>
    <t>Angélique</t>
  </si>
  <si>
    <t>PITREL</t>
  </si>
  <si>
    <t>RIBEIRO</t>
  </si>
  <si>
    <t>Tiago</t>
  </si>
  <si>
    <t>BANQUIER</t>
  </si>
  <si>
    <t>Loreleï</t>
  </si>
  <si>
    <t>4_1</t>
  </si>
  <si>
    <t>BOUVIER</t>
  </si>
  <si>
    <t>BOYER</t>
  </si>
  <si>
    <t>Danny</t>
  </si>
  <si>
    <t>CARNEIRO</t>
  </si>
  <si>
    <t>Sothy</t>
  </si>
  <si>
    <t>CEREIJO</t>
  </si>
  <si>
    <t>Edgar</t>
  </si>
  <si>
    <t>DELCAMBRE</t>
  </si>
  <si>
    <t>DELGRANGE</t>
  </si>
  <si>
    <t>Annaé</t>
  </si>
  <si>
    <t>DEWARIMEZ</t>
  </si>
  <si>
    <t>Anouchka</t>
  </si>
  <si>
    <t>ÉTIENNE</t>
  </si>
  <si>
    <t>Valentin</t>
  </si>
  <si>
    <t>FLUET</t>
  </si>
  <si>
    <t>GARCIA-ROJO</t>
  </si>
  <si>
    <t>JEANNERET</t>
  </si>
  <si>
    <t>Charlotte</t>
  </si>
  <si>
    <t>KIVIG</t>
  </si>
  <si>
    <t>Santino</t>
  </si>
  <si>
    <t>LABEYRIE</t>
  </si>
  <si>
    <t>Telya</t>
  </si>
  <si>
    <t>MARZAC</t>
  </si>
  <si>
    <t>Jade</t>
  </si>
  <si>
    <t>MERIT</t>
  </si>
  <si>
    <t>Elora</t>
  </si>
  <si>
    <t>MIGUEL</t>
  </si>
  <si>
    <t>Isabella</t>
  </si>
  <si>
    <t>MONTENON</t>
  </si>
  <si>
    <t>NAJAÏ</t>
  </si>
  <si>
    <t>Feïza</t>
  </si>
  <si>
    <t>ODINOT</t>
  </si>
  <si>
    <t>Sabrina</t>
  </si>
  <si>
    <t>OULBANI</t>
  </si>
  <si>
    <t>PERGUET--ARENAS</t>
  </si>
  <si>
    <t>Pablo</t>
  </si>
  <si>
    <t>PERRY</t>
  </si>
  <si>
    <t>ROHAUT</t>
  </si>
  <si>
    <t>Thomas</t>
  </si>
  <si>
    <t>ROSIER--PEREZ</t>
  </si>
  <si>
    <t>Keyliah</t>
  </si>
  <si>
    <t>SISSOKO--DUGOUA</t>
  </si>
  <si>
    <t>Leïa</t>
  </si>
  <si>
    <t>BENMOSTEFA</t>
  </si>
  <si>
    <t>Nolan</t>
  </si>
  <si>
    <t>4_2</t>
  </si>
  <si>
    <t>BOUHMID</t>
  </si>
  <si>
    <t>Zakaria</t>
  </si>
  <si>
    <t>CAYROU</t>
  </si>
  <si>
    <t>Caillin</t>
  </si>
  <si>
    <t>COUGOUILLES</t>
  </si>
  <si>
    <t>Charlène</t>
  </si>
  <si>
    <t>D'ALMEIDA</t>
  </si>
  <si>
    <t>DELOUBES</t>
  </si>
  <si>
    <t>Dimitri</t>
  </si>
  <si>
    <t>DESARNAUD-LABATUT</t>
  </si>
  <si>
    <t>Angèle</t>
  </si>
  <si>
    <t>DOMINGUEZ</t>
  </si>
  <si>
    <t>Mario</t>
  </si>
  <si>
    <t>DUBRANA--BARBOSA</t>
  </si>
  <si>
    <t>Eliot</t>
  </si>
  <si>
    <t>GALON</t>
  </si>
  <si>
    <t>Ambre</t>
  </si>
  <si>
    <t>GUEVARA</t>
  </si>
  <si>
    <t>Inès</t>
  </si>
  <si>
    <t>GUIRAUD</t>
  </si>
  <si>
    <t>Romain</t>
  </si>
  <si>
    <t>HULOT</t>
  </si>
  <si>
    <t>Eléonore</t>
  </si>
  <si>
    <t>LAMOUR</t>
  </si>
  <si>
    <t>LESCARRET</t>
  </si>
  <si>
    <t>MACHEFERT--ROCO</t>
  </si>
  <si>
    <t>Alicia</t>
  </si>
  <si>
    <t>MARTOS ARENAS</t>
  </si>
  <si>
    <t>Miriam</t>
  </si>
  <si>
    <t>MEPOUI-BITANG</t>
  </si>
  <si>
    <t>Clémentine</t>
  </si>
  <si>
    <t>MILANESE</t>
  </si>
  <si>
    <t>PROVOST</t>
  </si>
  <si>
    <t>Anakéa</t>
  </si>
  <si>
    <t>ROBIN</t>
  </si>
  <si>
    <t>Léonie</t>
  </si>
  <si>
    <t>ROUX</t>
  </si>
  <si>
    <t>SCHOUARTZ</t>
  </si>
  <si>
    <t>SEGURET</t>
  </si>
  <si>
    <t>TIKI</t>
  </si>
  <si>
    <t>VIEILLECROZE</t>
  </si>
  <si>
    <t>Naïlou</t>
  </si>
  <si>
    <t>BOMBEZIN</t>
  </si>
  <si>
    <t>Mathieu</t>
  </si>
  <si>
    <t>4_3</t>
  </si>
  <si>
    <t>BOUILLAUD</t>
  </si>
  <si>
    <t>COIANIZ</t>
  </si>
  <si>
    <t>CORREIA</t>
  </si>
  <si>
    <t>Marius</t>
  </si>
  <si>
    <t>DADOUCH</t>
  </si>
  <si>
    <t>Noham</t>
  </si>
  <si>
    <t>DARRACQ</t>
  </si>
  <si>
    <t>DE CALUWE</t>
  </si>
  <si>
    <t>Chris</t>
  </si>
  <si>
    <t>DEPEYRE</t>
  </si>
  <si>
    <t>Tao</t>
  </si>
  <si>
    <t>ELIAS</t>
  </si>
  <si>
    <t>GERMANAZ</t>
  </si>
  <si>
    <t>HERAUD</t>
  </si>
  <si>
    <t>Jessy</t>
  </si>
  <si>
    <t>Gina</t>
  </si>
  <si>
    <t>LAPEYRE-MIRANDE</t>
  </si>
  <si>
    <t>LARIVE</t>
  </si>
  <si>
    <t>LOOS--CARRÈRE</t>
  </si>
  <si>
    <t>MENIOLLE D'HAUTHUILLE</t>
  </si>
  <si>
    <t>MOUFID</t>
  </si>
  <si>
    <t>Naëlle</t>
  </si>
  <si>
    <t>PEDELABORDE</t>
  </si>
  <si>
    <t>Mila</t>
  </si>
  <si>
    <t>PETIT</t>
  </si>
  <si>
    <t>SAVETIER</t>
  </si>
  <si>
    <t>Mélyna</t>
  </si>
  <si>
    <t>SCHOFIELD</t>
  </si>
  <si>
    <t>SEURU</t>
  </si>
  <si>
    <t>Maeva</t>
  </si>
  <si>
    <t>SOETAERT</t>
  </si>
  <si>
    <t>TETANI</t>
  </si>
  <si>
    <t>Andy</t>
  </si>
  <si>
    <t>VIGNIAL</t>
  </si>
  <si>
    <t>Sara</t>
  </si>
  <si>
    <t>BABINOT</t>
  </si>
  <si>
    <t>4_4</t>
  </si>
  <si>
    <t>BARATON</t>
  </si>
  <si>
    <t>BRIFFAUX</t>
  </si>
  <si>
    <t>BRUCKER--LEPAGE</t>
  </si>
  <si>
    <t>CHABANNE--MENDIONDOU</t>
  </si>
  <si>
    <t>Nais</t>
  </si>
  <si>
    <t>CORDEAU</t>
  </si>
  <si>
    <t>DELBARRE</t>
  </si>
  <si>
    <t>Thibault</t>
  </si>
  <si>
    <t>FERNANDES ABREU</t>
  </si>
  <si>
    <t>FERRE</t>
  </si>
  <si>
    <t>Maé</t>
  </si>
  <si>
    <t>William</t>
  </si>
  <si>
    <t>Kyllian</t>
  </si>
  <si>
    <t>KRAWIEC</t>
  </si>
  <si>
    <t>Rose</t>
  </si>
  <si>
    <t>LEVET</t>
  </si>
  <si>
    <t>Elea</t>
  </si>
  <si>
    <t>MACEDO</t>
  </si>
  <si>
    <t>MAZIÈRES</t>
  </si>
  <si>
    <t>Cloé</t>
  </si>
  <si>
    <t>MORAUD-RENARD</t>
  </si>
  <si>
    <t>PEREZ-BAQUER</t>
  </si>
  <si>
    <t>POTARD</t>
  </si>
  <si>
    <t>Matie</t>
  </si>
  <si>
    <t>ROMERO--MARTINE</t>
  </si>
  <si>
    <t>SPIAGGIA - - MITRESSE</t>
  </si>
  <si>
    <t>Mathias</t>
  </si>
  <si>
    <t>VARRY</t>
  </si>
  <si>
    <t>Enoha</t>
  </si>
  <si>
    <t>WAESELYNCK</t>
  </si>
  <si>
    <t>BARBERA</t>
  </si>
  <si>
    <t>Tommy</t>
  </si>
  <si>
    <t>4_5</t>
  </si>
  <si>
    <t>BESSON VEGA</t>
  </si>
  <si>
    <t>BONNET--EVRARD</t>
  </si>
  <si>
    <t>Keya</t>
  </si>
  <si>
    <t>CHOMARAT</t>
  </si>
  <si>
    <t>Joseph</t>
  </si>
  <si>
    <t>CLAVERIE</t>
  </si>
  <si>
    <t>Neela</t>
  </si>
  <si>
    <t>DOS SANTOS</t>
  </si>
  <si>
    <t>Adriano</t>
  </si>
  <si>
    <t>DOS SANTOS MORAIS</t>
  </si>
  <si>
    <t>Enzo Rafael</t>
  </si>
  <si>
    <t>Rémi</t>
  </si>
  <si>
    <t>DUPOUY</t>
  </si>
  <si>
    <t>EXPOSITO-AFONSO</t>
  </si>
  <si>
    <t>Shaila</t>
  </si>
  <si>
    <t>FABRE-TESTE</t>
  </si>
  <si>
    <t>FORESTIER</t>
  </si>
  <si>
    <t>GISSON</t>
  </si>
  <si>
    <t>Albane</t>
  </si>
  <si>
    <t>GUILLOT DE SUDUIRAUT</t>
  </si>
  <si>
    <t>Pacôme</t>
  </si>
  <si>
    <t>GUIONIE</t>
  </si>
  <si>
    <t>Linon</t>
  </si>
  <si>
    <t>LEROUX</t>
  </si>
  <si>
    <t>Etan</t>
  </si>
  <si>
    <t>LINARD</t>
  </si>
  <si>
    <t>LUSSAC</t>
  </si>
  <si>
    <t>Lyam</t>
  </si>
  <si>
    <t>RIVIERE</t>
  </si>
  <si>
    <t>RODRIGUEZ</t>
  </si>
  <si>
    <t>Leïla</t>
  </si>
  <si>
    <t>TONDU</t>
  </si>
  <si>
    <t>BRANDEL</t>
  </si>
  <si>
    <t>4_6</t>
  </si>
  <si>
    <t>BRIGNON</t>
  </si>
  <si>
    <t>BROUARD</t>
  </si>
  <si>
    <t>Fanny</t>
  </si>
  <si>
    <t>CALLEN</t>
  </si>
  <si>
    <t>Candice</t>
  </si>
  <si>
    <t>CARREYRE TAUZIEDE</t>
  </si>
  <si>
    <t>DA SILVA DE SOUSA</t>
  </si>
  <si>
    <t>DELAUNAY</t>
  </si>
  <si>
    <t>DETRAT--HOARAU</t>
  </si>
  <si>
    <t>Victoria</t>
  </si>
  <si>
    <t>GAULTIER</t>
  </si>
  <si>
    <t>GRENIER</t>
  </si>
  <si>
    <t>Victoire</t>
  </si>
  <si>
    <t>HAJIRIC</t>
  </si>
  <si>
    <t>Anès</t>
  </si>
  <si>
    <t>MATTLINGER</t>
  </si>
  <si>
    <t>MEZZASALMA</t>
  </si>
  <si>
    <t>Paloma</t>
  </si>
  <si>
    <t>MORJARET</t>
  </si>
  <si>
    <t>PEREZ--LOBO DA COSTA</t>
  </si>
  <si>
    <t>Alycia</t>
  </si>
  <si>
    <t>PEYRAT</t>
  </si>
  <si>
    <t>PHILIPPE</t>
  </si>
  <si>
    <t>QUATANNENS</t>
  </si>
  <si>
    <t>RAHMOUN</t>
  </si>
  <si>
    <t>Serena</t>
  </si>
  <si>
    <t>Valentine</t>
  </si>
  <si>
    <t>SOUBIES</t>
  </si>
  <si>
    <t>Cléonice</t>
  </si>
  <si>
    <t>Hugo</t>
  </si>
  <si>
    <t>ZANETTI</t>
  </si>
  <si>
    <t>Oliver</t>
  </si>
  <si>
    <t>BARRAULT</t>
  </si>
  <si>
    <t>Mélanie</t>
  </si>
  <si>
    <t>4_7</t>
  </si>
  <si>
    <t>CALIFOURG</t>
  </si>
  <si>
    <t>Alix</t>
  </si>
  <si>
    <t>CESBRON</t>
  </si>
  <si>
    <t>Travis</t>
  </si>
  <si>
    <t>MELON</t>
  </si>
  <si>
    <t>Doriane</t>
  </si>
  <si>
    <t>MONCLIN</t>
  </si>
  <si>
    <t>PERROT--FERHANE</t>
  </si>
  <si>
    <t>Elsa</t>
  </si>
  <si>
    <t>RENOUS</t>
  </si>
  <si>
    <t>TARDIF</t>
  </si>
  <si>
    <t>Luce</t>
  </si>
  <si>
    <t>YKHLEF</t>
  </si>
  <si>
    <t>Adam</t>
  </si>
  <si>
    <t>BARBEY</t>
  </si>
  <si>
    <t>3_1</t>
  </si>
  <si>
    <t>BERENGUER</t>
  </si>
  <si>
    <t>Fayssal</t>
  </si>
  <si>
    <t>BOUNY HASSANY</t>
  </si>
  <si>
    <t>DELOMIER</t>
  </si>
  <si>
    <t>FAUVIAUX</t>
  </si>
  <si>
    <t>Orlane</t>
  </si>
  <si>
    <t>GACHET - JEANNIN</t>
  </si>
  <si>
    <t>HAMLAOUI</t>
  </si>
  <si>
    <t>LARQUEY</t>
  </si>
  <si>
    <t>Yélénah</t>
  </si>
  <si>
    <t>LEPLAY</t>
  </si>
  <si>
    <t>LORION</t>
  </si>
  <si>
    <t>MANGIN</t>
  </si>
  <si>
    <t>MILLAS</t>
  </si>
  <si>
    <t>Marianne</t>
  </si>
  <si>
    <t>NUNES</t>
  </si>
  <si>
    <t>Fany</t>
  </si>
  <si>
    <t>PAYRE</t>
  </si>
  <si>
    <t>QACH</t>
  </si>
  <si>
    <t>Selma</t>
  </si>
  <si>
    <t>QUIROS</t>
  </si>
  <si>
    <t>RIBEILL</t>
  </si>
  <si>
    <t>Maélie</t>
  </si>
  <si>
    <t>RIEHS</t>
  </si>
  <si>
    <t>Pauline</t>
  </si>
  <si>
    <t>SABA</t>
  </si>
  <si>
    <t>Tessa</t>
  </si>
  <si>
    <t>STEPHAN</t>
  </si>
  <si>
    <t>Pierre</t>
  </si>
  <si>
    <t>THYLY</t>
  </si>
  <si>
    <t>Eliana</t>
  </si>
  <si>
    <t>TORRICO ROCHA</t>
  </si>
  <si>
    <t>AOUTCHEME</t>
  </si>
  <si>
    <t>Kyan</t>
  </si>
  <si>
    <t>3_2</t>
  </si>
  <si>
    <t>Youssef</t>
  </si>
  <si>
    <t>BATISTA</t>
  </si>
  <si>
    <t>Léopold</t>
  </si>
  <si>
    <t>Corenthin</t>
  </si>
  <si>
    <t>BERNIS--FAVERIAL</t>
  </si>
  <si>
    <t>Eden</t>
  </si>
  <si>
    <t>BEVALET</t>
  </si>
  <si>
    <t>Corantin</t>
  </si>
  <si>
    <t>CARDOSO DIAS</t>
  </si>
  <si>
    <t>CHANTELOUBE</t>
  </si>
  <si>
    <t>Nicolas</t>
  </si>
  <si>
    <t>FOUSSE</t>
  </si>
  <si>
    <t>Léona</t>
  </si>
  <si>
    <t>GALOIN</t>
  </si>
  <si>
    <t>Alexis</t>
  </si>
  <si>
    <t>GARCIA MATHIEU</t>
  </si>
  <si>
    <t>David</t>
  </si>
  <si>
    <t>JANECZKO</t>
  </si>
  <si>
    <t>LACROIX DORIANT</t>
  </si>
  <si>
    <t>Jaomé</t>
  </si>
  <si>
    <t>LAFON</t>
  </si>
  <si>
    <t>MINISTRAL</t>
  </si>
  <si>
    <t>NOLIBOS</t>
  </si>
  <si>
    <t>Yaëlle</t>
  </si>
  <si>
    <t>OUATAR</t>
  </si>
  <si>
    <t>Kenza</t>
  </si>
  <si>
    <t>PEYREFITTE</t>
  </si>
  <si>
    <t>Fiora</t>
  </si>
  <si>
    <t>Cali</t>
  </si>
  <si>
    <t>RIVARIN--MONNIER</t>
  </si>
  <si>
    <t>SEGUIN</t>
  </si>
  <si>
    <t>Corentin</t>
  </si>
  <si>
    <t>VERDIER</t>
  </si>
  <si>
    <t>VÉRINEAU</t>
  </si>
  <si>
    <t>Mélise</t>
  </si>
  <si>
    <t>VIGIER--CHARROUX</t>
  </si>
  <si>
    <t>Luis</t>
  </si>
  <si>
    <t>ABELLA--KERBAUL</t>
  </si>
  <si>
    <t>Javi</t>
  </si>
  <si>
    <t>3_3</t>
  </si>
  <si>
    <t>ALBERTIN--LEGUAY</t>
  </si>
  <si>
    <t>Evy</t>
  </si>
  <si>
    <t>BRIAND</t>
  </si>
  <si>
    <t>Andréa</t>
  </si>
  <si>
    <t>CARILLIER</t>
  </si>
  <si>
    <t>CHAVANNE</t>
  </si>
  <si>
    <t>Isana</t>
  </si>
  <si>
    <t>DEDIEU</t>
  </si>
  <si>
    <t>DULAU</t>
  </si>
  <si>
    <t>Maélis</t>
  </si>
  <si>
    <t>ENOS</t>
  </si>
  <si>
    <t>Emilie</t>
  </si>
  <si>
    <t>GENNARO</t>
  </si>
  <si>
    <t>GRISET</t>
  </si>
  <si>
    <t>Allan</t>
  </si>
  <si>
    <t>HACHICHA</t>
  </si>
  <si>
    <t>Semia</t>
  </si>
  <si>
    <t>HAUTDIDIER--BONNÉRAT</t>
  </si>
  <si>
    <t>Armand</t>
  </si>
  <si>
    <t>JAULIN</t>
  </si>
  <si>
    <t>Jenifer</t>
  </si>
  <si>
    <t>KRUCZEK</t>
  </si>
  <si>
    <t>MANSENCAL--DUCHAMP</t>
  </si>
  <si>
    <t>MERGEN</t>
  </si>
  <si>
    <t>Alina</t>
  </si>
  <si>
    <t>MUCCI</t>
  </si>
  <si>
    <t>Adeline</t>
  </si>
  <si>
    <t>OUAISSA</t>
  </si>
  <si>
    <t>Adame</t>
  </si>
  <si>
    <t>PEIGNÉ</t>
  </si>
  <si>
    <t>Evann</t>
  </si>
  <si>
    <t>PIN</t>
  </si>
  <si>
    <t>PRADAU</t>
  </si>
  <si>
    <t>REY</t>
  </si>
  <si>
    <t>AOUACHRIA</t>
  </si>
  <si>
    <t>3_4</t>
  </si>
  <si>
    <t>AREGRAG</t>
  </si>
  <si>
    <t>Dahbia</t>
  </si>
  <si>
    <t>BERTONE</t>
  </si>
  <si>
    <t>BREJOU</t>
  </si>
  <si>
    <t>Lovina</t>
  </si>
  <si>
    <t>CASTAING</t>
  </si>
  <si>
    <t>Noé</t>
  </si>
  <si>
    <t>DARMAGNAC</t>
  </si>
  <si>
    <t>DIAS MARTINS</t>
  </si>
  <si>
    <t>Martim</t>
  </si>
  <si>
    <t>DUSSOURD</t>
  </si>
  <si>
    <t>Anne</t>
  </si>
  <si>
    <t>FONTELAS GARRIDO</t>
  </si>
  <si>
    <t>Lorenzo</t>
  </si>
  <si>
    <t>GENSAC</t>
  </si>
  <si>
    <t>Ninon</t>
  </si>
  <si>
    <t>GUERRY</t>
  </si>
  <si>
    <t>Flavy</t>
  </si>
  <si>
    <t>KACI</t>
  </si>
  <si>
    <t>Ilona</t>
  </si>
  <si>
    <t>LABAT</t>
  </si>
  <si>
    <t>LE TACON</t>
  </si>
  <si>
    <t>Aloïs</t>
  </si>
  <si>
    <t>Flavio</t>
  </si>
  <si>
    <t>Nesrine</t>
  </si>
  <si>
    <t>PLAULT</t>
  </si>
  <si>
    <t>Morgann</t>
  </si>
  <si>
    <t>POUX</t>
  </si>
  <si>
    <t>Kenzo</t>
  </si>
  <si>
    <t>RUFAT</t>
  </si>
  <si>
    <t>TEIXEIRA FERNANDES</t>
  </si>
  <si>
    <t>3_5</t>
  </si>
  <si>
    <t>CABOY</t>
  </si>
  <si>
    <t>Beatriz</t>
  </si>
  <si>
    <t>CAUJOLLE</t>
  </si>
  <si>
    <t>DARRIBEAU</t>
  </si>
  <si>
    <t>Anton</t>
  </si>
  <si>
    <t>DELGADO</t>
  </si>
  <si>
    <t>Jocelyn</t>
  </si>
  <si>
    <t>DUPUY</t>
  </si>
  <si>
    <t>Tilio</t>
  </si>
  <si>
    <t>FABREGUETTES</t>
  </si>
  <si>
    <t>FAUVEL</t>
  </si>
  <si>
    <t>GRIMARD</t>
  </si>
  <si>
    <t>Flora</t>
  </si>
  <si>
    <t>GUFFLET</t>
  </si>
  <si>
    <t>JACOB</t>
  </si>
  <si>
    <t>LANZERAY</t>
  </si>
  <si>
    <t>Louane</t>
  </si>
  <si>
    <t>LOPEZ</t>
  </si>
  <si>
    <t>MACHEFERT</t>
  </si>
  <si>
    <t>MESPLEDE</t>
  </si>
  <si>
    <t>Claire</t>
  </si>
  <si>
    <t>NEDJARI</t>
  </si>
  <si>
    <t>NIRLO</t>
  </si>
  <si>
    <t>ROUDIER- - PERROY</t>
  </si>
  <si>
    <t>Maïwenn</t>
  </si>
  <si>
    <t>ROUYER</t>
  </si>
  <si>
    <t>VIDEAU</t>
  </si>
  <si>
    <t>VRIGNAUD</t>
  </si>
  <si>
    <t>Tayeb</t>
  </si>
  <si>
    <t>3_6</t>
  </si>
  <si>
    <t>BISQUERT</t>
  </si>
  <si>
    <t>Blandine</t>
  </si>
  <si>
    <t>BISTES</t>
  </si>
  <si>
    <t>Célia</t>
  </si>
  <si>
    <t>BOUDES</t>
  </si>
  <si>
    <t>Kelyan</t>
  </si>
  <si>
    <t>COLOMBIER</t>
  </si>
  <si>
    <t>CRACCO</t>
  </si>
  <si>
    <t>DEO</t>
  </si>
  <si>
    <t>Loann</t>
  </si>
  <si>
    <t>DUBERT</t>
  </si>
  <si>
    <t>HERRERA</t>
  </si>
  <si>
    <t>JOANNE</t>
  </si>
  <si>
    <t>Iolana</t>
  </si>
  <si>
    <t>Maëlle</t>
  </si>
  <si>
    <t>MBALA --MONTAGNE</t>
  </si>
  <si>
    <t>Judas</t>
  </si>
  <si>
    <t>MICCOLI</t>
  </si>
  <si>
    <t>MOUYANNE</t>
  </si>
  <si>
    <t>NGOUANDZI</t>
  </si>
  <si>
    <t>Niangui</t>
  </si>
  <si>
    <t>OUZAID</t>
  </si>
  <si>
    <t>Naim</t>
  </si>
  <si>
    <t>PRUD'HOMME</t>
  </si>
  <si>
    <t>Gabryel</t>
  </si>
  <si>
    <t>ROQUES</t>
  </si>
  <si>
    <t>SANTANIELLO</t>
  </si>
  <si>
    <t>SEDRAOUI</t>
  </si>
  <si>
    <t>Sofian</t>
  </si>
  <si>
    <t>TIFAS</t>
  </si>
  <si>
    <t>Lila</t>
  </si>
  <si>
    <t>TONOLI</t>
  </si>
  <si>
    <t>URENA</t>
  </si>
  <si>
    <t>BONNERON</t>
  </si>
  <si>
    <t>3_7</t>
  </si>
  <si>
    <t>Lucile</t>
  </si>
  <si>
    <t>BRUN--ARDEVEN</t>
  </si>
  <si>
    <t>Matheo</t>
  </si>
  <si>
    <t>CHBAB</t>
  </si>
  <si>
    <t>Stela</t>
  </si>
  <si>
    <t>Maéna</t>
  </si>
  <si>
    <t>DESSE</t>
  </si>
  <si>
    <t>Jule</t>
  </si>
  <si>
    <t>ENIONA</t>
  </si>
  <si>
    <t>Auriane</t>
  </si>
  <si>
    <t>MONTUSSET</t>
  </si>
  <si>
    <t>POINTEAU</t>
  </si>
  <si>
    <t>SONZOGNI</t>
  </si>
  <si>
    <t>Nolhann</t>
  </si>
  <si>
    <t>STEEG</t>
  </si>
  <si>
    <t>May-Lee</t>
  </si>
  <si>
    <t>G</t>
  </si>
  <si>
    <t>F</t>
  </si>
  <si>
    <t>Rang</t>
  </si>
  <si>
    <t>Points</t>
  </si>
  <si>
    <t>Classement Course BENJAMINES 1</t>
  </si>
  <si>
    <t>Classement Course BENJAMINS 1</t>
  </si>
  <si>
    <t>Classement Course BENJAMINES 2</t>
  </si>
  <si>
    <t>Classement Course BENJAMINS 2</t>
  </si>
  <si>
    <t>Classement Course MINIMES 1 Filles</t>
  </si>
  <si>
    <t>Classement Course MINIMES 1 Garçons</t>
  </si>
  <si>
    <t>Classement Course MINIMES 2 Filles + CADETTES</t>
  </si>
  <si>
    <t>Classement Course MINIMES 2 Garçons + CADETS</t>
  </si>
  <si>
    <t>Classement par Classe</t>
  </si>
  <si>
    <t>6ème 1</t>
  </si>
  <si>
    <t>6ème 2</t>
  </si>
  <si>
    <t>6ème 3</t>
  </si>
  <si>
    <t>6ème 4</t>
  </si>
  <si>
    <t>6ème 5</t>
  </si>
  <si>
    <t>6ème 7</t>
  </si>
  <si>
    <t>3ème 1</t>
  </si>
  <si>
    <t>3ème 2</t>
  </si>
  <si>
    <t>3ème 3</t>
  </si>
  <si>
    <t>3ème 4</t>
  </si>
  <si>
    <t>3ème 5</t>
  </si>
  <si>
    <t>3ème 7</t>
  </si>
  <si>
    <t>3ème 6</t>
  </si>
  <si>
    <t>4ème 1</t>
  </si>
  <si>
    <t>4ème 2</t>
  </si>
  <si>
    <t>4ème 3</t>
  </si>
  <si>
    <t>4ème 4</t>
  </si>
  <si>
    <t>4ème 5</t>
  </si>
  <si>
    <t>4ème 6</t>
  </si>
  <si>
    <t>4ème 7</t>
  </si>
  <si>
    <t>5ème 1</t>
  </si>
  <si>
    <t>5ème 2</t>
  </si>
  <si>
    <t>5ème 3</t>
  </si>
  <si>
    <t>5ème 4</t>
  </si>
  <si>
    <t>5ème 5</t>
  </si>
  <si>
    <t>5ème 6</t>
  </si>
  <si>
    <t>5ème 7</t>
  </si>
  <si>
    <t>6ème 6</t>
  </si>
  <si>
    <t>CF</t>
  </si>
  <si>
    <t>CG</t>
  </si>
  <si>
    <t>BG 1</t>
  </si>
  <si>
    <t>BF 1</t>
  </si>
  <si>
    <t>BF 2</t>
  </si>
  <si>
    <t>MF 1</t>
  </si>
  <si>
    <t>MF 2</t>
  </si>
  <si>
    <t>MG 2</t>
  </si>
  <si>
    <t>MG 1</t>
  </si>
  <si>
    <t>BG 2</t>
  </si>
  <si>
    <t>Parcours</t>
  </si>
  <si>
    <t>Couleur dossard</t>
  </si>
  <si>
    <t>Distance</t>
  </si>
  <si>
    <t>Heure Course</t>
  </si>
  <si>
    <t>Heure Vestiaire</t>
  </si>
  <si>
    <t>9h00</t>
  </si>
  <si>
    <t>8h35</t>
  </si>
  <si>
    <t>rouge</t>
  </si>
  <si>
    <t>Orange</t>
  </si>
  <si>
    <t>9h20</t>
  </si>
  <si>
    <t>8h50</t>
  </si>
  <si>
    <t>Rouge</t>
  </si>
  <si>
    <t>9h10</t>
  </si>
  <si>
    <t>9h40</t>
  </si>
  <si>
    <t>Bleu foncé</t>
  </si>
  <si>
    <t>Vert</t>
  </si>
  <si>
    <t>10h</t>
  </si>
  <si>
    <t>9h30</t>
  </si>
  <si>
    <t>9h50</t>
  </si>
  <si>
    <t>10h20</t>
  </si>
  <si>
    <t>Vert claire</t>
  </si>
  <si>
    <t>Vert foncé</t>
  </si>
  <si>
    <t>10h45</t>
  </si>
  <si>
    <t>10h15</t>
  </si>
  <si>
    <t>Bleu ciel</t>
  </si>
  <si>
    <t>11h05</t>
  </si>
  <si>
    <t>10h35</t>
  </si>
  <si>
    <t>Jaune</t>
  </si>
  <si>
    <t>11h30</t>
  </si>
  <si>
    <t>11h</t>
  </si>
  <si>
    <t>RENOU</t>
  </si>
  <si>
    <t>Fatima</t>
  </si>
  <si>
    <t>Classement Général par Classe</t>
  </si>
  <si>
    <t>Trophée Classe (15 meilleurs)</t>
  </si>
  <si>
    <t>Classement 6ème 1</t>
  </si>
  <si>
    <t>Classement 6ème 2</t>
  </si>
  <si>
    <t>Classement 6ème 3</t>
  </si>
  <si>
    <t>Classement 6ème 4</t>
  </si>
  <si>
    <t>Classement 6ème 5</t>
  </si>
  <si>
    <t>Classement 6ème 6</t>
  </si>
  <si>
    <t>Classement 6ème 7</t>
  </si>
  <si>
    <t>Classement 5ème 1</t>
  </si>
  <si>
    <t>Classement 5ème 2</t>
  </si>
  <si>
    <t>Classement 5ème 3</t>
  </si>
  <si>
    <t>Classement 5ème 4</t>
  </si>
  <si>
    <t>Classement 5ème 5</t>
  </si>
  <si>
    <t>Classement 5ème 6</t>
  </si>
  <si>
    <t>Classement 5ème 7</t>
  </si>
  <si>
    <t>Classement 4ème 1</t>
  </si>
  <si>
    <t>Classement 4ème 2</t>
  </si>
  <si>
    <t>Classement 4ème 3</t>
  </si>
  <si>
    <t>Classement 4ème 4</t>
  </si>
  <si>
    <t>Classement 4ème 7</t>
  </si>
  <si>
    <t>Classement 4ème 6</t>
  </si>
  <si>
    <t>Classement 4ème 5</t>
  </si>
  <si>
    <t>Classement 3ème 1</t>
  </si>
  <si>
    <t>Classement 3ème 2</t>
  </si>
  <si>
    <t>Classement 3ème 4</t>
  </si>
  <si>
    <t>Classement 3ème 3</t>
  </si>
  <si>
    <t>Classement 3ème 5</t>
  </si>
  <si>
    <t>Classement 3ème 6</t>
  </si>
  <si>
    <t>Classement 3ème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</si>
</sst>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8EA9DB"/>
      </top>
      <bottom style="thin">
        <color rgb="FF8EA9DB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NumberFormat="1"/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4" xfId="0" applyFont="1" applyBorder="1"/>
    <xf numFmtId="0" fontId="5" fillId="0" borderId="1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</cellXfs>
  <cellStyles count="1">
    <cellStyle name="Normal" xfId="0" builtinId="0"/>
  </cellStyles>
  <dxfs count="5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63DF91-D898-4A49-8AFB-A40B3512FE02}" name="Tableau1" displayName="Tableau1" ref="A1:L690" totalsRowShown="0">
  <autoFilter ref="A1:L690" xr:uid="{C46E77C2-C49F-1644-A278-0D998B8700AA}"/>
  <tableColumns count="12">
    <tableColumn id="1" xr3:uid="{9A0E6364-24FF-654C-B548-7BFF0B7FBE3D}" name="Dossard" dataDxfId="57"/>
    <tableColumn id="2" xr3:uid="{A926F1E3-A697-9C4D-AFE5-C93B2DDDC5BB}" name="Nom"/>
    <tableColumn id="3" xr3:uid="{E8D622BB-F404-2A41-B205-2C6915FE7B0F}" name="Prénom"/>
    <tableColumn id="4" xr3:uid="{B6090E7E-8ED0-924A-BC20-BFFF1AEEFF89}" name="Classe" dataDxfId="56"/>
    <tableColumn id="5" xr3:uid="{EF3139FA-9877-5A45-9177-8EEAE1D1D905}" name="Année" dataDxfId="55"/>
    <tableColumn id="6" xr3:uid="{6B8AEB88-C76E-6A47-B080-4E30BC2D833B}" name="Catégorie" dataDxfId="54">
      <calculatedColumnFormula>IF(E2=2012,"BENJAMIN 1",IF(E2=2011,"BENJAMIN 1",IF(E2=2010,"BENJAMIN 2",IF(E2=2009,"MINIME 1",IF(E2=2008,"MINIME 2",IF(E2=2007,"CADET"))))))</calculatedColumnFormula>
    </tableColumn>
    <tableColumn id="7" xr3:uid="{BD35FEF6-9B22-E14E-8361-CB1F1758400C}" name="Sexe" dataDxfId="53"/>
    <tableColumn id="8" xr3:uid="{457BACE5-37B4-124D-96EA-B367FB6F4A44}" name="Heure Course" dataDxfId="52"/>
    <tableColumn id="9" xr3:uid="{7EA0D7FA-5230-3B43-B846-86798BDF1BB7}" name="Heure Vestiaire" dataDxfId="51"/>
    <tableColumn id="10" xr3:uid="{0F8FA5D7-5EC5-6A45-B6DE-65A87875780F}" name="Parcours" dataDxfId="50"/>
    <tableColumn id="11" xr3:uid="{4224BC07-D82F-934A-9E6C-4CC72F8EAEA5}" name="Distance" dataDxfId="49"/>
    <tableColumn id="12" xr3:uid="{E5099A23-67AE-B94B-A237-C641E2883903}" name="Couleur dossard" dataDxfId="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D7DAA6-EF08-CA43-864E-1ED03BD177C5}" name="Tableau2" displayName="Tableau2" ref="A2:G102" totalsRowShown="0">
  <autoFilter ref="A2:G102" xr:uid="{41ABF1A5-86A1-8C4F-87B6-321E0D49EFC3}"/>
  <tableColumns count="7">
    <tableColumn id="1" xr3:uid="{C16F5436-1AA4-FA40-8FA9-A0A3A8FD4E85}" name="Rang" dataDxfId="47"/>
    <tableColumn id="2" xr3:uid="{D3604479-0C4A-D645-B095-888C71D7CE98}" name="Dossard"/>
    <tableColumn id="3" xr3:uid="{A8923D40-B390-3641-9A6A-6DF3C7595699}" name="Nom" dataDxfId="46">
      <calculatedColumnFormula>IF($B3="","N° ?",VLOOKUP($B3,Tableau1[],2,FALSE))</calculatedColumnFormula>
    </tableColumn>
    <tableColumn id="4" xr3:uid="{86099CEC-EE5B-894A-A295-1A776D7CFED8}" name="Prénom" dataDxfId="45">
      <calculatedColumnFormula>IF($B3="","N° ?",VLOOKUP($B3,Tableau1[],3,FALSE))</calculatedColumnFormula>
    </tableColumn>
    <tableColumn id="5" xr3:uid="{62C4BA88-ECAD-C04D-87BE-4005209086E3}" name="Classe" dataDxfId="44">
      <calculatedColumnFormula>IF($B3="","N° ?",VLOOKUP($B3,Tableau1[],4,FALSE))</calculatedColumnFormula>
    </tableColumn>
    <tableColumn id="6" xr3:uid="{B897BF4C-2089-D642-9CB6-A47BAD5BCECA}" name="Catégorie" dataDxfId="43">
      <calculatedColumnFormula>IF($B3="","N° ?",VLOOKUP($B3,Tableau1[],6,FALSE))</calculatedColumnFormula>
    </tableColumn>
    <tableColumn id="7" xr3:uid="{99D504FE-B6FA-484A-9279-0D1D662D8ADF}" name="Points" dataDxfId="42">
      <calculatedColumnFormula>Tableau2[[#This Row],[Rang]]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4CE5522-27E3-1243-BEB1-BBBFC5B2EFB8}" name="Tableau24" displayName="Tableau24" ref="M2:S102" totalsRowShown="0">
  <autoFilter ref="M2:S102" xr:uid="{B6029862-28FE-404D-83DA-4412A2E866D1}"/>
  <tableColumns count="7">
    <tableColumn id="1" xr3:uid="{97271574-C2C0-354C-ACCA-BD2EFD0ECA82}" name="Rang" dataDxfId="41"/>
    <tableColumn id="2" xr3:uid="{82DCB2D5-53AF-B844-9F5F-4737B50F4ABA}" name="Dossard"/>
    <tableColumn id="3" xr3:uid="{FD9463C2-26AF-F84C-8FAB-399C4109B167}" name="Nom" dataDxfId="40">
      <calculatedColumnFormula>IF($N3="","N° ?",VLOOKUP($N3,Tableau1[],2,FALSE))</calculatedColumnFormula>
    </tableColumn>
    <tableColumn id="4" xr3:uid="{8B29F305-C34B-7D41-9A38-25D01783D761}" name="Prénom" dataDxfId="39">
      <calculatedColumnFormula>IF($N3="","N° ?",VLOOKUP($N3,Tableau1[],3,FALSE))</calculatedColumnFormula>
    </tableColumn>
    <tableColumn id="5" xr3:uid="{A4A114A6-487E-FE4A-8354-0034E16A3122}" name="Classe" dataDxfId="38">
      <calculatedColumnFormula>IF($N3="","N° ?",VLOOKUP($N3,Tableau1[],4,FALSE))</calculatedColumnFormula>
    </tableColumn>
    <tableColumn id="6" xr3:uid="{790A084D-093D-A44B-9C0E-E88F0E6D4635}" name="Catégorie" dataDxfId="37">
      <calculatedColumnFormula>IF($N3="","N° ?",VLOOKUP($N3,Tableau1[],6,FALSE))</calculatedColumnFormula>
    </tableColumn>
    <tableColumn id="7" xr3:uid="{3B2E5B00-06A4-EF44-B15A-84C725AD8590}" name="Points" dataDxfId="36">
      <calculatedColumnFormula>Tableau24[[#This Row],[Rang]]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E150D7-C83F-CF4D-86BD-1ADC7A544351}" name="Tableau5" displayName="Tableau5" ref="A107:F137" totalsRowShown="0">
  <autoFilter ref="A107:F137" xr:uid="{DA087C55-069C-B743-954F-152A3FB0E565}"/>
  <tableColumns count="6">
    <tableColumn id="1" xr3:uid="{FFCDC315-E55E-724E-A3FE-E222E566A7E6}" name="Rang"/>
    <tableColumn id="2" xr3:uid="{504F04BD-14D9-B24B-A0CC-06AAFAF23750}" name="Dossard"/>
    <tableColumn id="3" xr3:uid="{7DB6904C-C546-D548-922E-865A9F5C88F9}" name="Nom"/>
    <tableColumn id="4" xr3:uid="{253DBF63-6289-5A4C-A4A0-C3B9BC9A61FC}" name="Prénom"/>
    <tableColumn id="5" xr3:uid="{818046D2-0499-954A-8AF8-3BAC17395C58}" name="Classe"/>
    <tableColumn id="6" xr3:uid="{B3B842C7-5814-6E45-BDF1-6343551D6FE1}" name="Points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0452D83-E846-F74B-A10F-D656B3927A06}" name="Tableau57" displayName="Tableau57" ref="H107:M137" totalsRowShown="0">
  <autoFilter ref="H107:M137" xr:uid="{AA5499D8-FD3B-C842-AD2C-B0A175088A6D}"/>
  <tableColumns count="6">
    <tableColumn id="1" xr3:uid="{561C17EF-456C-104D-BC11-D9AC17DA7292}" name="Rang"/>
    <tableColumn id="2" xr3:uid="{B1857B82-3016-8443-8166-2C42DE61F90C}" name="Dossard"/>
    <tableColumn id="3" xr3:uid="{5C9C640D-2857-9E41-A3EA-6A85BB75128B}" name="Nom"/>
    <tableColumn id="4" xr3:uid="{303DF5FD-813B-2D47-BC30-B19EDEE6B2A5}" name="Prénom"/>
    <tableColumn id="5" xr3:uid="{B8D5062D-7073-FC4E-8570-903618C0B71B}" name="Classe"/>
    <tableColumn id="6" xr3:uid="{8EE1F5F3-6921-224C-A001-A529E8D34414}" name="Points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7A6DE5D-78CE-E34F-9EF2-C1D772FFB5F4}" name="Tableau5715" displayName="Tableau5715" ref="O107:T137" totalsRowShown="0">
  <autoFilter ref="O107:T137" xr:uid="{76F1A5FE-A43B-3D4A-80D3-28C2C641A3E8}"/>
  <tableColumns count="6">
    <tableColumn id="1" xr3:uid="{CD26021E-5BBF-9D43-9BA2-47F21C221972}" name="Rang"/>
    <tableColumn id="2" xr3:uid="{52DBDA67-5B6D-534C-B991-B2EF5D3058B7}" name="Dossard"/>
    <tableColumn id="3" xr3:uid="{1D5FEEC7-5418-734E-BCAC-1669B74BF3C5}" name="Nom"/>
    <tableColumn id="4" xr3:uid="{F78CFB3F-7966-7140-BCE4-1D601C8E80A9}" name="Prénom"/>
    <tableColumn id="5" xr3:uid="{42D5ED14-C0D5-1648-BD17-AAC6A942F1D4}" name="Classe"/>
    <tableColumn id="6" xr3:uid="{C20763A3-1A72-3A44-A05F-53499B671805}" name="Points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019E7F4-F7C3-E842-B15B-CC2FBB9E324D}" name="Tableau5716" displayName="Tableau5716" ref="V107:AA137" totalsRowShown="0">
  <autoFilter ref="V107:AA137" xr:uid="{F30DA43C-5E8A-3F4D-B8ED-DCAFFCE67C0C}"/>
  <tableColumns count="6">
    <tableColumn id="1" xr3:uid="{B58FE7F6-6A22-0649-A3D3-18FF7229B76F}" name="Rang"/>
    <tableColumn id="2" xr3:uid="{2FE73F5C-E533-AD4F-BF2D-89D81840E102}" name="Dossard"/>
    <tableColumn id="3" xr3:uid="{52F046BA-1AE2-4F4B-8F93-A3C44DC19137}" name="Nom"/>
    <tableColumn id="4" xr3:uid="{A77624D9-98EF-B645-B592-0DEE56519E69}" name="Prénom"/>
    <tableColumn id="5" xr3:uid="{09C45D17-2E70-A14F-BB57-D08E43F69F8A}" name="Classe"/>
    <tableColumn id="6" xr3:uid="{5920AA25-E9DC-C942-BE43-DBFF995DC610}" name="Points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E6AD7C9-9C58-8948-8489-BFE301042C7A}" name="Tableau5717" displayName="Tableau5717" ref="A142:F172" totalsRowShown="0">
  <autoFilter ref="A142:F172" xr:uid="{337D1FCA-51EA-F94F-B78A-1ADF59261015}"/>
  <tableColumns count="6">
    <tableColumn id="1" xr3:uid="{D278FC5A-D20F-3641-B33E-09D9860EF9DD}" name="Rang"/>
    <tableColumn id="2" xr3:uid="{C608C8ED-D867-1945-A776-6C9AB6CC12B3}" name="Dossard"/>
    <tableColumn id="3" xr3:uid="{D0826131-70FE-E54C-A549-009742CEFE0E}" name="Nom"/>
    <tableColumn id="4" xr3:uid="{BF85E7DC-F0C1-7444-8A15-8B9DA92413C5}" name="Prénom"/>
    <tableColumn id="5" xr3:uid="{E5E381DC-5156-8240-8AFC-B97A76D795A9}" name="Classe"/>
    <tableColumn id="6" xr3:uid="{D3F83F99-E58D-9348-9F70-0DEDA9700EE9}" name="Points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BC1D27C7-824C-AA40-9496-9B266C6A7D5D}" name="Tableau5718" displayName="Tableau5718" ref="H142:M172" totalsRowShown="0">
  <autoFilter ref="H142:M172" xr:uid="{3CB610AB-D20D-3B43-9542-B2F44A3CF114}"/>
  <tableColumns count="6">
    <tableColumn id="1" xr3:uid="{9B10537D-9C47-E54A-8A79-112F83564C50}" name="Rang"/>
    <tableColumn id="2" xr3:uid="{F98D6AAB-D888-0A4E-A0FF-DCAD52C18046}" name="Dossard"/>
    <tableColumn id="3" xr3:uid="{EBE9C13B-70E4-C043-8376-8F720244FF6A}" name="Nom"/>
    <tableColumn id="4" xr3:uid="{D06F5B97-9400-9549-BF86-3A4550DA3125}" name="Prénom"/>
    <tableColumn id="5" xr3:uid="{E34E5CD5-E137-0241-8353-1E81664E8ED9}" name="Classe"/>
    <tableColumn id="6" xr3:uid="{62B43421-709D-EA4A-B3A8-1613E0E2BD5B}" name="Points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7376865C-A728-3042-BC10-C710BBD06664}" name="Tableau5719" displayName="Tableau5719" ref="O142:T172" totalsRowShown="0">
  <autoFilter ref="O142:T172" xr:uid="{82FD1477-737A-BD4B-96A9-A843FF06126B}"/>
  <tableColumns count="6">
    <tableColumn id="1" xr3:uid="{04ECAAE1-60D3-344B-97D6-0343C3FAC848}" name="Rang"/>
    <tableColumn id="2" xr3:uid="{8AAE738B-10CD-A142-8C38-D663B6D3AE25}" name="Dossard"/>
    <tableColumn id="3" xr3:uid="{27B5B8A9-6359-B54A-9681-84557DA59E7D}" name="Nom"/>
    <tableColumn id="4" xr3:uid="{4CDB8AE7-3E1F-FE48-BC43-3986B70DF926}" name="Prénom"/>
    <tableColumn id="5" xr3:uid="{1C9BA9BE-BCA6-3C45-868D-2D14CA411D04}" name="Classe"/>
    <tableColumn id="6" xr3:uid="{84484418-8172-A641-98E6-D8062568AA61}" name="Points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EEC8DF4-E2C9-3142-8D15-8F3A4A8807C0}" name="Tableau245" displayName="Tableau245" ref="A2:G102" totalsRowShown="0">
  <autoFilter ref="A2:G102" xr:uid="{43C6CF65-23F2-8446-846A-C1668D7B4BCC}"/>
  <tableColumns count="7">
    <tableColumn id="1" xr3:uid="{A051B66C-FB43-E946-92DB-019C7E496C08}" name="Rang" dataDxfId="35"/>
    <tableColumn id="2" xr3:uid="{F45F003C-8223-674A-98E7-29C4FCF24F24}" name="Dossard"/>
    <tableColumn id="3" xr3:uid="{4793C7FA-3DD2-0142-9B01-8462CE04BDAD}" name="Nom" dataDxfId="34">
      <calculatedColumnFormula>IF($B3="","N° ?",VLOOKUP($B3,Tableau1[],2,FALSE))</calculatedColumnFormula>
    </tableColumn>
    <tableColumn id="4" xr3:uid="{17D0BF1D-CF55-C347-AE24-A08631A9D32C}" name="Prénom" dataDxfId="33">
      <calculatedColumnFormula>IF($B3="","N° ?",VLOOKUP($B3,Tableau1[],3,FALSE))</calculatedColumnFormula>
    </tableColumn>
    <tableColumn id="5" xr3:uid="{3F9C47FC-AF59-AA4C-A605-C9F56932D276}" name="Classe" dataDxfId="32">
      <calculatedColumnFormula>IF($B3="","N° ?",VLOOKUP($B3,Tableau1[],4,FALSE))</calculatedColumnFormula>
    </tableColumn>
    <tableColumn id="6" xr3:uid="{1F1F14F1-36E3-AD47-BD15-23A6A73B3424}" name="Catégorie" dataDxfId="31">
      <calculatedColumnFormula>IF($B3="","N° ?",VLOOKUP($B3,Tableau1[],6,FALSE))</calculatedColumnFormula>
    </tableColumn>
    <tableColumn id="7" xr3:uid="{C0C0AB99-031B-824C-8A8C-B241ADAB7776}" name="Points" dataDxfId="30">
      <calculatedColumnFormula>Tableau245[[#This Row],[Rang]]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251D6DB-A91B-7D44-9A82-F0C0FEDEF2FD}" name="Tableau2459" displayName="Tableau2459" ref="M2:S102" totalsRowShown="0">
  <autoFilter ref="M2:S102" xr:uid="{B06E8861-E618-E941-A949-0509684F5F44}"/>
  <tableColumns count="7">
    <tableColumn id="1" xr3:uid="{9105E032-C8D0-B543-8101-655F42891AC3}" name="Rang" dataDxfId="29"/>
    <tableColumn id="2" xr3:uid="{5B91E54B-A60D-C340-AF5E-B97C7E7E0AA5}" name="Dossard"/>
    <tableColumn id="3" xr3:uid="{13DD3602-DD8D-E649-BC86-D0B3F3538D6D}" name="Nom" dataDxfId="28">
      <calculatedColumnFormula>IF($N3="","N° ?",VLOOKUP($N3,Tableau1[],2,FALSE))</calculatedColumnFormula>
    </tableColumn>
    <tableColumn id="4" xr3:uid="{34734429-5A16-D84B-A519-57E47A37C2B5}" name="Prénom" dataDxfId="27">
      <calculatedColumnFormula>IF($N3="","N° ?",VLOOKUP($N3,Tableau1[],3,FALSE))</calculatedColumnFormula>
    </tableColumn>
    <tableColumn id="5" xr3:uid="{47F415C6-1643-CB48-A9C3-4472F01B5627}" name="Classe" dataDxfId="26">
      <calculatedColumnFormula>IF($N3="","N° ?",VLOOKUP($N3,Tableau1[],4,FALSE))</calculatedColumnFormula>
    </tableColumn>
    <tableColumn id="6" xr3:uid="{FDAB1DF8-9DB2-D74C-9DDD-B93381A73BE2}" name="Catégorie" dataDxfId="25">
      <calculatedColumnFormula>IF($N3="","N° ?",VLOOKUP($N3,Tableau1[],6,FALSE))</calculatedColumnFormula>
    </tableColumn>
    <tableColumn id="7" xr3:uid="{C056991B-8007-3744-9254-AEC91DB8359D}" name="Points" dataDxfId="24">
      <calculatedColumnFormula>Tableau2459[[#This Row],[Rang]]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9AC5E0F9-F0E2-9B41-AE6C-396573A2BC1C}" name="Tableau520" displayName="Tableau520" ref="A107:F137" totalsRowShown="0">
  <autoFilter ref="A107:F137" xr:uid="{77DF2893-7B4E-E44C-9E3D-345637F48ECF}"/>
  <tableColumns count="6">
    <tableColumn id="1" xr3:uid="{15DE5771-865D-904B-9602-F02C116EBB92}" name="Rang"/>
    <tableColumn id="2" xr3:uid="{0F1B158C-D719-364E-B311-9C1D32928574}" name="Dossard"/>
    <tableColumn id="3" xr3:uid="{9423230B-8AB1-7044-92F4-890491C5A5EA}" name="Nom"/>
    <tableColumn id="4" xr3:uid="{3839ABFF-0F28-784C-BCEF-68B565688E3B}" name="Prénom"/>
    <tableColumn id="5" xr3:uid="{D94D507F-17C8-F24C-8DE8-2B5D40CAD824}" name="Classe"/>
    <tableColumn id="6" xr3:uid="{F8A1A980-66C9-1E44-8C7C-6BBAFE1D5CB5}" name="Points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E552ABB6-00C6-E544-B069-93C482EFDCC1}" name="Tableau5721" displayName="Tableau5721" ref="H107:M137" totalsRowShown="0">
  <autoFilter ref="H107:M137" xr:uid="{84D33E92-0DC9-1A47-8146-52FD0EEFB496}"/>
  <tableColumns count="6">
    <tableColumn id="1" xr3:uid="{41DE2190-A376-6340-96DF-3DC7F0D8892F}" name="Rang"/>
    <tableColumn id="2" xr3:uid="{220689B0-0F7B-C147-92A8-7F81BB9C41D3}" name="Dossard"/>
    <tableColumn id="3" xr3:uid="{21F5FB4E-20EC-324A-836C-ACE89B11C4D2}" name="Nom"/>
    <tableColumn id="4" xr3:uid="{DD1D20ED-A01A-114F-9985-A199E6AE5831}" name="Prénom"/>
    <tableColumn id="5" xr3:uid="{5EA99E6C-4E5A-304E-9715-48082512CDC3}" name="Classe"/>
    <tableColumn id="6" xr3:uid="{2A09B6EF-06CF-E84C-9619-DE08FFB46DBB}" name="Points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1DB062EC-4A61-C743-9142-4EF008445A6B}" name="Tableau571522" displayName="Tableau571522" ref="O107:T137" totalsRowShown="0">
  <autoFilter ref="O107:T137" xr:uid="{EDDA6AE3-150C-A14D-B846-AD2E6B34984E}"/>
  <tableColumns count="6">
    <tableColumn id="1" xr3:uid="{9BA6960A-3A34-024E-BBEC-14B3C2844C88}" name="Rang"/>
    <tableColumn id="2" xr3:uid="{DA560B96-BC10-5A47-BC4C-2D4C68F173E1}" name="Dossard"/>
    <tableColumn id="3" xr3:uid="{1B0D6629-8A1F-FA41-B2E1-2CD21D439953}" name="Nom"/>
    <tableColumn id="4" xr3:uid="{88B72EA4-BAF5-7840-BFEA-E9424F0409A9}" name="Prénom"/>
    <tableColumn id="5" xr3:uid="{F9FED550-87FF-034D-91E4-B3DBA7223A32}" name="Classe"/>
    <tableColumn id="6" xr3:uid="{D2701A58-0B55-124D-BCA2-0D9B0EA02225}" name="Points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EA1BDA6-8075-914F-AB38-5AA1CFBABCDA}" name="Tableau571623" displayName="Tableau571623" ref="V107:AA137" totalsRowShown="0">
  <autoFilter ref="V107:AA137" xr:uid="{E65D6CE7-8DCF-164E-B42E-5D7F794E7E4B}"/>
  <tableColumns count="6">
    <tableColumn id="1" xr3:uid="{34CE1C5D-3DFA-8C4F-A7AF-8DC215E56B26}" name="Rang"/>
    <tableColumn id="2" xr3:uid="{B2993FAB-AC98-A94F-977E-90958E2E4BDC}" name="Dossard"/>
    <tableColumn id="3" xr3:uid="{7972D184-C96A-C74A-A4F6-23A5DF83686D}" name="Nom"/>
    <tableColumn id="4" xr3:uid="{B17DA765-2018-DE4A-8B40-66B6667FD017}" name="Prénom"/>
    <tableColumn id="5" xr3:uid="{FE642356-6632-8F4C-A3DB-092D665E574A}" name="Classe"/>
    <tableColumn id="6" xr3:uid="{1C91AA98-66EE-D74A-84C7-1BD14DC6FDA3}" name="Points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C1CEC5B2-2B0B-F744-802E-E85159A11B80}" name="Tableau571724" displayName="Tableau571724" ref="A142:F172" totalsRowShown="0">
  <autoFilter ref="A142:F172" xr:uid="{3517E5AE-5511-E84A-A33A-A832B61D0468}"/>
  <tableColumns count="6">
    <tableColumn id="1" xr3:uid="{ADA493D5-470A-2D4F-81F1-81BD301D7BD5}" name="Rang"/>
    <tableColumn id="2" xr3:uid="{3246F213-6596-C84D-8548-18C0ECFB7789}" name="Dossard"/>
    <tableColumn id="3" xr3:uid="{B8F2C222-6F1D-D84B-BB80-633F05335B11}" name="Nom"/>
    <tableColumn id="4" xr3:uid="{F00FC22F-578D-8447-B39B-9CD0553BD289}" name="Prénom"/>
    <tableColumn id="5" xr3:uid="{7690F171-CA0A-DC4D-A9AC-D38A6C2D796B}" name="Classe"/>
    <tableColumn id="6" xr3:uid="{10F992F8-78BD-CC41-BFB8-6DAB96B5228C}" name="Points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521E8D78-D4A1-3D4E-BAE2-41AEB7A14D9F}" name="Tableau571825" displayName="Tableau571825" ref="H142:M172" totalsRowShown="0">
  <autoFilter ref="H142:M172" xr:uid="{596A1CBC-177F-D14E-8C70-EB7933A525D1}"/>
  <tableColumns count="6">
    <tableColumn id="1" xr3:uid="{B9A19C0C-AB20-2F42-8A68-2F6806B7B07D}" name="Rang"/>
    <tableColumn id="2" xr3:uid="{56D668BA-0052-E342-A04A-45FCC709B603}" name="Dossard"/>
    <tableColumn id="3" xr3:uid="{168B8572-8EE1-3B42-878F-7F21B7C7DE01}" name="Nom"/>
    <tableColumn id="4" xr3:uid="{9FC0BE99-42C7-2540-9E01-AD3B9D42BF9E}" name="Prénom"/>
    <tableColumn id="5" xr3:uid="{67422CD7-6B25-F846-A2D1-CF16A56A9D04}" name="Classe"/>
    <tableColumn id="6" xr3:uid="{4BA5EE7D-FB2C-0945-924E-7148E2B6725C}" name="Points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67892A64-59D3-E649-B5E7-941C48CD241F}" name="Tableau571926" displayName="Tableau571926" ref="O142:T172" totalsRowShown="0">
  <autoFilter ref="O142:T172" xr:uid="{94A1456E-60A8-104F-B058-218CD816F50A}"/>
  <tableColumns count="6">
    <tableColumn id="1" xr3:uid="{86FA754C-9555-C74D-9774-71A1ACE22744}" name="Rang"/>
    <tableColumn id="2" xr3:uid="{A2C91F4C-09CA-504D-8C79-1CF2BF165E50}" name="Dossard"/>
    <tableColumn id="3" xr3:uid="{B868FF0A-55E1-4F46-84E5-10120355F45E}" name="Nom"/>
    <tableColumn id="4" xr3:uid="{422E1A90-E911-574C-80FE-620BF22F68A5}" name="Prénom"/>
    <tableColumn id="5" xr3:uid="{8F0C412C-47CA-C24C-B452-3991FA1B3D38}" name="Classe"/>
    <tableColumn id="6" xr3:uid="{CEF63D15-BB49-C44E-9488-3F1DFEBFE636}" name="Points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73A5044-50CE-7640-8C0A-2D6EB2D08A96}" name="Tableau24510" displayName="Tableau24510" ref="A2:G102" totalsRowShown="0">
  <autoFilter ref="A2:G102" xr:uid="{3A92FB5E-B51C-7742-9BEC-226603FA28B4}"/>
  <tableColumns count="7">
    <tableColumn id="1" xr3:uid="{A2F953AE-D3CC-B240-B642-D948336CCD99}" name="Rang" dataDxfId="23"/>
    <tableColumn id="2" xr3:uid="{31DF99D3-B6CA-0B48-A391-490566A37D48}" name="Dossard"/>
    <tableColumn id="3" xr3:uid="{52DD00EF-BAD0-7047-ACF0-64AB099FC88E}" name="Nom" dataDxfId="22">
      <calculatedColumnFormula>IF($B3="","N° ?",VLOOKUP($B3,Tableau1[],2,FALSE))</calculatedColumnFormula>
    </tableColumn>
    <tableColumn id="4" xr3:uid="{93C0D1A8-8B15-A840-A742-861F2846F8BB}" name="Prénom" dataDxfId="21">
      <calculatedColumnFormula>IF($B3="","N° ?",VLOOKUP($B3,Tableau1[],3,FALSE))</calculatedColumnFormula>
    </tableColumn>
    <tableColumn id="5" xr3:uid="{92B74DEB-4398-074C-996B-9D481147BEC4}" name="Classe" dataDxfId="20">
      <calculatedColumnFormula>IF($B3="","N° ?",VLOOKUP($B3,Tableau1[],4,FALSE))</calculatedColumnFormula>
    </tableColumn>
    <tableColumn id="6" xr3:uid="{E7D6849A-EAF5-394E-A2BD-D2F04A24CC33}" name="Catégorie" dataDxfId="19">
      <calculatedColumnFormula>IF($B3="","N° ?",VLOOKUP($B3,Tableau1[],6,FALSE))</calculatedColumnFormula>
    </tableColumn>
    <tableColumn id="7" xr3:uid="{86675795-BECE-134D-8474-22723AC92405}" name="Points" dataDxfId="18">
      <calculatedColumnFormula>Tableau24510[[#This Row],[Rang]]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95CAA1B-78C8-1A47-B2FE-1D9824064A67}" name="Tableau245911" displayName="Tableau245911" ref="M2:S102" totalsRowShown="0">
  <autoFilter ref="M2:S102" xr:uid="{14BD28F4-C624-9847-A01C-11EB3B4BC905}"/>
  <tableColumns count="7">
    <tableColumn id="1" xr3:uid="{51374EEB-8A11-A946-A357-9F188B406D1F}" name="Rang" dataDxfId="17"/>
    <tableColumn id="2" xr3:uid="{FCB5F7EB-47AB-024A-8767-D40D610715F3}" name="Dossard"/>
    <tableColumn id="3" xr3:uid="{DA8D5861-6536-CD4F-A55D-5BF51BAE0F97}" name="Nom" dataDxfId="16">
      <calculatedColumnFormula>IF($N3="","N° ?",VLOOKUP($N3,Tableau1[],2,FALSE))</calculatedColumnFormula>
    </tableColumn>
    <tableColumn id="4" xr3:uid="{CCE0AB51-08F8-6B45-AD55-CD2DE1CA819C}" name="Prénom" dataDxfId="15">
      <calculatedColumnFormula>IF($N3="","N° ?",VLOOKUP($N3,Tableau1[],3,FALSE))</calculatedColumnFormula>
    </tableColumn>
    <tableColumn id="5" xr3:uid="{0428DE84-AAE3-F944-97BA-47B82C13EE85}" name="Classe" dataDxfId="14">
      <calculatedColumnFormula>IF($N3="","N° ?",VLOOKUP($N3,Tableau1[],4,FALSE))</calculatedColumnFormula>
    </tableColumn>
    <tableColumn id="6" xr3:uid="{969E295C-8D05-5040-9341-1C7086E00E8E}" name="Catégorie" dataDxfId="13">
      <calculatedColumnFormula>IF($N3="","N° ?",VLOOKUP($N3,Tableau1[],6,FALSE))</calculatedColumnFormula>
    </tableColumn>
    <tableColumn id="7" xr3:uid="{8A26A307-503F-1749-B301-45D571DBA806}" name="Points" dataDxfId="12">
      <calculatedColumnFormula>Tableau245911[[#This Row],[Rang]]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B511C6FC-2EC5-F24B-B702-9B409DBDEF71}" name="Tableau52027" displayName="Tableau52027" ref="A107:F137" totalsRowShown="0">
  <autoFilter ref="A107:F137" xr:uid="{06CD28AB-21CD-FC45-BF39-F73AA5987D01}"/>
  <tableColumns count="6">
    <tableColumn id="1" xr3:uid="{E5C613F7-667C-584B-9506-5C79F78C4419}" name="Rang"/>
    <tableColumn id="2" xr3:uid="{02B2793B-F002-664E-B33A-6EE59F930610}" name="Dossard"/>
    <tableColumn id="3" xr3:uid="{FFC189BE-E7B8-BB4A-9E2B-7592CC6E5B02}" name="Nom"/>
    <tableColumn id="4" xr3:uid="{4E718F99-94E9-FE49-ADFF-6A9780BE232A}" name="Prénom"/>
    <tableColumn id="5" xr3:uid="{C0AF9A35-10C0-C248-8556-63B8A50A3496}" name="Classe"/>
    <tableColumn id="6" xr3:uid="{40D0642F-C801-E046-A755-A001F2B396F5}" name="Points"/>
  </tableColumns>
  <tableStyleInfo name="TableStyleMedium7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0D3E33B-76D3-1B4C-9AE7-B843E15AD409}" name="Tableau572128" displayName="Tableau572128" ref="H107:M137" totalsRowShown="0">
  <autoFilter ref="H107:M137" xr:uid="{3C63B76B-5DF6-7745-9CC6-F3AD428045F7}"/>
  <tableColumns count="6">
    <tableColumn id="1" xr3:uid="{7CEFA8D7-032C-D64B-9DE0-B5CAF2F44D99}" name="Rang"/>
    <tableColumn id="2" xr3:uid="{DF3AD776-075A-6C46-8648-A96398A5EA82}" name="Dossard"/>
    <tableColumn id="3" xr3:uid="{A368B7CE-0560-5C40-8CBD-42220D08EDE7}" name="Nom"/>
    <tableColumn id="4" xr3:uid="{F8720A3C-28A1-054E-9A4C-05E0F656BF39}" name="Prénom"/>
    <tableColumn id="5" xr3:uid="{A7806DB0-B2B1-A041-90D2-507D9DDBAC59}" name="Classe"/>
    <tableColumn id="6" xr3:uid="{09D92E88-C1A3-3641-B5B0-83DA894974E8}" name="Points"/>
  </tableColumns>
  <tableStyleInfo name="TableStyleMedium7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DDEBDAF9-2BA0-BA46-B913-6A28F0F23669}" name="Tableau57152229" displayName="Tableau57152229" ref="O107:T137" totalsRowShown="0">
  <autoFilter ref="O107:T137" xr:uid="{4090AA37-0C3B-E148-B638-719E2D747EF1}"/>
  <tableColumns count="6">
    <tableColumn id="1" xr3:uid="{3494C41B-B776-2642-BB72-600B0669D2E1}" name="Rang"/>
    <tableColumn id="2" xr3:uid="{25A06D83-E4BF-E347-8FAC-AE1BBEB880D2}" name="Dossard"/>
    <tableColumn id="3" xr3:uid="{7617EE4F-19C5-244F-9513-57DF9A4552FC}" name="Nom"/>
    <tableColumn id="4" xr3:uid="{A18EBA43-FD03-EC44-8C18-86C49A9F3DDB}" name="Prénom"/>
    <tableColumn id="5" xr3:uid="{3224377F-6BB4-4C47-B070-6EFD5F359C0A}" name="Classe"/>
    <tableColumn id="6" xr3:uid="{2EF90FC3-8653-3542-894C-13A19174BC98}" name="Points"/>
  </tableColumns>
  <tableStyleInfo name="TableStyleMedium7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319F1E8C-0F2C-1243-A21E-2BD0B0D32408}" name="Tableau57162330" displayName="Tableau57162330" ref="V107:AA137" totalsRowShown="0">
  <autoFilter ref="V107:AA137" xr:uid="{AAD15CB1-D087-EB4D-8FCE-8E3508BF4B1C}"/>
  <tableColumns count="6">
    <tableColumn id="1" xr3:uid="{2304A9C8-345E-314A-AE85-E8A772BA8E27}" name="Rang"/>
    <tableColumn id="2" xr3:uid="{083004B1-EEF2-4D40-AF48-254150806EBC}" name="Dossard"/>
    <tableColumn id="3" xr3:uid="{76443A3E-5548-7A43-B7AD-B8EF81A1727A}" name="Nom"/>
    <tableColumn id="4" xr3:uid="{D686DC80-BC7C-FB47-8890-C9C5B0D1A057}" name="Prénom"/>
    <tableColumn id="5" xr3:uid="{0C381F1C-48A3-B742-BCE0-CF6AA1A1D6BD}" name="Classe"/>
    <tableColumn id="6" xr3:uid="{2DDC68C4-5EE5-8347-8E44-E15EB0DC5832}" name="Points"/>
  </tableColumns>
  <tableStyleInfo name="TableStyleMedium7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971A77B-13EF-E14E-ACFD-15AEE6911541}" name="Tableau57172431" displayName="Tableau57172431" ref="A142:F172" totalsRowShown="0">
  <autoFilter ref="A142:F172" xr:uid="{6126DFAB-76CF-B74C-9B9D-574B77ED20E0}"/>
  <tableColumns count="6">
    <tableColumn id="1" xr3:uid="{2E0C7FA5-A65D-0D47-9AA2-74034F448CAC}" name="Rang"/>
    <tableColumn id="2" xr3:uid="{AC7E57B5-6C29-E645-8BDA-0A2A1E2004A1}" name="Dossard"/>
    <tableColumn id="3" xr3:uid="{11A47B6C-A294-0B46-AE75-3DF68A06F280}" name="Nom"/>
    <tableColumn id="4" xr3:uid="{E6E46F46-D51F-1442-AC9D-A69ED253F69A}" name="Prénom"/>
    <tableColumn id="5" xr3:uid="{F1568B9C-33D8-E943-B8D3-0DFCE49C1709}" name="Classe"/>
    <tableColumn id="6" xr3:uid="{49C9630A-D171-1D41-80EC-A8FB7F667B27}" name="Points"/>
  </tableColumns>
  <tableStyleInfo name="TableStyleMedium7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1930587A-6653-6943-9ED2-B9F7AEA08D2E}" name="Tableau57182532" displayName="Tableau57182532" ref="H142:M172" totalsRowShown="0">
  <autoFilter ref="H142:M172" xr:uid="{F3FF1536-1ECF-9C41-976E-44BBBDA1397D}"/>
  <tableColumns count="6">
    <tableColumn id="1" xr3:uid="{DBBDC833-8976-5843-B71A-C9DB9B6EC3FD}" name="Rang"/>
    <tableColumn id="2" xr3:uid="{27B02FF5-E173-9F47-80C1-8D1B98CA57F0}" name="Dossard"/>
    <tableColumn id="3" xr3:uid="{42F9B841-BFC9-B643-B073-6B9AD4F47A96}" name="Nom"/>
    <tableColumn id="4" xr3:uid="{B17885F9-7A0B-AE47-B20A-362CD5BC2E98}" name="Prénom"/>
    <tableColumn id="5" xr3:uid="{F4BD0056-B755-AE4F-87B6-32BCFE8CB3C7}" name="Classe"/>
    <tableColumn id="6" xr3:uid="{4FB8225C-8B06-FC46-825E-601D8929F71E}" name="Points"/>
  </tableColumns>
  <tableStyleInfo name="TableStyleMedium7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84733814-0245-224D-879C-B6F74E87194F}" name="Tableau57192633" displayName="Tableau57192633" ref="O142:T172" totalsRowShown="0">
  <autoFilter ref="O142:T172" xr:uid="{1D3747CE-35B4-AE4A-8890-429E722D03F2}"/>
  <tableColumns count="6">
    <tableColumn id="1" xr3:uid="{CDF275AE-1576-1D43-8018-62789CFCD81A}" name="Rang"/>
    <tableColumn id="2" xr3:uid="{1EF7598F-AD98-B248-8CD4-475364C2212B}" name="Dossard"/>
    <tableColumn id="3" xr3:uid="{D967E994-7348-9F45-B040-AF683A9B4149}" name="Nom"/>
    <tableColumn id="4" xr3:uid="{9DBCC0A5-AB15-1A42-BD65-3546A0C0EE9D}" name="Prénom"/>
    <tableColumn id="5" xr3:uid="{308FABDD-F7D3-CE4E-B6DF-BC5221C5ADC6}" name="Classe"/>
    <tableColumn id="6" xr3:uid="{080768D4-A44C-D541-823F-A6D40148E0A5}" name="Points"/>
  </tableColumns>
  <tableStyleInfo name="TableStyleMedium7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AA49D4E-1240-8F4C-9570-58831DD8D97D}" name="Tableau2451012" displayName="Tableau2451012" ref="A2:G102" totalsRowShown="0">
  <autoFilter ref="A2:G102" xr:uid="{5C4CC743-D761-CA45-A930-B9171BD9614D}"/>
  <tableColumns count="7">
    <tableColumn id="1" xr3:uid="{C7513799-E8EB-EC44-8A3E-13361C798A17}" name="Rang" dataDxfId="11"/>
    <tableColumn id="2" xr3:uid="{42BA65E1-D091-B840-8E7F-F2880AA1CA3C}" name="Dossard"/>
    <tableColumn id="3" xr3:uid="{C525C42B-2013-B940-8FF3-9AB690FDCC03}" name="Nom" dataDxfId="10">
      <calculatedColumnFormula>IF($B3="","N° ?",VLOOKUP($B3,Tableau1[],2,FALSE))</calculatedColumnFormula>
    </tableColumn>
    <tableColumn id="4" xr3:uid="{804532CD-AA4D-C845-AD13-87B49F5A21DD}" name="Prénom" dataDxfId="9">
      <calculatedColumnFormula>IF($B3="","N° ?",VLOOKUP($B3,Tableau1[],3,FALSE))</calculatedColumnFormula>
    </tableColumn>
    <tableColumn id="5" xr3:uid="{90D7505D-1DEA-6F4A-A30F-38B97228D5A1}" name="Classe" dataDxfId="8">
      <calculatedColumnFormula>IF($B3="","N° ?",VLOOKUP($B3,Tableau1[],4,FALSE))</calculatedColumnFormula>
    </tableColumn>
    <tableColumn id="6" xr3:uid="{917FE681-6216-5740-A048-D773084A4332}" name="Catégorie" dataDxfId="7">
      <calculatedColumnFormula>IF($B3="","N° ?",VLOOKUP($B3,Tableau1[],6,FALSE))</calculatedColumnFormula>
    </tableColumn>
    <tableColumn id="7" xr3:uid="{6F05BD9B-D627-924B-BDB5-65FFCC4CDB9E}" name="Points" dataDxfId="6">
      <calculatedColumnFormula>Tableau2451012[[#This Row],[Rang]]</calculatedColumnFormula>
    </tableColumn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0983F16-544D-D044-A990-1206292D20B5}" name="Tableau24591113" displayName="Tableau24591113" ref="M2:S102" totalsRowShown="0">
  <autoFilter ref="M2:S102" xr:uid="{2E321CA2-7A9E-8D4F-AA98-C08B05B9B535}"/>
  <tableColumns count="7">
    <tableColumn id="1" xr3:uid="{E21D53ED-B062-AF4C-ABAF-A7B7C2D49C14}" name="Rang" dataDxfId="5"/>
    <tableColumn id="2" xr3:uid="{BF4D2644-55B4-FC46-A85A-848F82189012}" name="Dossard"/>
    <tableColumn id="3" xr3:uid="{FEDF7CDA-0665-C84C-ABD9-37BAFF96C0E6}" name="Nom" dataDxfId="4">
      <calculatedColumnFormula>IF($N3="","N° ?",VLOOKUP($N3,Tableau1[],2,FALSE))</calculatedColumnFormula>
    </tableColumn>
    <tableColumn id="4" xr3:uid="{E0C81889-BF32-DC48-93DC-D9857169ABA4}" name="Prénom" dataDxfId="3">
      <calculatedColumnFormula>IF($N3="","N° ?",VLOOKUP($N3,Tableau1[],3,FALSE))</calculatedColumnFormula>
    </tableColumn>
    <tableColumn id="5" xr3:uid="{C89A5A87-2EC8-0E48-84BC-0027D2636889}" name="Classe" dataDxfId="2">
      <calculatedColumnFormula>IF($N3="","N° ?",VLOOKUP($N3,Tableau1[],4,FALSE))</calculatedColumnFormula>
    </tableColumn>
    <tableColumn id="6" xr3:uid="{04D7F5E2-E4A4-8B4B-8ACC-5153A451E2A8}" name="Catégorie" dataDxfId="1">
      <calculatedColumnFormula>IF($N3="","N° ?",VLOOKUP($N3,Tableau1[],6,FALSE))</calculatedColumnFormula>
    </tableColumn>
    <tableColumn id="7" xr3:uid="{06908E68-172C-3341-A107-FB23709780A5}" name="Points" dataDxfId="0">
      <calculatedColumnFormula>Tableau24591113[[#This Row],[Rang]]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A5846F38-3F3C-534C-8808-59F131B4A279}" name="Tableau5202734" displayName="Tableau5202734" ref="A107:F137" totalsRowShown="0">
  <autoFilter ref="A107:F137" xr:uid="{FEB3DB0E-5632-CC4F-894D-95721D27FBA9}"/>
  <tableColumns count="6">
    <tableColumn id="1" xr3:uid="{FE95BA38-27CE-CA43-9BA8-9931FA461601}" name="Rang"/>
    <tableColumn id="2" xr3:uid="{BFFC756E-384A-7547-93C0-0F10D5FD2670}" name="Dossard"/>
    <tableColumn id="3" xr3:uid="{DD3AE156-BED0-7A49-BD87-59EFE6C18BFD}" name="Nom"/>
    <tableColumn id="4" xr3:uid="{089A31AD-6663-0945-8A1B-0C059C47DF49}" name="Prénom"/>
    <tableColumn id="5" xr3:uid="{0FCA184A-DC58-0E42-8AA7-EF1601994C46}" name="Classe"/>
    <tableColumn id="6" xr3:uid="{BE46E751-23E7-C94D-9C64-4FD6253B6B91}" name="Points"/>
  </tableColumns>
  <tableStyleInfo name="TableStyleMedium7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FF50F789-C09C-3047-9BA9-8A512F930DA8}" name="Tableau57212835" displayName="Tableau57212835" ref="H107:M137" totalsRowShown="0">
  <autoFilter ref="H107:M137" xr:uid="{1E7AE564-ECC5-6444-A488-E6EBA984ECD0}"/>
  <tableColumns count="6">
    <tableColumn id="1" xr3:uid="{5144D824-F0DC-6248-8670-19DEB317AB92}" name="Rang"/>
    <tableColumn id="2" xr3:uid="{64E343BD-9EB1-F24F-A125-52F2AC6496A3}" name="Dossard"/>
    <tableColumn id="3" xr3:uid="{16D7BA63-17D7-8C45-80AC-733F387C1237}" name="Nom"/>
    <tableColumn id="4" xr3:uid="{3D926126-CCF2-1E42-AF38-C6401202DA08}" name="Prénom"/>
    <tableColumn id="5" xr3:uid="{F6F77D4A-115D-1243-81DA-79469969C4CE}" name="Classe"/>
    <tableColumn id="6" xr3:uid="{93816C5B-CF00-B54B-AB46-A0C58FADFB8B}" name="Points"/>
  </tableColumns>
  <tableStyleInfo name="TableStyleMedium7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DD405AED-E0C2-3844-A193-74A403499BA6}" name="Tableau5715222936" displayName="Tableau5715222936" ref="O107:T137" totalsRowShown="0">
  <autoFilter ref="O107:T137" xr:uid="{D9E0915E-4B17-D54D-B83D-6B06A9DF4B8E}"/>
  <tableColumns count="6">
    <tableColumn id="1" xr3:uid="{1746D695-2446-6D4C-A8D6-C19B7688F28D}" name="Rang"/>
    <tableColumn id="2" xr3:uid="{C2F2F76D-97AB-8C41-8500-7A1E63442763}" name="Dossard"/>
    <tableColumn id="3" xr3:uid="{A707D9DA-3279-F746-AFAC-3E12B660A065}" name="Nom"/>
    <tableColumn id="4" xr3:uid="{3CB1E674-811B-574A-A968-A0FDA85A4D95}" name="Prénom"/>
    <tableColumn id="5" xr3:uid="{E50F891C-83BA-A945-85BA-22F870F5B1C3}" name="Classe"/>
    <tableColumn id="6" xr3:uid="{BE4B34CB-CC17-3C44-87AB-6F7F5CE00BFD}" name="Points"/>
  </tableColumns>
  <tableStyleInfo name="TableStyleMedium7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8FC6A2AC-EB67-594B-B4CB-29490A1F199B}" name="Tableau5716233037" displayName="Tableau5716233037" ref="V107:AA137" totalsRowShown="0">
  <autoFilter ref="V107:AA137" xr:uid="{0FF5E8D0-2963-C343-BF5F-06D9C86242CB}"/>
  <tableColumns count="6">
    <tableColumn id="1" xr3:uid="{42AA2AA0-C345-D842-B3C4-DB9647CD7D7E}" name="Rang"/>
    <tableColumn id="2" xr3:uid="{E1180C7C-8E03-CF41-97E1-4331E141FB70}" name="Dossard"/>
    <tableColumn id="3" xr3:uid="{213564C7-B719-C343-B78F-D9D0FD6145D1}" name="Nom"/>
    <tableColumn id="4" xr3:uid="{586410B1-F0E3-074F-88CB-6F9BE228EB2C}" name="Prénom"/>
    <tableColumn id="5" xr3:uid="{D596FBC8-912F-3B42-8D76-0B8D55FBB316}" name="Classe"/>
    <tableColumn id="6" xr3:uid="{1E250C45-3686-3944-AAC0-525547BB6088}" name="Points"/>
  </tableColumns>
  <tableStyleInfo name="TableStyleMedium7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F33708D1-BE43-D449-91ED-4C705323F513}" name="Tableau5717243138" displayName="Tableau5717243138" ref="A142:F172" totalsRowShown="0">
  <autoFilter ref="A142:F172" xr:uid="{3DEA3F2B-8A70-8542-B156-112584DC9E63}"/>
  <tableColumns count="6">
    <tableColumn id="1" xr3:uid="{AA695F76-FF89-6C46-BF51-7916C635B977}" name="Rang"/>
    <tableColumn id="2" xr3:uid="{5BC5604A-C2A5-004F-93FB-FD317040C230}" name="Dossard"/>
    <tableColumn id="3" xr3:uid="{4BD6A22A-AF22-E348-A8B3-07018766CFB4}" name="Nom"/>
    <tableColumn id="4" xr3:uid="{52F45B08-A84C-C449-9017-E12EF6F595F3}" name="Prénom"/>
    <tableColumn id="5" xr3:uid="{9F020FC4-6410-9841-833E-1F8A827A884D}" name="Classe"/>
    <tableColumn id="6" xr3:uid="{8394AF96-39CF-3941-846B-4CF88479ECAE}" name="Points"/>
  </tableColumns>
  <tableStyleInfo name="TableStyleMedium7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F3E5DC36-9B76-1F48-B57E-4F4DAC9154F5}" name="Tableau5718253239" displayName="Tableau5718253239" ref="H142:M172" totalsRowShown="0">
  <autoFilter ref="H142:M172" xr:uid="{B223467A-0888-854C-9A1A-6150928E234A}"/>
  <tableColumns count="6">
    <tableColumn id="1" xr3:uid="{34FC58B6-3BE1-8E4D-B702-12AA8B89CFB6}" name="Rang"/>
    <tableColumn id="2" xr3:uid="{1B94C96B-3D31-9744-9C33-1533C636CB08}" name="Dossard"/>
    <tableColumn id="3" xr3:uid="{DCDBFAEB-3BEF-6941-85DE-ADF06DF505D3}" name="Nom"/>
    <tableColumn id="4" xr3:uid="{8CD79C32-25B9-E146-AEEA-DFE682A955E7}" name="Prénom"/>
    <tableColumn id="5" xr3:uid="{574BDA49-0879-7748-B174-0A1E5C46CE88}" name="Classe"/>
    <tableColumn id="6" xr3:uid="{5C56D413-6038-254E-BBFE-6EFC5B4BE2FF}" name="Points"/>
  </tableColumns>
  <tableStyleInfo name="TableStyleMedium7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BA3F5639-B81A-654C-BFDF-948889215877}" name="Tableau5719263340" displayName="Tableau5719263340" ref="O142:T172" totalsRowShown="0">
  <autoFilter ref="O142:T172" xr:uid="{72A034E8-9182-4A48-B32A-66B77D580B91}"/>
  <tableColumns count="6">
    <tableColumn id="1" xr3:uid="{17A223F7-9FFC-6746-9EC7-C33CB76024B6}" name="Rang"/>
    <tableColumn id="2" xr3:uid="{0BB83899-246B-2341-A460-33AEAC93224E}" name="Dossard"/>
    <tableColumn id="3" xr3:uid="{03EDC362-BD25-104B-B6AA-B2BA4CCFA2CB}" name="Nom"/>
    <tableColumn id="4" xr3:uid="{EC96E9E6-B4C4-8547-B214-8C72A4F02956}" name="Prénom"/>
    <tableColumn id="5" xr3:uid="{DBBCCF46-5B5D-624C-B335-DD8E3782D837}" name="Classe"/>
    <tableColumn id="6" xr3:uid="{4752A1ED-0B3B-184C-B2F6-1918978323C0}" name="Point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8.xml"/><Relationship Id="rId3" Type="http://schemas.openxmlformats.org/officeDocument/2006/relationships/table" Target="../tables/table13.xml"/><Relationship Id="rId7" Type="http://schemas.openxmlformats.org/officeDocument/2006/relationships/table" Target="../tables/table17.xml"/><Relationship Id="rId2" Type="http://schemas.openxmlformats.org/officeDocument/2006/relationships/table" Target="../tables/table12.xml"/><Relationship Id="rId1" Type="http://schemas.openxmlformats.org/officeDocument/2006/relationships/table" Target="../tables/table11.xml"/><Relationship Id="rId6" Type="http://schemas.openxmlformats.org/officeDocument/2006/relationships/table" Target="../tables/table16.xml"/><Relationship Id="rId5" Type="http://schemas.openxmlformats.org/officeDocument/2006/relationships/table" Target="../tables/table15.xml"/><Relationship Id="rId4" Type="http://schemas.openxmlformats.org/officeDocument/2006/relationships/table" Target="../tables/table14.xml"/><Relationship Id="rId9" Type="http://schemas.openxmlformats.org/officeDocument/2006/relationships/table" Target="../tables/table1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7.xml"/><Relationship Id="rId3" Type="http://schemas.openxmlformats.org/officeDocument/2006/relationships/table" Target="../tables/table22.xml"/><Relationship Id="rId7" Type="http://schemas.openxmlformats.org/officeDocument/2006/relationships/table" Target="../tables/table26.xml"/><Relationship Id="rId2" Type="http://schemas.openxmlformats.org/officeDocument/2006/relationships/table" Target="../tables/table21.xml"/><Relationship Id="rId1" Type="http://schemas.openxmlformats.org/officeDocument/2006/relationships/table" Target="../tables/table20.xml"/><Relationship Id="rId6" Type="http://schemas.openxmlformats.org/officeDocument/2006/relationships/table" Target="../tables/table25.xml"/><Relationship Id="rId5" Type="http://schemas.openxmlformats.org/officeDocument/2006/relationships/table" Target="../tables/table24.xml"/><Relationship Id="rId4" Type="http://schemas.openxmlformats.org/officeDocument/2006/relationships/table" Target="../tables/table23.xml"/><Relationship Id="rId9" Type="http://schemas.openxmlformats.org/officeDocument/2006/relationships/table" Target="../tables/table2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6.xml"/><Relationship Id="rId3" Type="http://schemas.openxmlformats.org/officeDocument/2006/relationships/table" Target="../tables/table31.xml"/><Relationship Id="rId7" Type="http://schemas.openxmlformats.org/officeDocument/2006/relationships/table" Target="../tables/table35.xml"/><Relationship Id="rId2" Type="http://schemas.openxmlformats.org/officeDocument/2006/relationships/table" Target="../tables/table30.xml"/><Relationship Id="rId1" Type="http://schemas.openxmlformats.org/officeDocument/2006/relationships/table" Target="../tables/table29.xml"/><Relationship Id="rId6" Type="http://schemas.openxmlformats.org/officeDocument/2006/relationships/table" Target="../tables/table34.xml"/><Relationship Id="rId5" Type="http://schemas.openxmlformats.org/officeDocument/2006/relationships/table" Target="../tables/table33.xml"/><Relationship Id="rId4" Type="http://schemas.openxmlformats.org/officeDocument/2006/relationships/table" Target="../tables/table32.xml"/><Relationship Id="rId9" Type="http://schemas.openxmlformats.org/officeDocument/2006/relationships/table" Target="../tables/table3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A7D0D-71DC-5C43-B3C2-D12EEBA6E0FA}">
  <dimension ref="A1:L690"/>
  <sheetViews>
    <sheetView zoomScaleNormal="40" workbookViewId="0">
      <selection activeCell="L431" sqref="L431"/>
    </sheetView>
  </sheetViews>
  <sheetFormatPr baseColWidth="10" defaultRowHeight="16" x14ac:dyDescent="0.2"/>
  <cols>
    <col min="1" max="1" width="17.5" style="2" customWidth="1"/>
    <col min="2" max="2" width="23.83203125" customWidth="1"/>
    <col min="3" max="3" width="14.1640625" customWidth="1"/>
    <col min="4" max="5" width="10.83203125" style="2"/>
    <col min="6" max="6" width="12.6640625" style="2" customWidth="1"/>
    <col min="7" max="7" width="10.83203125" style="2"/>
    <col min="8" max="8" width="15" customWidth="1"/>
    <col min="9" max="9" width="18.33203125" customWidth="1"/>
    <col min="11" max="11" width="9.6640625" customWidth="1"/>
    <col min="12" max="12" width="17.5" customWidth="1"/>
  </cols>
  <sheetData>
    <row r="1" spans="1:12" x14ac:dyDescent="0.2">
      <c r="A1" s="2" t="s">
        <v>0</v>
      </c>
      <c r="B1" t="s">
        <v>1</v>
      </c>
      <c r="C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t="s">
        <v>1108</v>
      </c>
      <c r="I1" t="s">
        <v>1109</v>
      </c>
      <c r="J1" t="s">
        <v>1105</v>
      </c>
      <c r="K1" t="s">
        <v>1107</v>
      </c>
      <c r="L1" t="s">
        <v>1106</v>
      </c>
    </row>
    <row r="2" spans="1:12" x14ac:dyDescent="0.2">
      <c r="A2" s="2">
        <v>6101</v>
      </c>
      <c r="B2" t="s">
        <v>7</v>
      </c>
      <c r="C2" t="s">
        <v>8</v>
      </c>
      <c r="D2" s="2" t="s">
        <v>9</v>
      </c>
      <c r="E2" s="2">
        <v>2011</v>
      </c>
      <c r="F2" s="2" t="s">
        <v>1097</v>
      </c>
      <c r="G2" s="2" t="s">
        <v>1054</v>
      </c>
      <c r="H2" s="2" t="s">
        <v>1118</v>
      </c>
      <c r="I2" s="2" t="s">
        <v>1117</v>
      </c>
      <c r="J2" s="2" t="s">
        <v>1116</v>
      </c>
      <c r="K2" s="2">
        <v>1700</v>
      </c>
      <c r="L2" s="2" t="s">
        <v>1119</v>
      </c>
    </row>
    <row r="3" spans="1:12" x14ac:dyDescent="0.2">
      <c r="A3" s="2">
        <f>A2+1</f>
        <v>6102</v>
      </c>
      <c r="B3" t="s">
        <v>10</v>
      </c>
      <c r="C3" t="s">
        <v>11</v>
      </c>
      <c r="D3" s="2" t="s">
        <v>9</v>
      </c>
      <c r="E3" s="2">
        <v>2011</v>
      </c>
      <c r="F3" s="2" t="s">
        <v>1098</v>
      </c>
      <c r="G3" s="2" t="s">
        <v>1055</v>
      </c>
      <c r="H3" s="2" t="s">
        <v>1114</v>
      </c>
      <c r="I3" s="2" t="s">
        <v>1115</v>
      </c>
      <c r="J3" s="2" t="s">
        <v>1116</v>
      </c>
      <c r="K3" s="2">
        <v>1700</v>
      </c>
      <c r="L3" s="2" t="s">
        <v>726</v>
      </c>
    </row>
    <row r="4" spans="1:12" x14ac:dyDescent="0.2">
      <c r="A4" s="2">
        <f t="shared" ref="A4:A27" si="0">A3+1</f>
        <v>6103</v>
      </c>
      <c r="B4" t="s">
        <v>12</v>
      </c>
      <c r="C4" t="s">
        <v>13</v>
      </c>
      <c r="D4" s="2" t="s">
        <v>9</v>
      </c>
      <c r="E4" s="2">
        <v>2011</v>
      </c>
      <c r="F4" s="2" t="s">
        <v>1097</v>
      </c>
      <c r="G4" s="2" t="s">
        <v>1054</v>
      </c>
      <c r="H4" s="2" t="s">
        <v>1118</v>
      </c>
      <c r="I4" s="2" t="s">
        <v>1117</v>
      </c>
      <c r="J4" s="2" t="s">
        <v>1116</v>
      </c>
      <c r="K4" s="2">
        <v>1700</v>
      </c>
      <c r="L4" s="2" t="s">
        <v>1119</v>
      </c>
    </row>
    <row r="5" spans="1:12" x14ac:dyDescent="0.2">
      <c r="A5" s="2">
        <f t="shared" si="0"/>
        <v>6104</v>
      </c>
      <c r="B5" t="s">
        <v>14</v>
      </c>
      <c r="C5" t="s">
        <v>15</v>
      </c>
      <c r="D5" s="2" t="s">
        <v>9</v>
      </c>
      <c r="E5" s="2">
        <v>2011</v>
      </c>
      <c r="F5" s="2" t="s">
        <v>1098</v>
      </c>
      <c r="G5" s="2" t="s">
        <v>1055</v>
      </c>
      <c r="H5" s="2" t="s">
        <v>1114</v>
      </c>
      <c r="I5" s="2" t="s">
        <v>1115</v>
      </c>
      <c r="J5" s="2" t="s">
        <v>1116</v>
      </c>
      <c r="K5" s="2">
        <v>1700</v>
      </c>
      <c r="L5" s="2" t="s">
        <v>726</v>
      </c>
    </row>
    <row r="6" spans="1:12" x14ac:dyDescent="0.2">
      <c r="A6" s="2">
        <f t="shared" si="0"/>
        <v>6105</v>
      </c>
      <c r="B6" t="s">
        <v>16</v>
      </c>
      <c r="C6" t="s">
        <v>17</v>
      </c>
      <c r="D6" s="2" t="s">
        <v>9</v>
      </c>
      <c r="E6" s="2">
        <v>2011</v>
      </c>
      <c r="F6" s="2" t="s">
        <v>1097</v>
      </c>
      <c r="G6" s="2" t="s">
        <v>1054</v>
      </c>
      <c r="H6" s="2" t="s">
        <v>1118</v>
      </c>
      <c r="I6" s="2" t="s">
        <v>1117</v>
      </c>
      <c r="J6" s="2" t="s">
        <v>1116</v>
      </c>
      <c r="K6" s="2">
        <v>1700</v>
      </c>
      <c r="L6" s="2" t="s">
        <v>1119</v>
      </c>
    </row>
    <row r="7" spans="1:12" x14ac:dyDescent="0.2">
      <c r="A7" s="2">
        <f t="shared" si="0"/>
        <v>6106</v>
      </c>
      <c r="B7" t="s">
        <v>18</v>
      </c>
      <c r="C7" t="s">
        <v>19</v>
      </c>
      <c r="D7" s="2" t="s">
        <v>9</v>
      </c>
      <c r="E7" s="2">
        <v>2011</v>
      </c>
      <c r="F7" s="2" t="s">
        <v>1097</v>
      </c>
      <c r="G7" s="2" t="s">
        <v>1054</v>
      </c>
      <c r="H7" s="2" t="s">
        <v>1118</v>
      </c>
      <c r="I7" s="2" t="s">
        <v>1117</v>
      </c>
      <c r="J7" s="2" t="s">
        <v>1116</v>
      </c>
      <c r="K7" s="2">
        <v>1700</v>
      </c>
      <c r="L7" s="2" t="s">
        <v>1119</v>
      </c>
    </row>
    <row r="8" spans="1:12" x14ac:dyDescent="0.2">
      <c r="A8" s="2">
        <f t="shared" si="0"/>
        <v>6107</v>
      </c>
      <c r="B8" t="s">
        <v>20</v>
      </c>
      <c r="C8" t="s">
        <v>21</v>
      </c>
      <c r="D8" s="2" t="s">
        <v>9</v>
      </c>
      <c r="E8" s="2">
        <v>2011</v>
      </c>
      <c r="F8" s="2" t="s">
        <v>1097</v>
      </c>
      <c r="G8" s="2" t="s">
        <v>1054</v>
      </c>
      <c r="H8" s="2" t="s">
        <v>1118</v>
      </c>
      <c r="I8" s="2" t="s">
        <v>1117</v>
      </c>
      <c r="J8" s="2" t="s">
        <v>1116</v>
      </c>
      <c r="K8" s="2">
        <v>1700</v>
      </c>
      <c r="L8" s="2" t="s">
        <v>1119</v>
      </c>
    </row>
    <row r="9" spans="1:12" x14ac:dyDescent="0.2">
      <c r="A9" s="2">
        <f t="shared" si="0"/>
        <v>6108</v>
      </c>
      <c r="B9" t="s">
        <v>22</v>
      </c>
      <c r="C9" t="s">
        <v>23</v>
      </c>
      <c r="D9" s="2" t="s">
        <v>9</v>
      </c>
      <c r="E9" s="2">
        <v>2011</v>
      </c>
      <c r="F9" s="2" t="s">
        <v>1097</v>
      </c>
      <c r="G9" s="2" t="s">
        <v>1054</v>
      </c>
      <c r="H9" s="2" t="s">
        <v>1118</v>
      </c>
      <c r="I9" s="2" t="s">
        <v>1117</v>
      </c>
      <c r="J9" s="2" t="s">
        <v>1116</v>
      </c>
      <c r="K9" s="2">
        <v>1700</v>
      </c>
      <c r="L9" s="2" t="s">
        <v>1119</v>
      </c>
    </row>
    <row r="10" spans="1:12" x14ac:dyDescent="0.2">
      <c r="A10" s="2">
        <f t="shared" si="0"/>
        <v>6109</v>
      </c>
      <c r="B10" t="s">
        <v>24</v>
      </c>
      <c r="C10" t="s">
        <v>25</v>
      </c>
      <c r="D10" s="2" t="s">
        <v>9</v>
      </c>
      <c r="E10" s="2">
        <v>2011</v>
      </c>
      <c r="F10" s="2" t="s">
        <v>1097</v>
      </c>
      <c r="G10" s="2" t="s">
        <v>1054</v>
      </c>
      <c r="H10" s="2" t="s">
        <v>1118</v>
      </c>
      <c r="I10" s="2" t="s">
        <v>1117</v>
      </c>
      <c r="J10" s="2" t="s">
        <v>1116</v>
      </c>
      <c r="K10" s="2">
        <v>1700</v>
      </c>
      <c r="L10" s="2" t="s">
        <v>1119</v>
      </c>
    </row>
    <row r="11" spans="1:12" x14ac:dyDescent="0.2">
      <c r="A11" s="2">
        <f t="shared" si="0"/>
        <v>6110</v>
      </c>
      <c r="B11" t="s">
        <v>26</v>
      </c>
      <c r="C11" t="s">
        <v>27</v>
      </c>
      <c r="D11" s="2" t="s">
        <v>9</v>
      </c>
      <c r="E11" s="2">
        <v>2011</v>
      </c>
      <c r="F11" s="2" t="s">
        <v>1097</v>
      </c>
      <c r="G11" s="2" t="s">
        <v>1054</v>
      </c>
      <c r="H11" s="2" t="s">
        <v>1118</v>
      </c>
      <c r="I11" s="2" t="s">
        <v>1117</v>
      </c>
      <c r="J11" s="2" t="s">
        <v>1116</v>
      </c>
      <c r="K11" s="2">
        <v>1700</v>
      </c>
      <c r="L11" s="2" t="s">
        <v>1119</v>
      </c>
    </row>
    <row r="12" spans="1:12" x14ac:dyDescent="0.2">
      <c r="A12" s="2">
        <f t="shared" si="0"/>
        <v>6111</v>
      </c>
      <c r="B12" t="s">
        <v>28</v>
      </c>
      <c r="C12" t="s">
        <v>29</v>
      </c>
      <c r="D12" s="2" t="s">
        <v>9</v>
      </c>
      <c r="E12" s="2">
        <v>2011</v>
      </c>
      <c r="F12" s="2" t="s">
        <v>1097</v>
      </c>
      <c r="G12" s="2" t="s">
        <v>1054</v>
      </c>
      <c r="H12" s="2" t="s">
        <v>1118</v>
      </c>
      <c r="I12" s="2" t="s">
        <v>1117</v>
      </c>
      <c r="J12" s="2" t="s">
        <v>1116</v>
      </c>
      <c r="K12" s="2">
        <v>1700</v>
      </c>
      <c r="L12" s="2" t="s">
        <v>1119</v>
      </c>
    </row>
    <row r="13" spans="1:12" x14ac:dyDescent="0.2">
      <c r="A13" s="2">
        <f t="shared" si="0"/>
        <v>6112</v>
      </c>
      <c r="B13" t="s">
        <v>30</v>
      </c>
      <c r="C13" t="s">
        <v>31</v>
      </c>
      <c r="D13" s="2" t="s">
        <v>9</v>
      </c>
      <c r="E13" s="2">
        <v>2011</v>
      </c>
      <c r="F13" s="2" t="s">
        <v>1097</v>
      </c>
      <c r="G13" s="2" t="s">
        <v>1054</v>
      </c>
      <c r="H13" s="2" t="s">
        <v>1118</v>
      </c>
      <c r="I13" s="2" t="s">
        <v>1117</v>
      </c>
      <c r="J13" s="2" t="s">
        <v>1116</v>
      </c>
      <c r="K13" s="2">
        <v>1700</v>
      </c>
      <c r="L13" s="2" t="s">
        <v>1119</v>
      </c>
    </row>
    <row r="14" spans="1:12" x14ac:dyDescent="0.2">
      <c r="A14" s="2">
        <f t="shared" si="0"/>
        <v>6113</v>
      </c>
      <c r="B14" t="s">
        <v>32</v>
      </c>
      <c r="C14" t="s">
        <v>33</v>
      </c>
      <c r="D14" s="2" t="s">
        <v>9</v>
      </c>
      <c r="E14" s="2">
        <v>2011</v>
      </c>
      <c r="F14" s="2" t="s">
        <v>1098</v>
      </c>
      <c r="G14" s="2" t="s">
        <v>1055</v>
      </c>
      <c r="H14" s="2" t="s">
        <v>1114</v>
      </c>
      <c r="I14" s="2" t="s">
        <v>1115</v>
      </c>
      <c r="J14" s="2" t="s">
        <v>1116</v>
      </c>
      <c r="K14" s="2">
        <v>1700</v>
      </c>
      <c r="L14" s="2" t="s">
        <v>726</v>
      </c>
    </row>
    <row r="15" spans="1:12" x14ac:dyDescent="0.2">
      <c r="A15" s="2">
        <f t="shared" si="0"/>
        <v>6114</v>
      </c>
      <c r="B15" t="s">
        <v>34</v>
      </c>
      <c r="C15" t="s">
        <v>35</v>
      </c>
      <c r="D15" s="2" t="s">
        <v>9</v>
      </c>
      <c r="E15" s="2">
        <v>2011</v>
      </c>
      <c r="F15" s="2" t="s">
        <v>1098</v>
      </c>
      <c r="G15" s="2" t="s">
        <v>1055</v>
      </c>
      <c r="H15" s="2" t="s">
        <v>1114</v>
      </c>
      <c r="I15" s="2" t="s">
        <v>1115</v>
      </c>
      <c r="J15" s="2" t="s">
        <v>1116</v>
      </c>
      <c r="K15" s="2">
        <v>1700</v>
      </c>
      <c r="L15" s="2" t="s">
        <v>726</v>
      </c>
    </row>
    <row r="16" spans="1:12" x14ac:dyDescent="0.2">
      <c r="A16" s="2">
        <f t="shared" si="0"/>
        <v>6115</v>
      </c>
      <c r="B16" t="s">
        <v>36</v>
      </c>
      <c r="C16" t="s">
        <v>37</v>
      </c>
      <c r="D16" s="2" t="s">
        <v>9</v>
      </c>
      <c r="E16" s="2">
        <v>2011</v>
      </c>
      <c r="F16" s="2" t="s">
        <v>1098</v>
      </c>
      <c r="G16" s="2" t="s">
        <v>1055</v>
      </c>
      <c r="H16" s="2" t="s">
        <v>1114</v>
      </c>
      <c r="I16" s="2" t="s">
        <v>1115</v>
      </c>
      <c r="J16" s="2" t="s">
        <v>1116</v>
      </c>
      <c r="K16" s="2">
        <v>1700</v>
      </c>
      <c r="L16" s="2" t="s">
        <v>726</v>
      </c>
    </row>
    <row r="17" spans="1:12" x14ac:dyDescent="0.2">
      <c r="A17" s="2">
        <f t="shared" si="0"/>
        <v>6116</v>
      </c>
      <c r="B17" t="s">
        <v>38</v>
      </c>
      <c r="C17" t="s">
        <v>39</v>
      </c>
      <c r="D17" s="2" t="s">
        <v>9</v>
      </c>
      <c r="E17" s="2">
        <v>2011</v>
      </c>
      <c r="F17" s="2" t="s">
        <v>1097</v>
      </c>
      <c r="G17" s="2" t="s">
        <v>1054</v>
      </c>
      <c r="H17" s="2" t="s">
        <v>1118</v>
      </c>
      <c r="I17" s="2" t="s">
        <v>1117</v>
      </c>
      <c r="J17" s="2" t="s">
        <v>1116</v>
      </c>
      <c r="K17" s="2">
        <v>1700</v>
      </c>
      <c r="L17" s="2" t="s">
        <v>1119</v>
      </c>
    </row>
    <row r="18" spans="1:12" x14ac:dyDescent="0.2">
      <c r="A18" s="2">
        <f t="shared" si="0"/>
        <v>6117</v>
      </c>
      <c r="B18" t="s">
        <v>40</v>
      </c>
      <c r="C18" t="s">
        <v>41</v>
      </c>
      <c r="D18" s="2" t="s">
        <v>9</v>
      </c>
      <c r="E18" s="2">
        <v>2011</v>
      </c>
      <c r="F18" s="2" t="s">
        <v>1097</v>
      </c>
      <c r="G18" s="2" t="s">
        <v>1054</v>
      </c>
      <c r="H18" s="2" t="s">
        <v>1118</v>
      </c>
      <c r="I18" s="2" t="s">
        <v>1117</v>
      </c>
      <c r="J18" s="2" t="s">
        <v>1116</v>
      </c>
      <c r="K18" s="2">
        <v>1700</v>
      </c>
      <c r="L18" s="2" t="s">
        <v>1119</v>
      </c>
    </row>
    <row r="19" spans="1:12" x14ac:dyDescent="0.2">
      <c r="A19" s="2">
        <f t="shared" si="0"/>
        <v>6118</v>
      </c>
      <c r="B19" t="s">
        <v>42</v>
      </c>
      <c r="C19" t="s">
        <v>43</v>
      </c>
      <c r="D19" s="2" t="s">
        <v>9</v>
      </c>
      <c r="E19" s="2">
        <v>2011</v>
      </c>
      <c r="F19" s="2" t="s">
        <v>1097</v>
      </c>
      <c r="G19" s="2" t="s">
        <v>1054</v>
      </c>
      <c r="H19" s="2" t="s">
        <v>1118</v>
      </c>
      <c r="I19" s="2" t="s">
        <v>1117</v>
      </c>
      <c r="J19" s="2" t="s">
        <v>1116</v>
      </c>
      <c r="K19" s="2">
        <v>1700</v>
      </c>
      <c r="L19" s="2" t="s">
        <v>1119</v>
      </c>
    </row>
    <row r="20" spans="1:12" x14ac:dyDescent="0.2">
      <c r="A20" s="2">
        <f t="shared" si="0"/>
        <v>6119</v>
      </c>
      <c r="B20" t="s">
        <v>44</v>
      </c>
      <c r="C20" t="s">
        <v>45</v>
      </c>
      <c r="D20" s="2" t="s">
        <v>9</v>
      </c>
      <c r="E20" s="2">
        <v>2011</v>
      </c>
      <c r="F20" s="2" t="s">
        <v>1097</v>
      </c>
      <c r="G20" s="2" t="s">
        <v>1054</v>
      </c>
      <c r="H20" s="2" t="s">
        <v>1118</v>
      </c>
      <c r="I20" s="2" t="s">
        <v>1117</v>
      </c>
      <c r="J20" s="2" t="s">
        <v>1116</v>
      </c>
      <c r="K20" s="2">
        <v>1700</v>
      </c>
      <c r="L20" s="2" t="s">
        <v>1119</v>
      </c>
    </row>
    <row r="21" spans="1:12" x14ac:dyDescent="0.2">
      <c r="A21" s="2">
        <f t="shared" si="0"/>
        <v>6120</v>
      </c>
      <c r="B21" t="s">
        <v>46</v>
      </c>
      <c r="C21" t="s">
        <v>47</v>
      </c>
      <c r="D21" s="2" t="s">
        <v>9</v>
      </c>
      <c r="E21" s="2">
        <v>2011</v>
      </c>
      <c r="F21" s="2" t="s">
        <v>1097</v>
      </c>
      <c r="G21" s="2" t="s">
        <v>1054</v>
      </c>
      <c r="H21" s="2" t="s">
        <v>1118</v>
      </c>
      <c r="I21" s="2" t="s">
        <v>1117</v>
      </c>
      <c r="J21" s="2" t="s">
        <v>1116</v>
      </c>
      <c r="K21" s="2">
        <v>1700</v>
      </c>
      <c r="L21" s="2" t="s">
        <v>1119</v>
      </c>
    </row>
    <row r="22" spans="1:12" x14ac:dyDescent="0.2">
      <c r="A22" s="2">
        <f t="shared" si="0"/>
        <v>6121</v>
      </c>
      <c r="B22" t="s">
        <v>48</v>
      </c>
      <c r="C22" t="s">
        <v>49</v>
      </c>
      <c r="D22" s="2" t="s">
        <v>9</v>
      </c>
      <c r="E22" s="2">
        <v>2011</v>
      </c>
      <c r="F22" s="2" t="s">
        <v>1097</v>
      </c>
      <c r="G22" s="2" t="s">
        <v>1054</v>
      </c>
      <c r="H22" s="2" t="s">
        <v>1118</v>
      </c>
      <c r="I22" s="2" t="s">
        <v>1117</v>
      </c>
      <c r="J22" s="2" t="s">
        <v>1116</v>
      </c>
      <c r="K22" s="2">
        <v>1700</v>
      </c>
      <c r="L22" s="2" t="s">
        <v>1119</v>
      </c>
    </row>
    <row r="23" spans="1:12" x14ac:dyDescent="0.2">
      <c r="A23" s="2">
        <f t="shared" si="0"/>
        <v>6122</v>
      </c>
      <c r="B23" t="s">
        <v>50</v>
      </c>
      <c r="C23" t="s">
        <v>51</v>
      </c>
      <c r="D23" s="2" t="s">
        <v>9</v>
      </c>
      <c r="E23" s="2">
        <v>2011</v>
      </c>
      <c r="F23" s="2" t="s">
        <v>1098</v>
      </c>
      <c r="G23" s="2" t="s">
        <v>1055</v>
      </c>
      <c r="H23" s="2" t="s">
        <v>1114</v>
      </c>
      <c r="I23" s="2" t="s">
        <v>1115</v>
      </c>
      <c r="J23" s="2" t="s">
        <v>1116</v>
      </c>
      <c r="K23" s="2">
        <v>1700</v>
      </c>
      <c r="L23" s="2" t="s">
        <v>726</v>
      </c>
    </row>
    <row r="24" spans="1:12" x14ac:dyDescent="0.2">
      <c r="A24" s="2">
        <f t="shared" si="0"/>
        <v>6123</v>
      </c>
      <c r="B24" t="s">
        <v>52</v>
      </c>
      <c r="C24" t="s">
        <v>53</v>
      </c>
      <c r="D24" s="2" t="s">
        <v>9</v>
      </c>
      <c r="E24" s="2">
        <v>2011</v>
      </c>
      <c r="F24" s="2" t="s">
        <v>1098</v>
      </c>
      <c r="G24" s="2" t="s">
        <v>1055</v>
      </c>
      <c r="H24" s="2" t="s">
        <v>1114</v>
      </c>
      <c r="I24" s="2" t="s">
        <v>1115</v>
      </c>
      <c r="J24" s="2" t="s">
        <v>1116</v>
      </c>
      <c r="K24" s="2">
        <v>1700</v>
      </c>
      <c r="L24" s="2" t="s">
        <v>726</v>
      </c>
    </row>
    <row r="25" spans="1:12" x14ac:dyDescent="0.2">
      <c r="A25" s="2">
        <f t="shared" si="0"/>
        <v>6124</v>
      </c>
      <c r="B25" t="s">
        <v>54</v>
      </c>
      <c r="C25" t="s">
        <v>55</v>
      </c>
      <c r="D25" s="2" t="s">
        <v>9</v>
      </c>
      <c r="E25" s="2">
        <v>2011</v>
      </c>
      <c r="F25" s="2" t="s">
        <v>1097</v>
      </c>
      <c r="G25" s="2" t="s">
        <v>1054</v>
      </c>
      <c r="H25" s="2" t="s">
        <v>1118</v>
      </c>
      <c r="I25" s="2" t="s">
        <v>1117</v>
      </c>
      <c r="J25" s="2" t="s">
        <v>1116</v>
      </c>
      <c r="K25" s="2">
        <v>1700</v>
      </c>
      <c r="L25" s="2" t="s">
        <v>1119</v>
      </c>
    </row>
    <row r="26" spans="1:12" x14ac:dyDescent="0.2">
      <c r="A26" s="2">
        <f t="shared" si="0"/>
        <v>6125</v>
      </c>
      <c r="B26" t="s">
        <v>56</v>
      </c>
      <c r="C26" t="s">
        <v>57</v>
      </c>
      <c r="D26" s="2" t="s">
        <v>9</v>
      </c>
      <c r="E26" s="2">
        <v>2011</v>
      </c>
      <c r="F26" s="2" t="s">
        <v>1097</v>
      </c>
      <c r="G26" s="2" t="s">
        <v>1054</v>
      </c>
      <c r="H26" s="2" t="s">
        <v>1118</v>
      </c>
      <c r="I26" s="2" t="s">
        <v>1117</v>
      </c>
      <c r="J26" s="2" t="s">
        <v>1116</v>
      </c>
      <c r="K26" s="2">
        <v>1700</v>
      </c>
      <c r="L26" s="2" t="s">
        <v>1119</v>
      </c>
    </row>
    <row r="27" spans="1:12" x14ac:dyDescent="0.2">
      <c r="A27" s="2">
        <f t="shared" si="0"/>
        <v>6126</v>
      </c>
      <c r="B27" t="s">
        <v>58</v>
      </c>
      <c r="C27" t="s">
        <v>59</v>
      </c>
      <c r="D27" s="2" t="s">
        <v>9</v>
      </c>
      <c r="E27" s="2">
        <v>2011</v>
      </c>
      <c r="F27" s="2" t="s">
        <v>1097</v>
      </c>
      <c r="G27" s="2" t="s">
        <v>1054</v>
      </c>
      <c r="H27" s="2" t="s">
        <v>1118</v>
      </c>
      <c r="I27" s="2" t="s">
        <v>1117</v>
      </c>
      <c r="J27" s="2" t="s">
        <v>1116</v>
      </c>
      <c r="K27" s="2">
        <v>1700</v>
      </c>
      <c r="L27" s="2" t="s">
        <v>1119</v>
      </c>
    </row>
    <row r="28" spans="1:12" x14ac:dyDescent="0.2">
      <c r="A28" s="2">
        <v>6201</v>
      </c>
      <c r="B28" t="s">
        <v>60</v>
      </c>
      <c r="C28" t="s">
        <v>61</v>
      </c>
      <c r="D28" s="2" t="s">
        <v>62</v>
      </c>
      <c r="E28" s="2">
        <v>2011</v>
      </c>
      <c r="F28" s="2" t="s">
        <v>1098</v>
      </c>
      <c r="G28" s="2" t="s">
        <v>1055</v>
      </c>
      <c r="H28" s="2" t="s">
        <v>1114</v>
      </c>
      <c r="I28" s="2" t="s">
        <v>1115</v>
      </c>
      <c r="J28" s="2" t="s">
        <v>1116</v>
      </c>
      <c r="K28" s="2">
        <v>1700</v>
      </c>
      <c r="L28" s="2" t="s">
        <v>726</v>
      </c>
    </row>
    <row r="29" spans="1:12" x14ac:dyDescent="0.2">
      <c r="A29" s="2">
        <f>A28+1</f>
        <v>6202</v>
      </c>
      <c r="B29" t="s">
        <v>63</v>
      </c>
      <c r="C29" t="s">
        <v>64</v>
      </c>
      <c r="D29" s="2" t="s">
        <v>62</v>
      </c>
      <c r="E29" s="2">
        <v>2011</v>
      </c>
      <c r="F29" s="2" t="s">
        <v>1097</v>
      </c>
      <c r="G29" s="2" t="s">
        <v>1054</v>
      </c>
      <c r="H29" s="2" t="s">
        <v>1118</v>
      </c>
      <c r="I29" s="2" t="s">
        <v>1117</v>
      </c>
      <c r="J29" s="2" t="s">
        <v>1116</v>
      </c>
      <c r="K29" s="2">
        <v>1700</v>
      </c>
      <c r="L29" s="2" t="s">
        <v>1119</v>
      </c>
    </row>
    <row r="30" spans="1:12" x14ac:dyDescent="0.2">
      <c r="A30" s="2">
        <f t="shared" ref="A30:A51" si="1">A29+1</f>
        <v>6203</v>
      </c>
      <c r="B30" t="s">
        <v>65</v>
      </c>
      <c r="C30" t="s">
        <v>66</v>
      </c>
      <c r="D30" s="2" t="s">
        <v>62</v>
      </c>
      <c r="E30" s="2">
        <v>2011</v>
      </c>
      <c r="F30" s="2" t="s">
        <v>1098</v>
      </c>
      <c r="G30" s="2" t="s">
        <v>1055</v>
      </c>
      <c r="H30" s="2" t="s">
        <v>1114</v>
      </c>
      <c r="I30" s="2" t="s">
        <v>1115</v>
      </c>
      <c r="J30" s="2" t="s">
        <v>1116</v>
      </c>
      <c r="K30" s="2">
        <v>1700</v>
      </c>
      <c r="L30" s="2" t="s">
        <v>726</v>
      </c>
    </row>
    <row r="31" spans="1:12" x14ac:dyDescent="0.2">
      <c r="A31" s="2">
        <f t="shared" si="1"/>
        <v>6204</v>
      </c>
      <c r="B31" t="s">
        <v>67</v>
      </c>
      <c r="C31" t="s">
        <v>68</v>
      </c>
      <c r="D31" s="2" t="s">
        <v>62</v>
      </c>
      <c r="E31" s="2">
        <v>2011</v>
      </c>
      <c r="F31" s="2" t="s">
        <v>1097</v>
      </c>
      <c r="G31" s="2" t="s">
        <v>1054</v>
      </c>
      <c r="H31" s="2" t="s">
        <v>1118</v>
      </c>
      <c r="I31" s="2" t="s">
        <v>1117</v>
      </c>
      <c r="J31" s="2" t="s">
        <v>1116</v>
      </c>
      <c r="K31" s="2">
        <v>1700</v>
      </c>
      <c r="L31" s="2" t="s">
        <v>1119</v>
      </c>
    </row>
    <row r="32" spans="1:12" x14ac:dyDescent="0.2">
      <c r="A32" s="2">
        <f t="shared" si="1"/>
        <v>6205</v>
      </c>
      <c r="B32" t="s">
        <v>69</v>
      </c>
      <c r="C32" t="s">
        <v>53</v>
      </c>
      <c r="D32" s="2" t="s">
        <v>62</v>
      </c>
      <c r="E32" s="2">
        <v>2011</v>
      </c>
      <c r="F32" s="2" t="s">
        <v>1098</v>
      </c>
      <c r="G32" s="2" t="s">
        <v>1055</v>
      </c>
      <c r="H32" s="2" t="s">
        <v>1114</v>
      </c>
      <c r="I32" s="2" t="s">
        <v>1115</v>
      </c>
      <c r="J32" s="2" t="s">
        <v>1116</v>
      </c>
      <c r="K32" s="2">
        <v>1700</v>
      </c>
      <c r="L32" s="2" t="s">
        <v>726</v>
      </c>
    </row>
    <row r="33" spans="1:12" x14ac:dyDescent="0.2">
      <c r="A33" s="2">
        <f t="shared" si="1"/>
        <v>6206</v>
      </c>
      <c r="B33" t="s">
        <v>70</v>
      </c>
      <c r="C33" t="s">
        <v>71</v>
      </c>
      <c r="D33" s="2" t="s">
        <v>62</v>
      </c>
      <c r="E33" s="2">
        <v>2011</v>
      </c>
      <c r="F33" s="2" t="s">
        <v>1098</v>
      </c>
      <c r="G33" s="2" t="s">
        <v>1055</v>
      </c>
      <c r="H33" s="2" t="s">
        <v>1114</v>
      </c>
      <c r="I33" s="2" t="s">
        <v>1115</v>
      </c>
      <c r="J33" s="2" t="s">
        <v>1116</v>
      </c>
      <c r="K33" s="2">
        <v>1700</v>
      </c>
      <c r="L33" s="2" t="s">
        <v>726</v>
      </c>
    </row>
    <row r="34" spans="1:12" x14ac:dyDescent="0.2">
      <c r="A34" s="2">
        <f t="shared" si="1"/>
        <v>6207</v>
      </c>
      <c r="B34" t="s">
        <v>72</v>
      </c>
      <c r="C34" t="s">
        <v>73</v>
      </c>
      <c r="D34" s="2" t="s">
        <v>62</v>
      </c>
      <c r="E34" s="2">
        <v>2011</v>
      </c>
      <c r="F34" s="2" t="s">
        <v>1097</v>
      </c>
      <c r="G34" s="2" t="s">
        <v>1054</v>
      </c>
      <c r="H34" s="2" t="s">
        <v>1118</v>
      </c>
      <c r="I34" s="2" t="s">
        <v>1117</v>
      </c>
      <c r="J34" s="2" t="s">
        <v>1116</v>
      </c>
      <c r="K34" s="2">
        <v>1700</v>
      </c>
      <c r="L34" s="2" t="s">
        <v>1119</v>
      </c>
    </row>
    <row r="35" spans="1:12" x14ac:dyDescent="0.2">
      <c r="A35" s="2">
        <f t="shared" si="1"/>
        <v>6208</v>
      </c>
      <c r="B35" t="s">
        <v>74</v>
      </c>
      <c r="C35" t="s">
        <v>75</v>
      </c>
      <c r="D35" s="2" t="s">
        <v>62</v>
      </c>
      <c r="E35" s="2">
        <v>2011</v>
      </c>
      <c r="F35" s="2" t="s">
        <v>1098</v>
      </c>
      <c r="G35" s="2" t="s">
        <v>1055</v>
      </c>
      <c r="H35" s="2" t="s">
        <v>1114</v>
      </c>
      <c r="I35" s="2" t="s">
        <v>1115</v>
      </c>
      <c r="J35" s="2" t="s">
        <v>1116</v>
      </c>
      <c r="K35" s="2">
        <v>1700</v>
      </c>
      <c r="L35" s="2" t="s">
        <v>726</v>
      </c>
    </row>
    <row r="36" spans="1:12" x14ac:dyDescent="0.2">
      <c r="A36" s="2">
        <f t="shared" si="1"/>
        <v>6209</v>
      </c>
      <c r="B36" t="s">
        <v>76</v>
      </c>
      <c r="C36" t="s">
        <v>77</v>
      </c>
      <c r="D36" s="2" t="s">
        <v>62</v>
      </c>
      <c r="E36" s="2">
        <v>2011</v>
      </c>
      <c r="F36" s="2" t="s">
        <v>1098</v>
      </c>
      <c r="G36" s="2" t="s">
        <v>1055</v>
      </c>
      <c r="H36" s="2" t="s">
        <v>1114</v>
      </c>
      <c r="I36" s="2" t="s">
        <v>1115</v>
      </c>
      <c r="J36" s="2" t="s">
        <v>1116</v>
      </c>
      <c r="K36" s="2">
        <v>1700</v>
      </c>
      <c r="L36" s="2" t="s">
        <v>726</v>
      </c>
    </row>
    <row r="37" spans="1:12" x14ac:dyDescent="0.2">
      <c r="A37" s="2">
        <f t="shared" si="1"/>
        <v>6210</v>
      </c>
      <c r="B37" t="s">
        <v>78</v>
      </c>
      <c r="C37" t="s">
        <v>79</v>
      </c>
      <c r="D37" s="2" t="s">
        <v>62</v>
      </c>
      <c r="E37" s="2">
        <v>2011</v>
      </c>
      <c r="F37" s="2" t="s">
        <v>1098</v>
      </c>
      <c r="G37" s="2" t="s">
        <v>1055</v>
      </c>
      <c r="H37" s="2" t="s">
        <v>1114</v>
      </c>
      <c r="I37" s="2" t="s">
        <v>1115</v>
      </c>
      <c r="J37" s="2" t="s">
        <v>1116</v>
      </c>
      <c r="K37" s="2">
        <v>1700</v>
      </c>
      <c r="L37" s="2" t="s">
        <v>726</v>
      </c>
    </row>
    <row r="38" spans="1:12" x14ac:dyDescent="0.2">
      <c r="A38" s="2">
        <f t="shared" si="1"/>
        <v>6211</v>
      </c>
      <c r="B38" t="s">
        <v>80</v>
      </c>
      <c r="C38" t="s">
        <v>81</v>
      </c>
      <c r="D38" s="2" t="s">
        <v>62</v>
      </c>
      <c r="E38" s="2">
        <v>2011</v>
      </c>
      <c r="F38" s="2" t="s">
        <v>1097</v>
      </c>
      <c r="G38" s="2" t="s">
        <v>1054</v>
      </c>
      <c r="H38" s="2" t="s">
        <v>1118</v>
      </c>
      <c r="I38" s="2" t="s">
        <v>1117</v>
      </c>
      <c r="J38" s="2" t="s">
        <v>1116</v>
      </c>
      <c r="K38" s="2">
        <v>1700</v>
      </c>
      <c r="L38" s="2" t="s">
        <v>1119</v>
      </c>
    </row>
    <row r="39" spans="1:12" x14ac:dyDescent="0.2">
      <c r="A39" s="2">
        <f t="shared" si="1"/>
        <v>6212</v>
      </c>
      <c r="B39" t="s">
        <v>82</v>
      </c>
      <c r="C39" t="s">
        <v>83</v>
      </c>
      <c r="D39" s="2" t="s">
        <v>62</v>
      </c>
      <c r="E39" s="2">
        <v>2011</v>
      </c>
      <c r="F39" s="2" t="s">
        <v>1098</v>
      </c>
      <c r="G39" s="2" t="s">
        <v>1055</v>
      </c>
      <c r="H39" s="2" t="s">
        <v>1114</v>
      </c>
      <c r="I39" s="2" t="s">
        <v>1115</v>
      </c>
      <c r="J39" s="2" t="s">
        <v>1116</v>
      </c>
      <c r="K39" s="2">
        <v>1700</v>
      </c>
      <c r="L39" s="2" t="s">
        <v>726</v>
      </c>
    </row>
    <row r="40" spans="1:12" x14ac:dyDescent="0.2">
      <c r="A40" s="2">
        <f t="shared" si="1"/>
        <v>6213</v>
      </c>
      <c r="B40" t="s">
        <v>84</v>
      </c>
      <c r="C40" t="s">
        <v>85</v>
      </c>
      <c r="D40" s="2" t="s">
        <v>62</v>
      </c>
      <c r="E40" s="2">
        <v>2011</v>
      </c>
      <c r="F40" s="2" t="s">
        <v>1098</v>
      </c>
      <c r="G40" s="2" t="s">
        <v>1055</v>
      </c>
      <c r="H40" s="2" t="s">
        <v>1114</v>
      </c>
      <c r="I40" s="2" t="s">
        <v>1115</v>
      </c>
      <c r="J40" s="2" t="s">
        <v>1116</v>
      </c>
      <c r="K40" s="2">
        <v>1700</v>
      </c>
      <c r="L40" s="2" t="s">
        <v>726</v>
      </c>
    </row>
    <row r="41" spans="1:12" x14ac:dyDescent="0.2">
      <c r="A41" s="2">
        <f t="shared" si="1"/>
        <v>6214</v>
      </c>
      <c r="B41" t="s">
        <v>86</v>
      </c>
      <c r="C41" t="s">
        <v>87</v>
      </c>
      <c r="D41" s="2" t="s">
        <v>62</v>
      </c>
      <c r="E41" s="2">
        <v>2011</v>
      </c>
      <c r="F41" s="2" t="s">
        <v>1097</v>
      </c>
      <c r="G41" s="2" t="s">
        <v>1054</v>
      </c>
      <c r="H41" s="2" t="s">
        <v>1118</v>
      </c>
      <c r="I41" s="2" t="s">
        <v>1117</v>
      </c>
      <c r="J41" s="2" t="s">
        <v>1116</v>
      </c>
      <c r="K41" s="2">
        <v>1700</v>
      </c>
      <c r="L41" s="2" t="s">
        <v>1119</v>
      </c>
    </row>
    <row r="42" spans="1:12" x14ac:dyDescent="0.2">
      <c r="A42" s="2">
        <f t="shared" si="1"/>
        <v>6215</v>
      </c>
      <c r="B42" t="s">
        <v>88</v>
      </c>
      <c r="C42" t="s">
        <v>89</v>
      </c>
      <c r="D42" s="2" t="s">
        <v>62</v>
      </c>
      <c r="E42" s="2">
        <v>2011</v>
      </c>
      <c r="F42" s="2" t="s">
        <v>1097</v>
      </c>
      <c r="G42" s="2" t="s">
        <v>1054</v>
      </c>
      <c r="H42" s="2" t="s">
        <v>1118</v>
      </c>
      <c r="I42" s="2" t="s">
        <v>1117</v>
      </c>
      <c r="J42" s="2" t="s">
        <v>1116</v>
      </c>
      <c r="K42" s="2">
        <v>1700</v>
      </c>
      <c r="L42" s="2" t="s">
        <v>1119</v>
      </c>
    </row>
    <row r="43" spans="1:12" x14ac:dyDescent="0.2">
      <c r="A43" s="2">
        <f t="shared" si="1"/>
        <v>6216</v>
      </c>
      <c r="B43" t="s">
        <v>90</v>
      </c>
      <c r="C43" t="s">
        <v>91</v>
      </c>
      <c r="D43" s="2" t="s">
        <v>62</v>
      </c>
      <c r="E43" s="2">
        <v>2011</v>
      </c>
      <c r="F43" s="2" t="s">
        <v>1097</v>
      </c>
      <c r="G43" s="2" t="s">
        <v>1054</v>
      </c>
      <c r="H43" s="2" t="s">
        <v>1118</v>
      </c>
      <c r="I43" s="2" t="s">
        <v>1117</v>
      </c>
      <c r="J43" s="2" t="s">
        <v>1116</v>
      </c>
      <c r="K43" s="2">
        <v>1700</v>
      </c>
      <c r="L43" s="2" t="s">
        <v>1119</v>
      </c>
    </row>
    <row r="44" spans="1:12" x14ac:dyDescent="0.2">
      <c r="A44" s="2">
        <f t="shared" si="1"/>
        <v>6217</v>
      </c>
      <c r="B44" t="s">
        <v>92</v>
      </c>
      <c r="C44" t="s">
        <v>93</v>
      </c>
      <c r="D44" s="2" t="s">
        <v>62</v>
      </c>
      <c r="E44" s="2">
        <v>2011</v>
      </c>
      <c r="F44" s="2" t="s">
        <v>1098</v>
      </c>
      <c r="G44" s="2" t="s">
        <v>1055</v>
      </c>
      <c r="H44" s="2" t="s">
        <v>1114</v>
      </c>
      <c r="I44" s="2" t="s">
        <v>1115</v>
      </c>
      <c r="J44" s="2" t="s">
        <v>1116</v>
      </c>
      <c r="K44" s="2">
        <v>1700</v>
      </c>
      <c r="L44" s="2" t="s">
        <v>726</v>
      </c>
    </row>
    <row r="45" spans="1:12" x14ac:dyDescent="0.2">
      <c r="A45" s="2">
        <f t="shared" si="1"/>
        <v>6218</v>
      </c>
      <c r="B45" t="s">
        <v>94</v>
      </c>
      <c r="C45" t="s">
        <v>95</v>
      </c>
      <c r="D45" s="2" t="s">
        <v>62</v>
      </c>
      <c r="E45" s="2">
        <v>2011</v>
      </c>
      <c r="F45" s="2" t="s">
        <v>1098</v>
      </c>
      <c r="G45" s="2" t="s">
        <v>1055</v>
      </c>
      <c r="H45" s="2" t="s">
        <v>1114</v>
      </c>
      <c r="I45" s="2" t="s">
        <v>1115</v>
      </c>
      <c r="J45" s="2" t="s">
        <v>1116</v>
      </c>
      <c r="K45" s="2">
        <v>1700</v>
      </c>
      <c r="L45" s="2" t="s">
        <v>726</v>
      </c>
    </row>
    <row r="46" spans="1:12" x14ac:dyDescent="0.2">
      <c r="A46" s="2">
        <f t="shared" si="1"/>
        <v>6219</v>
      </c>
      <c r="B46" t="s">
        <v>96</v>
      </c>
      <c r="C46" t="s">
        <v>97</v>
      </c>
      <c r="D46" s="2" t="s">
        <v>62</v>
      </c>
      <c r="E46" s="2">
        <v>2011</v>
      </c>
      <c r="F46" s="2" t="s">
        <v>1098</v>
      </c>
      <c r="G46" s="2" t="s">
        <v>1055</v>
      </c>
      <c r="H46" s="2" t="s">
        <v>1114</v>
      </c>
      <c r="I46" s="2" t="s">
        <v>1115</v>
      </c>
      <c r="J46" s="2" t="s">
        <v>1116</v>
      </c>
      <c r="K46" s="2">
        <v>1700</v>
      </c>
      <c r="L46" s="2" t="s">
        <v>726</v>
      </c>
    </row>
    <row r="47" spans="1:12" x14ac:dyDescent="0.2">
      <c r="A47" s="2">
        <f t="shared" si="1"/>
        <v>6220</v>
      </c>
      <c r="B47" t="s">
        <v>98</v>
      </c>
      <c r="C47" t="s">
        <v>99</v>
      </c>
      <c r="D47" s="2" t="s">
        <v>62</v>
      </c>
      <c r="E47" s="2">
        <v>2011</v>
      </c>
      <c r="F47" s="2" t="s">
        <v>1098</v>
      </c>
      <c r="G47" s="2" t="s">
        <v>1055</v>
      </c>
      <c r="H47" s="2" t="s">
        <v>1114</v>
      </c>
      <c r="I47" s="2" t="s">
        <v>1115</v>
      </c>
      <c r="J47" s="2" t="s">
        <v>1116</v>
      </c>
      <c r="K47" s="2">
        <v>1700</v>
      </c>
      <c r="L47" s="2" t="s">
        <v>726</v>
      </c>
    </row>
    <row r="48" spans="1:12" x14ac:dyDescent="0.2">
      <c r="A48" s="2">
        <f t="shared" si="1"/>
        <v>6221</v>
      </c>
      <c r="B48" t="s">
        <v>100</v>
      </c>
      <c r="C48" t="s">
        <v>101</v>
      </c>
      <c r="D48" s="2" t="s">
        <v>62</v>
      </c>
      <c r="E48" s="2">
        <v>2011</v>
      </c>
      <c r="F48" s="2" t="s">
        <v>1097</v>
      </c>
      <c r="G48" s="2" t="s">
        <v>1054</v>
      </c>
      <c r="H48" s="2" t="s">
        <v>1118</v>
      </c>
      <c r="I48" s="2" t="s">
        <v>1117</v>
      </c>
      <c r="J48" s="2" t="s">
        <v>1116</v>
      </c>
      <c r="K48" s="2">
        <v>1700</v>
      </c>
      <c r="L48" s="2" t="s">
        <v>1119</v>
      </c>
    </row>
    <row r="49" spans="1:12" x14ac:dyDescent="0.2">
      <c r="A49" s="2">
        <f t="shared" si="1"/>
        <v>6222</v>
      </c>
      <c r="B49" t="s">
        <v>102</v>
      </c>
      <c r="C49" t="s">
        <v>103</v>
      </c>
      <c r="D49" s="2" t="s">
        <v>62</v>
      </c>
      <c r="E49" s="2">
        <v>2011</v>
      </c>
      <c r="F49" s="2" t="s">
        <v>1097</v>
      </c>
      <c r="G49" s="2" t="s">
        <v>1054</v>
      </c>
      <c r="H49" s="2" t="s">
        <v>1118</v>
      </c>
      <c r="I49" s="2" t="s">
        <v>1117</v>
      </c>
      <c r="J49" s="2" t="s">
        <v>1116</v>
      </c>
      <c r="K49" s="2">
        <v>1700</v>
      </c>
      <c r="L49" s="2" t="s">
        <v>1119</v>
      </c>
    </row>
    <row r="50" spans="1:12" x14ac:dyDescent="0.2">
      <c r="A50" s="2">
        <f t="shared" si="1"/>
        <v>6223</v>
      </c>
      <c r="B50" t="s">
        <v>104</v>
      </c>
      <c r="C50" t="s">
        <v>105</v>
      </c>
      <c r="D50" s="2" t="s">
        <v>62</v>
      </c>
      <c r="E50" s="2">
        <v>2011</v>
      </c>
      <c r="F50" s="2" t="s">
        <v>1098</v>
      </c>
      <c r="G50" s="2" t="s">
        <v>1055</v>
      </c>
      <c r="H50" s="2" t="s">
        <v>1114</v>
      </c>
      <c r="I50" s="2" t="s">
        <v>1115</v>
      </c>
      <c r="J50" s="2" t="s">
        <v>1116</v>
      </c>
      <c r="K50" s="2">
        <v>1700</v>
      </c>
      <c r="L50" s="2" t="s">
        <v>726</v>
      </c>
    </row>
    <row r="51" spans="1:12" x14ac:dyDescent="0.2">
      <c r="A51" s="2">
        <f t="shared" si="1"/>
        <v>6224</v>
      </c>
      <c r="B51" t="s">
        <v>106</v>
      </c>
      <c r="C51" t="s">
        <v>107</v>
      </c>
      <c r="D51" s="2" t="s">
        <v>62</v>
      </c>
      <c r="E51" s="2">
        <v>2011</v>
      </c>
      <c r="F51" s="2" t="s">
        <v>1098</v>
      </c>
      <c r="G51" s="2" t="s">
        <v>1055</v>
      </c>
      <c r="H51" s="2" t="s">
        <v>1114</v>
      </c>
      <c r="I51" s="2" t="s">
        <v>1115</v>
      </c>
      <c r="J51" s="2" t="s">
        <v>1116</v>
      </c>
      <c r="K51" s="2">
        <v>1700</v>
      </c>
      <c r="L51" s="2" t="s">
        <v>726</v>
      </c>
    </row>
    <row r="52" spans="1:12" x14ac:dyDescent="0.2">
      <c r="A52" s="2">
        <v>6301</v>
      </c>
      <c r="B52" t="s">
        <v>108</v>
      </c>
      <c r="C52" t="s">
        <v>109</v>
      </c>
      <c r="D52" s="2" t="s">
        <v>110</v>
      </c>
      <c r="E52" s="2">
        <v>2011</v>
      </c>
      <c r="F52" s="2" t="s">
        <v>1098</v>
      </c>
      <c r="G52" s="2" t="s">
        <v>1055</v>
      </c>
      <c r="H52" s="2" t="s">
        <v>1114</v>
      </c>
      <c r="I52" s="2" t="s">
        <v>1115</v>
      </c>
      <c r="J52" s="2" t="s">
        <v>1116</v>
      </c>
      <c r="K52" s="2">
        <v>1700</v>
      </c>
      <c r="L52" s="2" t="s">
        <v>726</v>
      </c>
    </row>
    <row r="53" spans="1:12" x14ac:dyDescent="0.2">
      <c r="A53" s="2">
        <f>A52+1</f>
        <v>6302</v>
      </c>
      <c r="B53" t="s">
        <v>111</v>
      </c>
      <c r="C53" t="s">
        <v>66</v>
      </c>
      <c r="D53" s="2" t="s">
        <v>110</v>
      </c>
      <c r="E53" s="2">
        <v>2011</v>
      </c>
      <c r="F53" s="2" t="s">
        <v>1098</v>
      </c>
      <c r="G53" s="2" t="s">
        <v>1055</v>
      </c>
      <c r="H53" s="2" t="s">
        <v>1114</v>
      </c>
      <c r="I53" s="2" t="s">
        <v>1115</v>
      </c>
      <c r="J53" s="2" t="s">
        <v>1116</v>
      </c>
      <c r="K53" s="2">
        <v>1700</v>
      </c>
      <c r="L53" s="2" t="s">
        <v>726</v>
      </c>
    </row>
    <row r="54" spans="1:12" x14ac:dyDescent="0.2">
      <c r="A54" s="2">
        <f t="shared" ref="A54:A75" si="2">A53+1</f>
        <v>6303</v>
      </c>
      <c r="B54" t="s">
        <v>112</v>
      </c>
      <c r="C54" t="s">
        <v>113</v>
      </c>
      <c r="D54" s="2" t="s">
        <v>110</v>
      </c>
      <c r="E54" s="2">
        <v>2011</v>
      </c>
      <c r="F54" s="2" t="s">
        <v>1097</v>
      </c>
      <c r="G54" s="2" t="s">
        <v>1054</v>
      </c>
      <c r="H54" s="2" t="s">
        <v>1118</v>
      </c>
      <c r="I54" s="2" t="s">
        <v>1117</v>
      </c>
      <c r="J54" s="2" t="s">
        <v>1116</v>
      </c>
      <c r="K54" s="2">
        <v>1700</v>
      </c>
      <c r="L54" s="2" t="s">
        <v>1119</v>
      </c>
    </row>
    <row r="55" spans="1:12" x14ac:dyDescent="0.2">
      <c r="A55" s="2">
        <f t="shared" si="2"/>
        <v>6304</v>
      </c>
      <c r="B55" t="s">
        <v>114</v>
      </c>
      <c r="C55" t="s">
        <v>115</v>
      </c>
      <c r="D55" s="2" t="s">
        <v>110</v>
      </c>
      <c r="E55" s="2">
        <v>2011</v>
      </c>
      <c r="F55" s="2" t="s">
        <v>1097</v>
      </c>
      <c r="G55" s="2" t="s">
        <v>1054</v>
      </c>
      <c r="H55" s="2" t="s">
        <v>1118</v>
      </c>
      <c r="I55" s="2" t="s">
        <v>1117</v>
      </c>
      <c r="J55" s="2" t="s">
        <v>1116</v>
      </c>
      <c r="K55" s="2">
        <v>1700</v>
      </c>
      <c r="L55" s="2" t="s">
        <v>1119</v>
      </c>
    </row>
    <row r="56" spans="1:12" x14ac:dyDescent="0.2">
      <c r="A56" s="2">
        <f t="shared" si="2"/>
        <v>6305</v>
      </c>
      <c r="B56" t="s">
        <v>116</v>
      </c>
      <c r="C56" t="s">
        <v>117</v>
      </c>
      <c r="D56" s="2" t="s">
        <v>110</v>
      </c>
      <c r="E56" s="2">
        <v>2011</v>
      </c>
      <c r="F56" s="2" t="s">
        <v>1097</v>
      </c>
      <c r="G56" s="2" t="s">
        <v>1054</v>
      </c>
      <c r="H56" s="2" t="s">
        <v>1118</v>
      </c>
      <c r="I56" s="2" t="s">
        <v>1117</v>
      </c>
      <c r="J56" s="2" t="s">
        <v>1116</v>
      </c>
      <c r="K56" s="2">
        <v>1700</v>
      </c>
      <c r="L56" s="2" t="s">
        <v>1119</v>
      </c>
    </row>
    <row r="57" spans="1:12" x14ac:dyDescent="0.2">
      <c r="A57" s="2">
        <f t="shared" si="2"/>
        <v>6306</v>
      </c>
      <c r="B57" t="s">
        <v>118</v>
      </c>
      <c r="C57" t="s">
        <v>119</v>
      </c>
      <c r="D57" s="2" t="s">
        <v>110</v>
      </c>
      <c r="E57" s="2">
        <v>2011</v>
      </c>
      <c r="F57" s="2" t="s">
        <v>1098</v>
      </c>
      <c r="G57" s="2" t="s">
        <v>1055</v>
      </c>
      <c r="H57" s="2" t="s">
        <v>1114</v>
      </c>
      <c r="I57" s="2" t="s">
        <v>1115</v>
      </c>
      <c r="J57" s="2" t="s">
        <v>1116</v>
      </c>
      <c r="K57" s="2">
        <v>1700</v>
      </c>
      <c r="L57" s="2" t="s">
        <v>726</v>
      </c>
    </row>
    <row r="58" spans="1:12" x14ac:dyDescent="0.2">
      <c r="A58" s="2">
        <f t="shared" si="2"/>
        <v>6307</v>
      </c>
      <c r="B58" t="s">
        <v>120</v>
      </c>
      <c r="C58" t="s">
        <v>8</v>
      </c>
      <c r="D58" s="2" t="s">
        <v>110</v>
      </c>
      <c r="E58" s="2">
        <v>2011</v>
      </c>
      <c r="F58" s="2" t="s">
        <v>1097</v>
      </c>
      <c r="G58" s="2" t="s">
        <v>1054</v>
      </c>
      <c r="H58" s="2" t="s">
        <v>1118</v>
      </c>
      <c r="I58" s="2" t="s">
        <v>1117</v>
      </c>
      <c r="J58" s="2" t="s">
        <v>1116</v>
      </c>
      <c r="K58" s="2">
        <v>1700</v>
      </c>
      <c r="L58" s="2" t="s">
        <v>1119</v>
      </c>
    </row>
    <row r="59" spans="1:12" x14ac:dyDescent="0.2">
      <c r="A59" s="2">
        <f t="shared" si="2"/>
        <v>6308</v>
      </c>
      <c r="B59" t="s">
        <v>121</v>
      </c>
      <c r="C59" t="s">
        <v>122</v>
      </c>
      <c r="D59" s="2" t="s">
        <v>110</v>
      </c>
      <c r="E59" s="2">
        <v>2011</v>
      </c>
      <c r="F59" s="2" t="s">
        <v>1097</v>
      </c>
      <c r="G59" s="2" t="s">
        <v>1054</v>
      </c>
      <c r="H59" s="2" t="s">
        <v>1118</v>
      </c>
      <c r="I59" s="2" t="s">
        <v>1117</v>
      </c>
      <c r="J59" s="2" t="s">
        <v>1116</v>
      </c>
      <c r="K59" s="2">
        <v>1700</v>
      </c>
      <c r="L59" s="2" t="s">
        <v>1119</v>
      </c>
    </row>
    <row r="60" spans="1:12" x14ac:dyDescent="0.2">
      <c r="A60" s="2">
        <f t="shared" si="2"/>
        <v>6309</v>
      </c>
      <c r="B60" t="s">
        <v>123</v>
      </c>
      <c r="C60" t="s">
        <v>124</v>
      </c>
      <c r="D60" s="2" t="s">
        <v>110</v>
      </c>
      <c r="E60" s="2">
        <v>2011</v>
      </c>
      <c r="F60" s="2" t="s">
        <v>1097</v>
      </c>
      <c r="G60" s="2" t="s">
        <v>1054</v>
      </c>
      <c r="H60" s="2" t="s">
        <v>1118</v>
      </c>
      <c r="I60" s="2" t="s">
        <v>1117</v>
      </c>
      <c r="J60" s="2" t="s">
        <v>1116</v>
      </c>
      <c r="K60" s="2">
        <v>1700</v>
      </c>
      <c r="L60" s="2" t="s">
        <v>1119</v>
      </c>
    </row>
    <row r="61" spans="1:12" x14ac:dyDescent="0.2">
      <c r="A61" s="2">
        <f t="shared" si="2"/>
        <v>6310</v>
      </c>
      <c r="B61" t="s">
        <v>125</v>
      </c>
      <c r="C61" t="s">
        <v>17</v>
      </c>
      <c r="D61" s="2" t="s">
        <v>110</v>
      </c>
      <c r="E61" s="2">
        <v>2012</v>
      </c>
      <c r="F61" s="2" t="s">
        <v>1097</v>
      </c>
      <c r="G61" s="2" t="s">
        <v>1054</v>
      </c>
      <c r="H61" s="2" t="s">
        <v>1118</v>
      </c>
      <c r="I61" s="2" t="s">
        <v>1117</v>
      </c>
      <c r="J61" s="2" t="s">
        <v>1116</v>
      </c>
      <c r="K61" s="2">
        <v>1700</v>
      </c>
      <c r="L61" s="2" t="s">
        <v>1119</v>
      </c>
    </row>
    <row r="62" spans="1:12" x14ac:dyDescent="0.2">
      <c r="A62" s="2">
        <f t="shared" si="2"/>
        <v>6311</v>
      </c>
      <c r="B62" t="s">
        <v>126</v>
      </c>
      <c r="C62" t="s">
        <v>47</v>
      </c>
      <c r="D62" s="2" t="s">
        <v>110</v>
      </c>
      <c r="E62" s="2">
        <v>2011</v>
      </c>
      <c r="F62" s="2" t="s">
        <v>1097</v>
      </c>
      <c r="G62" s="2" t="s">
        <v>1054</v>
      </c>
      <c r="H62" s="2" t="s">
        <v>1118</v>
      </c>
      <c r="I62" s="2" t="s">
        <v>1117</v>
      </c>
      <c r="J62" s="2" t="s">
        <v>1116</v>
      </c>
      <c r="K62" s="2">
        <v>1700</v>
      </c>
      <c r="L62" s="2" t="s">
        <v>1119</v>
      </c>
    </row>
    <row r="63" spans="1:12" x14ac:dyDescent="0.2">
      <c r="A63" s="2">
        <f t="shared" si="2"/>
        <v>6312</v>
      </c>
      <c r="B63" t="s">
        <v>127</v>
      </c>
      <c r="C63" t="s">
        <v>128</v>
      </c>
      <c r="D63" s="2" t="s">
        <v>110</v>
      </c>
      <c r="E63" s="2">
        <v>2011</v>
      </c>
      <c r="F63" s="2" t="s">
        <v>1097</v>
      </c>
      <c r="G63" s="2" t="s">
        <v>1054</v>
      </c>
      <c r="H63" s="2" t="s">
        <v>1118</v>
      </c>
      <c r="I63" s="2" t="s">
        <v>1117</v>
      </c>
      <c r="J63" s="2" t="s">
        <v>1116</v>
      </c>
      <c r="K63" s="2">
        <v>1700</v>
      </c>
      <c r="L63" s="2" t="s">
        <v>1119</v>
      </c>
    </row>
    <row r="64" spans="1:12" x14ac:dyDescent="0.2">
      <c r="A64" s="2">
        <f t="shared" si="2"/>
        <v>6313</v>
      </c>
      <c r="B64" t="s">
        <v>129</v>
      </c>
      <c r="C64" t="s">
        <v>130</v>
      </c>
      <c r="D64" s="2" t="s">
        <v>110</v>
      </c>
      <c r="E64" s="2">
        <v>2011</v>
      </c>
      <c r="F64" s="2" t="s">
        <v>1097</v>
      </c>
      <c r="G64" s="2" t="s">
        <v>1054</v>
      </c>
      <c r="H64" s="2" t="s">
        <v>1118</v>
      </c>
      <c r="I64" s="2" t="s">
        <v>1117</v>
      </c>
      <c r="J64" s="2" t="s">
        <v>1116</v>
      </c>
      <c r="K64" s="2">
        <v>1700</v>
      </c>
      <c r="L64" s="2" t="s">
        <v>1119</v>
      </c>
    </row>
    <row r="65" spans="1:12" x14ac:dyDescent="0.2">
      <c r="A65" s="2">
        <f t="shared" si="2"/>
        <v>6314</v>
      </c>
      <c r="B65" t="s">
        <v>131</v>
      </c>
      <c r="C65" t="s">
        <v>132</v>
      </c>
      <c r="D65" s="2" t="s">
        <v>110</v>
      </c>
      <c r="E65" s="2">
        <v>2011</v>
      </c>
      <c r="F65" s="2" t="s">
        <v>1097</v>
      </c>
      <c r="G65" s="2" t="s">
        <v>1054</v>
      </c>
      <c r="H65" s="2" t="s">
        <v>1118</v>
      </c>
      <c r="I65" s="2" t="s">
        <v>1117</v>
      </c>
      <c r="J65" s="2" t="s">
        <v>1116</v>
      </c>
      <c r="K65" s="2">
        <v>1700</v>
      </c>
      <c r="L65" s="2" t="s">
        <v>1119</v>
      </c>
    </row>
    <row r="66" spans="1:12" x14ac:dyDescent="0.2">
      <c r="A66" s="2">
        <f t="shared" si="2"/>
        <v>6315</v>
      </c>
      <c r="B66" t="s">
        <v>133</v>
      </c>
      <c r="C66" t="s">
        <v>19</v>
      </c>
      <c r="D66" s="2" t="s">
        <v>110</v>
      </c>
      <c r="E66" s="2">
        <v>2011</v>
      </c>
      <c r="F66" s="2" t="s">
        <v>1097</v>
      </c>
      <c r="G66" s="2" t="s">
        <v>1054</v>
      </c>
      <c r="H66" s="2" t="s">
        <v>1118</v>
      </c>
      <c r="I66" s="2" t="s">
        <v>1117</v>
      </c>
      <c r="J66" s="2" t="s">
        <v>1116</v>
      </c>
      <c r="K66" s="2">
        <v>1700</v>
      </c>
      <c r="L66" s="2" t="s">
        <v>1119</v>
      </c>
    </row>
    <row r="67" spans="1:12" x14ac:dyDescent="0.2">
      <c r="A67" s="2">
        <f t="shared" si="2"/>
        <v>6316</v>
      </c>
      <c r="B67" t="s">
        <v>134</v>
      </c>
      <c r="C67" t="s">
        <v>135</v>
      </c>
      <c r="D67" s="2" t="s">
        <v>110</v>
      </c>
      <c r="E67" s="2">
        <v>2011</v>
      </c>
      <c r="F67" s="2" t="s">
        <v>1098</v>
      </c>
      <c r="G67" s="2" t="s">
        <v>1055</v>
      </c>
      <c r="H67" s="2" t="s">
        <v>1114</v>
      </c>
      <c r="I67" s="2" t="s">
        <v>1115</v>
      </c>
      <c r="J67" s="2" t="s">
        <v>1116</v>
      </c>
      <c r="K67" s="2">
        <v>1700</v>
      </c>
      <c r="L67" s="2" t="s">
        <v>726</v>
      </c>
    </row>
    <row r="68" spans="1:12" x14ac:dyDescent="0.2">
      <c r="A68" s="2">
        <f t="shared" si="2"/>
        <v>6317</v>
      </c>
      <c r="B68" t="s">
        <v>136</v>
      </c>
      <c r="C68" t="s">
        <v>137</v>
      </c>
      <c r="D68" s="2" t="s">
        <v>110</v>
      </c>
      <c r="E68" s="2">
        <v>2010</v>
      </c>
      <c r="F68" s="2" t="s">
        <v>1104</v>
      </c>
      <c r="G68" s="2" t="s">
        <v>1054</v>
      </c>
      <c r="H68" s="2" t="s">
        <v>1133</v>
      </c>
      <c r="I68" s="2" t="s">
        <v>1134</v>
      </c>
      <c r="J68" s="2" t="s">
        <v>1120</v>
      </c>
      <c r="K68" s="2">
        <v>2600</v>
      </c>
      <c r="L68" s="2" t="s">
        <v>1132</v>
      </c>
    </row>
    <row r="69" spans="1:12" x14ac:dyDescent="0.2">
      <c r="A69" s="2">
        <f t="shared" si="2"/>
        <v>6318</v>
      </c>
      <c r="B69" t="s">
        <v>138</v>
      </c>
      <c r="C69" t="s">
        <v>139</v>
      </c>
      <c r="D69" s="2" t="s">
        <v>110</v>
      </c>
      <c r="E69" s="2">
        <v>2011</v>
      </c>
      <c r="F69" s="2" t="s">
        <v>1097</v>
      </c>
      <c r="G69" s="2" t="s">
        <v>1054</v>
      </c>
      <c r="H69" s="2" t="s">
        <v>1118</v>
      </c>
      <c r="I69" s="2" t="s">
        <v>1117</v>
      </c>
      <c r="J69" s="2" t="s">
        <v>1116</v>
      </c>
      <c r="K69" s="2">
        <v>1700</v>
      </c>
      <c r="L69" s="2" t="s">
        <v>1119</v>
      </c>
    </row>
    <row r="70" spans="1:12" x14ac:dyDescent="0.2">
      <c r="A70" s="2">
        <f t="shared" si="2"/>
        <v>6319</v>
      </c>
      <c r="B70" t="s">
        <v>140</v>
      </c>
      <c r="C70" t="s">
        <v>141</v>
      </c>
      <c r="D70" s="2" t="s">
        <v>110</v>
      </c>
      <c r="E70" s="2">
        <v>2011</v>
      </c>
      <c r="F70" s="2" t="s">
        <v>1098</v>
      </c>
      <c r="G70" s="2" t="s">
        <v>1055</v>
      </c>
      <c r="H70" s="2" t="s">
        <v>1114</v>
      </c>
      <c r="I70" s="2" t="s">
        <v>1115</v>
      </c>
      <c r="J70" s="2" t="s">
        <v>1116</v>
      </c>
      <c r="K70" s="2">
        <v>1700</v>
      </c>
      <c r="L70" s="2" t="s">
        <v>726</v>
      </c>
    </row>
    <row r="71" spans="1:12" x14ac:dyDescent="0.2">
      <c r="A71" s="2">
        <f t="shared" si="2"/>
        <v>6320</v>
      </c>
      <c r="B71" t="s">
        <v>142</v>
      </c>
      <c r="C71" t="s">
        <v>143</v>
      </c>
      <c r="D71" s="2" t="s">
        <v>110</v>
      </c>
      <c r="E71" s="2">
        <v>2011</v>
      </c>
      <c r="F71" s="2" t="s">
        <v>1098</v>
      </c>
      <c r="G71" s="2" t="s">
        <v>1055</v>
      </c>
      <c r="H71" s="2" t="s">
        <v>1114</v>
      </c>
      <c r="I71" s="2" t="s">
        <v>1115</v>
      </c>
      <c r="J71" s="2" t="s">
        <v>1116</v>
      </c>
      <c r="K71" s="2">
        <v>1700</v>
      </c>
      <c r="L71" s="2" t="s">
        <v>726</v>
      </c>
    </row>
    <row r="72" spans="1:12" x14ac:dyDescent="0.2">
      <c r="A72" s="2">
        <f t="shared" si="2"/>
        <v>6321</v>
      </c>
      <c r="B72" t="s">
        <v>144</v>
      </c>
      <c r="C72" t="s">
        <v>145</v>
      </c>
      <c r="D72" s="2" t="s">
        <v>110</v>
      </c>
      <c r="E72" s="2">
        <v>2011</v>
      </c>
      <c r="F72" s="2" t="s">
        <v>1097</v>
      </c>
      <c r="G72" s="2" t="s">
        <v>1054</v>
      </c>
      <c r="H72" s="2" t="s">
        <v>1118</v>
      </c>
      <c r="I72" s="2" t="s">
        <v>1117</v>
      </c>
      <c r="J72" s="2" t="s">
        <v>1116</v>
      </c>
      <c r="K72" s="2">
        <v>1700</v>
      </c>
      <c r="L72" s="2" t="s">
        <v>1119</v>
      </c>
    </row>
    <row r="73" spans="1:12" x14ac:dyDescent="0.2">
      <c r="A73" s="2">
        <f t="shared" si="2"/>
        <v>6322</v>
      </c>
      <c r="B73" t="s">
        <v>146</v>
      </c>
      <c r="C73" t="s">
        <v>147</v>
      </c>
      <c r="D73" s="2" t="s">
        <v>110</v>
      </c>
      <c r="E73" s="2">
        <v>2011</v>
      </c>
      <c r="F73" s="2" t="s">
        <v>1097</v>
      </c>
      <c r="G73" s="2" t="s">
        <v>1054</v>
      </c>
      <c r="H73" s="2" t="s">
        <v>1118</v>
      </c>
      <c r="I73" s="2" t="s">
        <v>1117</v>
      </c>
      <c r="J73" s="2" t="s">
        <v>1116</v>
      </c>
      <c r="K73" s="2">
        <v>1700</v>
      </c>
      <c r="L73" s="2" t="s">
        <v>1119</v>
      </c>
    </row>
    <row r="74" spans="1:12" x14ac:dyDescent="0.2">
      <c r="A74" s="2">
        <f t="shared" si="2"/>
        <v>6323</v>
      </c>
      <c r="B74" t="s">
        <v>148</v>
      </c>
      <c r="C74" t="s">
        <v>149</v>
      </c>
      <c r="D74" s="2" t="s">
        <v>110</v>
      </c>
      <c r="E74" s="2">
        <v>2011</v>
      </c>
      <c r="F74" s="2" t="s">
        <v>1098</v>
      </c>
      <c r="G74" s="2" t="s">
        <v>1055</v>
      </c>
      <c r="H74" s="2" t="s">
        <v>1114</v>
      </c>
      <c r="I74" s="2" t="s">
        <v>1115</v>
      </c>
      <c r="J74" s="2" t="s">
        <v>1116</v>
      </c>
      <c r="K74" s="2">
        <v>1700</v>
      </c>
      <c r="L74" s="2" t="s">
        <v>726</v>
      </c>
    </row>
    <row r="75" spans="1:12" x14ac:dyDescent="0.2">
      <c r="A75" s="2">
        <f t="shared" si="2"/>
        <v>6324</v>
      </c>
      <c r="B75" t="s">
        <v>150</v>
      </c>
      <c r="C75" t="s">
        <v>141</v>
      </c>
      <c r="D75" s="2" t="s">
        <v>110</v>
      </c>
      <c r="E75" s="2">
        <v>2011</v>
      </c>
      <c r="F75" s="2" t="s">
        <v>1098</v>
      </c>
      <c r="G75" s="2" t="s">
        <v>1055</v>
      </c>
      <c r="H75" s="2" t="s">
        <v>1114</v>
      </c>
      <c r="I75" s="2" t="s">
        <v>1115</v>
      </c>
      <c r="J75" s="2" t="s">
        <v>1116</v>
      </c>
      <c r="K75" s="2">
        <v>1700</v>
      </c>
      <c r="L75" s="2" t="s">
        <v>726</v>
      </c>
    </row>
    <row r="76" spans="1:12" x14ac:dyDescent="0.2">
      <c r="A76" s="2">
        <v>6401</v>
      </c>
      <c r="B76" t="s">
        <v>151</v>
      </c>
      <c r="C76" t="s">
        <v>152</v>
      </c>
      <c r="D76" s="2" t="s">
        <v>153</v>
      </c>
      <c r="E76" s="2">
        <v>2011</v>
      </c>
      <c r="F76" s="2" t="s">
        <v>1097</v>
      </c>
      <c r="G76" s="2" t="s">
        <v>1054</v>
      </c>
      <c r="H76" s="2" t="s">
        <v>1118</v>
      </c>
      <c r="I76" s="2" t="s">
        <v>1117</v>
      </c>
      <c r="J76" s="2" t="s">
        <v>1116</v>
      </c>
      <c r="K76" s="2">
        <v>1700</v>
      </c>
      <c r="L76" s="2" t="s">
        <v>1119</v>
      </c>
    </row>
    <row r="77" spans="1:12" x14ac:dyDescent="0.2">
      <c r="A77" s="2">
        <f>A76+1</f>
        <v>6402</v>
      </c>
      <c r="B77" t="s">
        <v>154</v>
      </c>
      <c r="C77" t="s">
        <v>155</v>
      </c>
      <c r="D77" s="2" t="s">
        <v>153</v>
      </c>
      <c r="E77" s="2">
        <v>2011</v>
      </c>
      <c r="F77" s="2" t="s">
        <v>1097</v>
      </c>
      <c r="G77" s="2" t="s">
        <v>1054</v>
      </c>
      <c r="H77" s="2" t="s">
        <v>1118</v>
      </c>
      <c r="I77" s="2" t="s">
        <v>1117</v>
      </c>
      <c r="J77" s="2" t="s">
        <v>1116</v>
      </c>
      <c r="K77" s="2">
        <v>1700</v>
      </c>
      <c r="L77" s="2" t="s">
        <v>1119</v>
      </c>
    </row>
    <row r="78" spans="1:12" x14ac:dyDescent="0.2">
      <c r="A78" s="2">
        <f t="shared" ref="A78:A98" si="3">A77+1</f>
        <v>6403</v>
      </c>
      <c r="B78" t="s">
        <v>156</v>
      </c>
      <c r="C78" t="s">
        <v>157</v>
      </c>
      <c r="D78" s="2" t="s">
        <v>153</v>
      </c>
      <c r="E78" s="2">
        <v>2011</v>
      </c>
      <c r="F78" s="2" t="s">
        <v>1098</v>
      </c>
      <c r="G78" s="2" t="s">
        <v>1055</v>
      </c>
      <c r="H78" s="2" t="s">
        <v>1114</v>
      </c>
      <c r="I78" s="2" t="s">
        <v>1115</v>
      </c>
      <c r="J78" s="2" t="s">
        <v>1116</v>
      </c>
      <c r="K78" s="2">
        <v>1700</v>
      </c>
      <c r="L78" s="2" t="s">
        <v>726</v>
      </c>
    </row>
    <row r="79" spans="1:12" x14ac:dyDescent="0.2">
      <c r="A79" s="2">
        <f t="shared" si="3"/>
        <v>6404</v>
      </c>
      <c r="B79" t="s">
        <v>158</v>
      </c>
      <c r="C79" t="s">
        <v>159</v>
      </c>
      <c r="D79" s="2" t="s">
        <v>153</v>
      </c>
      <c r="E79" s="2">
        <v>2011</v>
      </c>
      <c r="F79" s="2" t="s">
        <v>1098</v>
      </c>
      <c r="G79" s="2" t="s">
        <v>1055</v>
      </c>
      <c r="H79" s="2" t="s">
        <v>1114</v>
      </c>
      <c r="I79" s="2" t="s">
        <v>1115</v>
      </c>
      <c r="J79" s="2" t="s">
        <v>1116</v>
      </c>
      <c r="K79" s="2">
        <v>1700</v>
      </c>
      <c r="L79" s="2" t="s">
        <v>726</v>
      </c>
    </row>
    <row r="80" spans="1:12" x14ac:dyDescent="0.2">
      <c r="A80" s="2">
        <f t="shared" si="3"/>
        <v>6405</v>
      </c>
      <c r="B80" t="s">
        <v>160</v>
      </c>
      <c r="C80" t="s">
        <v>68</v>
      </c>
      <c r="D80" s="2" t="s">
        <v>153</v>
      </c>
      <c r="E80" s="2">
        <v>2011</v>
      </c>
      <c r="F80" s="2" t="s">
        <v>1097</v>
      </c>
      <c r="G80" s="2" t="s">
        <v>1054</v>
      </c>
      <c r="H80" s="2" t="s">
        <v>1118</v>
      </c>
      <c r="I80" s="2" t="s">
        <v>1117</v>
      </c>
      <c r="J80" s="2" t="s">
        <v>1116</v>
      </c>
      <c r="K80" s="2">
        <v>1700</v>
      </c>
      <c r="L80" s="2" t="s">
        <v>1119</v>
      </c>
    </row>
    <row r="81" spans="1:12" x14ac:dyDescent="0.2">
      <c r="A81" s="2">
        <f t="shared" si="3"/>
        <v>6406</v>
      </c>
      <c r="B81" t="s">
        <v>161</v>
      </c>
      <c r="C81" t="s">
        <v>162</v>
      </c>
      <c r="D81" s="2" t="s">
        <v>153</v>
      </c>
      <c r="E81" s="2">
        <v>2011</v>
      </c>
      <c r="F81" s="2" t="s">
        <v>1098</v>
      </c>
      <c r="G81" s="2" t="s">
        <v>1055</v>
      </c>
      <c r="H81" s="2" t="s">
        <v>1114</v>
      </c>
      <c r="I81" s="2" t="s">
        <v>1115</v>
      </c>
      <c r="J81" s="2" t="s">
        <v>1116</v>
      </c>
      <c r="K81" s="2">
        <v>1700</v>
      </c>
      <c r="L81" s="2" t="s">
        <v>726</v>
      </c>
    </row>
    <row r="82" spans="1:12" x14ac:dyDescent="0.2">
      <c r="A82" s="2">
        <f t="shared" si="3"/>
        <v>6407</v>
      </c>
      <c r="B82" t="s">
        <v>163</v>
      </c>
      <c r="C82" t="s">
        <v>164</v>
      </c>
      <c r="D82" s="2" t="s">
        <v>153</v>
      </c>
      <c r="E82" s="2">
        <v>2011</v>
      </c>
      <c r="F82" s="2" t="s">
        <v>1098</v>
      </c>
      <c r="G82" s="2" t="s">
        <v>1055</v>
      </c>
      <c r="H82" s="2" t="s">
        <v>1114</v>
      </c>
      <c r="I82" s="2" t="s">
        <v>1115</v>
      </c>
      <c r="J82" s="2" t="s">
        <v>1116</v>
      </c>
      <c r="K82" s="2">
        <v>1700</v>
      </c>
      <c r="L82" s="2" t="s">
        <v>726</v>
      </c>
    </row>
    <row r="83" spans="1:12" x14ac:dyDescent="0.2">
      <c r="A83" s="2">
        <f t="shared" si="3"/>
        <v>6408</v>
      </c>
      <c r="B83" t="s">
        <v>165</v>
      </c>
      <c r="C83" t="s">
        <v>166</v>
      </c>
      <c r="D83" s="2" t="s">
        <v>153</v>
      </c>
      <c r="E83" s="2">
        <v>2011</v>
      </c>
      <c r="F83" s="2" t="s">
        <v>1098</v>
      </c>
      <c r="G83" s="2" t="s">
        <v>1055</v>
      </c>
      <c r="H83" s="2" t="s">
        <v>1114</v>
      </c>
      <c r="I83" s="2" t="s">
        <v>1115</v>
      </c>
      <c r="J83" s="2" t="s">
        <v>1116</v>
      </c>
      <c r="K83" s="2">
        <v>1700</v>
      </c>
      <c r="L83" s="2" t="s">
        <v>726</v>
      </c>
    </row>
    <row r="84" spans="1:12" x14ac:dyDescent="0.2">
      <c r="A84" s="2">
        <f t="shared" si="3"/>
        <v>6409</v>
      </c>
      <c r="B84" t="s">
        <v>167</v>
      </c>
      <c r="C84" t="s">
        <v>168</v>
      </c>
      <c r="D84" s="2" t="s">
        <v>153</v>
      </c>
      <c r="E84" s="2">
        <v>2011</v>
      </c>
      <c r="F84" s="2" t="s">
        <v>1097</v>
      </c>
      <c r="G84" s="2" t="s">
        <v>1054</v>
      </c>
      <c r="H84" s="2" t="s">
        <v>1118</v>
      </c>
      <c r="I84" s="2" t="s">
        <v>1117</v>
      </c>
      <c r="J84" s="2" t="s">
        <v>1116</v>
      </c>
      <c r="K84" s="2">
        <v>1700</v>
      </c>
      <c r="L84" s="2" t="s">
        <v>1119</v>
      </c>
    </row>
    <row r="85" spans="1:12" x14ac:dyDescent="0.2">
      <c r="A85" s="2">
        <f t="shared" si="3"/>
        <v>6410</v>
      </c>
      <c r="B85" t="s">
        <v>169</v>
      </c>
      <c r="C85" t="s">
        <v>170</v>
      </c>
      <c r="D85" s="2" t="s">
        <v>153</v>
      </c>
      <c r="E85" s="2">
        <v>2011</v>
      </c>
      <c r="F85" s="2" t="s">
        <v>1098</v>
      </c>
      <c r="G85" s="2" t="s">
        <v>1055</v>
      </c>
      <c r="H85" s="2" t="s">
        <v>1114</v>
      </c>
      <c r="I85" s="2" t="s">
        <v>1115</v>
      </c>
      <c r="J85" s="2" t="s">
        <v>1116</v>
      </c>
      <c r="K85" s="2">
        <v>1700</v>
      </c>
      <c r="L85" s="2" t="s">
        <v>726</v>
      </c>
    </row>
    <row r="86" spans="1:12" x14ac:dyDescent="0.2">
      <c r="A86" s="2">
        <f t="shared" si="3"/>
        <v>6411</v>
      </c>
      <c r="B86" t="s">
        <v>171</v>
      </c>
      <c r="C86" t="s">
        <v>172</v>
      </c>
      <c r="D86" s="2" t="s">
        <v>153</v>
      </c>
      <c r="E86" s="2">
        <v>2011</v>
      </c>
      <c r="F86" s="2" t="s">
        <v>1097</v>
      </c>
      <c r="G86" s="2" t="s">
        <v>1054</v>
      </c>
      <c r="H86" s="2" t="s">
        <v>1118</v>
      </c>
      <c r="I86" s="2" t="s">
        <v>1117</v>
      </c>
      <c r="J86" s="2" t="s">
        <v>1116</v>
      </c>
      <c r="K86" s="2">
        <v>1700</v>
      </c>
      <c r="L86" s="2" t="s">
        <v>1119</v>
      </c>
    </row>
    <row r="87" spans="1:12" x14ac:dyDescent="0.2">
      <c r="A87" s="2">
        <f t="shared" si="3"/>
        <v>6412</v>
      </c>
      <c r="B87" t="s">
        <v>173</v>
      </c>
      <c r="C87" t="s">
        <v>53</v>
      </c>
      <c r="D87" s="2" t="s">
        <v>153</v>
      </c>
      <c r="E87" s="2">
        <v>2011</v>
      </c>
      <c r="F87" s="2" t="s">
        <v>1098</v>
      </c>
      <c r="G87" s="2" t="s">
        <v>1055</v>
      </c>
      <c r="H87" s="2" t="s">
        <v>1114</v>
      </c>
      <c r="I87" s="2" t="s">
        <v>1115</v>
      </c>
      <c r="J87" s="2" t="s">
        <v>1116</v>
      </c>
      <c r="K87" s="2">
        <v>1700</v>
      </c>
      <c r="L87" s="2" t="s">
        <v>726</v>
      </c>
    </row>
    <row r="88" spans="1:12" x14ac:dyDescent="0.2">
      <c r="A88" s="2">
        <f t="shared" si="3"/>
        <v>6413</v>
      </c>
      <c r="B88" t="s">
        <v>174</v>
      </c>
      <c r="C88" t="s">
        <v>115</v>
      </c>
      <c r="D88" s="2" t="s">
        <v>153</v>
      </c>
      <c r="E88" s="2">
        <v>2011</v>
      </c>
      <c r="F88" s="2" t="s">
        <v>1097</v>
      </c>
      <c r="G88" s="2" t="s">
        <v>1054</v>
      </c>
      <c r="H88" s="2" t="s">
        <v>1118</v>
      </c>
      <c r="I88" s="2" t="s">
        <v>1117</v>
      </c>
      <c r="J88" s="2" t="s">
        <v>1116</v>
      </c>
      <c r="K88" s="2">
        <v>1700</v>
      </c>
      <c r="L88" s="2" t="s">
        <v>1119</v>
      </c>
    </row>
    <row r="89" spans="1:12" x14ac:dyDescent="0.2">
      <c r="A89" s="2">
        <f t="shared" si="3"/>
        <v>6414</v>
      </c>
      <c r="B89" t="s">
        <v>175</v>
      </c>
      <c r="C89" t="s">
        <v>176</v>
      </c>
      <c r="D89" s="2" t="s">
        <v>153</v>
      </c>
      <c r="E89" s="2">
        <v>2011</v>
      </c>
      <c r="F89" s="2" t="s">
        <v>1097</v>
      </c>
      <c r="G89" s="2" t="s">
        <v>1054</v>
      </c>
      <c r="H89" s="2" t="s">
        <v>1118</v>
      </c>
      <c r="I89" s="2" t="s">
        <v>1117</v>
      </c>
      <c r="J89" s="2" t="s">
        <v>1116</v>
      </c>
      <c r="K89" s="2">
        <v>1700</v>
      </c>
      <c r="L89" s="2" t="s">
        <v>1119</v>
      </c>
    </row>
    <row r="90" spans="1:12" x14ac:dyDescent="0.2">
      <c r="A90" s="2">
        <f t="shared" si="3"/>
        <v>6415</v>
      </c>
      <c r="B90" t="s">
        <v>177</v>
      </c>
      <c r="C90" t="s">
        <v>35</v>
      </c>
      <c r="D90" s="2" t="s">
        <v>153</v>
      </c>
      <c r="E90" s="2">
        <v>2010</v>
      </c>
      <c r="F90" s="2" t="s">
        <v>1099</v>
      </c>
      <c r="G90" s="2" t="s">
        <v>1055</v>
      </c>
      <c r="H90" s="2" t="s">
        <v>1110</v>
      </c>
      <c r="I90" s="2" t="s">
        <v>1111</v>
      </c>
      <c r="J90" s="2" t="s">
        <v>1112</v>
      </c>
      <c r="K90" s="2">
        <v>1700</v>
      </c>
      <c r="L90" s="2" t="s">
        <v>1113</v>
      </c>
    </row>
    <row r="91" spans="1:12" x14ac:dyDescent="0.2">
      <c r="A91" s="2">
        <f t="shared" si="3"/>
        <v>6416</v>
      </c>
      <c r="B91" t="s">
        <v>178</v>
      </c>
      <c r="C91" t="s">
        <v>179</v>
      </c>
      <c r="D91" s="2" t="s">
        <v>153</v>
      </c>
      <c r="E91" s="2">
        <v>2011</v>
      </c>
      <c r="F91" s="2" t="s">
        <v>1097</v>
      </c>
      <c r="G91" s="2" t="s">
        <v>1054</v>
      </c>
      <c r="H91" s="2" t="s">
        <v>1118</v>
      </c>
      <c r="I91" s="2" t="s">
        <v>1117</v>
      </c>
      <c r="J91" s="2" t="s">
        <v>1116</v>
      </c>
      <c r="K91" s="2">
        <v>1700</v>
      </c>
      <c r="L91" s="2" t="s">
        <v>1119</v>
      </c>
    </row>
    <row r="92" spans="1:12" x14ac:dyDescent="0.2">
      <c r="A92" s="2">
        <f t="shared" si="3"/>
        <v>6417</v>
      </c>
      <c r="B92" t="s">
        <v>180</v>
      </c>
      <c r="C92" t="s">
        <v>181</v>
      </c>
      <c r="D92" s="2" t="s">
        <v>153</v>
      </c>
      <c r="E92" s="2">
        <v>2011</v>
      </c>
      <c r="F92" s="2" t="s">
        <v>1097</v>
      </c>
      <c r="G92" s="2" t="s">
        <v>1054</v>
      </c>
      <c r="H92" s="2" t="s">
        <v>1118</v>
      </c>
      <c r="I92" s="2" t="s">
        <v>1117</v>
      </c>
      <c r="J92" s="2" t="s">
        <v>1116</v>
      </c>
      <c r="K92" s="2">
        <v>1700</v>
      </c>
      <c r="L92" s="2" t="s">
        <v>1119</v>
      </c>
    </row>
    <row r="93" spans="1:12" x14ac:dyDescent="0.2">
      <c r="A93" s="2">
        <f t="shared" si="3"/>
        <v>6418</v>
      </c>
      <c r="B93" t="s">
        <v>182</v>
      </c>
      <c r="C93" t="s">
        <v>183</v>
      </c>
      <c r="D93" s="2" t="s">
        <v>153</v>
      </c>
      <c r="E93" s="2">
        <v>2011</v>
      </c>
      <c r="F93" s="2" t="s">
        <v>1098</v>
      </c>
      <c r="G93" s="2" t="s">
        <v>1055</v>
      </c>
      <c r="H93" s="2" t="s">
        <v>1114</v>
      </c>
      <c r="I93" s="2" t="s">
        <v>1115</v>
      </c>
      <c r="J93" s="2" t="s">
        <v>1116</v>
      </c>
      <c r="K93" s="2">
        <v>1700</v>
      </c>
      <c r="L93" s="2" t="s">
        <v>726</v>
      </c>
    </row>
    <row r="94" spans="1:12" x14ac:dyDescent="0.2">
      <c r="A94" s="2">
        <f t="shared" si="3"/>
        <v>6419</v>
      </c>
      <c r="B94" t="s">
        <v>184</v>
      </c>
      <c r="C94" t="s">
        <v>185</v>
      </c>
      <c r="D94" s="2" t="s">
        <v>153</v>
      </c>
      <c r="E94" s="2">
        <v>2011</v>
      </c>
      <c r="F94" s="2" t="s">
        <v>1098</v>
      </c>
      <c r="G94" s="2" t="s">
        <v>1055</v>
      </c>
      <c r="H94" s="2" t="s">
        <v>1114</v>
      </c>
      <c r="I94" s="2" t="s">
        <v>1115</v>
      </c>
      <c r="J94" s="2" t="s">
        <v>1116</v>
      </c>
      <c r="K94" s="2">
        <v>1700</v>
      </c>
      <c r="L94" s="2" t="s">
        <v>726</v>
      </c>
    </row>
    <row r="95" spans="1:12" x14ac:dyDescent="0.2">
      <c r="A95" s="2">
        <f t="shared" si="3"/>
        <v>6420</v>
      </c>
      <c r="B95" t="s">
        <v>186</v>
      </c>
      <c r="C95" t="s">
        <v>97</v>
      </c>
      <c r="D95" s="2" t="s">
        <v>153</v>
      </c>
      <c r="E95" s="2">
        <v>2011</v>
      </c>
      <c r="F95" s="2" t="s">
        <v>1098</v>
      </c>
      <c r="G95" s="2" t="s">
        <v>1055</v>
      </c>
      <c r="H95" s="2" t="s">
        <v>1114</v>
      </c>
      <c r="I95" s="2" t="s">
        <v>1115</v>
      </c>
      <c r="J95" s="2" t="s">
        <v>1116</v>
      </c>
      <c r="K95" s="2">
        <v>1700</v>
      </c>
      <c r="L95" s="2" t="s">
        <v>726</v>
      </c>
    </row>
    <row r="96" spans="1:12" x14ac:dyDescent="0.2">
      <c r="A96" s="2">
        <f t="shared" si="3"/>
        <v>6421</v>
      </c>
      <c r="B96" t="s">
        <v>187</v>
      </c>
      <c r="C96" t="s">
        <v>53</v>
      </c>
      <c r="D96" s="2" t="s">
        <v>153</v>
      </c>
      <c r="E96" s="2">
        <v>2011</v>
      </c>
      <c r="F96" s="2" t="s">
        <v>1098</v>
      </c>
      <c r="G96" s="2" t="s">
        <v>1055</v>
      </c>
      <c r="H96" s="2" t="s">
        <v>1114</v>
      </c>
      <c r="I96" s="2" t="s">
        <v>1115</v>
      </c>
      <c r="J96" s="2" t="s">
        <v>1116</v>
      </c>
      <c r="K96" s="2">
        <v>1700</v>
      </c>
      <c r="L96" s="2" t="s">
        <v>726</v>
      </c>
    </row>
    <row r="97" spans="1:12" x14ac:dyDescent="0.2">
      <c r="A97" s="2">
        <f t="shared" si="3"/>
        <v>6422</v>
      </c>
      <c r="B97" t="s">
        <v>188</v>
      </c>
      <c r="C97" t="s">
        <v>189</v>
      </c>
      <c r="D97" s="2" t="s">
        <v>153</v>
      </c>
      <c r="E97" s="2">
        <v>2011</v>
      </c>
      <c r="F97" s="2" t="s">
        <v>1098</v>
      </c>
      <c r="G97" s="2" t="s">
        <v>1055</v>
      </c>
      <c r="H97" s="2" t="s">
        <v>1114</v>
      </c>
      <c r="I97" s="2" t="s">
        <v>1115</v>
      </c>
      <c r="J97" s="2" t="s">
        <v>1116</v>
      </c>
      <c r="K97" s="2">
        <v>1700</v>
      </c>
      <c r="L97" s="2" t="s">
        <v>726</v>
      </c>
    </row>
    <row r="98" spans="1:12" x14ac:dyDescent="0.2">
      <c r="A98" s="2">
        <f t="shared" si="3"/>
        <v>6423</v>
      </c>
      <c r="B98" t="s">
        <v>190</v>
      </c>
      <c r="C98" t="s">
        <v>191</v>
      </c>
      <c r="D98" s="2" t="s">
        <v>153</v>
      </c>
      <c r="E98" s="2">
        <v>2011</v>
      </c>
      <c r="F98" s="2" t="s">
        <v>1097</v>
      </c>
      <c r="G98" s="2" t="s">
        <v>1054</v>
      </c>
      <c r="H98" s="2" t="s">
        <v>1118</v>
      </c>
      <c r="I98" s="2" t="s">
        <v>1117</v>
      </c>
      <c r="J98" s="2" t="s">
        <v>1116</v>
      </c>
      <c r="K98" s="2">
        <v>1700</v>
      </c>
      <c r="L98" s="2" t="s">
        <v>1119</v>
      </c>
    </row>
    <row r="99" spans="1:12" x14ac:dyDescent="0.2">
      <c r="A99" s="2">
        <v>6501</v>
      </c>
      <c r="B99" t="s">
        <v>192</v>
      </c>
      <c r="C99" t="s">
        <v>193</v>
      </c>
      <c r="D99" s="2" t="s">
        <v>194</v>
      </c>
      <c r="E99" s="2">
        <v>2011</v>
      </c>
      <c r="F99" s="2" t="s">
        <v>1098</v>
      </c>
      <c r="G99" s="2" t="s">
        <v>1055</v>
      </c>
      <c r="H99" s="2" t="s">
        <v>1114</v>
      </c>
      <c r="I99" s="2" t="s">
        <v>1115</v>
      </c>
      <c r="J99" s="2" t="s">
        <v>1116</v>
      </c>
      <c r="K99" s="2">
        <v>1700</v>
      </c>
      <c r="L99" s="2" t="s">
        <v>726</v>
      </c>
    </row>
    <row r="100" spans="1:12" x14ac:dyDescent="0.2">
      <c r="A100" s="2">
        <f>A99+1</f>
        <v>6502</v>
      </c>
      <c r="B100" t="s">
        <v>195</v>
      </c>
      <c r="C100" t="s">
        <v>196</v>
      </c>
      <c r="D100" s="2" t="s">
        <v>194</v>
      </c>
      <c r="E100" s="2">
        <v>2011</v>
      </c>
      <c r="F100" s="2" t="s">
        <v>1097</v>
      </c>
      <c r="G100" s="2" t="s">
        <v>1054</v>
      </c>
      <c r="H100" s="2" t="s">
        <v>1118</v>
      </c>
      <c r="I100" s="2" t="s">
        <v>1117</v>
      </c>
      <c r="J100" s="2" t="s">
        <v>1116</v>
      </c>
      <c r="K100" s="2">
        <v>1700</v>
      </c>
      <c r="L100" s="2" t="s">
        <v>1119</v>
      </c>
    </row>
    <row r="101" spans="1:12" x14ac:dyDescent="0.2">
      <c r="A101" s="2">
        <f t="shared" ref="A101:A121" si="4">A100+1</f>
        <v>6503</v>
      </c>
      <c r="B101" t="s">
        <v>197</v>
      </c>
      <c r="C101" t="s">
        <v>198</v>
      </c>
      <c r="D101" s="2" t="s">
        <v>194</v>
      </c>
      <c r="E101" s="2">
        <v>2011</v>
      </c>
      <c r="F101" s="2" t="s">
        <v>1098</v>
      </c>
      <c r="G101" s="2" t="s">
        <v>1055</v>
      </c>
      <c r="H101" s="2" t="s">
        <v>1114</v>
      </c>
      <c r="I101" s="2" t="s">
        <v>1115</v>
      </c>
      <c r="J101" s="2" t="s">
        <v>1116</v>
      </c>
      <c r="K101" s="2">
        <v>1700</v>
      </c>
      <c r="L101" s="2" t="s">
        <v>726</v>
      </c>
    </row>
    <row r="102" spans="1:12" x14ac:dyDescent="0.2">
      <c r="A102" s="2">
        <f t="shared" si="4"/>
        <v>6504</v>
      </c>
      <c r="B102" t="s">
        <v>199</v>
      </c>
      <c r="C102" t="s">
        <v>172</v>
      </c>
      <c r="D102" s="2" t="s">
        <v>194</v>
      </c>
      <c r="E102" s="2">
        <v>2011</v>
      </c>
      <c r="F102" s="2" t="s">
        <v>1097</v>
      </c>
      <c r="G102" s="2" t="s">
        <v>1054</v>
      </c>
      <c r="H102" s="2" t="s">
        <v>1118</v>
      </c>
      <c r="I102" s="2" t="s">
        <v>1117</v>
      </c>
      <c r="J102" s="2" t="s">
        <v>1116</v>
      </c>
      <c r="K102" s="2">
        <v>1700</v>
      </c>
      <c r="L102" s="2" t="s">
        <v>1119</v>
      </c>
    </row>
    <row r="103" spans="1:12" x14ac:dyDescent="0.2">
      <c r="A103" s="2">
        <f t="shared" si="4"/>
        <v>6505</v>
      </c>
      <c r="B103" t="s">
        <v>200</v>
      </c>
      <c r="C103" t="s">
        <v>201</v>
      </c>
      <c r="D103" s="2" t="s">
        <v>194</v>
      </c>
      <c r="E103" s="2">
        <v>2011</v>
      </c>
      <c r="F103" s="2" t="s">
        <v>1098</v>
      </c>
      <c r="G103" s="2" t="s">
        <v>1055</v>
      </c>
      <c r="H103" s="2" t="s">
        <v>1114</v>
      </c>
      <c r="I103" s="2" t="s">
        <v>1115</v>
      </c>
      <c r="J103" s="2" t="s">
        <v>1116</v>
      </c>
      <c r="K103" s="2">
        <v>1700</v>
      </c>
      <c r="L103" s="2" t="s">
        <v>726</v>
      </c>
    </row>
    <row r="104" spans="1:12" x14ac:dyDescent="0.2">
      <c r="A104" s="2">
        <f t="shared" si="4"/>
        <v>6506</v>
      </c>
      <c r="B104" t="s">
        <v>202</v>
      </c>
      <c r="C104" t="s">
        <v>203</v>
      </c>
      <c r="D104" s="2" t="s">
        <v>194</v>
      </c>
      <c r="E104" s="2">
        <v>2011</v>
      </c>
      <c r="F104" s="2" t="s">
        <v>1097</v>
      </c>
      <c r="G104" s="2" t="s">
        <v>1054</v>
      </c>
      <c r="H104" s="2" t="s">
        <v>1118</v>
      </c>
      <c r="I104" s="2" t="s">
        <v>1117</v>
      </c>
      <c r="J104" s="2" t="s">
        <v>1116</v>
      </c>
      <c r="K104" s="2">
        <v>1700</v>
      </c>
      <c r="L104" s="2" t="s">
        <v>1119</v>
      </c>
    </row>
    <row r="105" spans="1:12" x14ac:dyDescent="0.2">
      <c r="A105" s="2">
        <f t="shared" si="4"/>
        <v>6507</v>
      </c>
      <c r="B105" t="s">
        <v>204</v>
      </c>
      <c r="C105" t="s">
        <v>205</v>
      </c>
      <c r="D105" s="2" t="s">
        <v>194</v>
      </c>
      <c r="E105" s="2">
        <v>2011</v>
      </c>
      <c r="F105" s="2" t="s">
        <v>1098</v>
      </c>
      <c r="G105" s="2" t="s">
        <v>1055</v>
      </c>
      <c r="H105" s="2" t="s">
        <v>1114</v>
      </c>
      <c r="I105" s="2" t="s">
        <v>1115</v>
      </c>
      <c r="J105" s="2" t="s">
        <v>1116</v>
      </c>
      <c r="K105" s="2">
        <v>1700</v>
      </c>
      <c r="L105" s="2" t="s">
        <v>726</v>
      </c>
    </row>
    <row r="106" spans="1:12" x14ac:dyDescent="0.2">
      <c r="A106" s="2">
        <f t="shared" si="4"/>
        <v>6508</v>
      </c>
      <c r="B106" t="s">
        <v>206</v>
      </c>
      <c r="C106" t="s">
        <v>139</v>
      </c>
      <c r="D106" s="2" t="s">
        <v>194</v>
      </c>
      <c r="E106" s="2">
        <v>2012</v>
      </c>
      <c r="F106" s="2" t="s">
        <v>1097</v>
      </c>
      <c r="G106" s="2" t="s">
        <v>1054</v>
      </c>
      <c r="H106" s="2" t="s">
        <v>1118</v>
      </c>
      <c r="I106" s="2" t="s">
        <v>1117</v>
      </c>
      <c r="J106" s="2" t="s">
        <v>1116</v>
      </c>
      <c r="K106" s="2">
        <v>1700</v>
      </c>
      <c r="L106" s="2" t="s">
        <v>1119</v>
      </c>
    </row>
    <row r="107" spans="1:12" x14ac:dyDescent="0.2">
      <c r="A107" s="2">
        <f t="shared" si="4"/>
        <v>6509</v>
      </c>
      <c r="B107" t="s">
        <v>207</v>
      </c>
      <c r="C107" t="s">
        <v>208</v>
      </c>
      <c r="D107" s="2" t="s">
        <v>194</v>
      </c>
      <c r="E107" s="2">
        <v>2011</v>
      </c>
      <c r="F107" s="2" t="s">
        <v>1098</v>
      </c>
      <c r="G107" s="2" t="s">
        <v>1055</v>
      </c>
      <c r="H107" s="2" t="s">
        <v>1114</v>
      </c>
      <c r="I107" s="2" t="s">
        <v>1115</v>
      </c>
      <c r="J107" s="2" t="s">
        <v>1116</v>
      </c>
      <c r="K107" s="2">
        <v>1700</v>
      </c>
      <c r="L107" s="2" t="s">
        <v>726</v>
      </c>
    </row>
    <row r="108" spans="1:12" x14ac:dyDescent="0.2">
      <c r="A108" s="2">
        <f t="shared" si="4"/>
        <v>6510</v>
      </c>
      <c r="B108" t="s">
        <v>209</v>
      </c>
      <c r="C108" t="s">
        <v>210</v>
      </c>
      <c r="D108" s="2" t="s">
        <v>194</v>
      </c>
      <c r="E108" s="2">
        <v>2011</v>
      </c>
      <c r="F108" s="2" t="s">
        <v>1098</v>
      </c>
      <c r="G108" s="2" t="s">
        <v>1055</v>
      </c>
      <c r="H108" s="2" t="s">
        <v>1114</v>
      </c>
      <c r="I108" s="2" t="s">
        <v>1115</v>
      </c>
      <c r="J108" s="2" t="s">
        <v>1116</v>
      </c>
      <c r="K108" s="2">
        <v>1700</v>
      </c>
      <c r="L108" s="2" t="s">
        <v>726</v>
      </c>
    </row>
    <row r="109" spans="1:12" x14ac:dyDescent="0.2">
      <c r="A109" s="2">
        <f t="shared" si="4"/>
        <v>6511</v>
      </c>
      <c r="B109" t="s">
        <v>211</v>
      </c>
      <c r="C109" t="s">
        <v>185</v>
      </c>
      <c r="D109" s="2" t="s">
        <v>194</v>
      </c>
      <c r="E109" s="2">
        <v>2011</v>
      </c>
      <c r="F109" s="2" t="s">
        <v>1098</v>
      </c>
      <c r="G109" s="2" t="s">
        <v>1055</v>
      </c>
      <c r="H109" s="2" t="s">
        <v>1114</v>
      </c>
      <c r="I109" s="2" t="s">
        <v>1115</v>
      </c>
      <c r="J109" s="2" t="s">
        <v>1116</v>
      </c>
      <c r="K109" s="2">
        <v>1700</v>
      </c>
      <c r="L109" s="2" t="s">
        <v>726</v>
      </c>
    </row>
    <row r="110" spans="1:12" x14ac:dyDescent="0.2">
      <c r="A110" s="2">
        <f t="shared" si="4"/>
        <v>6512</v>
      </c>
      <c r="B110" t="s">
        <v>212</v>
      </c>
      <c r="C110" t="s">
        <v>213</v>
      </c>
      <c r="D110" s="2" t="s">
        <v>194</v>
      </c>
      <c r="E110" s="2">
        <v>2011</v>
      </c>
      <c r="F110" s="2" t="s">
        <v>1097</v>
      </c>
      <c r="G110" s="2" t="s">
        <v>1054</v>
      </c>
      <c r="H110" s="2" t="s">
        <v>1118</v>
      </c>
      <c r="I110" s="2" t="s">
        <v>1117</v>
      </c>
      <c r="J110" s="2" t="s">
        <v>1116</v>
      </c>
      <c r="K110" s="2">
        <v>1700</v>
      </c>
      <c r="L110" s="2" t="s">
        <v>1119</v>
      </c>
    </row>
    <row r="111" spans="1:12" x14ac:dyDescent="0.2">
      <c r="A111" s="2">
        <f t="shared" si="4"/>
        <v>6513</v>
      </c>
      <c r="B111" t="s">
        <v>214</v>
      </c>
      <c r="C111" t="s">
        <v>215</v>
      </c>
      <c r="D111" s="2" t="s">
        <v>194</v>
      </c>
      <c r="E111" s="2">
        <v>2011</v>
      </c>
      <c r="F111" s="2" t="s">
        <v>1097</v>
      </c>
      <c r="G111" s="2" t="s">
        <v>1054</v>
      </c>
      <c r="H111" s="2" t="s">
        <v>1118</v>
      </c>
      <c r="I111" s="2" t="s">
        <v>1117</v>
      </c>
      <c r="J111" s="2" t="s">
        <v>1116</v>
      </c>
      <c r="K111" s="2">
        <v>1700</v>
      </c>
      <c r="L111" s="2" t="s">
        <v>1119</v>
      </c>
    </row>
    <row r="112" spans="1:12" x14ac:dyDescent="0.2">
      <c r="A112" s="2">
        <f t="shared" si="4"/>
        <v>6514</v>
      </c>
      <c r="B112" t="s">
        <v>216</v>
      </c>
      <c r="C112" t="s">
        <v>217</v>
      </c>
      <c r="D112" s="2" t="s">
        <v>194</v>
      </c>
      <c r="E112" s="2">
        <v>2011</v>
      </c>
      <c r="F112" s="2" t="s">
        <v>1098</v>
      </c>
      <c r="G112" s="2" t="s">
        <v>1055</v>
      </c>
      <c r="H112" s="2" t="s">
        <v>1114</v>
      </c>
      <c r="I112" s="2" t="s">
        <v>1115</v>
      </c>
      <c r="J112" s="2" t="s">
        <v>1116</v>
      </c>
      <c r="K112" s="2">
        <v>1700</v>
      </c>
      <c r="L112" s="2" t="s">
        <v>726</v>
      </c>
    </row>
    <row r="113" spans="1:12" x14ac:dyDescent="0.2">
      <c r="A113" s="2">
        <f t="shared" si="4"/>
        <v>6515</v>
      </c>
      <c r="B113" t="s">
        <v>218</v>
      </c>
      <c r="C113" t="s">
        <v>99</v>
      </c>
      <c r="D113" s="2" t="s">
        <v>194</v>
      </c>
      <c r="E113" s="2">
        <v>2011</v>
      </c>
      <c r="F113" s="2" t="s">
        <v>1098</v>
      </c>
      <c r="G113" s="2" t="s">
        <v>1055</v>
      </c>
      <c r="H113" s="2" t="s">
        <v>1114</v>
      </c>
      <c r="I113" s="2" t="s">
        <v>1115</v>
      </c>
      <c r="J113" s="2" t="s">
        <v>1116</v>
      </c>
      <c r="K113" s="2">
        <v>1700</v>
      </c>
      <c r="L113" s="2" t="s">
        <v>726</v>
      </c>
    </row>
    <row r="114" spans="1:12" x14ac:dyDescent="0.2">
      <c r="A114" s="2">
        <f t="shared" si="4"/>
        <v>6516</v>
      </c>
      <c r="B114" t="s">
        <v>219</v>
      </c>
      <c r="C114" t="s">
        <v>152</v>
      </c>
      <c r="D114" s="2" t="s">
        <v>194</v>
      </c>
      <c r="E114" s="2">
        <v>2011</v>
      </c>
      <c r="F114" s="2" t="s">
        <v>1097</v>
      </c>
      <c r="G114" s="2" t="s">
        <v>1054</v>
      </c>
      <c r="H114" s="2" t="s">
        <v>1118</v>
      </c>
      <c r="I114" s="2" t="s">
        <v>1117</v>
      </c>
      <c r="J114" s="2" t="s">
        <v>1116</v>
      </c>
      <c r="K114" s="2">
        <v>1700</v>
      </c>
      <c r="L114" s="2" t="s">
        <v>1119</v>
      </c>
    </row>
    <row r="115" spans="1:12" x14ac:dyDescent="0.2">
      <c r="A115" s="2">
        <f t="shared" si="4"/>
        <v>6517</v>
      </c>
      <c r="B115" t="s">
        <v>220</v>
      </c>
      <c r="C115" t="s">
        <v>221</v>
      </c>
      <c r="D115" s="2" t="s">
        <v>194</v>
      </c>
      <c r="E115" s="2">
        <v>2011</v>
      </c>
      <c r="F115" s="2" t="s">
        <v>1098</v>
      </c>
      <c r="G115" s="2" t="s">
        <v>1055</v>
      </c>
      <c r="H115" s="2" t="s">
        <v>1114</v>
      </c>
      <c r="I115" s="2" t="s">
        <v>1115</v>
      </c>
      <c r="J115" s="2" t="s">
        <v>1116</v>
      </c>
      <c r="K115" s="2">
        <v>1700</v>
      </c>
      <c r="L115" s="2" t="s">
        <v>726</v>
      </c>
    </row>
    <row r="116" spans="1:12" x14ac:dyDescent="0.2">
      <c r="A116" s="2">
        <f t="shared" si="4"/>
        <v>6518</v>
      </c>
      <c r="B116" t="s">
        <v>222</v>
      </c>
      <c r="C116" t="s">
        <v>223</v>
      </c>
      <c r="D116" s="2" t="s">
        <v>194</v>
      </c>
      <c r="E116" s="2">
        <v>2011</v>
      </c>
      <c r="F116" s="2" t="s">
        <v>1097</v>
      </c>
      <c r="G116" s="2" t="s">
        <v>1054</v>
      </c>
      <c r="H116" s="2" t="s">
        <v>1118</v>
      </c>
      <c r="I116" s="2" t="s">
        <v>1117</v>
      </c>
      <c r="J116" s="2" t="s">
        <v>1116</v>
      </c>
      <c r="K116" s="2">
        <v>1700</v>
      </c>
      <c r="L116" s="2" t="s">
        <v>1119</v>
      </c>
    </row>
    <row r="117" spans="1:12" x14ac:dyDescent="0.2">
      <c r="A117" s="2">
        <f t="shared" si="4"/>
        <v>6519</v>
      </c>
      <c r="B117" t="s">
        <v>224</v>
      </c>
      <c r="C117" t="s">
        <v>225</v>
      </c>
      <c r="D117" s="2" t="s">
        <v>194</v>
      </c>
      <c r="E117" s="2">
        <v>2011</v>
      </c>
      <c r="F117" s="2" t="s">
        <v>1098</v>
      </c>
      <c r="G117" s="2" t="s">
        <v>1055</v>
      </c>
      <c r="H117" s="2" t="s">
        <v>1114</v>
      </c>
      <c r="I117" s="2" t="s">
        <v>1115</v>
      </c>
      <c r="J117" s="2" t="s">
        <v>1116</v>
      </c>
      <c r="K117" s="2">
        <v>1700</v>
      </c>
      <c r="L117" s="2" t="s">
        <v>726</v>
      </c>
    </row>
    <row r="118" spans="1:12" x14ac:dyDescent="0.2">
      <c r="A118" s="2">
        <f t="shared" si="4"/>
        <v>6520</v>
      </c>
      <c r="B118" t="s">
        <v>226</v>
      </c>
      <c r="C118" t="s">
        <v>227</v>
      </c>
      <c r="D118" s="2" t="s">
        <v>194</v>
      </c>
      <c r="E118" s="2">
        <v>2011</v>
      </c>
      <c r="F118" s="2" t="s">
        <v>1098</v>
      </c>
      <c r="G118" s="2" t="s">
        <v>1055</v>
      </c>
      <c r="H118" s="2" t="s">
        <v>1114</v>
      </c>
      <c r="I118" s="2" t="s">
        <v>1115</v>
      </c>
      <c r="J118" s="2" t="s">
        <v>1116</v>
      </c>
      <c r="K118" s="2">
        <v>1700</v>
      </c>
      <c r="L118" s="2" t="s">
        <v>726</v>
      </c>
    </row>
    <row r="119" spans="1:12" x14ac:dyDescent="0.2">
      <c r="A119" s="2">
        <f t="shared" si="4"/>
        <v>6521</v>
      </c>
      <c r="B119" t="s">
        <v>228</v>
      </c>
      <c r="C119" t="s">
        <v>229</v>
      </c>
      <c r="D119" s="2" t="s">
        <v>194</v>
      </c>
      <c r="E119" s="2">
        <v>2011</v>
      </c>
      <c r="F119" s="2" t="s">
        <v>1098</v>
      </c>
      <c r="G119" s="2" t="s">
        <v>1055</v>
      </c>
      <c r="H119" s="2" t="s">
        <v>1114</v>
      </c>
      <c r="I119" s="2" t="s">
        <v>1115</v>
      </c>
      <c r="J119" s="2" t="s">
        <v>1116</v>
      </c>
      <c r="K119" s="2">
        <v>1700</v>
      </c>
      <c r="L119" s="2" t="s">
        <v>726</v>
      </c>
    </row>
    <row r="120" spans="1:12" x14ac:dyDescent="0.2">
      <c r="A120" s="2">
        <f t="shared" si="4"/>
        <v>6522</v>
      </c>
      <c r="B120" t="s">
        <v>230</v>
      </c>
      <c r="C120" t="s">
        <v>231</v>
      </c>
      <c r="D120" s="2" t="s">
        <v>194</v>
      </c>
      <c r="E120" s="2">
        <v>2011</v>
      </c>
      <c r="F120" s="2" t="s">
        <v>1098</v>
      </c>
      <c r="G120" s="2" t="s">
        <v>1055</v>
      </c>
      <c r="H120" s="2" t="s">
        <v>1114</v>
      </c>
      <c r="I120" s="2" t="s">
        <v>1115</v>
      </c>
      <c r="J120" s="2" t="s">
        <v>1116</v>
      </c>
      <c r="K120" s="2">
        <v>1700</v>
      </c>
      <c r="L120" s="2" t="s">
        <v>726</v>
      </c>
    </row>
    <row r="121" spans="1:12" x14ac:dyDescent="0.2">
      <c r="A121" s="2">
        <f t="shared" si="4"/>
        <v>6523</v>
      </c>
      <c r="B121" t="s">
        <v>232</v>
      </c>
      <c r="C121" t="s">
        <v>233</v>
      </c>
      <c r="D121" s="2" t="str">
        <f>"6_5"</f>
        <v>6_5</v>
      </c>
      <c r="E121" s="2">
        <v>2010</v>
      </c>
      <c r="F121" s="2" t="s">
        <v>1104</v>
      </c>
      <c r="G121" s="2" t="s">
        <v>1054</v>
      </c>
      <c r="H121" s="2" t="s">
        <v>1133</v>
      </c>
      <c r="I121" s="2" t="s">
        <v>1134</v>
      </c>
      <c r="J121" s="2" t="s">
        <v>1120</v>
      </c>
      <c r="K121" s="2">
        <v>2600</v>
      </c>
      <c r="L121" s="2" t="s">
        <v>1132</v>
      </c>
    </row>
    <row r="122" spans="1:12" x14ac:dyDescent="0.2">
      <c r="A122" s="2">
        <v>6601</v>
      </c>
      <c r="B122" t="s">
        <v>234</v>
      </c>
      <c r="C122" t="s">
        <v>235</v>
      </c>
      <c r="D122" s="2" t="s">
        <v>236</v>
      </c>
      <c r="E122" s="2">
        <v>2011</v>
      </c>
      <c r="F122" s="2" t="s">
        <v>1098</v>
      </c>
      <c r="G122" s="2" t="s">
        <v>1055</v>
      </c>
      <c r="H122" s="2" t="s">
        <v>1114</v>
      </c>
      <c r="I122" s="2" t="s">
        <v>1115</v>
      </c>
      <c r="J122" s="2" t="s">
        <v>1116</v>
      </c>
      <c r="K122" s="2">
        <v>1700</v>
      </c>
      <c r="L122" s="2" t="s">
        <v>726</v>
      </c>
    </row>
    <row r="123" spans="1:12" x14ac:dyDescent="0.2">
      <c r="A123" s="2">
        <f>A122+1</f>
        <v>6602</v>
      </c>
      <c r="B123" t="s">
        <v>237</v>
      </c>
      <c r="C123" t="s">
        <v>35</v>
      </c>
      <c r="D123" s="2" t="s">
        <v>236</v>
      </c>
      <c r="E123" s="2">
        <v>2011</v>
      </c>
      <c r="F123" s="2" t="s">
        <v>1098</v>
      </c>
      <c r="G123" s="2" t="s">
        <v>1055</v>
      </c>
      <c r="H123" s="2" t="s">
        <v>1114</v>
      </c>
      <c r="I123" s="2" t="s">
        <v>1115</v>
      </c>
      <c r="J123" s="2" t="s">
        <v>1116</v>
      </c>
      <c r="K123" s="2">
        <v>1700</v>
      </c>
      <c r="L123" s="2" t="s">
        <v>726</v>
      </c>
    </row>
    <row r="124" spans="1:12" x14ac:dyDescent="0.2">
      <c r="A124" s="2">
        <f t="shared" ref="A124:A145" si="5">A123+1</f>
        <v>6603</v>
      </c>
      <c r="B124" t="s">
        <v>238</v>
      </c>
      <c r="C124" t="s">
        <v>239</v>
      </c>
      <c r="D124" s="2" t="s">
        <v>236</v>
      </c>
      <c r="E124" s="2">
        <v>2011</v>
      </c>
      <c r="F124" s="2" t="s">
        <v>1097</v>
      </c>
      <c r="G124" s="2" t="s">
        <v>1054</v>
      </c>
      <c r="H124" s="2" t="s">
        <v>1118</v>
      </c>
      <c r="I124" s="2" t="s">
        <v>1117</v>
      </c>
      <c r="J124" s="2" t="s">
        <v>1116</v>
      </c>
      <c r="K124" s="2">
        <v>1700</v>
      </c>
      <c r="L124" s="2" t="s">
        <v>1119</v>
      </c>
    </row>
    <row r="125" spans="1:12" x14ac:dyDescent="0.2">
      <c r="A125" s="2">
        <f t="shared" si="5"/>
        <v>6604</v>
      </c>
      <c r="B125" t="s">
        <v>240</v>
      </c>
      <c r="C125" t="s">
        <v>241</v>
      </c>
      <c r="D125" s="2" t="s">
        <v>236</v>
      </c>
      <c r="E125" s="2">
        <v>2011</v>
      </c>
      <c r="F125" s="2" t="s">
        <v>1098</v>
      </c>
      <c r="G125" s="2" t="s">
        <v>1055</v>
      </c>
      <c r="H125" s="2" t="s">
        <v>1114</v>
      </c>
      <c r="I125" s="2" t="s">
        <v>1115</v>
      </c>
      <c r="J125" s="2" t="s">
        <v>1116</v>
      </c>
      <c r="K125" s="2">
        <v>1700</v>
      </c>
      <c r="L125" s="2" t="s">
        <v>726</v>
      </c>
    </row>
    <row r="126" spans="1:12" x14ac:dyDescent="0.2">
      <c r="A126" s="2">
        <f t="shared" si="5"/>
        <v>6605</v>
      </c>
      <c r="B126" t="s">
        <v>242</v>
      </c>
      <c r="C126" t="s">
        <v>243</v>
      </c>
      <c r="D126" s="2" t="s">
        <v>236</v>
      </c>
      <c r="E126" s="2">
        <v>2011</v>
      </c>
      <c r="F126" s="2" t="s">
        <v>1098</v>
      </c>
      <c r="G126" s="2" t="s">
        <v>1055</v>
      </c>
      <c r="H126" s="2" t="s">
        <v>1114</v>
      </c>
      <c r="I126" s="2" t="s">
        <v>1115</v>
      </c>
      <c r="J126" s="2" t="s">
        <v>1116</v>
      </c>
      <c r="K126" s="2">
        <v>1700</v>
      </c>
      <c r="L126" s="2" t="s">
        <v>726</v>
      </c>
    </row>
    <row r="127" spans="1:12" x14ac:dyDescent="0.2">
      <c r="A127" s="2">
        <f t="shared" si="5"/>
        <v>6606</v>
      </c>
      <c r="B127" t="s">
        <v>244</v>
      </c>
      <c r="C127" t="s">
        <v>245</v>
      </c>
      <c r="D127" s="2" t="s">
        <v>236</v>
      </c>
      <c r="E127" s="2">
        <v>2011</v>
      </c>
      <c r="F127" s="2" t="s">
        <v>1098</v>
      </c>
      <c r="G127" s="2" t="s">
        <v>1055</v>
      </c>
      <c r="H127" s="2" t="s">
        <v>1114</v>
      </c>
      <c r="I127" s="2" t="s">
        <v>1115</v>
      </c>
      <c r="J127" s="2" t="s">
        <v>1116</v>
      </c>
      <c r="K127" s="2">
        <v>1700</v>
      </c>
      <c r="L127" s="2" t="s">
        <v>726</v>
      </c>
    </row>
    <row r="128" spans="1:12" x14ac:dyDescent="0.2">
      <c r="A128" s="2">
        <f t="shared" si="5"/>
        <v>6607</v>
      </c>
      <c r="B128" t="s">
        <v>246</v>
      </c>
      <c r="C128" t="s">
        <v>247</v>
      </c>
      <c r="D128" s="2" t="s">
        <v>236</v>
      </c>
      <c r="E128" s="2">
        <v>2011</v>
      </c>
      <c r="F128" s="2" t="s">
        <v>1097</v>
      </c>
      <c r="G128" s="2" t="s">
        <v>1054</v>
      </c>
      <c r="H128" s="2" t="s">
        <v>1118</v>
      </c>
      <c r="I128" s="2" t="s">
        <v>1117</v>
      </c>
      <c r="J128" s="2" t="s">
        <v>1116</v>
      </c>
      <c r="K128" s="2">
        <v>1700</v>
      </c>
      <c r="L128" s="2" t="s">
        <v>1119</v>
      </c>
    </row>
    <row r="129" spans="1:12" x14ac:dyDescent="0.2">
      <c r="A129" s="2">
        <f t="shared" si="5"/>
        <v>6608</v>
      </c>
      <c r="B129" t="s">
        <v>248</v>
      </c>
      <c r="C129" t="s">
        <v>66</v>
      </c>
      <c r="D129" s="2" t="s">
        <v>236</v>
      </c>
      <c r="E129" s="2">
        <v>2011</v>
      </c>
      <c r="F129" s="2" t="s">
        <v>1098</v>
      </c>
      <c r="G129" s="2" t="s">
        <v>1055</v>
      </c>
      <c r="H129" s="2" t="s">
        <v>1114</v>
      </c>
      <c r="I129" s="2" t="s">
        <v>1115</v>
      </c>
      <c r="J129" s="2" t="s">
        <v>1116</v>
      </c>
      <c r="K129" s="2">
        <v>1700</v>
      </c>
      <c r="L129" s="2" t="s">
        <v>726</v>
      </c>
    </row>
    <row r="130" spans="1:12" x14ac:dyDescent="0.2">
      <c r="A130" s="2">
        <f t="shared" si="5"/>
        <v>6609</v>
      </c>
      <c r="B130" t="s">
        <v>249</v>
      </c>
      <c r="C130" t="s">
        <v>139</v>
      </c>
      <c r="D130" s="2" t="s">
        <v>236</v>
      </c>
      <c r="E130" s="2">
        <v>2011</v>
      </c>
      <c r="F130" s="2" t="s">
        <v>1097</v>
      </c>
      <c r="G130" s="2" t="s">
        <v>1054</v>
      </c>
      <c r="H130" s="2" t="s">
        <v>1118</v>
      </c>
      <c r="I130" s="2" t="s">
        <v>1117</v>
      </c>
      <c r="J130" s="2" t="s">
        <v>1116</v>
      </c>
      <c r="K130" s="2">
        <v>1700</v>
      </c>
      <c r="L130" s="2" t="s">
        <v>1119</v>
      </c>
    </row>
    <row r="131" spans="1:12" x14ac:dyDescent="0.2">
      <c r="A131" s="2">
        <f t="shared" si="5"/>
        <v>6610</v>
      </c>
      <c r="B131" t="s">
        <v>250</v>
      </c>
      <c r="C131" t="s">
        <v>251</v>
      </c>
      <c r="D131" s="2" t="s">
        <v>236</v>
      </c>
      <c r="E131" s="2">
        <v>2011</v>
      </c>
      <c r="F131" s="2" t="s">
        <v>1098</v>
      </c>
      <c r="G131" s="2" t="s">
        <v>1055</v>
      </c>
      <c r="H131" s="2" t="s">
        <v>1114</v>
      </c>
      <c r="I131" s="2" t="s">
        <v>1115</v>
      </c>
      <c r="J131" s="2" t="s">
        <v>1116</v>
      </c>
      <c r="K131" s="2">
        <v>1700</v>
      </c>
      <c r="L131" s="2" t="s">
        <v>726</v>
      </c>
    </row>
    <row r="132" spans="1:12" x14ac:dyDescent="0.2">
      <c r="A132" s="2">
        <f t="shared" si="5"/>
        <v>6611</v>
      </c>
      <c r="B132" t="s">
        <v>252</v>
      </c>
      <c r="C132" t="s">
        <v>253</v>
      </c>
      <c r="D132" s="2" t="s">
        <v>236</v>
      </c>
      <c r="E132" s="2">
        <v>2011</v>
      </c>
      <c r="F132" s="2" t="s">
        <v>1097</v>
      </c>
      <c r="G132" s="2" t="s">
        <v>1054</v>
      </c>
      <c r="H132" s="2" t="s">
        <v>1118</v>
      </c>
      <c r="I132" s="2" t="s">
        <v>1117</v>
      </c>
      <c r="J132" s="2" t="s">
        <v>1116</v>
      </c>
      <c r="K132" s="2">
        <v>1700</v>
      </c>
      <c r="L132" s="2" t="s">
        <v>1119</v>
      </c>
    </row>
    <row r="133" spans="1:12" x14ac:dyDescent="0.2">
      <c r="A133" s="2">
        <f t="shared" si="5"/>
        <v>6612</v>
      </c>
      <c r="B133" t="s">
        <v>254</v>
      </c>
      <c r="C133" t="s">
        <v>255</v>
      </c>
      <c r="D133" s="2" t="s">
        <v>236</v>
      </c>
      <c r="E133" s="2">
        <v>2011</v>
      </c>
      <c r="F133" s="2" t="s">
        <v>1098</v>
      </c>
      <c r="G133" s="2" t="s">
        <v>1055</v>
      </c>
      <c r="H133" s="2" t="s">
        <v>1114</v>
      </c>
      <c r="I133" s="2" t="s">
        <v>1115</v>
      </c>
      <c r="J133" s="2" t="s">
        <v>1116</v>
      </c>
      <c r="K133" s="2">
        <v>1700</v>
      </c>
      <c r="L133" s="2" t="s">
        <v>726</v>
      </c>
    </row>
    <row r="134" spans="1:12" x14ac:dyDescent="0.2">
      <c r="A134" s="2">
        <f t="shared" si="5"/>
        <v>6613</v>
      </c>
      <c r="B134" t="s">
        <v>256</v>
      </c>
      <c r="C134" t="s">
        <v>257</v>
      </c>
      <c r="D134" s="2" t="s">
        <v>236</v>
      </c>
      <c r="E134" s="2">
        <v>2011</v>
      </c>
      <c r="F134" s="2" t="s">
        <v>1098</v>
      </c>
      <c r="G134" s="2" t="s">
        <v>1055</v>
      </c>
      <c r="H134" s="2" t="s">
        <v>1114</v>
      </c>
      <c r="I134" s="2" t="s">
        <v>1115</v>
      </c>
      <c r="J134" s="2" t="s">
        <v>1116</v>
      </c>
      <c r="K134" s="2">
        <v>1700</v>
      </c>
      <c r="L134" s="2" t="s">
        <v>726</v>
      </c>
    </row>
    <row r="135" spans="1:12" x14ac:dyDescent="0.2">
      <c r="A135" s="2">
        <f t="shared" si="5"/>
        <v>6614</v>
      </c>
      <c r="B135" t="s">
        <v>258</v>
      </c>
      <c r="C135" t="s">
        <v>259</v>
      </c>
      <c r="D135" s="2" t="s">
        <v>236</v>
      </c>
      <c r="E135" s="2">
        <v>2011</v>
      </c>
      <c r="F135" s="2" t="s">
        <v>1098</v>
      </c>
      <c r="G135" s="2" t="s">
        <v>1055</v>
      </c>
      <c r="H135" s="2" t="s">
        <v>1114</v>
      </c>
      <c r="I135" s="2" t="s">
        <v>1115</v>
      </c>
      <c r="J135" s="2" t="s">
        <v>1116</v>
      </c>
      <c r="K135" s="2">
        <v>1700</v>
      </c>
      <c r="L135" s="2" t="s">
        <v>726</v>
      </c>
    </row>
    <row r="136" spans="1:12" x14ac:dyDescent="0.2">
      <c r="A136" s="2">
        <f t="shared" si="5"/>
        <v>6615</v>
      </c>
      <c r="B136" t="s">
        <v>260</v>
      </c>
      <c r="C136" t="s">
        <v>261</v>
      </c>
      <c r="D136" s="2" t="s">
        <v>236</v>
      </c>
      <c r="E136" s="2">
        <v>2011</v>
      </c>
      <c r="F136" s="2" t="s">
        <v>1097</v>
      </c>
      <c r="G136" s="2" t="s">
        <v>1054</v>
      </c>
      <c r="H136" s="2" t="s">
        <v>1118</v>
      </c>
      <c r="I136" s="2" t="s">
        <v>1117</v>
      </c>
      <c r="J136" s="2" t="s">
        <v>1116</v>
      </c>
      <c r="K136" s="2">
        <v>1700</v>
      </c>
      <c r="L136" s="2" t="s">
        <v>1119</v>
      </c>
    </row>
    <row r="137" spans="1:12" x14ac:dyDescent="0.2">
      <c r="A137" s="2">
        <f t="shared" si="5"/>
        <v>6616</v>
      </c>
      <c r="B137" t="s">
        <v>262</v>
      </c>
      <c r="C137" t="s">
        <v>263</v>
      </c>
      <c r="D137" s="2" t="s">
        <v>236</v>
      </c>
      <c r="E137" s="2">
        <v>2011</v>
      </c>
      <c r="F137" s="2" t="s">
        <v>1097</v>
      </c>
      <c r="G137" s="2" t="s">
        <v>1054</v>
      </c>
      <c r="H137" s="2" t="s">
        <v>1118</v>
      </c>
      <c r="I137" s="2" t="s">
        <v>1117</v>
      </c>
      <c r="J137" s="2" t="s">
        <v>1116</v>
      </c>
      <c r="K137" s="2">
        <v>1700</v>
      </c>
      <c r="L137" s="2" t="s">
        <v>1119</v>
      </c>
    </row>
    <row r="138" spans="1:12" x14ac:dyDescent="0.2">
      <c r="A138" s="2">
        <f t="shared" si="5"/>
        <v>6617</v>
      </c>
      <c r="B138" t="s">
        <v>264</v>
      </c>
      <c r="C138" t="s">
        <v>265</v>
      </c>
      <c r="D138" s="2" t="s">
        <v>236</v>
      </c>
      <c r="E138" s="2">
        <v>2011</v>
      </c>
      <c r="F138" s="2" t="s">
        <v>1097</v>
      </c>
      <c r="G138" s="2" t="s">
        <v>1054</v>
      </c>
      <c r="H138" s="2" t="s">
        <v>1118</v>
      </c>
      <c r="I138" s="2" t="s">
        <v>1117</v>
      </c>
      <c r="J138" s="2" t="s">
        <v>1116</v>
      </c>
      <c r="K138" s="2">
        <v>1700</v>
      </c>
      <c r="L138" s="2" t="s">
        <v>1119</v>
      </c>
    </row>
    <row r="139" spans="1:12" x14ac:dyDescent="0.2">
      <c r="A139" s="2">
        <f t="shared" si="5"/>
        <v>6618</v>
      </c>
      <c r="B139" t="s">
        <v>266</v>
      </c>
      <c r="C139" t="s">
        <v>267</v>
      </c>
      <c r="D139" s="2" t="s">
        <v>236</v>
      </c>
      <c r="E139" s="2">
        <v>2011</v>
      </c>
      <c r="F139" s="2" t="s">
        <v>1098</v>
      </c>
      <c r="G139" s="2" t="s">
        <v>1055</v>
      </c>
      <c r="H139" s="2" t="s">
        <v>1114</v>
      </c>
      <c r="I139" s="2" t="s">
        <v>1115</v>
      </c>
      <c r="J139" s="2" t="s">
        <v>1116</v>
      </c>
      <c r="K139" s="2">
        <v>1700</v>
      </c>
      <c r="L139" s="2" t="s">
        <v>726</v>
      </c>
    </row>
    <row r="140" spans="1:12" x14ac:dyDescent="0.2">
      <c r="A140" s="2">
        <f t="shared" si="5"/>
        <v>6619</v>
      </c>
      <c r="B140" t="s">
        <v>82</v>
      </c>
      <c r="C140" t="s">
        <v>268</v>
      </c>
      <c r="D140" s="2" t="s">
        <v>236</v>
      </c>
      <c r="E140" s="2">
        <v>2011</v>
      </c>
      <c r="F140" s="2" t="s">
        <v>1098</v>
      </c>
      <c r="G140" s="2" t="s">
        <v>1055</v>
      </c>
      <c r="H140" s="2" t="s">
        <v>1114</v>
      </c>
      <c r="I140" s="2" t="s">
        <v>1115</v>
      </c>
      <c r="J140" s="2" t="s">
        <v>1116</v>
      </c>
      <c r="K140" s="2">
        <v>1700</v>
      </c>
      <c r="L140" s="2" t="s">
        <v>726</v>
      </c>
    </row>
    <row r="141" spans="1:12" x14ac:dyDescent="0.2">
      <c r="A141" s="2">
        <f t="shared" si="5"/>
        <v>6620</v>
      </c>
      <c r="B141" t="s">
        <v>269</v>
      </c>
      <c r="C141" t="s">
        <v>270</v>
      </c>
      <c r="D141" s="2" t="s">
        <v>236</v>
      </c>
      <c r="E141" s="2">
        <v>2011</v>
      </c>
      <c r="F141" s="2" t="s">
        <v>1097</v>
      </c>
      <c r="G141" s="2" t="s">
        <v>1054</v>
      </c>
      <c r="H141" s="2" t="s">
        <v>1118</v>
      </c>
      <c r="I141" s="2" t="s">
        <v>1117</v>
      </c>
      <c r="J141" s="2" t="s">
        <v>1116</v>
      </c>
      <c r="K141" s="2">
        <v>1700</v>
      </c>
      <c r="L141" s="2" t="s">
        <v>1119</v>
      </c>
    </row>
    <row r="142" spans="1:12" x14ac:dyDescent="0.2">
      <c r="A142" s="2">
        <f t="shared" si="5"/>
        <v>6621</v>
      </c>
      <c r="B142" t="s">
        <v>271</v>
      </c>
      <c r="C142" t="s">
        <v>272</v>
      </c>
      <c r="D142" s="2" t="s">
        <v>236</v>
      </c>
      <c r="E142" s="2">
        <v>2011</v>
      </c>
      <c r="F142" s="2" t="s">
        <v>1097</v>
      </c>
      <c r="G142" s="2" t="s">
        <v>1054</v>
      </c>
      <c r="H142" s="2" t="s">
        <v>1118</v>
      </c>
      <c r="I142" s="2" t="s">
        <v>1117</v>
      </c>
      <c r="J142" s="2" t="s">
        <v>1116</v>
      </c>
      <c r="K142" s="2">
        <v>1700</v>
      </c>
      <c r="L142" s="2" t="s">
        <v>1119</v>
      </c>
    </row>
    <row r="143" spans="1:12" x14ac:dyDescent="0.2">
      <c r="A143" s="2">
        <f t="shared" si="5"/>
        <v>6622</v>
      </c>
      <c r="B143" t="s">
        <v>273</v>
      </c>
      <c r="C143" t="s">
        <v>272</v>
      </c>
      <c r="D143" s="2" t="s">
        <v>236</v>
      </c>
      <c r="E143" s="2">
        <v>2011</v>
      </c>
      <c r="F143" s="2" t="s">
        <v>1097</v>
      </c>
      <c r="G143" s="2" t="s">
        <v>1054</v>
      </c>
      <c r="H143" s="2" t="s">
        <v>1118</v>
      </c>
      <c r="I143" s="2" t="s">
        <v>1117</v>
      </c>
      <c r="J143" s="2" t="s">
        <v>1116</v>
      </c>
      <c r="K143" s="2">
        <v>1700</v>
      </c>
      <c r="L143" s="2" t="s">
        <v>1119</v>
      </c>
    </row>
    <row r="144" spans="1:12" x14ac:dyDescent="0.2">
      <c r="A144" s="2">
        <f t="shared" si="5"/>
        <v>6623</v>
      </c>
      <c r="B144" t="s">
        <v>274</v>
      </c>
      <c r="C144" t="s">
        <v>275</v>
      </c>
      <c r="D144" s="2" t="s">
        <v>236</v>
      </c>
      <c r="E144" s="2">
        <v>2011</v>
      </c>
      <c r="F144" s="2" t="s">
        <v>1098</v>
      </c>
      <c r="G144" s="2" t="s">
        <v>1055</v>
      </c>
      <c r="H144" s="2" t="s">
        <v>1114</v>
      </c>
      <c r="I144" s="2" t="s">
        <v>1115</v>
      </c>
      <c r="J144" s="2" t="s">
        <v>1116</v>
      </c>
      <c r="K144" s="2">
        <v>1700</v>
      </c>
      <c r="L144" s="2" t="s">
        <v>726</v>
      </c>
    </row>
    <row r="145" spans="1:12" x14ac:dyDescent="0.2">
      <c r="A145" s="2">
        <f t="shared" si="5"/>
        <v>6624</v>
      </c>
      <c r="B145" t="s">
        <v>276</v>
      </c>
      <c r="C145" t="s">
        <v>277</v>
      </c>
      <c r="D145" s="2" t="s">
        <v>236</v>
      </c>
      <c r="E145" s="2">
        <v>2011</v>
      </c>
      <c r="F145" s="2" t="s">
        <v>1098</v>
      </c>
      <c r="G145" s="2" t="s">
        <v>1055</v>
      </c>
      <c r="H145" s="2" t="s">
        <v>1114</v>
      </c>
      <c r="I145" s="2" t="s">
        <v>1115</v>
      </c>
      <c r="J145" s="2" t="s">
        <v>1116</v>
      </c>
      <c r="K145" s="2">
        <v>1700</v>
      </c>
      <c r="L145" s="2" t="s">
        <v>726</v>
      </c>
    </row>
    <row r="146" spans="1:12" x14ac:dyDescent="0.2">
      <c r="A146" s="2">
        <v>6701</v>
      </c>
      <c r="B146" t="s">
        <v>278</v>
      </c>
      <c r="C146" t="s">
        <v>279</v>
      </c>
      <c r="D146" s="2" t="s">
        <v>280</v>
      </c>
      <c r="E146" s="2">
        <v>2011</v>
      </c>
      <c r="F146" s="2" t="s">
        <v>1098</v>
      </c>
      <c r="G146" s="2" t="s">
        <v>1055</v>
      </c>
      <c r="H146" s="2" t="s">
        <v>1114</v>
      </c>
      <c r="I146" s="2" t="s">
        <v>1115</v>
      </c>
      <c r="J146" s="2" t="s">
        <v>1116</v>
      </c>
      <c r="K146" s="2">
        <v>1700</v>
      </c>
      <c r="L146" s="2" t="s">
        <v>726</v>
      </c>
    </row>
    <row r="147" spans="1:12" x14ac:dyDescent="0.2">
      <c r="A147" s="2">
        <f>A146+1</f>
        <v>6702</v>
      </c>
      <c r="B147" t="s">
        <v>281</v>
      </c>
      <c r="C147" t="s">
        <v>282</v>
      </c>
      <c r="D147" s="2" t="s">
        <v>280</v>
      </c>
      <c r="E147" s="2">
        <v>2011</v>
      </c>
      <c r="F147" s="2" t="s">
        <v>1098</v>
      </c>
      <c r="G147" s="2" t="s">
        <v>1055</v>
      </c>
      <c r="H147" s="2" t="s">
        <v>1114</v>
      </c>
      <c r="I147" s="2" t="s">
        <v>1115</v>
      </c>
      <c r="J147" s="2" t="s">
        <v>1116</v>
      </c>
      <c r="K147" s="2">
        <v>1700</v>
      </c>
      <c r="L147" s="2" t="s">
        <v>726</v>
      </c>
    </row>
    <row r="148" spans="1:12" x14ac:dyDescent="0.2">
      <c r="A148" s="2">
        <f t="shared" ref="A148:A156" si="6">A147+1</f>
        <v>6703</v>
      </c>
      <c r="B148" t="s">
        <v>283</v>
      </c>
      <c r="C148" t="s">
        <v>284</v>
      </c>
      <c r="D148" s="2" t="s">
        <v>280</v>
      </c>
      <c r="E148" s="2">
        <v>2011</v>
      </c>
      <c r="F148" s="2" t="s">
        <v>1098</v>
      </c>
      <c r="G148" s="2" t="s">
        <v>1055</v>
      </c>
      <c r="H148" s="2" t="s">
        <v>1114</v>
      </c>
      <c r="I148" s="2" t="s">
        <v>1115</v>
      </c>
      <c r="J148" s="2" t="s">
        <v>1116</v>
      </c>
      <c r="K148" s="2">
        <v>1700</v>
      </c>
      <c r="L148" s="2" t="s">
        <v>726</v>
      </c>
    </row>
    <row r="149" spans="1:12" x14ac:dyDescent="0.2">
      <c r="A149" s="2">
        <f t="shared" si="6"/>
        <v>6704</v>
      </c>
      <c r="B149" t="s">
        <v>285</v>
      </c>
      <c r="C149" t="s">
        <v>115</v>
      </c>
      <c r="D149" s="2" t="s">
        <v>280</v>
      </c>
      <c r="E149" s="2">
        <v>2011</v>
      </c>
      <c r="F149" s="2" t="s">
        <v>1097</v>
      </c>
      <c r="G149" s="2" t="s">
        <v>1054</v>
      </c>
      <c r="H149" s="2" t="s">
        <v>1118</v>
      </c>
      <c r="I149" s="2" t="s">
        <v>1117</v>
      </c>
      <c r="J149" s="2" t="s">
        <v>1116</v>
      </c>
      <c r="K149" s="2">
        <v>1700</v>
      </c>
      <c r="L149" s="2" t="s">
        <v>1119</v>
      </c>
    </row>
    <row r="150" spans="1:12" x14ac:dyDescent="0.2">
      <c r="A150" s="2">
        <f t="shared" si="6"/>
        <v>6705</v>
      </c>
      <c r="B150" t="s">
        <v>286</v>
      </c>
      <c r="C150" t="s">
        <v>287</v>
      </c>
      <c r="D150" s="2" t="s">
        <v>280</v>
      </c>
      <c r="E150" s="2">
        <v>2011</v>
      </c>
      <c r="F150" s="2" t="s">
        <v>1097</v>
      </c>
      <c r="G150" s="2" t="s">
        <v>1054</v>
      </c>
      <c r="H150" s="2" t="s">
        <v>1118</v>
      </c>
      <c r="I150" s="2" t="s">
        <v>1117</v>
      </c>
      <c r="J150" s="2" t="s">
        <v>1116</v>
      </c>
      <c r="K150" s="2">
        <v>1700</v>
      </c>
      <c r="L150" s="2" t="s">
        <v>1119</v>
      </c>
    </row>
    <row r="151" spans="1:12" x14ac:dyDescent="0.2">
      <c r="A151" s="2">
        <f t="shared" si="6"/>
        <v>6706</v>
      </c>
      <c r="B151" t="s">
        <v>288</v>
      </c>
      <c r="C151" t="s">
        <v>289</v>
      </c>
      <c r="D151" s="2" t="s">
        <v>280</v>
      </c>
      <c r="E151" s="2">
        <v>2011</v>
      </c>
      <c r="F151" s="2" t="s">
        <v>1097</v>
      </c>
      <c r="G151" s="2" t="s">
        <v>1054</v>
      </c>
      <c r="H151" s="2" t="s">
        <v>1118</v>
      </c>
      <c r="I151" s="2" t="s">
        <v>1117</v>
      </c>
      <c r="J151" s="2" t="s">
        <v>1116</v>
      </c>
      <c r="K151" s="2">
        <v>1700</v>
      </c>
      <c r="L151" s="2" t="s">
        <v>1119</v>
      </c>
    </row>
    <row r="152" spans="1:12" x14ac:dyDescent="0.2">
      <c r="A152" s="2">
        <f t="shared" si="6"/>
        <v>6707</v>
      </c>
      <c r="B152" t="s">
        <v>290</v>
      </c>
      <c r="C152" t="s">
        <v>291</v>
      </c>
      <c r="D152" s="2" t="s">
        <v>280</v>
      </c>
      <c r="E152" s="2">
        <v>2011</v>
      </c>
      <c r="F152" s="2" t="s">
        <v>1097</v>
      </c>
      <c r="G152" s="2" t="s">
        <v>1054</v>
      </c>
      <c r="H152" s="2" t="s">
        <v>1118</v>
      </c>
      <c r="I152" s="2" t="s">
        <v>1117</v>
      </c>
      <c r="J152" s="2" t="s">
        <v>1116</v>
      </c>
      <c r="K152" s="2">
        <v>1700</v>
      </c>
      <c r="L152" s="2" t="s">
        <v>1119</v>
      </c>
    </row>
    <row r="153" spans="1:12" x14ac:dyDescent="0.2">
      <c r="A153" s="2">
        <f t="shared" si="6"/>
        <v>6708</v>
      </c>
      <c r="B153" t="s">
        <v>292</v>
      </c>
      <c r="C153" t="s">
        <v>293</v>
      </c>
      <c r="D153" s="2" t="s">
        <v>280</v>
      </c>
      <c r="E153" s="2">
        <v>2011</v>
      </c>
      <c r="F153" s="2" t="s">
        <v>1097</v>
      </c>
      <c r="G153" s="2" t="s">
        <v>1054</v>
      </c>
      <c r="H153" s="2" t="s">
        <v>1118</v>
      </c>
      <c r="I153" s="2" t="s">
        <v>1117</v>
      </c>
      <c r="J153" s="2" t="s">
        <v>1116</v>
      </c>
      <c r="K153" s="2">
        <v>1700</v>
      </c>
      <c r="L153" s="2" t="s">
        <v>1119</v>
      </c>
    </row>
    <row r="154" spans="1:12" x14ac:dyDescent="0.2">
      <c r="A154" s="2">
        <f t="shared" si="6"/>
        <v>6709</v>
      </c>
      <c r="B154" t="s">
        <v>294</v>
      </c>
      <c r="C154" t="s">
        <v>295</v>
      </c>
      <c r="D154" s="2" t="s">
        <v>280</v>
      </c>
      <c r="E154" s="2">
        <v>2011</v>
      </c>
      <c r="F154" s="2" t="s">
        <v>1098</v>
      </c>
      <c r="G154" s="2" t="s">
        <v>1055</v>
      </c>
      <c r="H154" s="2" t="s">
        <v>1114</v>
      </c>
      <c r="I154" s="2" t="s">
        <v>1115</v>
      </c>
      <c r="J154" s="2" t="s">
        <v>1116</v>
      </c>
      <c r="K154" s="2">
        <v>1700</v>
      </c>
      <c r="L154" s="2" t="s">
        <v>726</v>
      </c>
    </row>
    <row r="155" spans="1:12" x14ac:dyDescent="0.2">
      <c r="A155" s="2">
        <f t="shared" si="6"/>
        <v>6710</v>
      </c>
      <c r="B155" t="s">
        <v>296</v>
      </c>
      <c r="C155" t="s">
        <v>191</v>
      </c>
      <c r="D155" s="2" t="s">
        <v>280</v>
      </c>
      <c r="E155" s="2">
        <v>2011</v>
      </c>
      <c r="F155" s="2" t="s">
        <v>1097</v>
      </c>
      <c r="G155" s="2" t="s">
        <v>1054</v>
      </c>
      <c r="H155" s="2" t="s">
        <v>1118</v>
      </c>
      <c r="I155" s="2" t="s">
        <v>1117</v>
      </c>
      <c r="J155" s="2" t="s">
        <v>1116</v>
      </c>
      <c r="K155" s="2">
        <v>1700</v>
      </c>
      <c r="L155" s="2" t="s">
        <v>1119</v>
      </c>
    </row>
    <row r="156" spans="1:12" x14ac:dyDescent="0.2">
      <c r="A156" s="2">
        <f t="shared" si="6"/>
        <v>6711</v>
      </c>
      <c r="B156" t="s">
        <v>297</v>
      </c>
      <c r="C156" t="s">
        <v>11</v>
      </c>
      <c r="D156" s="2" t="s">
        <v>280</v>
      </c>
      <c r="E156" s="2">
        <v>2011</v>
      </c>
      <c r="F156" s="2" t="s">
        <v>1098</v>
      </c>
      <c r="G156" s="2" t="s">
        <v>1055</v>
      </c>
      <c r="H156" s="2" t="s">
        <v>1114</v>
      </c>
      <c r="I156" s="2" t="s">
        <v>1115</v>
      </c>
      <c r="J156" s="2" t="s">
        <v>1116</v>
      </c>
      <c r="K156" s="2">
        <v>1700</v>
      </c>
      <c r="L156" s="2" t="s">
        <v>726</v>
      </c>
    </row>
    <row r="157" spans="1:12" x14ac:dyDescent="0.2">
      <c r="A157" s="2">
        <v>5101</v>
      </c>
      <c r="B157" t="s">
        <v>298</v>
      </c>
      <c r="C157" t="s">
        <v>299</v>
      </c>
      <c r="D157" s="2" t="s">
        <v>300</v>
      </c>
      <c r="E157" s="2">
        <v>2010</v>
      </c>
      <c r="F157" s="2" t="s">
        <v>1099</v>
      </c>
      <c r="G157" s="2" t="s">
        <v>1055</v>
      </c>
      <c r="H157" s="2" t="s">
        <v>1110</v>
      </c>
      <c r="I157" s="2" t="s">
        <v>1111</v>
      </c>
      <c r="J157" s="2" t="s">
        <v>1112</v>
      </c>
      <c r="K157" s="2">
        <v>1700</v>
      </c>
      <c r="L157" s="2" t="s">
        <v>1113</v>
      </c>
    </row>
    <row r="158" spans="1:12" x14ac:dyDescent="0.2">
      <c r="A158" s="2">
        <f>A157+1</f>
        <v>5102</v>
      </c>
      <c r="B158" t="s">
        <v>301</v>
      </c>
      <c r="C158" t="s">
        <v>89</v>
      </c>
      <c r="D158" s="2" t="s">
        <v>300</v>
      </c>
      <c r="E158" s="2">
        <v>2010</v>
      </c>
      <c r="F158" s="2" t="s">
        <v>1104</v>
      </c>
      <c r="G158" s="2" t="s">
        <v>1054</v>
      </c>
      <c r="H158" s="2" t="s">
        <v>1133</v>
      </c>
      <c r="I158" s="2" t="s">
        <v>1134</v>
      </c>
      <c r="J158" s="2" t="s">
        <v>1120</v>
      </c>
      <c r="K158" s="2">
        <v>2600</v>
      </c>
      <c r="L158" s="2" t="s">
        <v>1132</v>
      </c>
    </row>
    <row r="159" spans="1:12" x14ac:dyDescent="0.2">
      <c r="A159" s="2">
        <f t="shared" ref="A159:A183" si="7">A158+1</f>
        <v>5103</v>
      </c>
      <c r="B159" t="s">
        <v>302</v>
      </c>
      <c r="C159" t="s">
        <v>97</v>
      </c>
      <c r="D159" s="2" t="s">
        <v>300</v>
      </c>
      <c r="E159" s="2">
        <v>2010</v>
      </c>
      <c r="F159" s="2" t="s">
        <v>1099</v>
      </c>
      <c r="G159" s="2" t="s">
        <v>1055</v>
      </c>
      <c r="H159" s="2" t="s">
        <v>1110</v>
      </c>
      <c r="I159" s="2" t="s">
        <v>1111</v>
      </c>
      <c r="J159" s="2" t="s">
        <v>1112</v>
      </c>
      <c r="K159" s="2">
        <v>1700</v>
      </c>
      <c r="L159" s="2" t="s">
        <v>1113</v>
      </c>
    </row>
    <row r="160" spans="1:12" x14ac:dyDescent="0.2">
      <c r="A160" s="2">
        <f t="shared" si="7"/>
        <v>5104</v>
      </c>
      <c r="B160" t="s">
        <v>303</v>
      </c>
      <c r="C160" t="s">
        <v>304</v>
      </c>
      <c r="D160" s="2" t="s">
        <v>300</v>
      </c>
      <c r="E160" s="2">
        <v>2010</v>
      </c>
      <c r="F160" s="2" t="s">
        <v>1099</v>
      </c>
      <c r="G160" s="2" t="s">
        <v>1055</v>
      </c>
      <c r="H160" s="2" t="s">
        <v>1110</v>
      </c>
      <c r="I160" s="2" t="s">
        <v>1111</v>
      </c>
      <c r="J160" s="2" t="s">
        <v>1112</v>
      </c>
      <c r="K160" s="2">
        <v>1700</v>
      </c>
      <c r="L160" s="2" t="s">
        <v>1113</v>
      </c>
    </row>
    <row r="161" spans="1:12" x14ac:dyDescent="0.2">
      <c r="A161" s="2">
        <f t="shared" si="7"/>
        <v>5105</v>
      </c>
      <c r="B161" t="s">
        <v>305</v>
      </c>
      <c r="C161" t="s">
        <v>39</v>
      </c>
      <c r="D161" s="2" t="s">
        <v>300</v>
      </c>
      <c r="E161" s="2">
        <v>2010</v>
      </c>
      <c r="F161" s="2" t="s">
        <v>1104</v>
      </c>
      <c r="G161" s="2" t="s">
        <v>1054</v>
      </c>
      <c r="H161" s="2" t="s">
        <v>1133</v>
      </c>
      <c r="I161" s="2" t="s">
        <v>1134</v>
      </c>
      <c r="J161" s="2" t="s">
        <v>1120</v>
      </c>
      <c r="K161" s="2">
        <v>2600</v>
      </c>
      <c r="L161" s="2" t="s">
        <v>1132</v>
      </c>
    </row>
    <row r="162" spans="1:12" x14ac:dyDescent="0.2">
      <c r="A162" s="2">
        <f t="shared" si="7"/>
        <v>5106</v>
      </c>
      <c r="B162" t="s">
        <v>306</v>
      </c>
      <c r="C162" t="s">
        <v>307</v>
      </c>
      <c r="D162" s="2" t="s">
        <v>300</v>
      </c>
      <c r="E162" s="2">
        <v>2010</v>
      </c>
      <c r="F162" s="2" t="s">
        <v>1099</v>
      </c>
      <c r="G162" s="2" t="s">
        <v>1055</v>
      </c>
      <c r="H162" s="2" t="s">
        <v>1110</v>
      </c>
      <c r="I162" s="2" t="s">
        <v>1111</v>
      </c>
      <c r="J162" s="2" t="s">
        <v>1112</v>
      </c>
      <c r="K162" s="2">
        <v>1700</v>
      </c>
      <c r="L162" s="2" t="s">
        <v>1113</v>
      </c>
    </row>
    <row r="163" spans="1:12" x14ac:dyDescent="0.2">
      <c r="A163" s="2">
        <f t="shared" si="7"/>
        <v>5107</v>
      </c>
      <c r="B163" t="s">
        <v>308</v>
      </c>
      <c r="C163" t="s">
        <v>309</v>
      </c>
      <c r="D163" s="2" t="s">
        <v>300</v>
      </c>
      <c r="E163" s="2">
        <v>2010</v>
      </c>
      <c r="F163" s="2" t="s">
        <v>1104</v>
      </c>
      <c r="G163" s="2" t="s">
        <v>1054</v>
      </c>
      <c r="H163" s="2" t="s">
        <v>1133</v>
      </c>
      <c r="I163" s="2" t="s">
        <v>1134</v>
      </c>
      <c r="J163" s="2" t="s">
        <v>1120</v>
      </c>
      <c r="K163" s="2">
        <v>2600</v>
      </c>
      <c r="L163" s="2" t="s">
        <v>1132</v>
      </c>
    </row>
    <row r="164" spans="1:12" x14ac:dyDescent="0.2">
      <c r="A164" s="2">
        <f t="shared" si="7"/>
        <v>5108</v>
      </c>
      <c r="B164" t="s">
        <v>310</v>
      </c>
      <c r="C164" t="s">
        <v>51</v>
      </c>
      <c r="D164" s="2" t="s">
        <v>300</v>
      </c>
      <c r="E164" s="2">
        <v>2010</v>
      </c>
      <c r="F164" s="2" t="s">
        <v>1099</v>
      </c>
      <c r="G164" s="2" t="s">
        <v>1055</v>
      </c>
      <c r="H164" s="2" t="s">
        <v>1110</v>
      </c>
      <c r="I164" s="2" t="s">
        <v>1111</v>
      </c>
      <c r="J164" s="2" t="s">
        <v>1112</v>
      </c>
      <c r="K164" s="2">
        <v>1700</v>
      </c>
      <c r="L164" s="2" t="s">
        <v>1113</v>
      </c>
    </row>
    <row r="165" spans="1:12" x14ac:dyDescent="0.2">
      <c r="A165" s="2">
        <f t="shared" si="7"/>
        <v>5109</v>
      </c>
      <c r="B165" t="s">
        <v>311</v>
      </c>
      <c r="C165" t="s">
        <v>312</v>
      </c>
      <c r="D165" s="2" t="s">
        <v>300</v>
      </c>
      <c r="E165" s="2">
        <v>2010</v>
      </c>
      <c r="F165" s="2" t="s">
        <v>1099</v>
      </c>
      <c r="G165" s="2" t="s">
        <v>1055</v>
      </c>
      <c r="H165" s="2" t="s">
        <v>1110</v>
      </c>
      <c r="I165" s="2" t="s">
        <v>1111</v>
      </c>
      <c r="J165" s="2" t="s">
        <v>1112</v>
      </c>
      <c r="K165" s="2">
        <v>1700</v>
      </c>
      <c r="L165" s="2" t="s">
        <v>1113</v>
      </c>
    </row>
    <row r="166" spans="1:12" x14ac:dyDescent="0.2">
      <c r="A166" s="2">
        <f t="shared" si="7"/>
        <v>5110</v>
      </c>
      <c r="B166" t="s">
        <v>313</v>
      </c>
      <c r="C166" t="s">
        <v>217</v>
      </c>
      <c r="D166" s="2" t="s">
        <v>300</v>
      </c>
      <c r="E166" s="2">
        <v>2010</v>
      </c>
      <c r="F166" s="2" t="s">
        <v>1099</v>
      </c>
      <c r="G166" s="2" t="s">
        <v>1055</v>
      </c>
      <c r="H166" s="2" t="s">
        <v>1110</v>
      </c>
      <c r="I166" s="2" t="s">
        <v>1111</v>
      </c>
      <c r="J166" s="2" t="s">
        <v>1112</v>
      </c>
      <c r="K166" s="2">
        <v>1700</v>
      </c>
      <c r="L166" s="2" t="s">
        <v>1113</v>
      </c>
    </row>
    <row r="167" spans="1:12" x14ac:dyDescent="0.2">
      <c r="A167" s="2">
        <f t="shared" si="7"/>
        <v>5111</v>
      </c>
      <c r="B167" t="s">
        <v>314</v>
      </c>
      <c r="C167" t="s">
        <v>8</v>
      </c>
      <c r="D167" s="2" t="s">
        <v>300</v>
      </c>
      <c r="E167" s="2">
        <v>2010</v>
      </c>
      <c r="F167" s="2" t="s">
        <v>1104</v>
      </c>
      <c r="G167" s="2" t="s">
        <v>1054</v>
      </c>
      <c r="H167" s="2" t="s">
        <v>1133</v>
      </c>
      <c r="I167" s="2" t="s">
        <v>1134</v>
      </c>
      <c r="J167" s="2" t="s">
        <v>1120</v>
      </c>
      <c r="K167" s="2">
        <v>2600</v>
      </c>
      <c r="L167" s="2" t="s">
        <v>1132</v>
      </c>
    </row>
    <row r="168" spans="1:12" x14ac:dyDescent="0.2">
      <c r="A168" s="2">
        <f t="shared" si="7"/>
        <v>5112</v>
      </c>
      <c r="B168" t="s">
        <v>315</v>
      </c>
      <c r="C168" t="s">
        <v>316</v>
      </c>
      <c r="D168" s="2" t="s">
        <v>300</v>
      </c>
      <c r="E168" s="2">
        <v>2010</v>
      </c>
      <c r="F168" s="2" t="s">
        <v>1104</v>
      </c>
      <c r="G168" s="2" t="s">
        <v>1054</v>
      </c>
      <c r="H168" s="2" t="s">
        <v>1133</v>
      </c>
      <c r="I168" s="2" t="s">
        <v>1134</v>
      </c>
      <c r="J168" s="2" t="s">
        <v>1120</v>
      </c>
      <c r="K168" s="2">
        <v>2600</v>
      </c>
      <c r="L168" s="2" t="s">
        <v>1132</v>
      </c>
    </row>
    <row r="169" spans="1:12" x14ac:dyDescent="0.2">
      <c r="A169" s="2">
        <f t="shared" si="7"/>
        <v>5113</v>
      </c>
      <c r="B169" t="s">
        <v>317</v>
      </c>
      <c r="C169" t="s">
        <v>318</v>
      </c>
      <c r="D169" s="2" t="s">
        <v>300</v>
      </c>
      <c r="E169" s="2">
        <v>2010</v>
      </c>
      <c r="F169" s="2" t="s">
        <v>1099</v>
      </c>
      <c r="G169" s="2" t="s">
        <v>1055</v>
      </c>
      <c r="H169" s="2" t="s">
        <v>1110</v>
      </c>
      <c r="I169" s="2" t="s">
        <v>1111</v>
      </c>
      <c r="J169" s="2" t="s">
        <v>1112</v>
      </c>
      <c r="K169" s="2">
        <v>1700</v>
      </c>
      <c r="L169" s="2" t="s">
        <v>1113</v>
      </c>
    </row>
    <row r="170" spans="1:12" x14ac:dyDescent="0.2">
      <c r="A170" s="2">
        <f t="shared" si="7"/>
        <v>5114</v>
      </c>
      <c r="B170" t="s">
        <v>167</v>
      </c>
      <c r="C170" t="s">
        <v>319</v>
      </c>
      <c r="D170" s="2" t="s">
        <v>300</v>
      </c>
      <c r="E170" s="2">
        <v>2010</v>
      </c>
      <c r="F170" s="2" t="s">
        <v>1104</v>
      </c>
      <c r="G170" s="2" t="s">
        <v>1054</v>
      </c>
      <c r="H170" s="2" t="s">
        <v>1133</v>
      </c>
      <c r="I170" s="2" t="s">
        <v>1134</v>
      </c>
      <c r="J170" s="2" t="s">
        <v>1120</v>
      </c>
      <c r="K170" s="2">
        <v>2600</v>
      </c>
      <c r="L170" s="2" t="s">
        <v>1132</v>
      </c>
    </row>
    <row r="171" spans="1:12" x14ac:dyDescent="0.2">
      <c r="A171" s="2">
        <f t="shared" si="7"/>
        <v>5115</v>
      </c>
      <c r="B171" t="s">
        <v>320</v>
      </c>
      <c r="C171" t="s">
        <v>128</v>
      </c>
      <c r="D171" s="2" t="s">
        <v>300</v>
      </c>
      <c r="E171" s="2">
        <v>2010</v>
      </c>
      <c r="F171" s="2" t="s">
        <v>1104</v>
      </c>
      <c r="G171" s="2" t="s">
        <v>1054</v>
      </c>
      <c r="H171" s="2" t="s">
        <v>1133</v>
      </c>
      <c r="I171" s="2" t="s">
        <v>1134</v>
      </c>
      <c r="J171" s="2" t="s">
        <v>1120</v>
      </c>
      <c r="K171" s="2">
        <v>2600</v>
      </c>
      <c r="L171" s="2" t="s">
        <v>1132</v>
      </c>
    </row>
    <row r="172" spans="1:12" x14ac:dyDescent="0.2">
      <c r="A172" s="2">
        <f t="shared" si="7"/>
        <v>5116</v>
      </c>
      <c r="B172" t="s">
        <v>321</v>
      </c>
      <c r="C172" t="s">
        <v>139</v>
      </c>
      <c r="D172" s="2" t="s">
        <v>300</v>
      </c>
      <c r="E172" s="2">
        <v>2010</v>
      </c>
      <c r="F172" s="2" t="s">
        <v>1104</v>
      </c>
      <c r="G172" s="2" t="s">
        <v>1054</v>
      </c>
      <c r="H172" s="2" t="s">
        <v>1133</v>
      </c>
      <c r="I172" s="2" t="s">
        <v>1134</v>
      </c>
      <c r="J172" s="2" t="s">
        <v>1120</v>
      </c>
      <c r="K172" s="2">
        <v>2600</v>
      </c>
      <c r="L172" s="2" t="s">
        <v>1132</v>
      </c>
    </row>
    <row r="173" spans="1:12" x14ac:dyDescent="0.2">
      <c r="A173" s="2">
        <f t="shared" si="7"/>
        <v>5117</v>
      </c>
      <c r="B173" t="s">
        <v>322</v>
      </c>
      <c r="C173" t="s">
        <v>323</v>
      </c>
      <c r="D173" s="2" t="s">
        <v>300</v>
      </c>
      <c r="E173" s="2">
        <v>2010</v>
      </c>
      <c r="F173" s="2" t="s">
        <v>1104</v>
      </c>
      <c r="G173" s="2" t="s">
        <v>1054</v>
      </c>
      <c r="H173" s="2" t="s">
        <v>1133</v>
      </c>
      <c r="I173" s="2" t="s">
        <v>1134</v>
      </c>
      <c r="J173" s="2" t="s">
        <v>1120</v>
      </c>
      <c r="K173" s="2">
        <v>2600</v>
      </c>
      <c r="L173" s="2" t="s">
        <v>1132</v>
      </c>
    </row>
    <row r="174" spans="1:12" x14ac:dyDescent="0.2">
      <c r="A174" s="2">
        <f t="shared" si="7"/>
        <v>5118</v>
      </c>
      <c r="B174" t="s">
        <v>324</v>
      </c>
      <c r="C174" t="s">
        <v>325</v>
      </c>
      <c r="D174" s="2" t="s">
        <v>300</v>
      </c>
      <c r="E174" s="2">
        <v>2010</v>
      </c>
      <c r="F174" s="2" t="s">
        <v>1104</v>
      </c>
      <c r="G174" s="2" t="s">
        <v>1054</v>
      </c>
      <c r="H174" s="2" t="s">
        <v>1133</v>
      </c>
      <c r="I174" s="2" t="s">
        <v>1134</v>
      </c>
      <c r="J174" s="2" t="s">
        <v>1120</v>
      </c>
      <c r="K174" s="2">
        <v>2600</v>
      </c>
      <c r="L174" s="2" t="s">
        <v>1132</v>
      </c>
    </row>
    <row r="175" spans="1:12" x14ac:dyDescent="0.2">
      <c r="A175" s="2">
        <f t="shared" si="7"/>
        <v>5119</v>
      </c>
      <c r="B175" t="s">
        <v>326</v>
      </c>
      <c r="C175" t="s">
        <v>265</v>
      </c>
      <c r="D175" s="2" t="s">
        <v>300</v>
      </c>
      <c r="E175" s="2">
        <v>2010</v>
      </c>
      <c r="F175" s="2" t="s">
        <v>1104</v>
      </c>
      <c r="G175" s="2" t="s">
        <v>1054</v>
      </c>
      <c r="H175" s="2" t="s">
        <v>1133</v>
      </c>
      <c r="I175" s="2" t="s">
        <v>1134</v>
      </c>
      <c r="J175" s="2" t="s">
        <v>1120</v>
      </c>
      <c r="K175" s="2">
        <v>2600</v>
      </c>
      <c r="L175" s="2" t="s">
        <v>1132</v>
      </c>
    </row>
    <row r="176" spans="1:12" x14ac:dyDescent="0.2">
      <c r="A176" s="2">
        <f t="shared" si="7"/>
        <v>5120</v>
      </c>
      <c r="B176" t="s">
        <v>44</v>
      </c>
      <c r="C176" t="s">
        <v>327</v>
      </c>
      <c r="D176" s="2" t="s">
        <v>300</v>
      </c>
      <c r="E176" s="2">
        <v>2010</v>
      </c>
      <c r="F176" s="2" t="s">
        <v>1104</v>
      </c>
      <c r="G176" s="2" t="s">
        <v>1054</v>
      </c>
      <c r="H176" s="2" t="s">
        <v>1133</v>
      </c>
      <c r="I176" s="2" t="s">
        <v>1134</v>
      </c>
      <c r="J176" s="2" t="s">
        <v>1120</v>
      </c>
      <c r="K176" s="2">
        <v>2600</v>
      </c>
      <c r="L176" s="2" t="s">
        <v>1132</v>
      </c>
    </row>
    <row r="177" spans="1:12" x14ac:dyDescent="0.2">
      <c r="A177" s="2">
        <f t="shared" si="7"/>
        <v>5121</v>
      </c>
      <c r="B177" t="s">
        <v>328</v>
      </c>
      <c r="C177" t="s">
        <v>329</v>
      </c>
      <c r="D177" s="2" t="s">
        <v>300</v>
      </c>
      <c r="E177" s="2">
        <v>2010</v>
      </c>
      <c r="F177" s="2" t="s">
        <v>1104</v>
      </c>
      <c r="G177" s="2" t="s">
        <v>1054</v>
      </c>
      <c r="H177" s="2" t="s">
        <v>1133</v>
      </c>
      <c r="I177" s="2" t="s">
        <v>1134</v>
      </c>
      <c r="J177" s="2" t="s">
        <v>1120</v>
      </c>
      <c r="K177" s="2">
        <v>2600</v>
      </c>
      <c r="L177" s="2" t="s">
        <v>1132</v>
      </c>
    </row>
    <row r="178" spans="1:12" x14ac:dyDescent="0.2">
      <c r="A178" s="2">
        <f t="shared" si="7"/>
        <v>5122</v>
      </c>
      <c r="B178" t="s">
        <v>330</v>
      </c>
      <c r="C178" t="s">
        <v>331</v>
      </c>
      <c r="D178" s="2" t="s">
        <v>300</v>
      </c>
      <c r="E178" s="2">
        <v>2010</v>
      </c>
      <c r="F178" s="2" t="s">
        <v>1099</v>
      </c>
      <c r="G178" s="2" t="s">
        <v>1055</v>
      </c>
      <c r="H178" s="2" t="s">
        <v>1110</v>
      </c>
      <c r="I178" s="2" t="s">
        <v>1111</v>
      </c>
      <c r="J178" s="2" t="s">
        <v>1112</v>
      </c>
      <c r="K178" s="2">
        <v>1700</v>
      </c>
      <c r="L178" s="2" t="s">
        <v>1113</v>
      </c>
    </row>
    <row r="179" spans="1:12" x14ac:dyDescent="0.2">
      <c r="A179" s="2">
        <f t="shared" si="7"/>
        <v>5123</v>
      </c>
      <c r="B179" t="s">
        <v>332</v>
      </c>
      <c r="C179" t="s">
        <v>333</v>
      </c>
      <c r="D179" s="2" t="s">
        <v>300</v>
      </c>
      <c r="E179" s="2">
        <v>2010</v>
      </c>
      <c r="F179" s="2" t="s">
        <v>1099</v>
      </c>
      <c r="G179" s="2" t="s">
        <v>1055</v>
      </c>
      <c r="H179" s="2" t="s">
        <v>1110</v>
      </c>
      <c r="I179" s="2" t="s">
        <v>1111</v>
      </c>
      <c r="J179" s="2" t="s">
        <v>1112</v>
      </c>
      <c r="K179" s="2">
        <v>1700</v>
      </c>
      <c r="L179" s="2" t="s">
        <v>1113</v>
      </c>
    </row>
    <row r="180" spans="1:12" x14ac:dyDescent="0.2">
      <c r="A180" s="2">
        <f t="shared" si="7"/>
        <v>5124</v>
      </c>
      <c r="B180" t="s">
        <v>334</v>
      </c>
      <c r="C180" t="s">
        <v>335</v>
      </c>
      <c r="D180" s="2" t="s">
        <v>300</v>
      </c>
      <c r="E180" s="2">
        <v>2010</v>
      </c>
      <c r="F180" s="2" t="s">
        <v>1099</v>
      </c>
      <c r="G180" s="2" t="s">
        <v>1055</v>
      </c>
      <c r="H180" s="2" t="s">
        <v>1110</v>
      </c>
      <c r="I180" s="2" t="s">
        <v>1111</v>
      </c>
      <c r="J180" s="2" t="s">
        <v>1112</v>
      </c>
      <c r="K180" s="2">
        <v>1700</v>
      </c>
      <c r="L180" s="2" t="s">
        <v>1113</v>
      </c>
    </row>
    <row r="181" spans="1:12" x14ac:dyDescent="0.2">
      <c r="A181" s="2">
        <f t="shared" si="7"/>
        <v>5125</v>
      </c>
      <c r="B181" t="s">
        <v>336</v>
      </c>
      <c r="C181" t="s">
        <v>337</v>
      </c>
      <c r="D181" s="2" t="s">
        <v>300</v>
      </c>
      <c r="E181" s="2">
        <v>2010</v>
      </c>
      <c r="F181" s="2" t="s">
        <v>1099</v>
      </c>
      <c r="G181" s="2" t="s">
        <v>1055</v>
      </c>
      <c r="H181" s="2" t="s">
        <v>1110</v>
      </c>
      <c r="I181" s="2" t="s">
        <v>1111</v>
      </c>
      <c r="J181" s="2" t="s">
        <v>1112</v>
      </c>
      <c r="K181" s="2">
        <v>1700</v>
      </c>
      <c r="L181" s="2" t="s">
        <v>1113</v>
      </c>
    </row>
    <row r="182" spans="1:12" x14ac:dyDescent="0.2">
      <c r="A182" s="2">
        <f t="shared" si="7"/>
        <v>5126</v>
      </c>
      <c r="B182" t="s">
        <v>338</v>
      </c>
      <c r="C182" t="s">
        <v>339</v>
      </c>
      <c r="D182" s="2" t="s">
        <v>300</v>
      </c>
      <c r="E182" s="2">
        <v>2010</v>
      </c>
      <c r="F182" s="2" t="s">
        <v>1104</v>
      </c>
      <c r="G182" s="2" t="s">
        <v>1054</v>
      </c>
      <c r="H182" s="2" t="s">
        <v>1133</v>
      </c>
      <c r="I182" s="2" t="s">
        <v>1134</v>
      </c>
      <c r="J182" s="2" t="s">
        <v>1120</v>
      </c>
      <c r="K182" s="2">
        <v>2600</v>
      </c>
      <c r="L182" s="2" t="s">
        <v>1132</v>
      </c>
    </row>
    <row r="183" spans="1:12" x14ac:dyDescent="0.2">
      <c r="A183" s="2">
        <f t="shared" si="7"/>
        <v>5127</v>
      </c>
      <c r="B183" t="s">
        <v>340</v>
      </c>
      <c r="C183" t="s">
        <v>341</v>
      </c>
      <c r="D183" s="2" t="s">
        <v>300</v>
      </c>
      <c r="E183" s="2">
        <v>2010</v>
      </c>
      <c r="F183" s="2" t="s">
        <v>1104</v>
      </c>
      <c r="G183" s="2" t="s">
        <v>1054</v>
      </c>
      <c r="H183" s="2" t="s">
        <v>1133</v>
      </c>
      <c r="I183" s="2" t="s">
        <v>1134</v>
      </c>
      <c r="J183" s="2" t="s">
        <v>1120</v>
      </c>
      <c r="K183" s="2">
        <v>2600</v>
      </c>
      <c r="L183" s="2" t="s">
        <v>1132</v>
      </c>
    </row>
    <row r="184" spans="1:12" x14ac:dyDescent="0.2">
      <c r="A184" s="2">
        <v>5201</v>
      </c>
      <c r="B184" t="s">
        <v>342</v>
      </c>
      <c r="C184" t="s">
        <v>343</v>
      </c>
      <c r="D184" s="2" t="s">
        <v>344</v>
      </c>
      <c r="E184" s="2">
        <v>2010</v>
      </c>
      <c r="F184" s="2" t="s">
        <v>1099</v>
      </c>
      <c r="G184" s="2" t="s">
        <v>1055</v>
      </c>
      <c r="H184" s="2" t="s">
        <v>1110</v>
      </c>
      <c r="I184" s="2" t="s">
        <v>1111</v>
      </c>
      <c r="J184" s="2" t="s">
        <v>1112</v>
      </c>
      <c r="K184" s="2">
        <v>1700</v>
      </c>
      <c r="L184" s="2" t="s">
        <v>1113</v>
      </c>
    </row>
    <row r="185" spans="1:12" x14ac:dyDescent="0.2">
      <c r="A185" s="2">
        <f>A184+1</f>
        <v>5202</v>
      </c>
      <c r="B185" t="s">
        <v>345</v>
      </c>
      <c r="C185" t="s">
        <v>346</v>
      </c>
      <c r="D185" s="2" t="s">
        <v>344</v>
      </c>
      <c r="E185" s="2">
        <v>2010</v>
      </c>
      <c r="F185" s="2" t="s">
        <v>1099</v>
      </c>
      <c r="G185" s="2" t="s">
        <v>1055</v>
      </c>
      <c r="H185" s="2" t="s">
        <v>1110</v>
      </c>
      <c r="I185" s="2" t="s">
        <v>1111</v>
      </c>
      <c r="J185" s="2" t="s">
        <v>1112</v>
      </c>
      <c r="K185" s="2">
        <v>1700</v>
      </c>
      <c r="L185" s="2" t="s">
        <v>1113</v>
      </c>
    </row>
    <row r="186" spans="1:12" x14ac:dyDescent="0.2">
      <c r="A186" s="2">
        <f t="shared" ref="A186:A210" si="8">A185+1</f>
        <v>5203</v>
      </c>
      <c r="B186" t="s">
        <v>347</v>
      </c>
      <c r="C186" t="s">
        <v>348</v>
      </c>
      <c r="D186" s="2" t="s">
        <v>344</v>
      </c>
      <c r="E186" s="2">
        <v>2010</v>
      </c>
      <c r="F186" s="2" t="s">
        <v>1104</v>
      </c>
      <c r="G186" s="2" t="s">
        <v>1054</v>
      </c>
      <c r="H186" s="2" t="s">
        <v>1133</v>
      </c>
      <c r="I186" s="2" t="s">
        <v>1134</v>
      </c>
      <c r="J186" s="2" t="s">
        <v>1120</v>
      </c>
      <c r="K186" s="2">
        <v>2600</v>
      </c>
      <c r="L186" s="2" t="s">
        <v>1132</v>
      </c>
    </row>
    <row r="187" spans="1:12" x14ac:dyDescent="0.2">
      <c r="A187" s="2">
        <f t="shared" si="8"/>
        <v>5204</v>
      </c>
      <c r="B187" t="s">
        <v>349</v>
      </c>
      <c r="C187" t="s">
        <v>350</v>
      </c>
      <c r="D187" s="2" t="s">
        <v>344</v>
      </c>
      <c r="E187" s="2">
        <v>2010</v>
      </c>
      <c r="F187" s="2" t="s">
        <v>1099</v>
      </c>
      <c r="G187" s="2" t="s">
        <v>1055</v>
      </c>
      <c r="H187" s="2" t="s">
        <v>1110</v>
      </c>
      <c r="I187" s="2" t="s">
        <v>1111</v>
      </c>
      <c r="J187" s="2" t="s">
        <v>1112</v>
      </c>
      <c r="K187" s="2">
        <v>1700</v>
      </c>
      <c r="L187" s="2" t="s">
        <v>1113</v>
      </c>
    </row>
    <row r="188" spans="1:12" x14ac:dyDescent="0.2">
      <c r="A188" s="2">
        <f t="shared" si="8"/>
        <v>5205</v>
      </c>
      <c r="B188" t="s">
        <v>351</v>
      </c>
      <c r="C188" t="s">
        <v>352</v>
      </c>
      <c r="D188" s="2" t="s">
        <v>344</v>
      </c>
      <c r="E188" s="2">
        <v>2010</v>
      </c>
      <c r="F188" s="2" t="s">
        <v>1099</v>
      </c>
      <c r="G188" s="2" t="s">
        <v>1055</v>
      </c>
      <c r="H188" s="2" t="s">
        <v>1110</v>
      </c>
      <c r="I188" s="2" t="s">
        <v>1111</v>
      </c>
      <c r="J188" s="2" t="s">
        <v>1112</v>
      </c>
      <c r="K188" s="2">
        <v>1700</v>
      </c>
      <c r="L188" s="2" t="s">
        <v>1113</v>
      </c>
    </row>
    <row r="189" spans="1:12" x14ac:dyDescent="0.2">
      <c r="A189" s="2">
        <f t="shared" si="8"/>
        <v>5206</v>
      </c>
      <c r="B189" t="s">
        <v>353</v>
      </c>
      <c r="C189" t="s">
        <v>354</v>
      </c>
      <c r="D189" s="2" t="s">
        <v>344</v>
      </c>
      <c r="E189" s="2">
        <v>2010</v>
      </c>
      <c r="F189" s="2" t="s">
        <v>1104</v>
      </c>
      <c r="G189" s="2" t="s">
        <v>1054</v>
      </c>
      <c r="H189" s="2" t="s">
        <v>1133</v>
      </c>
      <c r="I189" s="2" t="s">
        <v>1134</v>
      </c>
      <c r="J189" s="2" t="s">
        <v>1120</v>
      </c>
      <c r="K189" s="2">
        <v>2600</v>
      </c>
      <c r="L189" s="2" t="s">
        <v>1132</v>
      </c>
    </row>
    <row r="190" spans="1:12" x14ac:dyDescent="0.2">
      <c r="A190" s="2">
        <f t="shared" si="8"/>
        <v>5207</v>
      </c>
      <c r="B190" t="s">
        <v>355</v>
      </c>
      <c r="C190" t="s">
        <v>356</v>
      </c>
      <c r="D190" s="2" t="s">
        <v>344</v>
      </c>
      <c r="E190" s="2">
        <v>2010</v>
      </c>
      <c r="F190" s="2" t="s">
        <v>1104</v>
      </c>
      <c r="G190" s="2" t="s">
        <v>1054</v>
      </c>
      <c r="H190" s="2" t="s">
        <v>1133</v>
      </c>
      <c r="I190" s="2" t="s">
        <v>1134</v>
      </c>
      <c r="J190" s="2" t="s">
        <v>1120</v>
      </c>
      <c r="K190" s="2">
        <v>2600</v>
      </c>
      <c r="L190" s="2" t="s">
        <v>1132</v>
      </c>
    </row>
    <row r="191" spans="1:12" x14ac:dyDescent="0.2">
      <c r="A191" s="2">
        <f t="shared" si="8"/>
        <v>5208</v>
      </c>
      <c r="B191" t="s">
        <v>254</v>
      </c>
      <c r="C191" t="s">
        <v>191</v>
      </c>
      <c r="D191" s="2" t="s">
        <v>344</v>
      </c>
      <c r="E191" s="2">
        <v>2010</v>
      </c>
      <c r="F191" s="2" t="s">
        <v>1104</v>
      </c>
      <c r="G191" s="2" t="s">
        <v>1054</v>
      </c>
      <c r="H191" s="2" t="s">
        <v>1133</v>
      </c>
      <c r="I191" s="2" t="s">
        <v>1134</v>
      </c>
      <c r="J191" s="2" t="s">
        <v>1120</v>
      </c>
      <c r="K191" s="2">
        <v>2600</v>
      </c>
      <c r="L191" s="2" t="s">
        <v>1132</v>
      </c>
    </row>
    <row r="192" spans="1:12" x14ac:dyDescent="0.2">
      <c r="A192" s="2">
        <f t="shared" si="8"/>
        <v>5209</v>
      </c>
      <c r="B192" t="s">
        <v>357</v>
      </c>
      <c r="C192" t="s">
        <v>358</v>
      </c>
      <c r="D192" s="2" t="s">
        <v>344</v>
      </c>
      <c r="E192" s="2">
        <v>2010</v>
      </c>
      <c r="F192" s="2" t="s">
        <v>1099</v>
      </c>
      <c r="G192" s="2" t="s">
        <v>1055</v>
      </c>
      <c r="H192" s="2" t="s">
        <v>1110</v>
      </c>
      <c r="I192" s="2" t="s">
        <v>1111</v>
      </c>
      <c r="J192" s="2" t="s">
        <v>1112</v>
      </c>
      <c r="K192" s="2">
        <v>1700</v>
      </c>
      <c r="L192" s="2" t="s">
        <v>1113</v>
      </c>
    </row>
    <row r="193" spans="1:12" x14ac:dyDescent="0.2">
      <c r="A193" s="2">
        <f t="shared" si="8"/>
        <v>5210</v>
      </c>
      <c r="B193" t="s">
        <v>169</v>
      </c>
      <c r="C193" t="s">
        <v>359</v>
      </c>
      <c r="D193" s="2" t="s">
        <v>344</v>
      </c>
      <c r="E193" s="2">
        <v>2010</v>
      </c>
      <c r="F193" s="2" t="s">
        <v>1104</v>
      </c>
      <c r="G193" s="2" t="s">
        <v>1054</v>
      </c>
      <c r="H193" s="2" t="s">
        <v>1133</v>
      </c>
      <c r="I193" s="2" t="s">
        <v>1134</v>
      </c>
      <c r="J193" s="2" t="s">
        <v>1120</v>
      </c>
      <c r="K193" s="2">
        <v>2600</v>
      </c>
      <c r="L193" s="2" t="s">
        <v>1132</v>
      </c>
    </row>
    <row r="194" spans="1:12" x14ac:dyDescent="0.2">
      <c r="A194" s="2">
        <f t="shared" si="8"/>
        <v>5211</v>
      </c>
      <c r="B194" t="s">
        <v>360</v>
      </c>
      <c r="C194" t="s">
        <v>361</v>
      </c>
      <c r="D194" s="2" t="s">
        <v>344</v>
      </c>
      <c r="E194" s="2">
        <v>2010</v>
      </c>
      <c r="F194" s="2" t="s">
        <v>1099</v>
      </c>
      <c r="G194" s="2" t="s">
        <v>1055</v>
      </c>
      <c r="H194" s="2" t="s">
        <v>1110</v>
      </c>
      <c r="I194" s="2" t="s">
        <v>1111</v>
      </c>
      <c r="J194" s="2" t="s">
        <v>1112</v>
      </c>
      <c r="K194" s="2">
        <v>1700</v>
      </c>
      <c r="L194" s="2" t="s">
        <v>1113</v>
      </c>
    </row>
    <row r="195" spans="1:12" x14ac:dyDescent="0.2">
      <c r="A195" s="2">
        <f t="shared" si="8"/>
        <v>5212</v>
      </c>
      <c r="B195" t="s">
        <v>362</v>
      </c>
      <c r="C195" t="s">
        <v>363</v>
      </c>
      <c r="D195" s="2" t="s">
        <v>344</v>
      </c>
      <c r="E195" s="2">
        <v>2010</v>
      </c>
      <c r="F195" s="2" t="s">
        <v>1099</v>
      </c>
      <c r="G195" s="2" t="s">
        <v>1055</v>
      </c>
      <c r="H195" s="2" t="s">
        <v>1110</v>
      </c>
      <c r="I195" s="2" t="s">
        <v>1111</v>
      </c>
      <c r="J195" s="2" t="s">
        <v>1112</v>
      </c>
      <c r="K195" s="2">
        <v>1700</v>
      </c>
      <c r="L195" s="2" t="s">
        <v>1113</v>
      </c>
    </row>
    <row r="196" spans="1:12" x14ac:dyDescent="0.2">
      <c r="A196" s="2">
        <f t="shared" si="8"/>
        <v>5213</v>
      </c>
      <c r="B196" t="s">
        <v>364</v>
      </c>
      <c r="C196" t="s">
        <v>365</v>
      </c>
      <c r="D196" s="2" t="s">
        <v>344</v>
      </c>
      <c r="E196" s="2">
        <v>2010</v>
      </c>
      <c r="F196" s="2" t="s">
        <v>1099</v>
      </c>
      <c r="G196" s="2" t="s">
        <v>1055</v>
      </c>
      <c r="H196" s="2" t="s">
        <v>1110</v>
      </c>
      <c r="I196" s="2" t="s">
        <v>1111</v>
      </c>
      <c r="J196" s="2" t="s">
        <v>1112</v>
      </c>
      <c r="K196" s="2">
        <v>1700</v>
      </c>
      <c r="L196" s="2" t="s">
        <v>1113</v>
      </c>
    </row>
    <row r="197" spans="1:12" x14ac:dyDescent="0.2">
      <c r="A197" s="2">
        <f t="shared" si="8"/>
        <v>5214</v>
      </c>
      <c r="B197" t="s">
        <v>366</v>
      </c>
      <c r="C197" t="s">
        <v>124</v>
      </c>
      <c r="D197" s="2" t="s">
        <v>344</v>
      </c>
      <c r="E197" s="2">
        <v>2010</v>
      </c>
      <c r="F197" s="2" t="s">
        <v>1099</v>
      </c>
      <c r="G197" s="2" t="s">
        <v>1055</v>
      </c>
      <c r="H197" s="2" t="s">
        <v>1110</v>
      </c>
      <c r="I197" s="2" t="s">
        <v>1111</v>
      </c>
      <c r="J197" s="2" t="s">
        <v>1112</v>
      </c>
      <c r="K197" s="2">
        <v>1700</v>
      </c>
      <c r="L197" s="2" t="s">
        <v>1113</v>
      </c>
    </row>
    <row r="198" spans="1:12" x14ac:dyDescent="0.2">
      <c r="A198" s="2">
        <f t="shared" si="8"/>
        <v>5215</v>
      </c>
      <c r="B198" t="s">
        <v>367</v>
      </c>
      <c r="C198" t="s">
        <v>368</v>
      </c>
      <c r="D198" s="2" t="s">
        <v>344</v>
      </c>
      <c r="E198" s="2">
        <v>2010</v>
      </c>
      <c r="F198" s="2" t="s">
        <v>1104</v>
      </c>
      <c r="G198" s="2" t="s">
        <v>1054</v>
      </c>
      <c r="H198" s="2" t="s">
        <v>1133</v>
      </c>
      <c r="I198" s="2" t="s">
        <v>1134</v>
      </c>
      <c r="J198" s="2" t="s">
        <v>1120</v>
      </c>
      <c r="K198" s="2">
        <v>2600</v>
      </c>
      <c r="L198" s="2" t="s">
        <v>1132</v>
      </c>
    </row>
    <row r="199" spans="1:12" x14ac:dyDescent="0.2">
      <c r="A199" s="2">
        <f t="shared" si="8"/>
        <v>5216</v>
      </c>
      <c r="B199" t="s">
        <v>369</v>
      </c>
      <c r="C199" t="s">
        <v>370</v>
      </c>
      <c r="D199" s="2" t="s">
        <v>344</v>
      </c>
      <c r="E199" s="2">
        <v>2010</v>
      </c>
      <c r="F199" s="2" t="s">
        <v>1104</v>
      </c>
      <c r="G199" s="2" t="s">
        <v>1054</v>
      </c>
      <c r="H199" s="2" t="s">
        <v>1133</v>
      </c>
      <c r="I199" s="2" t="s">
        <v>1134</v>
      </c>
      <c r="J199" s="2" t="s">
        <v>1120</v>
      </c>
      <c r="K199" s="2">
        <v>2600</v>
      </c>
      <c r="L199" s="2" t="s">
        <v>1132</v>
      </c>
    </row>
    <row r="200" spans="1:12" x14ac:dyDescent="0.2">
      <c r="A200" s="2">
        <f t="shared" si="8"/>
        <v>5217</v>
      </c>
      <c r="B200" t="s">
        <v>371</v>
      </c>
      <c r="C200" t="s">
        <v>329</v>
      </c>
      <c r="D200" s="2" t="s">
        <v>344</v>
      </c>
      <c r="E200" s="2">
        <v>2010</v>
      </c>
      <c r="F200" s="2" t="s">
        <v>1104</v>
      </c>
      <c r="G200" s="2" t="s">
        <v>1054</v>
      </c>
      <c r="H200" s="2" t="s">
        <v>1133</v>
      </c>
      <c r="I200" s="2" t="s">
        <v>1134</v>
      </c>
      <c r="J200" s="2" t="s">
        <v>1120</v>
      </c>
      <c r="K200" s="2">
        <v>2600</v>
      </c>
      <c r="L200" s="2" t="s">
        <v>1132</v>
      </c>
    </row>
    <row r="201" spans="1:12" x14ac:dyDescent="0.2">
      <c r="A201" s="2">
        <f t="shared" si="8"/>
        <v>5218</v>
      </c>
      <c r="B201" t="s">
        <v>372</v>
      </c>
      <c r="C201" t="s">
        <v>373</v>
      </c>
      <c r="D201" s="2" t="s">
        <v>344</v>
      </c>
      <c r="E201" s="2">
        <v>2010</v>
      </c>
      <c r="F201" s="2" t="s">
        <v>1104</v>
      </c>
      <c r="G201" s="2" t="s">
        <v>1054</v>
      </c>
      <c r="H201" s="2" t="s">
        <v>1133</v>
      </c>
      <c r="I201" s="2" t="s">
        <v>1134</v>
      </c>
      <c r="J201" s="2" t="s">
        <v>1120</v>
      </c>
      <c r="K201" s="2">
        <v>2600</v>
      </c>
      <c r="L201" s="2" t="s">
        <v>1132</v>
      </c>
    </row>
    <row r="202" spans="1:12" x14ac:dyDescent="0.2">
      <c r="A202" s="2">
        <f t="shared" si="8"/>
        <v>5219</v>
      </c>
      <c r="B202" t="s">
        <v>374</v>
      </c>
      <c r="C202" t="s">
        <v>375</v>
      </c>
      <c r="D202" s="2" t="s">
        <v>344</v>
      </c>
      <c r="E202" s="2">
        <v>2010</v>
      </c>
      <c r="F202" s="2" t="s">
        <v>1099</v>
      </c>
      <c r="G202" s="2" t="s">
        <v>1055</v>
      </c>
      <c r="H202" s="2" t="s">
        <v>1110</v>
      </c>
      <c r="I202" s="2" t="s">
        <v>1111</v>
      </c>
      <c r="J202" s="2" t="s">
        <v>1112</v>
      </c>
      <c r="K202" s="2">
        <v>1700</v>
      </c>
      <c r="L202" s="2" t="s">
        <v>1113</v>
      </c>
    </row>
    <row r="203" spans="1:12" x14ac:dyDescent="0.2">
      <c r="A203" s="2">
        <f t="shared" si="8"/>
        <v>5220</v>
      </c>
      <c r="B203" t="s">
        <v>376</v>
      </c>
      <c r="C203" t="s">
        <v>377</v>
      </c>
      <c r="D203" s="2" t="s">
        <v>344</v>
      </c>
      <c r="E203" s="2">
        <v>2010</v>
      </c>
      <c r="F203" s="2" t="s">
        <v>1099</v>
      </c>
      <c r="G203" s="2" t="s">
        <v>1055</v>
      </c>
      <c r="H203" s="2" t="s">
        <v>1110</v>
      </c>
      <c r="I203" s="2" t="s">
        <v>1111</v>
      </c>
      <c r="J203" s="2" t="s">
        <v>1112</v>
      </c>
      <c r="K203" s="2">
        <v>1700</v>
      </c>
      <c r="L203" s="2" t="s">
        <v>1113</v>
      </c>
    </row>
    <row r="204" spans="1:12" x14ac:dyDescent="0.2">
      <c r="A204" s="2">
        <f t="shared" si="8"/>
        <v>5221</v>
      </c>
      <c r="B204" t="s">
        <v>378</v>
      </c>
      <c r="C204" t="s">
        <v>379</v>
      </c>
      <c r="D204" s="2" t="s">
        <v>344</v>
      </c>
      <c r="E204" s="2">
        <v>2010</v>
      </c>
      <c r="F204" s="2" t="s">
        <v>1099</v>
      </c>
      <c r="G204" s="2" t="s">
        <v>1055</v>
      </c>
      <c r="H204" s="2" t="s">
        <v>1110</v>
      </c>
      <c r="I204" s="2" t="s">
        <v>1111</v>
      </c>
      <c r="J204" s="2" t="s">
        <v>1112</v>
      </c>
      <c r="K204" s="2">
        <v>1700</v>
      </c>
      <c r="L204" s="2" t="s">
        <v>1113</v>
      </c>
    </row>
    <row r="205" spans="1:12" x14ac:dyDescent="0.2">
      <c r="A205" s="2">
        <f t="shared" si="8"/>
        <v>5222</v>
      </c>
      <c r="B205" t="s">
        <v>380</v>
      </c>
      <c r="C205" t="s">
        <v>139</v>
      </c>
      <c r="D205" s="2" t="s">
        <v>344</v>
      </c>
      <c r="E205" s="2">
        <v>2010</v>
      </c>
      <c r="F205" s="2" t="s">
        <v>1104</v>
      </c>
      <c r="G205" s="2" t="s">
        <v>1054</v>
      </c>
      <c r="H205" s="2" t="s">
        <v>1133</v>
      </c>
      <c r="I205" s="2" t="s">
        <v>1134</v>
      </c>
      <c r="J205" s="2" t="s">
        <v>1120</v>
      </c>
      <c r="K205" s="2">
        <v>2600</v>
      </c>
      <c r="L205" s="2" t="s">
        <v>1132</v>
      </c>
    </row>
    <row r="206" spans="1:12" x14ac:dyDescent="0.2">
      <c r="A206" s="2">
        <f t="shared" si="8"/>
        <v>5223</v>
      </c>
      <c r="B206" t="s">
        <v>381</v>
      </c>
      <c r="C206" t="s">
        <v>68</v>
      </c>
      <c r="D206" s="2" t="s">
        <v>344</v>
      </c>
      <c r="E206" s="2">
        <v>2011</v>
      </c>
      <c r="F206" s="2" t="s">
        <v>1097</v>
      </c>
      <c r="G206" s="2" t="s">
        <v>1054</v>
      </c>
      <c r="H206" s="2" t="s">
        <v>1118</v>
      </c>
      <c r="I206" s="2" t="s">
        <v>1117</v>
      </c>
      <c r="J206" s="2" t="s">
        <v>1116</v>
      </c>
      <c r="K206" s="2">
        <v>1700</v>
      </c>
      <c r="L206" s="2" t="s">
        <v>1119</v>
      </c>
    </row>
    <row r="207" spans="1:12" x14ac:dyDescent="0.2">
      <c r="A207" s="2">
        <f t="shared" si="8"/>
        <v>5224</v>
      </c>
      <c r="B207" t="s">
        <v>382</v>
      </c>
      <c r="C207" t="s">
        <v>359</v>
      </c>
      <c r="D207" s="2" t="s">
        <v>344</v>
      </c>
      <c r="E207" s="2">
        <v>2010</v>
      </c>
      <c r="F207" s="2" t="s">
        <v>1104</v>
      </c>
      <c r="G207" s="2" t="s">
        <v>1054</v>
      </c>
      <c r="H207" s="2" t="s">
        <v>1133</v>
      </c>
      <c r="I207" s="2" t="s">
        <v>1134</v>
      </c>
      <c r="J207" s="2" t="s">
        <v>1120</v>
      </c>
      <c r="K207" s="2">
        <v>2600</v>
      </c>
      <c r="L207" s="2" t="s">
        <v>1132</v>
      </c>
    </row>
    <row r="208" spans="1:12" x14ac:dyDescent="0.2">
      <c r="A208" s="2">
        <f t="shared" si="8"/>
        <v>5225</v>
      </c>
      <c r="B208" t="s">
        <v>383</v>
      </c>
      <c r="C208" t="s">
        <v>384</v>
      </c>
      <c r="D208" s="2" t="s">
        <v>344</v>
      </c>
      <c r="E208" s="2">
        <v>2010</v>
      </c>
      <c r="F208" s="2" t="s">
        <v>1104</v>
      </c>
      <c r="G208" s="2" t="s">
        <v>1054</v>
      </c>
      <c r="H208" s="2" t="s">
        <v>1133</v>
      </c>
      <c r="I208" s="2" t="s">
        <v>1134</v>
      </c>
      <c r="J208" s="2" t="s">
        <v>1120</v>
      </c>
      <c r="K208" s="2">
        <v>2600</v>
      </c>
      <c r="L208" s="2" t="s">
        <v>1132</v>
      </c>
    </row>
    <row r="209" spans="1:12" x14ac:dyDescent="0.2">
      <c r="A209" s="2">
        <f t="shared" si="8"/>
        <v>5226</v>
      </c>
      <c r="B209" t="s">
        <v>385</v>
      </c>
      <c r="C209" t="s">
        <v>287</v>
      </c>
      <c r="D209" s="2" t="s">
        <v>344</v>
      </c>
      <c r="E209" s="2">
        <v>2010</v>
      </c>
      <c r="F209" s="2" t="s">
        <v>1104</v>
      </c>
      <c r="G209" s="2" t="s">
        <v>1054</v>
      </c>
      <c r="H209" s="2" t="s">
        <v>1133</v>
      </c>
      <c r="I209" s="2" t="s">
        <v>1134</v>
      </c>
      <c r="J209" s="2" t="s">
        <v>1120</v>
      </c>
      <c r="K209" s="2">
        <v>2600</v>
      </c>
      <c r="L209" s="2" t="s">
        <v>1132</v>
      </c>
    </row>
    <row r="210" spans="1:12" x14ac:dyDescent="0.2">
      <c r="A210" s="2">
        <f t="shared" si="8"/>
        <v>5227</v>
      </c>
      <c r="B210" t="s">
        <v>386</v>
      </c>
      <c r="C210" t="s">
        <v>387</v>
      </c>
      <c r="D210" s="2" t="s">
        <v>344</v>
      </c>
      <c r="E210" s="2">
        <v>2010</v>
      </c>
      <c r="F210" s="2" t="s">
        <v>1104</v>
      </c>
      <c r="G210" s="2" t="s">
        <v>1054</v>
      </c>
      <c r="H210" s="2" t="s">
        <v>1133</v>
      </c>
      <c r="I210" s="2" t="s">
        <v>1134</v>
      </c>
      <c r="J210" s="2" t="s">
        <v>1120</v>
      </c>
      <c r="K210" s="2">
        <v>2600</v>
      </c>
      <c r="L210" s="2" t="s">
        <v>1132</v>
      </c>
    </row>
    <row r="211" spans="1:12" x14ac:dyDescent="0.2">
      <c r="A211" s="2">
        <v>5301</v>
      </c>
      <c r="B211" t="s">
        <v>388</v>
      </c>
      <c r="C211" t="s">
        <v>373</v>
      </c>
      <c r="D211" s="2" t="s">
        <v>389</v>
      </c>
      <c r="E211" s="2">
        <v>2010</v>
      </c>
      <c r="F211" s="2" t="s">
        <v>1104</v>
      </c>
      <c r="G211" s="2" t="s">
        <v>1054</v>
      </c>
      <c r="H211" s="2" t="s">
        <v>1133</v>
      </c>
      <c r="I211" s="2" t="s">
        <v>1134</v>
      </c>
      <c r="J211" s="2" t="s">
        <v>1120</v>
      </c>
      <c r="K211" s="2">
        <v>2600</v>
      </c>
      <c r="L211" s="2" t="s">
        <v>1132</v>
      </c>
    </row>
    <row r="212" spans="1:12" x14ac:dyDescent="0.2">
      <c r="A212" s="2">
        <f>A211+1</f>
        <v>5302</v>
      </c>
      <c r="B212" t="s">
        <v>390</v>
      </c>
      <c r="C212" t="s">
        <v>391</v>
      </c>
      <c r="D212" s="2" t="s">
        <v>389</v>
      </c>
      <c r="E212" s="2">
        <v>2010</v>
      </c>
      <c r="F212" s="2" t="s">
        <v>1104</v>
      </c>
      <c r="G212" s="2" t="s">
        <v>1054</v>
      </c>
      <c r="H212" s="2" t="s">
        <v>1133</v>
      </c>
      <c r="I212" s="2" t="s">
        <v>1134</v>
      </c>
      <c r="J212" s="2" t="s">
        <v>1120</v>
      </c>
      <c r="K212" s="2">
        <v>2600</v>
      </c>
      <c r="L212" s="2" t="s">
        <v>1132</v>
      </c>
    </row>
    <row r="213" spans="1:12" x14ac:dyDescent="0.2">
      <c r="A213" s="2">
        <f t="shared" ref="A213:A237" si="9">A212+1</f>
        <v>5303</v>
      </c>
      <c r="B213" t="s">
        <v>392</v>
      </c>
      <c r="C213" t="s">
        <v>393</v>
      </c>
      <c r="D213" s="2" t="s">
        <v>389</v>
      </c>
      <c r="E213" s="2">
        <v>2010</v>
      </c>
      <c r="F213" s="2" t="s">
        <v>1104</v>
      </c>
      <c r="G213" s="2" t="s">
        <v>1054</v>
      </c>
      <c r="H213" s="2" t="s">
        <v>1133</v>
      </c>
      <c r="I213" s="2" t="s">
        <v>1134</v>
      </c>
      <c r="J213" s="2" t="s">
        <v>1120</v>
      </c>
      <c r="K213" s="2">
        <v>2600</v>
      </c>
      <c r="L213" s="2" t="s">
        <v>1132</v>
      </c>
    </row>
    <row r="214" spans="1:12" x14ac:dyDescent="0.2">
      <c r="A214" s="2">
        <f t="shared" si="9"/>
        <v>5304</v>
      </c>
      <c r="B214" t="s">
        <v>394</v>
      </c>
      <c r="C214" t="s">
        <v>395</v>
      </c>
      <c r="D214" s="2" t="s">
        <v>389</v>
      </c>
      <c r="E214" s="2">
        <v>2010</v>
      </c>
      <c r="F214" s="2" t="s">
        <v>1104</v>
      </c>
      <c r="G214" s="2" t="s">
        <v>1054</v>
      </c>
      <c r="H214" s="2" t="s">
        <v>1133</v>
      </c>
      <c r="I214" s="2" t="s">
        <v>1134</v>
      </c>
      <c r="J214" s="2" t="s">
        <v>1120</v>
      </c>
      <c r="K214" s="2">
        <v>2600</v>
      </c>
      <c r="L214" s="2" t="s">
        <v>1132</v>
      </c>
    </row>
    <row r="215" spans="1:12" x14ac:dyDescent="0.2">
      <c r="A215" s="2">
        <f t="shared" si="9"/>
        <v>5305</v>
      </c>
      <c r="B215" t="s">
        <v>396</v>
      </c>
      <c r="C215" t="s">
        <v>397</v>
      </c>
      <c r="D215" s="2" t="s">
        <v>389</v>
      </c>
      <c r="E215" s="2">
        <v>2010</v>
      </c>
      <c r="F215" s="2" t="s">
        <v>1104</v>
      </c>
      <c r="G215" s="2" t="s">
        <v>1054</v>
      </c>
      <c r="H215" s="2" t="s">
        <v>1133</v>
      </c>
      <c r="I215" s="2" t="s">
        <v>1134</v>
      </c>
      <c r="J215" s="2" t="s">
        <v>1120</v>
      </c>
      <c r="K215" s="2">
        <v>2600</v>
      </c>
      <c r="L215" s="2" t="s">
        <v>1132</v>
      </c>
    </row>
    <row r="216" spans="1:12" x14ac:dyDescent="0.2">
      <c r="A216" s="2">
        <f t="shared" si="9"/>
        <v>5306</v>
      </c>
      <c r="B216" t="s">
        <v>398</v>
      </c>
      <c r="C216" t="s">
        <v>399</v>
      </c>
      <c r="D216" s="2" t="s">
        <v>389</v>
      </c>
      <c r="E216" s="2">
        <v>2010</v>
      </c>
      <c r="F216" s="2" t="s">
        <v>1099</v>
      </c>
      <c r="G216" s="2" t="s">
        <v>1055</v>
      </c>
      <c r="H216" s="2" t="s">
        <v>1110</v>
      </c>
      <c r="I216" s="2" t="s">
        <v>1111</v>
      </c>
      <c r="J216" s="2" t="s">
        <v>1112</v>
      </c>
      <c r="K216" s="2">
        <v>1700</v>
      </c>
      <c r="L216" s="2" t="s">
        <v>1113</v>
      </c>
    </row>
    <row r="217" spans="1:12" x14ac:dyDescent="0.2">
      <c r="A217" s="2">
        <f t="shared" si="9"/>
        <v>5307</v>
      </c>
      <c r="B217" t="s">
        <v>400</v>
      </c>
      <c r="C217" t="s">
        <v>51</v>
      </c>
      <c r="D217" s="2" t="s">
        <v>389</v>
      </c>
      <c r="E217" s="2">
        <v>2010</v>
      </c>
      <c r="F217" s="2" t="s">
        <v>1099</v>
      </c>
      <c r="G217" s="2" t="s">
        <v>1055</v>
      </c>
      <c r="H217" s="2" t="s">
        <v>1110</v>
      </c>
      <c r="I217" s="2" t="s">
        <v>1111</v>
      </c>
      <c r="J217" s="2" t="s">
        <v>1112</v>
      </c>
      <c r="K217" s="2">
        <v>1700</v>
      </c>
      <c r="L217" s="2" t="s">
        <v>1113</v>
      </c>
    </row>
    <row r="218" spans="1:12" x14ac:dyDescent="0.2">
      <c r="A218" s="2">
        <f t="shared" si="9"/>
        <v>5308</v>
      </c>
      <c r="B218" t="s">
        <v>401</v>
      </c>
      <c r="C218" t="s">
        <v>402</v>
      </c>
      <c r="D218" s="2" t="s">
        <v>389</v>
      </c>
      <c r="E218" s="2">
        <v>2010</v>
      </c>
      <c r="F218" s="2" t="s">
        <v>1099</v>
      </c>
      <c r="G218" s="2" t="s">
        <v>1055</v>
      </c>
      <c r="H218" s="2" t="s">
        <v>1110</v>
      </c>
      <c r="I218" s="2" t="s">
        <v>1111</v>
      </c>
      <c r="J218" s="2" t="s">
        <v>1112</v>
      </c>
      <c r="K218" s="2">
        <v>1700</v>
      </c>
      <c r="L218" s="2" t="s">
        <v>1113</v>
      </c>
    </row>
    <row r="219" spans="1:12" x14ac:dyDescent="0.2">
      <c r="A219" s="2">
        <f t="shared" si="9"/>
        <v>5309</v>
      </c>
      <c r="B219" t="s">
        <v>403</v>
      </c>
      <c r="C219" t="s">
        <v>176</v>
      </c>
      <c r="D219" s="2" t="s">
        <v>389</v>
      </c>
      <c r="E219" s="2">
        <v>2010</v>
      </c>
      <c r="F219" s="2" t="s">
        <v>1104</v>
      </c>
      <c r="G219" s="2" t="s">
        <v>1054</v>
      </c>
      <c r="H219" s="2" t="s">
        <v>1133</v>
      </c>
      <c r="I219" s="2" t="s">
        <v>1134</v>
      </c>
      <c r="J219" s="2" t="s">
        <v>1120</v>
      </c>
      <c r="K219" s="2">
        <v>2600</v>
      </c>
      <c r="L219" s="2" t="s">
        <v>1132</v>
      </c>
    </row>
    <row r="220" spans="1:12" x14ac:dyDescent="0.2">
      <c r="A220" s="2">
        <f t="shared" si="9"/>
        <v>5310</v>
      </c>
      <c r="B220" t="s">
        <v>404</v>
      </c>
      <c r="C220" t="s">
        <v>405</v>
      </c>
      <c r="D220" s="2" t="s">
        <v>389</v>
      </c>
      <c r="E220" s="2">
        <v>2010</v>
      </c>
      <c r="F220" s="2" t="s">
        <v>1104</v>
      </c>
      <c r="G220" s="2" t="s">
        <v>1054</v>
      </c>
      <c r="H220" s="2" t="s">
        <v>1133</v>
      </c>
      <c r="I220" s="2" t="s">
        <v>1134</v>
      </c>
      <c r="J220" s="2" t="s">
        <v>1120</v>
      </c>
      <c r="K220" s="2">
        <v>2600</v>
      </c>
      <c r="L220" s="2" t="s">
        <v>1132</v>
      </c>
    </row>
    <row r="221" spans="1:12" x14ac:dyDescent="0.2">
      <c r="A221" s="2">
        <f t="shared" si="9"/>
        <v>5311</v>
      </c>
      <c r="B221" t="s">
        <v>406</v>
      </c>
      <c r="C221" t="s">
        <v>407</v>
      </c>
      <c r="D221" s="2" t="s">
        <v>389</v>
      </c>
      <c r="E221" s="2">
        <v>2010</v>
      </c>
      <c r="F221" s="2" t="s">
        <v>1104</v>
      </c>
      <c r="G221" s="2" t="s">
        <v>1054</v>
      </c>
      <c r="H221" s="2" t="s">
        <v>1133</v>
      </c>
      <c r="I221" s="2" t="s">
        <v>1134</v>
      </c>
      <c r="J221" s="2" t="s">
        <v>1120</v>
      </c>
      <c r="K221" s="2">
        <v>2600</v>
      </c>
      <c r="L221" s="2" t="s">
        <v>1132</v>
      </c>
    </row>
    <row r="222" spans="1:12" x14ac:dyDescent="0.2">
      <c r="A222" s="2">
        <f t="shared" si="9"/>
        <v>5312</v>
      </c>
      <c r="B222" t="s">
        <v>408</v>
      </c>
      <c r="C222" t="s">
        <v>341</v>
      </c>
      <c r="D222" s="2" t="s">
        <v>389</v>
      </c>
      <c r="E222" s="2">
        <v>2010</v>
      </c>
      <c r="F222" s="2" t="s">
        <v>1104</v>
      </c>
      <c r="G222" s="2" t="s">
        <v>1054</v>
      </c>
      <c r="H222" s="2" t="s">
        <v>1133</v>
      </c>
      <c r="I222" s="2" t="s">
        <v>1134</v>
      </c>
      <c r="J222" s="2" t="s">
        <v>1120</v>
      </c>
      <c r="K222" s="2">
        <v>2600</v>
      </c>
      <c r="L222" s="2" t="s">
        <v>1132</v>
      </c>
    </row>
    <row r="223" spans="1:12" x14ac:dyDescent="0.2">
      <c r="A223" s="2">
        <f t="shared" si="9"/>
        <v>5313</v>
      </c>
      <c r="B223" t="s">
        <v>409</v>
      </c>
      <c r="C223" t="s">
        <v>410</v>
      </c>
      <c r="D223" s="2" t="s">
        <v>389</v>
      </c>
      <c r="E223" s="2">
        <v>2010</v>
      </c>
      <c r="F223" s="2" t="s">
        <v>1099</v>
      </c>
      <c r="G223" s="2" t="s">
        <v>1055</v>
      </c>
      <c r="H223" s="2" t="s">
        <v>1110</v>
      </c>
      <c r="I223" s="2" t="s">
        <v>1111</v>
      </c>
      <c r="J223" s="2" t="s">
        <v>1112</v>
      </c>
      <c r="K223" s="2">
        <v>1700</v>
      </c>
      <c r="L223" s="2" t="s">
        <v>1113</v>
      </c>
    </row>
    <row r="224" spans="1:12" x14ac:dyDescent="0.2">
      <c r="A224" s="2">
        <f t="shared" si="9"/>
        <v>5314</v>
      </c>
      <c r="B224" t="s">
        <v>18</v>
      </c>
      <c r="C224" t="s">
        <v>19</v>
      </c>
      <c r="D224" s="2" t="s">
        <v>389</v>
      </c>
      <c r="E224" s="2">
        <v>2010</v>
      </c>
      <c r="F224" s="2" t="s">
        <v>1104</v>
      </c>
      <c r="G224" s="2" t="s">
        <v>1054</v>
      </c>
      <c r="H224" s="2" t="s">
        <v>1133</v>
      </c>
      <c r="I224" s="2" t="s">
        <v>1134</v>
      </c>
      <c r="J224" s="2" t="s">
        <v>1120</v>
      </c>
      <c r="K224" s="2">
        <v>2600</v>
      </c>
      <c r="L224" s="2" t="s">
        <v>1132</v>
      </c>
    </row>
    <row r="225" spans="1:12" x14ac:dyDescent="0.2">
      <c r="A225" s="2">
        <f t="shared" si="9"/>
        <v>5315</v>
      </c>
      <c r="B225" t="s">
        <v>74</v>
      </c>
      <c r="C225" t="s">
        <v>411</v>
      </c>
      <c r="D225" s="2" t="s">
        <v>389</v>
      </c>
      <c r="E225" s="2">
        <v>2010</v>
      </c>
      <c r="F225" s="2" t="s">
        <v>1099</v>
      </c>
      <c r="G225" s="2" t="s">
        <v>1055</v>
      </c>
      <c r="H225" s="2" t="s">
        <v>1110</v>
      </c>
      <c r="I225" s="2" t="s">
        <v>1111</v>
      </c>
      <c r="J225" s="2" t="s">
        <v>1112</v>
      </c>
      <c r="K225" s="2">
        <v>1700</v>
      </c>
      <c r="L225" s="2" t="s">
        <v>1113</v>
      </c>
    </row>
    <row r="226" spans="1:12" x14ac:dyDescent="0.2">
      <c r="A226" s="2">
        <f t="shared" si="9"/>
        <v>5316</v>
      </c>
      <c r="B226" t="s">
        <v>412</v>
      </c>
      <c r="C226" t="s">
        <v>391</v>
      </c>
      <c r="D226" s="2" t="s">
        <v>389</v>
      </c>
      <c r="E226" s="2">
        <v>2010</v>
      </c>
      <c r="F226" s="2" t="s">
        <v>1104</v>
      </c>
      <c r="G226" s="2" t="s">
        <v>1054</v>
      </c>
      <c r="H226" s="2" t="s">
        <v>1133</v>
      </c>
      <c r="I226" s="2" t="s">
        <v>1134</v>
      </c>
      <c r="J226" s="2" t="s">
        <v>1120</v>
      </c>
      <c r="K226" s="2">
        <v>2600</v>
      </c>
      <c r="L226" s="2" t="s">
        <v>1132</v>
      </c>
    </row>
    <row r="227" spans="1:12" x14ac:dyDescent="0.2">
      <c r="A227" s="2">
        <f t="shared" si="9"/>
        <v>5317</v>
      </c>
      <c r="B227" t="s">
        <v>413</v>
      </c>
      <c r="C227" t="s">
        <v>414</v>
      </c>
      <c r="D227" s="2" t="s">
        <v>389</v>
      </c>
      <c r="E227" s="2">
        <v>2010</v>
      </c>
      <c r="F227" s="2" t="s">
        <v>1104</v>
      </c>
      <c r="G227" s="2" t="s">
        <v>1054</v>
      </c>
      <c r="H227" s="2" t="s">
        <v>1133</v>
      </c>
      <c r="I227" s="2" t="s">
        <v>1134</v>
      </c>
      <c r="J227" s="2" t="s">
        <v>1120</v>
      </c>
      <c r="K227" s="2">
        <v>2600</v>
      </c>
      <c r="L227" s="2" t="s">
        <v>1132</v>
      </c>
    </row>
    <row r="228" spans="1:12" x14ac:dyDescent="0.2">
      <c r="A228" s="2">
        <f t="shared" si="9"/>
        <v>5318</v>
      </c>
      <c r="B228" t="s">
        <v>415</v>
      </c>
      <c r="C228" t="s">
        <v>416</v>
      </c>
      <c r="D228" s="2" t="s">
        <v>389</v>
      </c>
      <c r="E228" s="2">
        <v>2010</v>
      </c>
      <c r="F228" s="2" t="s">
        <v>1104</v>
      </c>
      <c r="G228" s="2" t="s">
        <v>1054</v>
      </c>
      <c r="H228" s="2" t="s">
        <v>1133</v>
      </c>
      <c r="I228" s="2" t="s">
        <v>1134</v>
      </c>
      <c r="J228" s="2" t="s">
        <v>1120</v>
      </c>
      <c r="K228" s="2">
        <v>2600</v>
      </c>
      <c r="L228" s="2" t="s">
        <v>1132</v>
      </c>
    </row>
    <row r="229" spans="1:12" x14ac:dyDescent="0.2">
      <c r="A229" s="2">
        <f t="shared" si="9"/>
        <v>5319</v>
      </c>
      <c r="B229" t="s">
        <v>417</v>
      </c>
      <c r="C229" t="s">
        <v>418</v>
      </c>
      <c r="D229" s="2" t="s">
        <v>389</v>
      </c>
      <c r="E229" s="2">
        <v>2010</v>
      </c>
      <c r="F229" s="2" t="s">
        <v>1099</v>
      </c>
      <c r="G229" s="2" t="s">
        <v>1055</v>
      </c>
      <c r="H229" s="2" t="s">
        <v>1110</v>
      </c>
      <c r="I229" s="2" t="s">
        <v>1111</v>
      </c>
      <c r="J229" s="2" t="s">
        <v>1112</v>
      </c>
      <c r="K229" s="2">
        <v>1700</v>
      </c>
      <c r="L229" s="2" t="s">
        <v>1113</v>
      </c>
    </row>
    <row r="230" spans="1:12" x14ac:dyDescent="0.2">
      <c r="A230" s="2">
        <f t="shared" si="9"/>
        <v>5320</v>
      </c>
      <c r="B230" t="s">
        <v>419</v>
      </c>
      <c r="C230" t="s">
        <v>337</v>
      </c>
      <c r="D230" s="2" t="s">
        <v>389</v>
      </c>
      <c r="E230" s="2">
        <v>2010</v>
      </c>
      <c r="F230" s="2" t="s">
        <v>1099</v>
      </c>
      <c r="G230" s="2" t="s">
        <v>1055</v>
      </c>
      <c r="H230" s="2" t="s">
        <v>1110</v>
      </c>
      <c r="I230" s="2" t="s">
        <v>1111</v>
      </c>
      <c r="J230" s="2" t="s">
        <v>1112</v>
      </c>
      <c r="K230" s="2">
        <v>1700</v>
      </c>
      <c r="L230" s="2" t="s">
        <v>1113</v>
      </c>
    </row>
    <row r="231" spans="1:12" x14ac:dyDescent="0.2">
      <c r="A231" s="2">
        <f t="shared" si="9"/>
        <v>5321</v>
      </c>
      <c r="B231" t="s">
        <v>420</v>
      </c>
      <c r="C231" t="s">
        <v>421</v>
      </c>
      <c r="D231" s="2" t="s">
        <v>389</v>
      </c>
      <c r="E231" s="2">
        <v>2010</v>
      </c>
      <c r="F231" s="2" t="s">
        <v>1099</v>
      </c>
      <c r="G231" s="2" t="s">
        <v>1055</v>
      </c>
      <c r="H231" s="2" t="s">
        <v>1110</v>
      </c>
      <c r="I231" s="2" t="s">
        <v>1111</v>
      </c>
      <c r="J231" s="2" t="s">
        <v>1112</v>
      </c>
      <c r="K231" s="2">
        <v>1700</v>
      </c>
      <c r="L231" s="2" t="s">
        <v>1113</v>
      </c>
    </row>
    <row r="232" spans="1:12" x14ac:dyDescent="0.2">
      <c r="A232" s="2">
        <f t="shared" si="9"/>
        <v>5322</v>
      </c>
      <c r="B232" t="s">
        <v>422</v>
      </c>
      <c r="C232" t="s">
        <v>66</v>
      </c>
      <c r="D232" s="2" t="s">
        <v>389</v>
      </c>
      <c r="E232" s="2">
        <v>2010</v>
      </c>
      <c r="F232" s="2" t="s">
        <v>1099</v>
      </c>
      <c r="G232" s="2" t="s">
        <v>1055</v>
      </c>
      <c r="H232" s="2" t="s">
        <v>1110</v>
      </c>
      <c r="I232" s="2" t="s">
        <v>1111</v>
      </c>
      <c r="J232" s="2" t="s">
        <v>1112</v>
      </c>
      <c r="K232" s="2">
        <v>1700</v>
      </c>
      <c r="L232" s="2" t="s">
        <v>1113</v>
      </c>
    </row>
    <row r="233" spans="1:12" x14ac:dyDescent="0.2">
      <c r="A233" s="2">
        <f t="shared" si="9"/>
        <v>5323</v>
      </c>
      <c r="B233" t="s">
        <v>423</v>
      </c>
      <c r="C233" t="s">
        <v>191</v>
      </c>
      <c r="D233" s="2" t="s">
        <v>389</v>
      </c>
      <c r="E233" s="2">
        <v>2010</v>
      </c>
      <c r="F233" s="2" t="s">
        <v>1104</v>
      </c>
      <c r="G233" s="2" t="s">
        <v>1054</v>
      </c>
      <c r="H233" s="2" t="s">
        <v>1133</v>
      </c>
      <c r="I233" s="2" t="s">
        <v>1134</v>
      </c>
      <c r="J233" s="2" t="s">
        <v>1120</v>
      </c>
      <c r="K233" s="2">
        <v>2600</v>
      </c>
      <c r="L233" s="2" t="s">
        <v>1132</v>
      </c>
    </row>
    <row r="234" spans="1:12" x14ac:dyDescent="0.2">
      <c r="A234" s="2">
        <f t="shared" si="9"/>
        <v>5324</v>
      </c>
      <c r="B234" t="s">
        <v>424</v>
      </c>
      <c r="C234" t="s">
        <v>19</v>
      </c>
      <c r="D234" s="2" t="s">
        <v>389</v>
      </c>
      <c r="E234" s="2">
        <v>2010</v>
      </c>
      <c r="F234" s="2" t="s">
        <v>1104</v>
      </c>
      <c r="G234" s="2" t="s">
        <v>1054</v>
      </c>
      <c r="H234" s="2" t="s">
        <v>1133</v>
      </c>
      <c r="I234" s="2" t="s">
        <v>1134</v>
      </c>
      <c r="J234" s="2" t="s">
        <v>1120</v>
      </c>
      <c r="K234" s="2">
        <v>2600</v>
      </c>
      <c r="L234" s="2" t="s">
        <v>1132</v>
      </c>
    </row>
    <row r="235" spans="1:12" x14ac:dyDescent="0.2">
      <c r="A235" s="2">
        <f t="shared" si="9"/>
        <v>5325</v>
      </c>
      <c r="B235" t="s">
        <v>425</v>
      </c>
      <c r="C235" t="s">
        <v>426</v>
      </c>
      <c r="D235" s="2" t="s">
        <v>389</v>
      </c>
      <c r="E235" s="2">
        <v>2010</v>
      </c>
      <c r="F235" s="2" t="s">
        <v>1099</v>
      </c>
      <c r="G235" s="2" t="s">
        <v>1055</v>
      </c>
      <c r="H235" s="2" t="s">
        <v>1110</v>
      </c>
      <c r="I235" s="2" t="s">
        <v>1111</v>
      </c>
      <c r="J235" s="2" t="s">
        <v>1112</v>
      </c>
      <c r="K235" s="2">
        <v>1700</v>
      </c>
      <c r="L235" s="2" t="s">
        <v>1113</v>
      </c>
    </row>
    <row r="236" spans="1:12" x14ac:dyDescent="0.2">
      <c r="A236" s="2">
        <f t="shared" si="9"/>
        <v>5326</v>
      </c>
      <c r="B236" t="s">
        <v>273</v>
      </c>
      <c r="C236" t="s">
        <v>427</v>
      </c>
      <c r="D236" s="2" t="s">
        <v>389</v>
      </c>
      <c r="E236" s="2">
        <v>2010</v>
      </c>
      <c r="F236" s="2" t="s">
        <v>1099</v>
      </c>
      <c r="G236" s="2" t="s">
        <v>1055</v>
      </c>
      <c r="H236" s="2" t="s">
        <v>1110</v>
      </c>
      <c r="I236" s="2" t="s">
        <v>1111</v>
      </c>
      <c r="J236" s="2" t="s">
        <v>1112</v>
      </c>
      <c r="K236" s="2">
        <v>1700</v>
      </c>
      <c r="L236" s="2" t="s">
        <v>1113</v>
      </c>
    </row>
    <row r="237" spans="1:12" x14ac:dyDescent="0.2">
      <c r="A237" s="2">
        <f t="shared" si="9"/>
        <v>5327</v>
      </c>
      <c r="B237" t="s">
        <v>428</v>
      </c>
      <c r="C237" t="s">
        <v>429</v>
      </c>
      <c r="D237" s="2" t="s">
        <v>389</v>
      </c>
      <c r="E237" s="2">
        <v>2010</v>
      </c>
      <c r="F237" s="2" t="s">
        <v>1099</v>
      </c>
      <c r="G237" s="2" t="s">
        <v>1055</v>
      </c>
      <c r="H237" s="2" t="s">
        <v>1110</v>
      </c>
      <c r="I237" s="2" t="s">
        <v>1111</v>
      </c>
      <c r="J237" s="2" t="s">
        <v>1112</v>
      </c>
      <c r="K237" s="2">
        <v>1700</v>
      </c>
      <c r="L237" s="2" t="s">
        <v>1113</v>
      </c>
    </row>
    <row r="238" spans="1:12" x14ac:dyDescent="0.2">
      <c r="A238" s="2">
        <v>5401</v>
      </c>
      <c r="B238" t="s">
        <v>430</v>
      </c>
      <c r="C238" t="s">
        <v>431</v>
      </c>
      <c r="D238" s="2" t="s">
        <v>432</v>
      </c>
      <c r="E238" s="2">
        <v>2010</v>
      </c>
      <c r="F238" s="2" t="s">
        <v>1099</v>
      </c>
      <c r="G238" s="2" t="s">
        <v>1055</v>
      </c>
      <c r="H238" s="2" t="s">
        <v>1110</v>
      </c>
      <c r="I238" s="2" t="s">
        <v>1111</v>
      </c>
      <c r="J238" s="2" t="s">
        <v>1112</v>
      </c>
      <c r="K238" s="2">
        <v>1700</v>
      </c>
      <c r="L238" s="2" t="s">
        <v>1113</v>
      </c>
    </row>
    <row r="239" spans="1:12" x14ac:dyDescent="0.2">
      <c r="A239" s="2">
        <f>A238+1</f>
        <v>5402</v>
      </c>
      <c r="B239" t="s">
        <v>433</v>
      </c>
      <c r="C239" t="s">
        <v>8</v>
      </c>
      <c r="D239" s="2" t="s">
        <v>432</v>
      </c>
      <c r="E239" s="2">
        <v>2010</v>
      </c>
      <c r="F239" s="2" t="s">
        <v>1104</v>
      </c>
      <c r="G239" s="2" t="s">
        <v>1054</v>
      </c>
      <c r="H239" s="2" t="s">
        <v>1133</v>
      </c>
      <c r="I239" s="2" t="s">
        <v>1134</v>
      </c>
      <c r="J239" s="2" t="s">
        <v>1120</v>
      </c>
      <c r="K239" s="2">
        <v>2600</v>
      </c>
      <c r="L239" s="2" t="s">
        <v>1132</v>
      </c>
    </row>
    <row r="240" spans="1:12" x14ac:dyDescent="0.2">
      <c r="A240" s="2">
        <f t="shared" ref="A240:A265" si="10">A239+1</f>
        <v>5403</v>
      </c>
      <c r="B240" t="s">
        <v>434</v>
      </c>
      <c r="C240" t="s">
        <v>435</v>
      </c>
      <c r="D240" s="2" t="s">
        <v>432</v>
      </c>
      <c r="E240" s="2">
        <v>2010</v>
      </c>
      <c r="F240" s="2" t="s">
        <v>1099</v>
      </c>
      <c r="G240" s="2" t="s">
        <v>1055</v>
      </c>
      <c r="H240" s="2" t="s">
        <v>1110</v>
      </c>
      <c r="I240" s="2" t="s">
        <v>1111</v>
      </c>
      <c r="J240" s="2" t="s">
        <v>1112</v>
      </c>
      <c r="K240" s="2">
        <v>1700</v>
      </c>
      <c r="L240" s="2" t="s">
        <v>1113</v>
      </c>
    </row>
    <row r="241" spans="1:12" x14ac:dyDescent="0.2">
      <c r="A241" s="2">
        <f t="shared" si="10"/>
        <v>5404</v>
      </c>
      <c r="B241" t="s">
        <v>436</v>
      </c>
      <c r="C241" t="s">
        <v>37</v>
      </c>
      <c r="D241" s="2" t="s">
        <v>432</v>
      </c>
      <c r="E241" s="2">
        <v>2010</v>
      </c>
      <c r="F241" s="2" t="s">
        <v>1099</v>
      </c>
      <c r="G241" s="2" t="s">
        <v>1055</v>
      </c>
      <c r="H241" s="2" t="s">
        <v>1110</v>
      </c>
      <c r="I241" s="2" t="s">
        <v>1111</v>
      </c>
      <c r="J241" s="2" t="s">
        <v>1112</v>
      </c>
      <c r="K241" s="2">
        <v>1700</v>
      </c>
      <c r="L241" s="2" t="s">
        <v>1113</v>
      </c>
    </row>
    <row r="242" spans="1:12" x14ac:dyDescent="0.2">
      <c r="A242" s="2">
        <f t="shared" si="10"/>
        <v>5405</v>
      </c>
      <c r="B242" t="s">
        <v>437</v>
      </c>
      <c r="C242" t="s">
        <v>438</v>
      </c>
      <c r="D242" s="2" t="s">
        <v>432</v>
      </c>
      <c r="E242" s="2">
        <v>2010</v>
      </c>
      <c r="F242" s="2" t="s">
        <v>1099</v>
      </c>
      <c r="G242" s="2" t="s">
        <v>1055</v>
      </c>
      <c r="H242" s="2" t="s">
        <v>1110</v>
      </c>
      <c r="I242" s="2" t="s">
        <v>1111</v>
      </c>
      <c r="J242" s="2" t="s">
        <v>1112</v>
      </c>
      <c r="K242" s="2">
        <v>1700</v>
      </c>
      <c r="L242" s="2" t="s">
        <v>1113</v>
      </c>
    </row>
    <row r="243" spans="1:12" x14ac:dyDescent="0.2">
      <c r="A243" s="2">
        <f t="shared" si="10"/>
        <v>5406</v>
      </c>
      <c r="B243" t="s">
        <v>439</v>
      </c>
      <c r="C243" t="s">
        <v>185</v>
      </c>
      <c r="D243" s="2" t="s">
        <v>432</v>
      </c>
      <c r="E243" s="2">
        <v>2010</v>
      </c>
      <c r="F243" s="2" t="s">
        <v>1099</v>
      </c>
      <c r="G243" s="2" t="s">
        <v>1055</v>
      </c>
      <c r="H243" s="2" t="s">
        <v>1110</v>
      </c>
      <c r="I243" s="2" t="s">
        <v>1111</v>
      </c>
      <c r="J243" s="2" t="s">
        <v>1112</v>
      </c>
      <c r="K243" s="2">
        <v>1700</v>
      </c>
      <c r="L243" s="2" t="s">
        <v>1113</v>
      </c>
    </row>
    <row r="244" spans="1:12" x14ac:dyDescent="0.2">
      <c r="A244" s="2">
        <f t="shared" si="10"/>
        <v>5407</v>
      </c>
      <c r="B244" t="s">
        <v>440</v>
      </c>
      <c r="C244" t="s">
        <v>391</v>
      </c>
      <c r="D244" s="2" t="s">
        <v>432</v>
      </c>
      <c r="E244" s="2">
        <v>2010</v>
      </c>
      <c r="F244" s="2" t="s">
        <v>1104</v>
      </c>
      <c r="G244" s="2" t="s">
        <v>1054</v>
      </c>
      <c r="H244" s="2" t="s">
        <v>1133</v>
      </c>
      <c r="I244" s="2" t="s">
        <v>1134</v>
      </c>
      <c r="J244" s="2" t="s">
        <v>1120</v>
      </c>
      <c r="K244" s="2">
        <v>2600</v>
      </c>
      <c r="L244" s="2" t="s">
        <v>1132</v>
      </c>
    </row>
    <row r="245" spans="1:12" x14ac:dyDescent="0.2">
      <c r="A245" s="2">
        <f t="shared" si="10"/>
        <v>5408</v>
      </c>
      <c r="B245" t="s">
        <v>441</v>
      </c>
      <c r="C245" t="s">
        <v>198</v>
      </c>
      <c r="D245" s="2" t="s">
        <v>432</v>
      </c>
      <c r="E245" s="2">
        <v>2010</v>
      </c>
      <c r="F245" s="2" t="s">
        <v>1099</v>
      </c>
      <c r="G245" s="2" t="s">
        <v>1055</v>
      </c>
      <c r="H245" s="2" t="s">
        <v>1110</v>
      </c>
      <c r="I245" s="2" t="s">
        <v>1111</v>
      </c>
      <c r="J245" s="2" t="s">
        <v>1112</v>
      </c>
      <c r="K245" s="2">
        <v>1700</v>
      </c>
      <c r="L245" s="2" t="s">
        <v>1113</v>
      </c>
    </row>
    <row r="246" spans="1:12" x14ac:dyDescent="0.2">
      <c r="A246" s="2">
        <f t="shared" si="10"/>
        <v>5409</v>
      </c>
      <c r="B246" t="s">
        <v>442</v>
      </c>
      <c r="C246" t="s">
        <v>443</v>
      </c>
      <c r="D246" s="2" t="s">
        <v>432</v>
      </c>
      <c r="E246" s="2">
        <v>2010</v>
      </c>
      <c r="F246" s="2" t="s">
        <v>1104</v>
      </c>
      <c r="G246" s="2" t="s">
        <v>1054</v>
      </c>
      <c r="H246" s="2" t="s">
        <v>1133</v>
      </c>
      <c r="I246" s="2" t="s">
        <v>1134</v>
      </c>
      <c r="J246" s="2" t="s">
        <v>1120</v>
      </c>
      <c r="K246" s="2">
        <v>2600</v>
      </c>
      <c r="L246" s="2" t="s">
        <v>1132</v>
      </c>
    </row>
    <row r="247" spans="1:12" x14ac:dyDescent="0.2">
      <c r="A247" s="2">
        <f t="shared" si="10"/>
        <v>5410</v>
      </c>
      <c r="B247" t="s">
        <v>444</v>
      </c>
      <c r="C247" t="s">
        <v>445</v>
      </c>
      <c r="D247" s="2" t="s">
        <v>432</v>
      </c>
      <c r="E247" s="2">
        <v>2010</v>
      </c>
      <c r="F247" s="2" t="s">
        <v>1099</v>
      </c>
      <c r="G247" s="2" t="s">
        <v>1055</v>
      </c>
      <c r="H247" s="2" t="s">
        <v>1110</v>
      </c>
      <c r="I247" s="2" t="s">
        <v>1111</v>
      </c>
      <c r="J247" s="2" t="s">
        <v>1112</v>
      </c>
      <c r="K247" s="2">
        <v>1700</v>
      </c>
      <c r="L247" s="2" t="s">
        <v>1113</v>
      </c>
    </row>
    <row r="248" spans="1:12" x14ac:dyDescent="0.2">
      <c r="A248" s="2">
        <f t="shared" si="10"/>
        <v>5411</v>
      </c>
      <c r="B248" t="s">
        <v>446</v>
      </c>
      <c r="C248" t="s">
        <v>447</v>
      </c>
      <c r="D248" s="2" t="s">
        <v>432</v>
      </c>
      <c r="E248" s="2">
        <v>2010</v>
      </c>
      <c r="F248" s="2" t="s">
        <v>1104</v>
      </c>
      <c r="G248" s="2" t="s">
        <v>1054</v>
      </c>
      <c r="H248" s="2" t="s">
        <v>1133</v>
      </c>
      <c r="I248" s="2" t="s">
        <v>1134</v>
      </c>
      <c r="J248" s="2" t="s">
        <v>1120</v>
      </c>
      <c r="K248" s="2">
        <v>2600</v>
      </c>
      <c r="L248" s="2" t="s">
        <v>1132</v>
      </c>
    </row>
    <row r="249" spans="1:12" x14ac:dyDescent="0.2">
      <c r="A249" s="2">
        <f t="shared" si="10"/>
        <v>5412</v>
      </c>
      <c r="B249" t="s">
        <v>448</v>
      </c>
      <c r="C249" t="s">
        <v>49</v>
      </c>
      <c r="D249" s="2" t="s">
        <v>432</v>
      </c>
      <c r="E249" s="2">
        <v>2010</v>
      </c>
      <c r="F249" s="2" t="s">
        <v>1104</v>
      </c>
      <c r="G249" s="2" t="s">
        <v>1054</v>
      </c>
      <c r="H249" s="2" t="s">
        <v>1133</v>
      </c>
      <c r="I249" s="2" t="s">
        <v>1134</v>
      </c>
      <c r="J249" s="2" t="s">
        <v>1120</v>
      </c>
      <c r="K249" s="2">
        <v>2600</v>
      </c>
      <c r="L249" s="2" t="s">
        <v>1132</v>
      </c>
    </row>
    <row r="250" spans="1:12" x14ac:dyDescent="0.2">
      <c r="A250" s="2">
        <f t="shared" si="10"/>
        <v>5413</v>
      </c>
      <c r="B250" t="s">
        <v>449</v>
      </c>
      <c r="C250" t="s">
        <v>450</v>
      </c>
      <c r="D250" s="2" t="s">
        <v>432</v>
      </c>
      <c r="E250" s="2">
        <v>2010</v>
      </c>
      <c r="F250" s="2" t="s">
        <v>1099</v>
      </c>
      <c r="G250" s="2" t="s">
        <v>1055</v>
      </c>
      <c r="H250" s="2" t="s">
        <v>1110</v>
      </c>
      <c r="I250" s="2" t="s">
        <v>1111</v>
      </c>
      <c r="J250" s="2" t="s">
        <v>1112</v>
      </c>
      <c r="K250" s="2">
        <v>1700</v>
      </c>
      <c r="L250" s="2" t="s">
        <v>1113</v>
      </c>
    </row>
    <row r="251" spans="1:12" x14ac:dyDescent="0.2">
      <c r="A251" s="2">
        <f t="shared" si="10"/>
        <v>5414</v>
      </c>
      <c r="B251" t="s">
        <v>451</v>
      </c>
      <c r="C251" t="s">
        <v>452</v>
      </c>
      <c r="D251" s="2" t="s">
        <v>432</v>
      </c>
      <c r="E251" s="2">
        <v>2010</v>
      </c>
      <c r="F251" s="2" t="s">
        <v>1104</v>
      </c>
      <c r="G251" s="2" t="s">
        <v>1054</v>
      </c>
      <c r="H251" s="2" t="s">
        <v>1133</v>
      </c>
      <c r="I251" s="2" t="s">
        <v>1134</v>
      </c>
      <c r="J251" s="2" t="s">
        <v>1120</v>
      </c>
      <c r="K251" s="2">
        <v>2600</v>
      </c>
      <c r="L251" s="2" t="s">
        <v>1132</v>
      </c>
    </row>
    <row r="252" spans="1:12" x14ac:dyDescent="0.2">
      <c r="A252" s="2">
        <f t="shared" si="10"/>
        <v>5415</v>
      </c>
      <c r="B252" t="s">
        <v>453</v>
      </c>
      <c r="C252" t="s">
        <v>454</v>
      </c>
      <c r="D252" s="2" t="s">
        <v>432</v>
      </c>
      <c r="E252" s="2">
        <v>2010</v>
      </c>
      <c r="F252" s="2" t="s">
        <v>1104</v>
      </c>
      <c r="G252" s="2" t="s">
        <v>1054</v>
      </c>
      <c r="H252" s="2" t="s">
        <v>1133</v>
      </c>
      <c r="I252" s="2" t="s">
        <v>1134</v>
      </c>
      <c r="J252" s="2" t="s">
        <v>1120</v>
      </c>
      <c r="K252" s="2">
        <v>2600</v>
      </c>
      <c r="L252" s="2" t="s">
        <v>1132</v>
      </c>
    </row>
    <row r="253" spans="1:12" x14ac:dyDescent="0.2">
      <c r="A253" s="2">
        <f t="shared" si="10"/>
        <v>5416</v>
      </c>
      <c r="B253" t="s">
        <v>455</v>
      </c>
      <c r="C253" t="s">
        <v>456</v>
      </c>
      <c r="D253" s="2" t="s">
        <v>432</v>
      </c>
      <c r="E253" s="2">
        <v>2010</v>
      </c>
      <c r="F253" s="2" t="s">
        <v>1099</v>
      </c>
      <c r="G253" s="2" t="s">
        <v>1055</v>
      </c>
      <c r="H253" s="2" t="s">
        <v>1110</v>
      </c>
      <c r="I253" s="2" t="s">
        <v>1111</v>
      </c>
      <c r="J253" s="2" t="s">
        <v>1112</v>
      </c>
      <c r="K253" s="2">
        <v>1700</v>
      </c>
      <c r="L253" s="2" t="s">
        <v>1113</v>
      </c>
    </row>
    <row r="254" spans="1:12" x14ac:dyDescent="0.2">
      <c r="A254" s="2">
        <f t="shared" si="10"/>
        <v>5417</v>
      </c>
      <c r="B254" t="s">
        <v>457</v>
      </c>
      <c r="C254" t="s">
        <v>327</v>
      </c>
      <c r="D254" s="2" t="s">
        <v>432</v>
      </c>
      <c r="E254" s="2">
        <v>2010</v>
      </c>
      <c r="F254" s="2" t="s">
        <v>1104</v>
      </c>
      <c r="G254" s="2" t="s">
        <v>1054</v>
      </c>
      <c r="H254" s="2" t="s">
        <v>1133</v>
      </c>
      <c r="I254" s="2" t="s">
        <v>1134</v>
      </c>
      <c r="J254" s="2" t="s">
        <v>1120</v>
      </c>
      <c r="K254" s="2">
        <v>2600</v>
      </c>
      <c r="L254" s="2" t="s">
        <v>1132</v>
      </c>
    </row>
    <row r="255" spans="1:12" x14ac:dyDescent="0.2">
      <c r="A255" s="2">
        <f t="shared" si="10"/>
        <v>5418</v>
      </c>
      <c r="B255" t="s">
        <v>458</v>
      </c>
      <c r="C255" t="s">
        <v>459</v>
      </c>
      <c r="D255" s="2" t="s">
        <v>432</v>
      </c>
      <c r="E255" s="2">
        <v>2010</v>
      </c>
      <c r="F255" s="2" t="s">
        <v>1099</v>
      </c>
      <c r="G255" s="2" t="s">
        <v>1055</v>
      </c>
      <c r="H255" s="2" t="s">
        <v>1110</v>
      </c>
      <c r="I255" s="2" t="s">
        <v>1111</v>
      </c>
      <c r="J255" s="2" t="s">
        <v>1112</v>
      </c>
      <c r="K255" s="2">
        <v>1700</v>
      </c>
      <c r="L255" s="2" t="s">
        <v>1113</v>
      </c>
    </row>
    <row r="256" spans="1:12" x14ac:dyDescent="0.2">
      <c r="A256" s="2">
        <f t="shared" si="10"/>
        <v>5419</v>
      </c>
      <c r="B256" t="s">
        <v>460</v>
      </c>
      <c r="C256" t="s">
        <v>139</v>
      </c>
      <c r="D256" s="2" t="s">
        <v>432</v>
      </c>
      <c r="E256" s="2">
        <v>2010</v>
      </c>
      <c r="F256" s="2" t="s">
        <v>1104</v>
      </c>
      <c r="G256" s="2" t="s">
        <v>1054</v>
      </c>
      <c r="H256" s="2" t="s">
        <v>1133</v>
      </c>
      <c r="I256" s="2" t="s">
        <v>1134</v>
      </c>
      <c r="J256" s="2" t="s">
        <v>1120</v>
      </c>
      <c r="K256" s="2">
        <v>2600</v>
      </c>
      <c r="L256" s="2" t="s">
        <v>1132</v>
      </c>
    </row>
    <row r="257" spans="1:12" x14ac:dyDescent="0.2">
      <c r="A257" s="2">
        <f t="shared" si="10"/>
        <v>5420</v>
      </c>
      <c r="B257" t="s">
        <v>461</v>
      </c>
      <c r="C257" t="s">
        <v>414</v>
      </c>
      <c r="D257" s="2" t="s">
        <v>432</v>
      </c>
      <c r="E257" s="2">
        <v>2010</v>
      </c>
      <c r="F257" s="2" t="s">
        <v>1104</v>
      </c>
      <c r="G257" s="2" t="s">
        <v>1054</v>
      </c>
      <c r="H257" s="2" t="s">
        <v>1133</v>
      </c>
      <c r="I257" s="2" t="s">
        <v>1134</v>
      </c>
      <c r="J257" s="2" t="s">
        <v>1120</v>
      </c>
      <c r="K257" s="2">
        <v>2600</v>
      </c>
      <c r="L257" s="2" t="s">
        <v>1132</v>
      </c>
    </row>
    <row r="258" spans="1:12" x14ac:dyDescent="0.2">
      <c r="A258" s="2">
        <f t="shared" si="10"/>
        <v>5421</v>
      </c>
      <c r="B258" t="s">
        <v>462</v>
      </c>
      <c r="C258" t="s">
        <v>463</v>
      </c>
      <c r="D258" s="2" t="s">
        <v>432</v>
      </c>
      <c r="E258" s="2">
        <v>2010</v>
      </c>
      <c r="F258" s="2" t="s">
        <v>1104</v>
      </c>
      <c r="G258" s="2" t="s">
        <v>1054</v>
      </c>
      <c r="H258" s="2" t="s">
        <v>1133</v>
      </c>
      <c r="I258" s="2" t="s">
        <v>1134</v>
      </c>
      <c r="J258" s="2" t="s">
        <v>1120</v>
      </c>
      <c r="K258" s="2">
        <v>2600</v>
      </c>
      <c r="L258" s="2" t="s">
        <v>1132</v>
      </c>
    </row>
    <row r="259" spans="1:12" x14ac:dyDescent="0.2">
      <c r="A259" s="2">
        <f t="shared" si="10"/>
        <v>5422</v>
      </c>
      <c r="B259" t="s">
        <v>464</v>
      </c>
      <c r="C259" t="s">
        <v>85</v>
      </c>
      <c r="D259" s="2" t="s">
        <v>432</v>
      </c>
      <c r="E259" s="2">
        <v>2010</v>
      </c>
      <c r="F259" s="2" t="s">
        <v>1099</v>
      </c>
      <c r="G259" s="2" t="s">
        <v>1055</v>
      </c>
      <c r="H259" s="2" t="s">
        <v>1110</v>
      </c>
      <c r="I259" s="2" t="s">
        <v>1111</v>
      </c>
      <c r="J259" s="2" t="s">
        <v>1112</v>
      </c>
      <c r="K259" s="2">
        <v>1700</v>
      </c>
      <c r="L259" s="2" t="s">
        <v>1113</v>
      </c>
    </row>
    <row r="260" spans="1:12" x14ac:dyDescent="0.2">
      <c r="A260" s="2">
        <f t="shared" si="10"/>
        <v>5423</v>
      </c>
      <c r="B260" t="s">
        <v>465</v>
      </c>
      <c r="C260" t="s">
        <v>466</v>
      </c>
      <c r="D260" s="2" t="s">
        <v>432</v>
      </c>
      <c r="E260" s="2">
        <v>2010</v>
      </c>
      <c r="F260" s="2" t="s">
        <v>1099</v>
      </c>
      <c r="G260" s="2" t="s">
        <v>1055</v>
      </c>
      <c r="H260" s="2" t="s">
        <v>1110</v>
      </c>
      <c r="I260" s="2" t="s">
        <v>1111</v>
      </c>
      <c r="J260" s="2" t="s">
        <v>1112</v>
      </c>
      <c r="K260" s="2">
        <v>1700</v>
      </c>
      <c r="L260" s="2" t="s">
        <v>1113</v>
      </c>
    </row>
    <row r="261" spans="1:12" x14ac:dyDescent="0.2">
      <c r="A261" s="2">
        <f t="shared" si="10"/>
        <v>5424</v>
      </c>
      <c r="B261" t="s">
        <v>467</v>
      </c>
      <c r="C261" t="s">
        <v>468</v>
      </c>
      <c r="D261" s="2" t="s">
        <v>432</v>
      </c>
      <c r="E261" s="2">
        <v>2010</v>
      </c>
      <c r="F261" s="2" t="s">
        <v>1104</v>
      </c>
      <c r="G261" s="2" t="s">
        <v>1054</v>
      </c>
      <c r="H261" s="2" t="s">
        <v>1133</v>
      </c>
      <c r="I261" s="2" t="s">
        <v>1134</v>
      </c>
      <c r="J261" s="2" t="s">
        <v>1120</v>
      </c>
      <c r="K261" s="2">
        <v>2600</v>
      </c>
      <c r="L261" s="2" t="s">
        <v>1132</v>
      </c>
    </row>
    <row r="262" spans="1:12" x14ac:dyDescent="0.2">
      <c r="A262" s="2">
        <f t="shared" si="10"/>
        <v>5425</v>
      </c>
      <c r="B262" t="s">
        <v>469</v>
      </c>
      <c r="C262" t="s">
        <v>470</v>
      </c>
      <c r="D262" s="2" t="s">
        <v>432</v>
      </c>
      <c r="E262" s="2">
        <v>2010</v>
      </c>
      <c r="F262" s="2" t="s">
        <v>1104</v>
      </c>
      <c r="G262" s="2" t="s">
        <v>1054</v>
      </c>
      <c r="H262" s="2" t="s">
        <v>1133</v>
      </c>
      <c r="I262" s="2" t="s">
        <v>1134</v>
      </c>
      <c r="J262" s="2" t="s">
        <v>1120</v>
      </c>
      <c r="K262" s="2">
        <v>2600</v>
      </c>
      <c r="L262" s="2" t="s">
        <v>1132</v>
      </c>
    </row>
    <row r="263" spans="1:12" x14ac:dyDescent="0.2">
      <c r="A263" s="2">
        <f t="shared" si="10"/>
        <v>5426</v>
      </c>
      <c r="B263" t="s">
        <v>471</v>
      </c>
      <c r="C263" t="s">
        <v>472</v>
      </c>
      <c r="D263" s="2" t="s">
        <v>432</v>
      </c>
      <c r="E263" s="2">
        <v>2010</v>
      </c>
      <c r="F263" s="2" t="s">
        <v>1104</v>
      </c>
      <c r="G263" s="2" t="s">
        <v>1054</v>
      </c>
      <c r="H263" s="2" t="s">
        <v>1133</v>
      </c>
      <c r="I263" s="2" t="s">
        <v>1134</v>
      </c>
      <c r="J263" s="2" t="s">
        <v>1120</v>
      </c>
      <c r="K263" s="2">
        <v>2600</v>
      </c>
      <c r="L263" s="2" t="s">
        <v>1132</v>
      </c>
    </row>
    <row r="264" spans="1:12" x14ac:dyDescent="0.2">
      <c r="A264" s="2">
        <f t="shared" si="10"/>
        <v>5427</v>
      </c>
      <c r="B264" t="s">
        <v>473</v>
      </c>
      <c r="C264" t="s">
        <v>15</v>
      </c>
      <c r="D264" s="2" t="s">
        <v>432</v>
      </c>
      <c r="E264" s="2">
        <v>2010</v>
      </c>
      <c r="F264" s="2" t="s">
        <v>1099</v>
      </c>
      <c r="G264" s="2" t="s">
        <v>1055</v>
      </c>
      <c r="H264" s="2" t="s">
        <v>1110</v>
      </c>
      <c r="I264" s="2" t="s">
        <v>1111</v>
      </c>
      <c r="J264" s="2" t="s">
        <v>1112</v>
      </c>
      <c r="K264" s="2">
        <v>1700</v>
      </c>
      <c r="L264" s="2" t="s">
        <v>1113</v>
      </c>
    </row>
    <row r="265" spans="1:12" x14ac:dyDescent="0.2">
      <c r="A265" s="2">
        <f t="shared" si="10"/>
        <v>5428</v>
      </c>
      <c r="B265" t="s">
        <v>474</v>
      </c>
      <c r="C265" t="s">
        <v>475</v>
      </c>
      <c r="D265" s="2" t="s">
        <v>432</v>
      </c>
      <c r="E265" s="2">
        <v>2010</v>
      </c>
      <c r="F265" s="2" t="s">
        <v>1104</v>
      </c>
      <c r="G265" s="2" t="s">
        <v>1054</v>
      </c>
      <c r="H265" s="2" t="s">
        <v>1133</v>
      </c>
      <c r="I265" s="2" t="s">
        <v>1134</v>
      </c>
      <c r="J265" s="2" t="s">
        <v>1120</v>
      </c>
      <c r="K265" s="2">
        <v>2600</v>
      </c>
      <c r="L265" s="2" t="s">
        <v>1132</v>
      </c>
    </row>
    <row r="266" spans="1:12" x14ac:dyDescent="0.2">
      <c r="A266" s="2">
        <v>5501</v>
      </c>
      <c r="B266" t="s">
        <v>476</v>
      </c>
      <c r="C266" t="s">
        <v>477</v>
      </c>
      <c r="D266" s="2" t="s">
        <v>478</v>
      </c>
      <c r="E266" s="2">
        <v>2010</v>
      </c>
      <c r="F266" s="2" t="s">
        <v>1099</v>
      </c>
      <c r="G266" s="2" t="s">
        <v>1055</v>
      </c>
      <c r="H266" s="2" t="s">
        <v>1110</v>
      </c>
      <c r="I266" s="2" t="s">
        <v>1111</v>
      </c>
      <c r="J266" s="2" t="s">
        <v>1112</v>
      </c>
      <c r="K266" s="2">
        <v>1700</v>
      </c>
      <c r="L266" s="2" t="s">
        <v>1113</v>
      </c>
    </row>
    <row r="267" spans="1:12" x14ac:dyDescent="0.2">
      <c r="A267" s="2">
        <f>A266+1</f>
        <v>5502</v>
      </c>
      <c r="B267" t="s">
        <v>479</v>
      </c>
      <c r="C267" t="s">
        <v>480</v>
      </c>
      <c r="D267" s="2" t="s">
        <v>478</v>
      </c>
      <c r="E267" s="2">
        <v>2010</v>
      </c>
      <c r="F267" s="2" t="s">
        <v>1099</v>
      </c>
      <c r="G267" s="2" t="s">
        <v>1055</v>
      </c>
      <c r="H267" s="2" t="s">
        <v>1110</v>
      </c>
      <c r="I267" s="2" t="s">
        <v>1111</v>
      </c>
      <c r="J267" s="2" t="s">
        <v>1112</v>
      </c>
      <c r="K267" s="2">
        <v>1700</v>
      </c>
      <c r="L267" s="2" t="s">
        <v>1113</v>
      </c>
    </row>
    <row r="268" spans="1:12" x14ac:dyDescent="0.2">
      <c r="A268" s="2">
        <f t="shared" ref="A268:A291" si="11">A267+1</f>
        <v>5503</v>
      </c>
      <c r="B268" t="s">
        <v>481</v>
      </c>
      <c r="C268" t="s">
        <v>482</v>
      </c>
      <c r="D268" s="2" t="s">
        <v>478</v>
      </c>
      <c r="E268" s="2">
        <v>2010</v>
      </c>
      <c r="F268" s="2" t="s">
        <v>1104</v>
      </c>
      <c r="G268" s="2" t="s">
        <v>1054</v>
      </c>
      <c r="H268" s="2" t="s">
        <v>1133</v>
      </c>
      <c r="I268" s="2" t="s">
        <v>1134</v>
      </c>
      <c r="J268" s="2" t="s">
        <v>1120</v>
      </c>
      <c r="K268" s="2">
        <v>2600</v>
      </c>
      <c r="L268" s="2" t="s">
        <v>1132</v>
      </c>
    </row>
    <row r="269" spans="1:12" x14ac:dyDescent="0.2">
      <c r="A269" s="2">
        <f t="shared" si="11"/>
        <v>5504</v>
      </c>
      <c r="B269" t="s">
        <v>483</v>
      </c>
      <c r="C269" t="s">
        <v>484</v>
      </c>
      <c r="D269" s="2" t="s">
        <v>478</v>
      </c>
      <c r="E269" s="2">
        <v>2010</v>
      </c>
      <c r="F269" s="2" t="s">
        <v>1104</v>
      </c>
      <c r="G269" s="2" t="s">
        <v>1054</v>
      </c>
      <c r="H269" s="2" t="s">
        <v>1133</v>
      </c>
      <c r="I269" s="2" t="s">
        <v>1134</v>
      </c>
      <c r="J269" s="2" t="s">
        <v>1120</v>
      </c>
      <c r="K269" s="2">
        <v>2600</v>
      </c>
      <c r="L269" s="2" t="s">
        <v>1132</v>
      </c>
    </row>
    <row r="270" spans="1:12" x14ac:dyDescent="0.2">
      <c r="A270" s="2">
        <f t="shared" si="11"/>
        <v>5505</v>
      </c>
      <c r="B270" t="s">
        <v>485</v>
      </c>
      <c r="C270" t="s">
        <v>486</v>
      </c>
      <c r="D270" s="2" t="s">
        <v>478</v>
      </c>
      <c r="E270" s="2">
        <v>2010</v>
      </c>
      <c r="F270" s="2" t="s">
        <v>1104</v>
      </c>
      <c r="G270" s="2" t="s">
        <v>1054</v>
      </c>
      <c r="H270" s="2" t="s">
        <v>1133</v>
      </c>
      <c r="I270" s="2" t="s">
        <v>1134</v>
      </c>
      <c r="J270" s="2" t="s">
        <v>1120</v>
      </c>
      <c r="K270" s="2">
        <v>2600</v>
      </c>
      <c r="L270" s="2" t="s">
        <v>1132</v>
      </c>
    </row>
    <row r="271" spans="1:12" x14ac:dyDescent="0.2">
      <c r="A271" s="2">
        <f t="shared" si="11"/>
        <v>5506</v>
      </c>
      <c r="B271" t="s">
        <v>485</v>
      </c>
      <c r="C271" t="s">
        <v>487</v>
      </c>
      <c r="D271" s="2" t="s">
        <v>478</v>
      </c>
      <c r="E271" s="2">
        <v>2010</v>
      </c>
      <c r="F271" s="2" t="s">
        <v>1099</v>
      </c>
      <c r="G271" s="2" t="s">
        <v>1055</v>
      </c>
      <c r="H271" s="2" t="s">
        <v>1110</v>
      </c>
      <c r="I271" s="2" t="s">
        <v>1111</v>
      </c>
      <c r="J271" s="2" t="s">
        <v>1112</v>
      </c>
      <c r="K271" s="2">
        <v>1700</v>
      </c>
      <c r="L271" s="2" t="s">
        <v>1113</v>
      </c>
    </row>
    <row r="272" spans="1:12" x14ac:dyDescent="0.2">
      <c r="A272" s="2">
        <f t="shared" si="11"/>
        <v>5507</v>
      </c>
      <c r="B272" t="s">
        <v>488</v>
      </c>
      <c r="C272" t="s">
        <v>327</v>
      </c>
      <c r="D272" s="2" t="s">
        <v>478</v>
      </c>
      <c r="E272" s="2">
        <v>2010</v>
      </c>
      <c r="F272" s="2" t="s">
        <v>1104</v>
      </c>
      <c r="G272" s="2" t="s">
        <v>1054</v>
      </c>
      <c r="H272" s="2" t="s">
        <v>1133</v>
      </c>
      <c r="I272" s="2" t="s">
        <v>1134</v>
      </c>
      <c r="J272" s="2" t="s">
        <v>1120</v>
      </c>
      <c r="K272" s="2">
        <v>2600</v>
      </c>
      <c r="L272" s="2" t="s">
        <v>1132</v>
      </c>
    </row>
    <row r="273" spans="1:12" x14ac:dyDescent="0.2">
      <c r="A273" s="2">
        <f t="shared" si="11"/>
        <v>5508</v>
      </c>
      <c r="B273" t="s">
        <v>489</v>
      </c>
      <c r="C273" t="s">
        <v>27</v>
      </c>
      <c r="D273" s="2" t="s">
        <v>478</v>
      </c>
      <c r="E273" s="2">
        <v>2010</v>
      </c>
      <c r="F273" s="2" t="s">
        <v>1104</v>
      </c>
      <c r="G273" s="2" t="s">
        <v>1054</v>
      </c>
      <c r="H273" s="2" t="s">
        <v>1133</v>
      </c>
      <c r="I273" s="2" t="s">
        <v>1134</v>
      </c>
      <c r="J273" s="2" t="s">
        <v>1120</v>
      </c>
      <c r="K273" s="2">
        <v>2600</v>
      </c>
      <c r="L273" s="2" t="s">
        <v>1132</v>
      </c>
    </row>
    <row r="274" spans="1:12" x14ac:dyDescent="0.2">
      <c r="A274" s="2">
        <f t="shared" si="11"/>
        <v>5509</v>
      </c>
      <c r="B274" t="s">
        <v>490</v>
      </c>
      <c r="C274" t="s">
        <v>253</v>
      </c>
      <c r="D274" s="2" t="s">
        <v>478</v>
      </c>
      <c r="E274" s="2">
        <v>2010</v>
      </c>
      <c r="F274" s="2" t="s">
        <v>1104</v>
      </c>
      <c r="G274" s="2" t="s">
        <v>1054</v>
      </c>
      <c r="H274" s="2" t="s">
        <v>1133</v>
      </c>
      <c r="I274" s="2" t="s">
        <v>1134</v>
      </c>
      <c r="J274" s="2" t="s">
        <v>1120</v>
      </c>
      <c r="K274" s="2">
        <v>2600</v>
      </c>
      <c r="L274" s="2" t="s">
        <v>1132</v>
      </c>
    </row>
    <row r="275" spans="1:12" x14ac:dyDescent="0.2">
      <c r="A275" s="2">
        <f t="shared" si="11"/>
        <v>5510</v>
      </c>
      <c r="B275" t="s">
        <v>491</v>
      </c>
      <c r="C275" t="s">
        <v>39</v>
      </c>
      <c r="D275" s="2" t="s">
        <v>478</v>
      </c>
      <c r="E275" s="2">
        <v>2010</v>
      </c>
      <c r="F275" s="2" t="s">
        <v>1104</v>
      </c>
      <c r="G275" s="2" t="s">
        <v>1054</v>
      </c>
      <c r="H275" s="2" t="s">
        <v>1133</v>
      </c>
      <c r="I275" s="2" t="s">
        <v>1134</v>
      </c>
      <c r="J275" s="2" t="s">
        <v>1120</v>
      </c>
      <c r="K275" s="2">
        <v>2600</v>
      </c>
      <c r="L275" s="2" t="s">
        <v>1132</v>
      </c>
    </row>
    <row r="276" spans="1:12" x14ac:dyDescent="0.2">
      <c r="A276" s="2">
        <f t="shared" si="11"/>
        <v>5511</v>
      </c>
      <c r="B276" t="s">
        <v>492</v>
      </c>
      <c r="C276" t="s">
        <v>493</v>
      </c>
      <c r="D276" s="2" t="s">
        <v>478</v>
      </c>
      <c r="E276" s="2">
        <v>2010</v>
      </c>
      <c r="F276" s="2" t="s">
        <v>1104</v>
      </c>
      <c r="G276" s="2" t="s">
        <v>1054</v>
      </c>
      <c r="H276" s="2" t="s">
        <v>1133</v>
      </c>
      <c r="I276" s="2" t="s">
        <v>1134</v>
      </c>
      <c r="J276" s="2" t="s">
        <v>1120</v>
      </c>
      <c r="K276" s="2">
        <v>2600</v>
      </c>
      <c r="L276" s="2" t="s">
        <v>1132</v>
      </c>
    </row>
    <row r="277" spans="1:12" x14ac:dyDescent="0.2">
      <c r="A277" s="2">
        <f t="shared" si="11"/>
        <v>5512</v>
      </c>
      <c r="B277" t="s">
        <v>494</v>
      </c>
      <c r="C277" t="s">
        <v>495</v>
      </c>
      <c r="D277" s="2" t="s">
        <v>478</v>
      </c>
      <c r="E277" s="2">
        <v>2010</v>
      </c>
      <c r="F277" s="2" t="s">
        <v>1099</v>
      </c>
      <c r="G277" s="2" t="s">
        <v>1055</v>
      </c>
      <c r="H277" s="2" t="s">
        <v>1110</v>
      </c>
      <c r="I277" s="2" t="s">
        <v>1111</v>
      </c>
      <c r="J277" s="2" t="s">
        <v>1112</v>
      </c>
      <c r="K277" s="2">
        <v>1700</v>
      </c>
      <c r="L277" s="2" t="s">
        <v>1113</v>
      </c>
    </row>
    <row r="278" spans="1:12" x14ac:dyDescent="0.2">
      <c r="A278" s="2">
        <f t="shared" si="11"/>
        <v>5513</v>
      </c>
      <c r="B278" t="s">
        <v>496</v>
      </c>
      <c r="C278" t="s">
        <v>497</v>
      </c>
      <c r="D278" s="2" t="s">
        <v>478</v>
      </c>
      <c r="E278" s="2">
        <v>2010</v>
      </c>
      <c r="F278" s="2" t="s">
        <v>1099</v>
      </c>
      <c r="G278" s="2" t="s">
        <v>1055</v>
      </c>
      <c r="H278" s="2" t="s">
        <v>1110</v>
      </c>
      <c r="I278" s="2" t="s">
        <v>1111</v>
      </c>
      <c r="J278" s="2" t="s">
        <v>1112</v>
      </c>
      <c r="K278" s="2">
        <v>1700</v>
      </c>
      <c r="L278" s="2" t="s">
        <v>1113</v>
      </c>
    </row>
    <row r="279" spans="1:12" x14ac:dyDescent="0.2">
      <c r="A279" s="2">
        <f t="shared" si="11"/>
        <v>5514</v>
      </c>
      <c r="B279" t="s">
        <v>498</v>
      </c>
      <c r="C279" t="s">
        <v>221</v>
      </c>
      <c r="D279" s="2" t="s">
        <v>478</v>
      </c>
      <c r="E279" s="2">
        <v>2010</v>
      </c>
      <c r="F279" s="2" t="s">
        <v>1099</v>
      </c>
      <c r="G279" s="2" t="s">
        <v>1055</v>
      </c>
      <c r="H279" s="2" t="s">
        <v>1110</v>
      </c>
      <c r="I279" s="2" t="s">
        <v>1111</v>
      </c>
      <c r="J279" s="2" t="s">
        <v>1112</v>
      </c>
      <c r="K279" s="2">
        <v>1700</v>
      </c>
      <c r="L279" s="2" t="s">
        <v>1113</v>
      </c>
    </row>
    <row r="280" spans="1:12" x14ac:dyDescent="0.2">
      <c r="A280" s="2">
        <f t="shared" si="11"/>
        <v>5515</v>
      </c>
      <c r="B280" t="s">
        <v>499</v>
      </c>
      <c r="C280" t="s">
        <v>500</v>
      </c>
      <c r="D280" s="2" t="s">
        <v>478</v>
      </c>
      <c r="E280" s="2">
        <v>2010</v>
      </c>
      <c r="F280" s="2" t="s">
        <v>1104</v>
      </c>
      <c r="G280" s="2" t="s">
        <v>1054</v>
      </c>
      <c r="H280" s="2" t="s">
        <v>1133</v>
      </c>
      <c r="I280" s="2" t="s">
        <v>1134</v>
      </c>
      <c r="J280" s="2" t="s">
        <v>1120</v>
      </c>
      <c r="K280" s="2">
        <v>2600</v>
      </c>
      <c r="L280" s="2" t="s">
        <v>1132</v>
      </c>
    </row>
    <row r="281" spans="1:12" x14ac:dyDescent="0.2">
      <c r="A281" s="2">
        <f t="shared" si="11"/>
        <v>5516</v>
      </c>
      <c r="B281" t="s">
        <v>501</v>
      </c>
      <c r="C281" t="s">
        <v>502</v>
      </c>
      <c r="D281" s="2" t="s">
        <v>478</v>
      </c>
      <c r="E281" s="2">
        <v>2010</v>
      </c>
      <c r="F281" s="2" t="s">
        <v>1104</v>
      </c>
      <c r="G281" s="2" t="s">
        <v>1054</v>
      </c>
      <c r="H281" s="2" t="s">
        <v>1133</v>
      </c>
      <c r="I281" s="2" t="s">
        <v>1134</v>
      </c>
      <c r="J281" s="2" t="s">
        <v>1120</v>
      </c>
      <c r="K281" s="2">
        <v>2600</v>
      </c>
      <c r="L281" s="2" t="s">
        <v>1132</v>
      </c>
    </row>
    <row r="282" spans="1:12" x14ac:dyDescent="0.2">
      <c r="A282" s="2">
        <f t="shared" si="11"/>
        <v>5517</v>
      </c>
      <c r="B282" t="s">
        <v>503</v>
      </c>
      <c r="C282" t="s">
        <v>291</v>
      </c>
      <c r="D282" s="2" t="s">
        <v>478</v>
      </c>
      <c r="E282" s="2">
        <v>2010</v>
      </c>
      <c r="F282" s="2" t="s">
        <v>1104</v>
      </c>
      <c r="G282" s="2" t="s">
        <v>1054</v>
      </c>
      <c r="H282" s="2" t="s">
        <v>1133</v>
      </c>
      <c r="I282" s="2" t="s">
        <v>1134</v>
      </c>
      <c r="J282" s="2" t="s">
        <v>1120</v>
      </c>
      <c r="K282" s="2">
        <v>2600</v>
      </c>
      <c r="L282" s="2" t="s">
        <v>1132</v>
      </c>
    </row>
    <row r="283" spans="1:12" x14ac:dyDescent="0.2">
      <c r="A283" s="2">
        <f t="shared" si="11"/>
        <v>5518</v>
      </c>
      <c r="B283" t="s">
        <v>504</v>
      </c>
      <c r="C283" t="s">
        <v>505</v>
      </c>
      <c r="D283" s="2" t="s">
        <v>478</v>
      </c>
      <c r="E283" s="2">
        <v>2009</v>
      </c>
      <c r="F283" s="2" t="s">
        <v>1100</v>
      </c>
      <c r="G283" s="2" t="s">
        <v>1055</v>
      </c>
      <c r="H283" s="2" t="s">
        <v>1124</v>
      </c>
      <c r="I283" s="2" t="s">
        <v>1123</v>
      </c>
      <c r="J283" s="2" t="s">
        <v>1120</v>
      </c>
      <c r="K283" s="2">
        <v>2600</v>
      </c>
      <c r="L283" s="2" t="s">
        <v>1125</v>
      </c>
    </row>
    <row r="284" spans="1:12" x14ac:dyDescent="0.2">
      <c r="A284" s="2">
        <f t="shared" si="11"/>
        <v>5519</v>
      </c>
      <c r="B284" t="s">
        <v>506</v>
      </c>
      <c r="C284" t="s">
        <v>507</v>
      </c>
      <c r="D284" s="2" t="s">
        <v>478</v>
      </c>
      <c r="E284" s="2">
        <v>2010</v>
      </c>
      <c r="F284" s="2" t="s">
        <v>1104</v>
      </c>
      <c r="G284" s="2" t="s">
        <v>1054</v>
      </c>
      <c r="H284" s="2" t="s">
        <v>1133</v>
      </c>
      <c r="I284" s="2" t="s">
        <v>1134</v>
      </c>
      <c r="J284" s="2" t="s">
        <v>1120</v>
      </c>
      <c r="K284" s="2">
        <v>2600</v>
      </c>
      <c r="L284" s="2" t="s">
        <v>1132</v>
      </c>
    </row>
    <row r="285" spans="1:12" x14ac:dyDescent="0.2">
      <c r="A285" s="2">
        <f t="shared" si="11"/>
        <v>5520</v>
      </c>
      <c r="B285" t="s">
        <v>508</v>
      </c>
      <c r="C285" t="s">
        <v>57</v>
      </c>
      <c r="D285" s="2" t="s">
        <v>478</v>
      </c>
      <c r="E285" s="2">
        <v>2010</v>
      </c>
      <c r="F285" s="2" t="s">
        <v>1104</v>
      </c>
      <c r="G285" s="2" t="s">
        <v>1054</v>
      </c>
      <c r="H285" s="2" t="s">
        <v>1133</v>
      </c>
      <c r="I285" s="2" t="s">
        <v>1134</v>
      </c>
      <c r="J285" s="2" t="s">
        <v>1120</v>
      </c>
      <c r="K285" s="2">
        <v>2600</v>
      </c>
      <c r="L285" s="2" t="s">
        <v>1132</v>
      </c>
    </row>
    <row r="286" spans="1:12" x14ac:dyDescent="0.2">
      <c r="A286" s="2">
        <f t="shared" si="11"/>
        <v>5521</v>
      </c>
      <c r="B286" t="s">
        <v>509</v>
      </c>
      <c r="C286" t="s">
        <v>510</v>
      </c>
      <c r="D286" s="2" t="s">
        <v>478</v>
      </c>
      <c r="E286" s="2">
        <v>2010</v>
      </c>
      <c r="F286" s="2" t="s">
        <v>1104</v>
      </c>
      <c r="G286" s="2" t="s">
        <v>1054</v>
      </c>
      <c r="H286" s="2" t="s">
        <v>1133</v>
      </c>
      <c r="I286" s="2" t="s">
        <v>1134</v>
      </c>
      <c r="J286" s="2" t="s">
        <v>1120</v>
      </c>
      <c r="K286" s="2">
        <v>2600</v>
      </c>
      <c r="L286" s="2" t="s">
        <v>1132</v>
      </c>
    </row>
    <row r="287" spans="1:12" x14ac:dyDescent="0.2">
      <c r="A287" s="2">
        <f t="shared" si="11"/>
        <v>5522</v>
      </c>
      <c r="B287" t="s">
        <v>511</v>
      </c>
      <c r="C287" t="s">
        <v>265</v>
      </c>
      <c r="D287" s="2" t="s">
        <v>478</v>
      </c>
      <c r="E287" s="2">
        <v>2010</v>
      </c>
      <c r="F287" s="2" t="s">
        <v>1104</v>
      </c>
      <c r="G287" s="2" t="s">
        <v>1054</v>
      </c>
      <c r="H287" s="2" t="s">
        <v>1133</v>
      </c>
      <c r="I287" s="2" t="s">
        <v>1134</v>
      </c>
      <c r="J287" s="2" t="s">
        <v>1120</v>
      </c>
      <c r="K287" s="2">
        <v>2600</v>
      </c>
      <c r="L287" s="2" t="s">
        <v>1132</v>
      </c>
    </row>
    <row r="288" spans="1:12" x14ac:dyDescent="0.2">
      <c r="A288" s="2">
        <f t="shared" si="11"/>
        <v>5523</v>
      </c>
      <c r="B288" t="s">
        <v>512</v>
      </c>
      <c r="C288" t="s">
        <v>185</v>
      </c>
      <c r="D288" s="2" t="s">
        <v>478</v>
      </c>
      <c r="E288" s="2">
        <v>2010</v>
      </c>
      <c r="F288" s="2" t="s">
        <v>1099</v>
      </c>
      <c r="G288" s="2" t="s">
        <v>1055</v>
      </c>
      <c r="H288" s="2" t="s">
        <v>1110</v>
      </c>
      <c r="I288" s="2" t="s">
        <v>1111</v>
      </c>
      <c r="J288" s="2" t="s">
        <v>1112</v>
      </c>
      <c r="K288" s="2">
        <v>1700</v>
      </c>
      <c r="L288" s="2" t="s">
        <v>1113</v>
      </c>
    </row>
    <row r="289" spans="1:12" x14ac:dyDescent="0.2">
      <c r="A289" s="2">
        <f t="shared" si="11"/>
        <v>5524</v>
      </c>
      <c r="B289" t="s">
        <v>513</v>
      </c>
      <c r="C289" t="s">
        <v>176</v>
      </c>
      <c r="D289" s="2" t="s">
        <v>478</v>
      </c>
      <c r="E289" s="2">
        <v>2010</v>
      </c>
      <c r="F289" s="2" t="s">
        <v>1104</v>
      </c>
      <c r="G289" s="2" t="s">
        <v>1054</v>
      </c>
      <c r="H289" s="2" t="s">
        <v>1133</v>
      </c>
      <c r="I289" s="2" t="s">
        <v>1134</v>
      </c>
      <c r="J289" s="2" t="s">
        <v>1120</v>
      </c>
      <c r="K289" s="2">
        <v>2600</v>
      </c>
      <c r="L289" s="2" t="s">
        <v>1132</v>
      </c>
    </row>
    <row r="290" spans="1:12" x14ac:dyDescent="0.2">
      <c r="A290" s="2">
        <f t="shared" si="11"/>
        <v>5525</v>
      </c>
      <c r="B290" t="s">
        <v>514</v>
      </c>
      <c r="C290" t="s">
        <v>515</v>
      </c>
      <c r="D290" s="2" t="s">
        <v>478</v>
      </c>
      <c r="E290" s="2">
        <v>2010</v>
      </c>
      <c r="F290" s="2" t="s">
        <v>1099</v>
      </c>
      <c r="G290" s="2" t="s">
        <v>1055</v>
      </c>
      <c r="H290" s="2" t="s">
        <v>1110</v>
      </c>
      <c r="I290" s="2" t="s">
        <v>1111</v>
      </c>
      <c r="J290" s="2" t="s">
        <v>1112</v>
      </c>
      <c r="K290" s="2">
        <v>1700</v>
      </c>
      <c r="L290" s="2" t="s">
        <v>1113</v>
      </c>
    </row>
    <row r="291" spans="1:12" x14ac:dyDescent="0.2">
      <c r="A291" s="2">
        <f t="shared" si="11"/>
        <v>5526</v>
      </c>
      <c r="B291" t="s">
        <v>516</v>
      </c>
      <c r="C291" t="s">
        <v>517</v>
      </c>
      <c r="D291" s="2" t="s">
        <v>478</v>
      </c>
      <c r="E291" s="2">
        <v>2010</v>
      </c>
      <c r="F291" s="2" t="s">
        <v>1099</v>
      </c>
      <c r="G291" s="2" t="s">
        <v>1055</v>
      </c>
      <c r="H291" s="2" t="s">
        <v>1110</v>
      </c>
      <c r="I291" s="2" t="s">
        <v>1111</v>
      </c>
      <c r="J291" s="2" t="s">
        <v>1112</v>
      </c>
      <c r="K291" s="2">
        <v>1700</v>
      </c>
      <c r="L291" s="2" t="s">
        <v>1113</v>
      </c>
    </row>
    <row r="292" spans="1:12" x14ac:dyDescent="0.2">
      <c r="A292" s="2">
        <v>5601</v>
      </c>
      <c r="B292" t="s">
        <v>518</v>
      </c>
      <c r="C292" t="s">
        <v>519</v>
      </c>
      <c r="D292" s="2" t="s">
        <v>520</v>
      </c>
      <c r="E292" s="2">
        <v>2010</v>
      </c>
      <c r="F292" s="2" t="s">
        <v>1099</v>
      </c>
      <c r="G292" s="2" t="s">
        <v>1055</v>
      </c>
      <c r="H292" s="2" t="s">
        <v>1110</v>
      </c>
      <c r="I292" s="2" t="s">
        <v>1111</v>
      </c>
      <c r="J292" s="2" t="s">
        <v>1112</v>
      </c>
      <c r="K292" s="2">
        <v>1700</v>
      </c>
      <c r="L292" s="2" t="s">
        <v>1113</v>
      </c>
    </row>
    <row r="293" spans="1:12" x14ac:dyDescent="0.2">
      <c r="A293" s="2">
        <f>A292+1</f>
        <v>5602</v>
      </c>
      <c r="B293" t="s">
        <v>521</v>
      </c>
      <c r="C293" t="s">
        <v>522</v>
      </c>
      <c r="D293" s="2" t="s">
        <v>520</v>
      </c>
      <c r="E293" s="2">
        <v>2010</v>
      </c>
      <c r="F293" s="2" t="s">
        <v>1099</v>
      </c>
      <c r="G293" s="2" t="s">
        <v>1055</v>
      </c>
      <c r="H293" s="2" t="s">
        <v>1110</v>
      </c>
      <c r="I293" s="2" t="s">
        <v>1111</v>
      </c>
      <c r="J293" s="2" t="s">
        <v>1112</v>
      </c>
      <c r="K293" s="2">
        <v>1700</v>
      </c>
      <c r="L293" s="2" t="s">
        <v>1113</v>
      </c>
    </row>
    <row r="294" spans="1:12" x14ac:dyDescent="0.2">
      <c r="A294" s="2">
        <f t="shared" ref="A294:A317" si="12">A293+1</f>
        <v>5603</v>
      </c>
      <c r="B294" t="s">
        <v>523</v>
      </c>
      <c r="C294" t="s">
        <v>426</v>
      </c>
      <c r="D294" s="2" t="s">
        <v>520</v>
      </c>
      <c r="E294" s="2">
        <v>2010</v>
      </c>
      <c r="F294" s="2" t="s">
        <v>1099</v>
      </c>
      <c r="G294" s="2" t="s">
        <v>1055</v>
      </c>
      <c r="H294" s="2" t="s">
        <v>1110</v>
      </c>
      <c r="I294" s="2" t="s">
        <v>1111</v>
      </c>
      <c r="J294" s="2" t="s">
        <v>1112</v>
      </c>
      <c r="K294" s="2">
        <v>1700</v>
      </c>
      <c r="L294" s="2" t="s">
        <v>1113</v>
      </c>
    </row>
    <row r="295" spans="1:12" x14ac:dyDescent="0.2">
      <c r="A295" s="2">
        <f t="shared" si="12"/>
        <v>5604</v>
      </c>
      <c r="B295" t="s">
        <v>524</v>
      </c>
      <c r="C295" t="s">
        <v>45</v>
      </c>
      <c r="D295" s="2" t="s">
        <v>520</v>
      </c>
      <c r="E295" s="2">
        <v>2010</v>
      </c>
      <c r="F295" s="2" t="s">
        <v>1104</v>
      </c>
      <c r="G295" s="2" t="s">
        <v>1054</v>
      </c>
      <c r="H295" s="2" t="s">
        <v>1133</v>
      </c>
      <c r="I295" s="2" t="s">
        <v>1134</v>
      </c>
      <c r="J295" s="2" t="s">
        <v>1120</v>
      </c>
      <c r="K295" s="2">
        <v>2600</v>
      </c>
      <c r="L295" s="2" t="s">
        <v>1132</v>
      </c>
    </row>
    <row r="296" spans="1:12" x14ac:dyDescent="0.2">
      <c r="A296" s="2">
        <f t="shared" si="12"/>
        <v>5605</v>
      </c>
      <c r="B296" t="s">
        <v>525</v>
      </c>
      <c r="C296" t="s">
        <v>189</v>
      </c>
      <c r="D296" s="2" t="s">
        <v>520</v>
      </c>
      <c r="E296" s="2">
        <v>2010</v>
      </c>
      <c r="F296" s="2" t="s">
        <v>1099</v>
      </c>
      <c r="G296" s="2" t="s">
        <v>1055</v>
      </c>
      <c r="H296" s="2" t="s">
        <v>1110</v>
      </c>
      <c r="I296" s="2" t="s">
        <v>1111</v>
      </c>
      <c r="J296" s="2" t="s">
        <v>1112</v>
      </c>
      <c r="K296" s="2">
        <v>1700</v>
      </c>
      <c r="L296" s="2" t="s">
        <v>1113</v>
      </c>
    </row>
    <row r="297" spans="1:12" x14ac:dyDescent="0.2">
      <c r="A297" s="2">
        <f t="shared" si="12"/>
        <v>5606</v>
      </c>
      <c r="B297" t="s">
        <v>526</v>
      </c>
      <c r="C297" t="s">
        <v>527</v>
      </c>
      <c r="D297" s="2" t="s">
        <v>520</v>
      </c>
      <c r="E297" s="2">
        <v>2010</v>
      </c>
      <c r="F297" s="2" t="s">
        <v>1099</v>
      </c>
      <c r="G297" s="2" t="s">
        <v>1055</v>
      </c>
      <c r="H297" s="2" t="s">
        <v>1110</v>
      </c>
      <c r="I297" s="2" t="s">
        <v>1111</v>
      </c>
      <c r="J297" s="2" t="s">
        <v>1112</v>
      </c>
      <c r="K297" s="2">
        <v>1700</v>
      </c>
      <c r="L297" s="2" t="s">
        <v>1113</v>
      </c>
    </row>
    <row r="298" spans="1:12" x14ac:dyDescent="0.2">
      <c r="A298" s="2">
        <f t="shared" si="12"/>
        <v>5607</v>
      </c>
      <c r="B298" t="s">
        <v>528</v>
      </c>
      <c r="C298" t="s">
        <v>391</v>
      </c>
      <c r="D298" s="2" t="s">
        <v>520</v>
      </c>
      <c r="E298" s="2">
        <v>2010</v>
      </c>
      <c r="F298" s="2" t="s">
        <v>1104</v>
      </c>
      <c r="G298" s="2" t="s">
        <v>1054</v>
      </c>
      <c r="H298" s="2" t="s">
        <v>1133</v>
      </c>
      <c r="I298" s="2" t="s">
        <v>1134</v>
      </c>
      <c r="J298" s="2" t="s">
        <v>1120</v>
      </c>
      <c r="K298" s="2">
        <v>2600</v>
      </c>
      <c r="L298" s="2" t="s">
        <v>1132</v>
      </c>
    </row>
    <row r="299" spans="1:12" x14ac:dyDescent="0.2">
      <c r="A299" s="2">
        <f t="shared" si="12"/>
        <v>5608</v>
      </c>
      <c r="B299" t="s">
        <v>491</v>
      </c>
      <c r="C299" t="s">
        <v>53</v>
      </c>
      <c r="D299" s="2" t="s">
        <v>520</v>
      </c>
      <c r="E299" s="2">
        <v>2010</v>
      </c>
      <c r="F299" s="2" t="s">
        <v>1099</v>
      </c>
      <c r="G299" s="2" t="s">
        <v>1055</v>
      </c>
      <c r="H299" s="2" t="s">
        <v>1110</v>
      </c>
      <c r="I299" s="2" t="s">
        <v>1111</v>
      </c>
      <c r="J299" s="2" t="s">
        <v>1112</v>
      </c>
      <c r="K299" s="2">
        <v>1700</v>
      </c>
      <c r="L299" s="2" t="s">
        <v>1113</v>
      </c>
    </row>
    <row r="300" spans="1:12" x14ac:dyDescent="0.2">
      <c r="A300" s="2">
        <f t="shared" si="12"/>
        <v>5609</v>
      </c>
      <c r="B300" t="s">
        <v>529</v>
      </c>
      <c r="C300" t="s">
        <v>530</v>
      </c>
      <c r="D300" s="2" t="s">
        <v>520</v>
      </c>
      <c r="E300" s="2">
        <v>2010</v>
      </c>
      <c r="F300" s="2" t="s">
        <v>1104</v>
      </c>
      <c r="G300" s="2" t="s">
        <v>1054</v>
      </c>
      <c r="H300" s="2" t="s">
        <v>1133</v>
      </c>
      <c r="I300" s="2" t="s">
        <v>1134</v>
      </c>
      <c r="J300" s="2" t="s">
        <v>1120</v>
      </c>
      <c r="K300" s="2">
        <v>2600</v>
      </c>
      <c r="L300" s="2" t="s">
        <v>1132</v>
      </c>
    </row>
    <row r="301" spans="1:12" x14ac:dyDescent="0.2">
      <c r="A301" s="2">
        <f t="shared" si="12"/>
        <v>5610</v>
      </c>
      <c r="B301" t="s">
        <v>531</v>
      </c>
      <c r="C301" t="s">
        <v>532</v>
      </c>
      <c r="D301" s="2" t="s">
        <v>520</v>
      </c>
      <c r="E301" s="2">
        <v>2010</v>
      </c>
      <c r="F301" s="2" t="s">
        <v>1104</v>
      </c>
      <c r="G301" s="2" t="s">
        <v>1054</v>
      </c>
      <c r="H301" s="2" t="s">
        <v>1133</v>
      </c>
      <c r="I301" s="2" t="s">
        <v>1134</v>
      </c>
      <c r="J301" s="2" t="s">
        <v>1120</v>
      </c>
      <c r="K301" s="2">
        <v>2600</v>
      </c>
      <c r="L301" s="2" t="s">
        <v>1132</v>
      </c>
    </row>
    <row r="302" spans="1:12" x14ac:dyDescent="0.2">
      <c r="A302" s="2">
        <f t="shared" si="12"/>
        <v>5611</v>
      </c>
      <c r="B302" t="s">
        <v>533</v>
      </c>
      <c r="C302" t="s">
        <v>534</v>
      </c>
      <c r="D302" s="2" t="s">
        <v>520</v>
      </c>
      <c r="E302" s="2">
        <v>2010</v>
      </c>
      <c r="F302" s="2" t="s">
        <v>1104</v>
      </c>
      <c r="G302" s="2" t="s">
        <v>1054</v>
      </c>
      <c r="H302" s="2" t="s">
        <v>1133</v>
      </c>
      <c r="I302" s="2" t="s">
        <v>1134</v>
      </c>
      <c r="J302" s="2" t="s">
        <v>1120</v>
      </c>
      <c r="K302" s="2">
        <v>2600</v>
      </c>
      <c r="L302" s="2" t="s">
        <v>1132</v>
      </c>
    </row>
    <row r="303" spans="1:12" x14ac:dyDescent="0.2">
      <c r="A303" s="2">
        <f t="shared" si="12"/>
        <v>5612</v>
      </c>
      <c r="B303" t="s">
        <v>535</v>
      </c>
      <c r="C303" t="s">
        <v>536</v>
      </c>
      <c r="D303" s="2" t="s">
        <v>520</v>
      </c>
      <c r="E303" s="2">
        <v>2010</v>
      </c>
      <c r="F303" s="2" t="s">
        <v>1099</v>
      </c>
      <c r="G303" s="2" t="s">
        <v>1055</v>
      </c>
      <c r="H303" s="2" t="s">
        <v>1110</v>
      </c>
      <c r="I303" s="2" t="s">
        <v>1111</v>
      </c>
      <c r="J303" s="2" t="s">
        <v>1112</v>
      </c>
      <c r="K303" s="2">
        <v>1700</v>
      </c>
      <c r="L303" s="2" t="s">
        <v>1113</v>
      </c>
    </row>
    <row r="304" spans="1:12" x14ac:dyDescent="0.2">
      <c r="A304" s="2">
        <f t="shared" si="12"/>
        <v>5613</v>
      </c>
      <c r="B304" t="s">
        <v>537</v>
      </c>
      <c r="C304" t="s">
        <v>19</v>
      </c>
      <c r="D304" s="2" t="s">
        <v>520</v>
      </c>
      <c r="E304" s="2">
        <v>2010</v>
      </c>
      <c r="F304" s="2" t="s">
        <v>1104</v>
      </c>
      <c r="G304" s="2" t="s">
        <v>1054</v>
      </c>
      <c r="H304" s="2" t="s">
        <v>1133</v>
      </c>
      <c r="I304" s="2" t="s">
        <v>1134</v>
      </c>
      <c r="J304" s="2" t="s">
        <v>1120</v>
      </c>
      <c r="K304" s="2">
        <v>2600</v>
      </c>
      <c r="L304" s="2" t="s">
        <v>1132</v>
      </c>
    </row>
    <row r="305" spans="1:12" x14ac:dyDescent="0.2">
      <c r="A305" s="2">
        <f t="shared" si="12"/>
        <v>5614</v>
      </c>
      <c r="B305" t="s">
        <v>538</v>
      </c>
      <c r="C305" t="s">
        <v>45</v>
      </c>
      <c r="D305" s="2" t="s">
        <v>520</v>
      </c>
      <c r="E305" s="2">
        <v>2010</v>
      </c>
      <c r="F305" s="2" t="s">
        <v>1104</v>
      </c>
      <c r="G305" s="2" t="s">
        <v>1054</v>
      </c>
      <c r="H305" s="2" t="s">
        <v>1133</v>
      </c>
      <c r="I305" s="2" t="s">
        <v>1134</v>
      </c>
      <c r="J305" s="2" t="s">
        <v>1120</v>
      </c>
      <c r="K305" s="2">
        <v>2600</v>
      </c>
      <c r="L305" s="2" t="s">
        <v>1132</v>
      </c>
    </row>
    <row r="306" spans="1:12" x14ac:dyDescent="0.2">
      <c r="A306" s="2">
        <f t="shared" si="12"/>
        <v>5615</v>
      </c>
      <c r="B306" t="s">
        <v>216</v>
      </c>
      <c r="C306" t="s">
        <v>198</v>
      </c>
      <c r="D306" s="2" t="s">
        <v>520</v>
      </c>
      <c r="E306" s="2">
        <v>2010</v>
      </c>
      <c r="F306" s="2" t="s">
        <v>1099</v>
      </c>
      <c r="G306" s="2" t="s">
        <v>1055</v>
      </c>
      <c r="H306" s="2" t="s">
        <v>1110</v>
      </c>
      <c r="I306" s="2" t="s">
        <v>1111</v>
      </c>
      <c r="J306" s="2" t="s">
        <v>1112</v>
      </c>
      <c r="K306" s="2">
        <v>1700</v>
      </c>
      <c r="L306" s="2" t="s">
        <v>1113</v>
      </c>
    </row>
    <row r="307" spans="1:12" x14ac:dyDescent="0.2">
      <c r="A307" s="2">
        <f t="shared" si="12"/>
        <v>5616</v>
      </c>
      <c r="B307" t="s">
        <v>539</v>
      </c>
      <c r="C307" t="s">
        <v>540</v>
      </c>
      <c r="D307" s="2" t="s">
        <v>520</v>
      </c>
      <c r="E307" s="2">
        <v>2010</v>
      </c>
      <c r="F307" s="2" t="s">
        <v>1104</v>
      </c>
      <c r="G307" s="2" t="s">
        <v>1054</v>
      </c>
      <c r="H307" s="2" t="s">
        <v>1133</v>
      </c>
      <c r="I307" s="2" t="s">
        <v>1134</v>
      </c>
      <c r="J307" s="2" t="s">
        <v>1120</v>
      </c>
      <c r="K307" s="2">
        <v>2600</v>
      </c>
      <c r="L307" s="2" t="s">
        <v>1132</v>
      </c>
    </row>
    <row r="308" spans="1:12" x14ac:dyDescent="0.2">
      <c r="A308" s="2">
        <f t="shared" si="12"/>
        <v>5617</v>
      </c>
      <c r="B308" t="s">
        <v>541</v>
      </c>
      <c r="C308" t="s">
        <v>542</v>
      </c>
      <c r="D308" s="2" t="s">
        <v>520</v>
      </c>
      <c r="E308" s="2">
        <v>2010</v>
      </c>
      <c r="F308" s="2" t="s">
        <v>1104</v>
      </c>
      <c r="G308" s="2" t="s">
        <v>1054</v>
      </c>
      <c r="H308" s="2" t="s">
        <v>1133</v>
      </c>
      <c r="I308" s="2" t="s">
        <v>1134</v>
      </c>
      <c r="J308" s="2" t="s">
        <v>1120</v>
      </c>
      <c r="K308" s="2">
        <v>2600</v>
      </c>
      <c r="L308" s="2" t="s">
        <v>1132</v>
      </c>
    </row>
    <row r="309" spans="1:12" x14ac:dyDescent="0.2">
      <c r="A309" s="2">
        <f t="shared" si="12"/>
        <v>5618</v>
      </c>
      <c r="B309" t="s">
        <v>543</v>
      </c>
      <c r="C309" t="s">
        <v>544</v>
      </c>
      <c r="D309" s="2" t="s">
        <v>520</v>
      </c>
      <c r="E309" s="2">
        <v>2010</v>
      </c>
      <c r="F309" s="2" t="s">
        <v>1099</v>
      </c>
      <c r="G309" s="2" t="s">
        <v>1055</v>
      </c>
      <c r="H309" s="2" t="s">
        <v>1110</v>
      </c>
      <c r="I309" s="2" t="s">
        <v>1111</v>
      </c>
      <c r="J309" s="2" t="s">
        <v>1112</v>
      </c>
      <c r="K309" s="2">
        <v>1700</v>
      </c>
      <c r="L309" s="2" t="s">
        <v>1113</v>
      </c>
    </row>
    <row r="310" spans="1:12" x14ac:dyDescent="0.2">
      <c r="A310" s="2">
        <f t="shared" si="12"/>
        <v>5619</v>
      </c>
      <c r="B310" t="s">
        <v>545</v>
      </c>
      <c r="C310" t="s">
        <v>185</v>
      </c>
      <c r="D310" s="2" t="s">
        <v>520</v>
      </c>
      <c r="E310" s="2">
        <v>2010</v>
      </c>
      <c r="F310" s="2" t="s">
        <v>1099</v>
      </c>
      <c r="G310" s="2" t="s">
        <v>1055</v>
      </c>
      <c r="H310" s="2" t="s">
        <v>1110</v>
      </c>
      <c r="I310" s="2" t="s">
        <v>1111</v>
      </c>
      <c r="J310" s="2" t="s">
        <v>1112</v>
      </c>
      <c r="K310" s="2">
        <v>1700</v>
      </c>
      <c r="L310" s="2" t="s">
        <v>1113</v>
      </c>
    </row>
    <row r="311" spans="1:12" x14ac:dyDescent="0.2">
      <c r="A311" s="2">
        <f t="shared" si="12"/>
        <v>5620</v>
      </c>
      <c r="B311" t="s">
        <v>546</v>
      </c>
      <c r="C311" t="s">
        <v>547</v>
      </c>
      <c r="D311" s="2" t="s">
        <v>520</v>
      </c>
      <c r="E311" s="2">
        <v>2010</v>
      </c>
      <c r="F311" s="2" t="s">
        <v>1104</v>
      </c>
      <c r="G311" s="2" t="s">
        <v>1054</v>
      </c>
      <c r="H311" s="2" t="s">
        <v>1133</v>
      </c>
      <c r="I311" s="2" t="s">
        <v>1134</v>
      </c>
      <c r="J311" s="2" t="s">
        <v>1120</v>
      </c>
      <c r="K311" s="2">
        <v>2600</v>
      </c>
      <c r="L311" s="2" t="s">
        <v>1132</v>
      </c>
    </row>
    <row r="312" spans="1:12" x14ac:dyDescent="0.2">
      <c r="A312" s="2">
        <f t="shared" si="12"/>
        <v>5621</v>
      </c>
      <c r="B312" t="s">
        <v>548</v>
      </c>
      <c r="C312" t="s">
        <v>502</v>
      </c>
      <c r="D312" s="2" t="s">
        <v>520</v>
      </c>
      <c r="E312" s="2">
        <v>2010</v>
      </c>
      <c r="F312" s="2" t="s">
        <v>1104</v>
      </c>
      <c r="G312" s="2" t="s">
        <v>1054</v>
      </c>
      <c r="H312" s="2" t="s">
        <v>1133</v>
      </c>
      <c r="I312" s="2" t="s">
        <v>1134</v>
      </c>
      <c r="J312" s="2" t="s">
        <v>1120</v>
      </c>
      <c r="K312" s="2">
        <v>2600</v>
      </c>
      <c r="L312" s="2" t="s">
        <v>1132</v>
      </c>
    </row>
    <row r="313" spans="1:12" x14ac:dyDescent="0.2">
      <c r="A313" s="2">
        <f t="shared" si="12"/>
        <v>5622</v>
      </c>
      <c r="B313" t="s">
        <v>549</v>
      </c>
      <c r="C313" t="s">
        <v>191</v>
      </c>
      <c r="D313" s="2" t="s">
        <v>520</v>
      </c>
      <c r="E313" s="2">
        <v>2010</v>
      </c>
      <c r="F313" s="2" t="s">
        <v>1104</v>
      </c>
      <c r="G313" s="2" t="s">
        <v>1054</v>
      </c>
      <c r="H313" s="2" t="s">
        <v>1133</v>
      </c>
      <c r="I313" s="2" t="s">
        <v>1134</v>
      </c>
      <c r="J313" s="2" t="s">
        <v>1120</v>
      </c>
      <c r="K313" s="2">
        <v>2600</v>
      </c>
      <c r="L313" s="2" t="s">
        <v>1132</v>
      </c>
    </row>
    <row r="314" spans="1:12" x14ac:dyDescent="0.2">
      <c r="A314" s="2">
        <f t="shared" si="12"/>
        <v>5623</v>
      </c>
      <c r="B314" t="s">
        <v>550</v>
      </c>
      <c r="C314" t="s">
        <v>551</v>
      </c>
      <c r="D314" s="2" t="s">
        <v>520</v>
      </c>
      <c r="E314" s="2">
        <v>2010</v>
      </c>
      <c r="F314" s="2" t="s">
        <v>1104</v>
      </c>
      <c r="G314" s="2" t="s">
        <v>1054</v>
      </c>
      <c r="H314" s="2" t="s">
        <v>1133</v>
      </c>
      <c r="I314" s="2" t="s">
        <v>1134</v>
      </c>
      <c r="J314" s="2" t="s">
        <v>1120</v>
      </c>
      <c r="K314" s="2">
        <v>2600</v>
      </c>
      <c r="L314" s="2" t="s">
        <v>1132</v>
      </c>
    </row>
    <row r="315" spans="1:12" x14ac:dyDescent="0.2">
      <c r="A315" s="2">
        <f t="shared" si="12"/>
        <v>5624</v>
      </c>
      <c r="B315" t="s">
        <v>552</v>
      </c>
      <c r="C315" t="s">
        <v>515</v>
      </c>
      <c r="D315" s="2" t="s">
        <v>520</v>
      </c>
      <c r="E315" s="2">
        <v>2010</v>
      </c>
      <c r="F315" s="2" t="s">
        <v>1099</v>
      </c>
      <c r="G315" s="2" t="s">
        <v>1055</v>
      </c>
      <c r="H315" s="2" t="s">
        <v>1110</v>
      </c>
      <c r="I315" s="2" t="s">
        <v>1111</v>
      </c>
      <c r="J315" s="2" t="s">
        <v>1112</v>
      </c>
      <c r="K315" s="2">
        <v>1700</v>
      </c>
      <c r="L315" s="2" t="s">
        <v>1113</v>
      </c>
    </row>
    <row r="316" spans="1:12" x14ac:dyDescent="0.2">
      <c r="A316" s="2">
        <f t="shared" si="12"/>
        <v>5625</v>
      </c>
      <c r="B316" t="s">
        <v>467</v>
      </c>
      <c r="C316" t="s">
        <v>553</v>
      </c>
      <c r="D316" s="2" t="s">
        <v>520</v>
      </c>
      <c r="E316" s="2">
        <v>2010</v>
      </c>
      <c r="F316" s="2" t="s">
        <v>1104</v>
      </c>
      <c r="G316" s="2" t="s">
        <v>1054</v>
      </c>
      <c r="H316" s="2" t="s">
        <v>1133</v>
      </c>
      <c r="I316" s="2" t="s">
        <v>1134</v>
      </c>
      <c r="J316" s="2" t="s">
        <v>1120</v>
      </c>
      <c r="K316" s="2">
        <v>2600</v>
      </c>
      <c r="L316" s="2" t="s">
        <v>1132</v>
      </c>
    </row>
    <row r="317" spans="1:12" x14ac:dyDescent="0.2">
      <c r="A317" s="2">
        <f t="shared" si="12"/>
        <v>5626</v>
      </c>
      <c r="B317" t="s">
        <v>554</v>
      </c>
      <c r="C317" t="s">
        <v>555</v>
      </c>
      <c r="D317" s="2" t="s">
        <v>520</v>
      </c>
      <c r="E317" s="2">
        <v>2010</v>
      </c>
      <c r="F317" s="2" t="s">
        <v>1104</v>
      </c>
      <c r="G317" s="2" t="s">
        <v>1054</v>
      </c>
      <c r="H317" s="2" t="s">
        <v>1133</v>
      </c>
      <c r="I317" s="2" t="s">
        <v>1134</v>
      </c>
      <c r="J317" s="2" t="s">
        <v>1120</v>
      </c>
      <c r="K317" s="2">
        <v>2600</v>
      </c>
      <c r="L317" s="2" t="s">
        <v>1132</v>
      </c>
    </row>
    <row r="318" spans="1:12" x14ac:dyDescent="0.2">
      <c r="A318" s="2">
        <v>5701</v>
      </c>
      <c r="B318" t="s">
        <v>556</v>
      </c>
      <c r="C318" t="s">
        <v>557</v>
      </c>
      <c r="D318" s="2" t="s">
        <v>558</v>
      </c>
      <c r="E318" s="2">
        <v>2010</v>
      </c>
      <c r="F318" s="2" t="s">
        <v>1099</v>
      </c>
      <c r="G318" s="2" t="s">
        <v>1055</v>
      </c>
      <c r="H318" s="2" t="s">
        <v>1110</v>
      </c>
      <c r="I318" s="2" t="s">
        <v>1111</v>
      </c>
      <c r="J318" s="2" t="s">
        <v>1112</v>
      </c>
      <c r="K318" s="2">
        <v>1700</v>
      </c>
      <c r="L318" s="2" t="s">
        <v>1113</v>
      </c>
    </row>
    <row r="319" spans="1:12" x14ac:dyDescent="0.2">
      <c r="A319" s="2">
        <f>A318+1</f>
        <v>5702</v>
      </c>
      <c r="B319" t="s">
        <v>559</v>
      </c>
      <c r="C319" t="s">
        <v>87</v>
      </c>
      <c r="D319" s="2" t="s">
        <v>558</v>
      </c>
      <c r="E319" s="2">
        <v>2010</v>
      </c>
      <c r="F319" s="2" t="s">
        <v>1104</v>
      </c>
      <c r="G319" s="2" t="s">
        <v>1054</v>
      </c>
      <c r="H319" s="2" t="s">
        <v>1133</v>
      </c>
      <c r="I319" s="2" t="s">
        <v>1134</v>
      </c>
      <c r="J319" s="2" t="s">
        <v>1120</v>
      </c>
      <c r="K319" s="2">
        <v>2600</v>
      </c>
      <c r="L319" s="2" t="s">
        <v>1132</v>
      </c>
    </row>
    <row r="320" spans="1:12" x14ac:dyDescent="0.2">
      <c r="A320" s="2">
        <f t="shared" ref="A320:A332" si="13">A319+1</f>
        <v>5703</v>
      </c>
      <c r="B320" t="s">
        <v>560</v>
      </c>
      <c r="C320" t="s">
        <v>51</v>
      </c>
      <c r="D320" s="2" t="s">
        <v>558</v>
      </c>
      <c r="E320" s="2">
        <v>2009</v>
      </c>
      <c r="F320" s="2" t="s">
        <v>1100</v>
      </c>
      <c r="G320" s="2" t="s">
        <v>1055</v>
      </c>
      <c r="H320" s="2" t="s">
        <v>1124</v>
      </c>
      <c r="I320" s="2" t="s">
        <v>1123</v>
      </c>
      <c r="J320" s="2" t="s">
        <v>1120</v>
      </c>
      <c r="K320" s="2">
        <v>2600</v>
      </c>
      <c r="L320" s="2" t="s">
        <v>1125</v>
      </c>
    </row>
    <row r="321" spans="1:12" x14ac:dyDescent="0.2">
      <c r="A321" s="2">
        <f t="shared" si="13"/>
        <v>5704</v>
      </c>
      <c r="B321" t="s">
        <v>561</v>
      </c>
      <c r="C321" t="s">
        <v>562</v>
      </c>
      <c r="D321" s="2" t="s">
        <v>558</v>
      </c>
      <c r="E321" s="2">
        <v>2010</v>
      </c>
      <c r="F321" s="2" t="s">
        <v>1099</v>
      </c>
      <c r="G321" s="2" t="s">
        <v>1055</v>
      </c>
      <c r="H321" s="2" t="s">
        <v>1110</v>
      </c>
      <c r="I321" s="2" t="s">
        <v>1111</v>
      </c>
      <c r="J321" s="2" t="s">
        <v>1112</v>
      </c>
      <c r="K321" s="2">
        <v>1700</v>
      </c>
      <c r="L321" s="2" t="s">
        <v>1113</v>
      </c>
    </row>
    <row r="322" spans="1:12" x14ac:dyDescent="0.2">
      <c r="A322" s="2">
        <f t="shared" si="13"/>
        <v>5705</v>
      </c>
      <c r="B322" t="s">
        <v>563</v>
      </c>
      <c r="C322" t="s">
        <v>564</v>
      </c>
      <c r="D322" s="2" t="s">
        <v>558</v>
      </c>
      <c r="E322" s="2">
        <v>2010</v>
      </c>
      <c r="F322" s="2" t="s">
        <v>1099</v>
      </c>
      <c r="G322" s="2" t="s">
        <v>1055</v>
      </c>
      <c r="H322" s="2" t="s">
        <v>1110</v>
      </c>
      <c r="I322" s="2" t="s">
        <v>1111</v>
      </c>
      <c r="J322" s="2" t="s">
        <v>1112</v>
      </c>
      <c r="K322" s="2">
        <v>1700</v>
      </c>
      <c r="L322" s="2" t="s">
        <v>1113</v>
      </c>
    </row>
    <row r="323" spans="1:12" x14ac:dyDescent="0.2">
      <c r="A323" s="2">
        <f t="shared" si="13"/>
        <v>5706</v>
      </c>
      <c r="B323" t="s">
        <v>565</v>
      </c>
      <c r="C323" t="s">
        <v>566</v>
      </c>
      <c r="D323" s="2" t="s">
        <v>558</v>
      </c>
      <c r="E323" s="2">
        <v>2010</v>
      </c>
      <c r="F323" s="2" t="s">
        <v>1099</v>
      </c>
      <c r="G323" s="2" t="s">
        <v>1055</v>
      </c>
      <c r="H323" s="2" t="s">
        <v>1110</v>
      </c>
      <c r="I323" s="2" t="s">
        <v>1111</v>
      </c>
      <c r="J323" s="2" t="s">
        <v>1112</v>
      </c>
      <c r="K323" s="2">
        <v>1700</v>
      </c>
      <c r="L323" s="2" t="s">
        <v>1113</v>
      </c>
    </row>
    <row r="324" spans="1:12" x14ac:dyDescent="0.2">
      <c r="A324" s="2">
        <f t="shared" si="13"/>
        <v>5707</v>
      </c>
      <c r="B324" t="s">
        <v>567</v>
      </c>
      <c r="C324" t="s">
        <v>527</v>
      </c>
      <c r="D324" s="2" t="s">
        <v>558</v>
      </c>
      <c r="E324" s="2">
        <v>2010</v>
      </c>
      <c r="F324" s="2" t="s">
        <v>1099</v>
      </c>
      <c r="G324" s="2" t="s">
        <v>1055</v>
      </c>
      <c r="H324" s="2" t="s">
        <v>1110</v>
      </c>
      <c r="I324" s="2" t="s">
        <v>1111</v>
      </c>
      <c r="J324" s="2" t="s">
        <v>1112</v>
      </c>
      <c r="K324" s="2">
        <v>1700</v>
      </c>
      <c r="L324" s="2" t="s">
        <v>1113</v>
      </c>
    </row>
    <row r="325" spans="1:12" x14ac:dyDescent="0.2">
      <c r="A325" s="2">
        <f t="shared" si="13"/>
        <v>5708</v>
      </c>
      <c r="B325" t="s">
        <v>568</v>
      </c>
      <c r="C325" t="s">
        <v>185</v>
      </c>
      <c r="D325" s="2" t="s">
        <v>558</v>
      </c>
      <c r="E325" s="2">
        <v>2010</v>
      </c>
      <c r="F325" s="2" t="s">
        <v>1099</v>
      </c>
      <c r="G325" s="2" t="s">
        <v>1055</v>
      </c>
      <c r="H325" s="2" t="s">
        <v>1110</v>
      </c>
      <c r="I325" s="2" t="s">
        <v>1111</v>
      </c>
      <c r="J325" s="2" t="s">
        <v>1112</v>
      </c>
      <c r="K325" s="2">
        <v>1700</v>
      </c>
      <c r="L325" s="2" t="s">
        <v>1113</v>
      </c>
    </row>
    <row r="326" spans="1:12" x14ac:dyDescent="0.2">
      <c r="A326" s="2">
        <f t="shared" si="13"/>
        <v>5709</v>
      </c>
      <c r="B326" t="s">
        <v>569</v>
      </c>
      <c r="C326" t="s">
        <v>570</v>
      </c>
      <c r="D326" s="2" t="s">
        <v>558</v>
      </c>
      <c r="E326" s="2">
        <v>2009</v>
      </c>
      <c r="F326" s="2" t="s">
        <v>1103</v>
      </c>
      <c r="G326" s="2" t="s">
        <v>1054</v>
      </c>
      <c r="H326" s="2" t="s">
        <v>1121</v>
      </c>
      <c r="I326" s="2" t="s">
        <v>1122</v>
      </c>
      <c r="J326" s="2" t="s">
        <v>1120</v>
      </c>
      <c r="K326" s="2">
        <v>2600</v>
      </c>
      <c r="L326" s="2" t="s">
        <v>1116</v>
      </c>
    </row>
    <row r="327" spans="1:12" x14ac:dyDescent="0.2">
      <c r="A327" s="2">
        <f t="shared" si="13"/>
        <v>5710</v>
      </c>
      <c r="B327" t="s">
        <v>571</v>
      </c>
      <c r="C327" t="s">
        <v>572</v>
      </c>
      <c r="D327" s="2" t="s">
        <v>558</v>
      </c>
      <c r="E327" s="2">
        <v>2010</v>
      </c>
      <c r="F327" s="2" t="s">
        <v>1099</v>
      </c>
      <c r="G327" s="2" t="s">
        <v>1055</v>
      </c>
      <c r="H327" s="2" t="s">
        <v>1110</v>
      </c>
      <c r="I327" s="2" t="s">
        <v>1111</v>
      </c>
      <c r="J327" s="2" t="s">
        <v>1112</v>
      </c>
      <c r="K327" s="2">
        <v>1700</v>
      </c>
      <c r="L327" s="2" t="s">
        <v>1113</v>
      </c>
    </row>
    <row r="328" spans="1:12" x14ac:dyDescent="0.2">
      <c r="A328" s="2">
        <f t="shared" si="13"/>
        <v>5711</v>
      </c>
      <c r="B328" t="s">
        <v>573</v>
      </c>
      <c r="C328" t="s">
        <v>574</v>
      </c>
      <c r="D328" s="2" t="s">
        <v>558</v>
      </c>
      <c r="E328" s="2">
        <v>2010</v>
      </c>
      <c r="F328" s="2" t="s">
        <v>1099</v>
      </c>
      <c r="G328" s="2" t="s">
        <v>1055</v>
      </c>
      <c r="H328" s="2" t="s">
        <v>1110</v>
      </c>
      <c r="I328" s="2" t="s">
        <v>1111</v>
      </c>
      <c r="J328" s="2" t="s">
        <v>1112</v>
      </c>
      <c r="K328" s="2">
        <v>1700</v>
      </c>
      <c r="L328" s="2" t="s">
        <v>1113</v>
      </c>
    </row>
    <row r="329" spans="1:12" x14ac:dyDescent="0.2">
      <c r="A329" s="2">
        <f t="shared" si="13"/>
        <v>5712</v>
      </c>
      <c r="B329" t="s">
        <v>575</v>
      </c>
      <c r="C329" t="s">
        <v>208</v>
      </c>
      <c r="D329" s="2" t="s">
        <v>558</v>
      </c>
      <c r="E329" s="2">
        <v>2010</v>
      </c>
      <c r="F329" s="2" t="s">
        <v>1099</v>
      </c>
      <c r="G329" s="2" t="s">
        <v>1055</v>
      </c>
      <c r="H329" s="2" t="s">
        <v>1110</v>
      </c>
      <c r="I329" s="2" t="s">
        <v>1111</v>
      </c>
      <c r="J329" s="2" t="s">
        <v>1112</v>
      </c>
      <c r="K329" s="2">
        <v>1700</v>
      </c>
      <c r="L329" s="2" t="s">
        <v>1113</v>
      </c>
    </row>
    <row r="330" spans="1:12" x14ac:dyDescent="0.2">
      <c r="A330" s="2">
        <f t="shared" si="13"/>
        <v>5713</v>
      </c>
      <c r="B330" t="s">
        <v>576</v>
      </c>
      <c r="C330" t="s">
        <v>577</v>
      </c>
      <c r="D330" s="2" t="s">
        <v>558</v>
      </c>
      <c r="E330" s="2">
        <v>2009</v>
      </c>
      <c r="F330" s="2" t="s">
        <v>1100</v>
      </c>
      <c r="G330" s="2" t="s">
        <v>1055</v>
      </c>
      <c r="H330" s="2" t="s">
        <v>1124</v>
      </c>
      <c r="I330" s="2" t="s">
        <v>1123</v>
      </c>
      <c r="J330" s="2" t="s">
        <v>1120</v>
      </c>
      <c r="K330" s="2">
        <v>2600</v>
      </c>
      <c r="L330" s="2" t="s">
        <v>1125</v>
      </c>
    </row>
    <row r="331" spans="1:12" x14ac:dyDescent="0.2">
      <c r="A331" s="2">
        <f t="shared" si="13"/>
        <v>5714</v>
      </c>
      <c r="B331" t="s">
        <v>578</v>
      </c>
      <c r="C331" t="s">
        <v>17</v>
      </c>
      <c r="D331" s="2" t="s">
        <v>558</v>
      </c>
      <c r="E331" s="2">
        <v>2010</v>
      </c>
      <c r="F331" s="2" t="s">
        <v>1104</v>
      </c>
      <c r="G331" s="2" t="s">
        <v>1054</v>
      </c>
      <c r="H331" s="2" t="s">
        <v>1133</v>
      </c>
      <c r="I331" s="2" t="s">
        <v>1134</v>
      </c>
      <c r="J331" s="2" t="s">
        <v>1120</v>
      </c>
      <c r="K331" s="2">
        <v>2600</v>
      </c>
      <c r="L331" s="2" t="s">
        <v>1132</v>
      </c>
    </row>
    <row r="332" spans="1:12" x14ac:dyDescent="0.2">
      <c r="A332" s="2">
        <f t="shared" si="13"/>
        <v>5715</v>
      </c>
      <c r="B332" t="s">
        <v>579</v>
      </c>
      <c r="C332" t="s">
        <v>580</v>
      </c>
      <c r="D332" s="2" t="s">
        <v>558</v>
      </c>
      <c r="E332" s="2">
        <v>2010</v>
      </c>
      <c r="F332" s="2" t="s">
        <v>1104</v>
      </c>
      <c r="G332" s="2" t="s">
        <v>1054</v>
      </c>
      <c r="H332" s="2" t="s">
        <v>1133</v>
      </c>
      <c r="I332" s="2" t="s">
        <v>1134</v>
      </c>
      <c r="J332" s="2" t="s">
        <v>1120</v>
      </c>
      <c r="K332" s="2">
        <v>2600</v>
      </c>
      <c r="L332" s="2" t="s">
        <v>1132</v>
      </c>
    </row>
    <row r="333" spans="1:12" x14ac:dyDescent="0.2">
      <c r="A333" s="2">
        <v>4101</v>
      </c>
      <c r="B333" t="s">
        <v>581</v>
      </c>
      <c r="C333" t="s">
        <v>582</v>
      </c>
      <c r="D333" s="2" t="s">
        <v>583</v>
      </c>
      <c r="E333" s="2">
        <v>2009</v>
      </c>
      <c r="F333" s="2" t="s">
        <v>1100</v>
      </c>
      <c r="G333" s="2" t="s">
        <v>1055</v>
      </c>
      <c r="H333" s="2" t="s">
        <v>1124</v>
      </c>
      <c r="I333" s="2" t="s">
        <v>1123</v>
      </c>
      <c r="J333" s="2" t="s">
        <v>1120</v>
      </c>
      <c r="K333" s="2">
        <v>2600</v>
      </c>
      <c r="L333" s="2" t="s">
        <v>1125</v>
      </c>
    </row>
    <row r="334" spans="1:12" x14ac:dyDescent="0.2">
      <c r="A334" s="2">
        <f>A333+1</f>
        <v>4102</v>
      </c>
      <c r="B334" t="s">
        <v>584</v>
      </c>
      <c r="C334" t="s">
        <v>454</v>
      </c>
      <c r="D334" s="2" t="s">
        <v>583</v>
      </c>
      <c r="E334" s="2">
        <v>2009</v>
      </c>
      <c r="F334" s="2" t="s">
        <v>1103</v>
      </c>
      <c r="G334" s="2" t="s">
        <v>1054</v>
      </c>
      <c r="H334" s="2" t="s">
        <v>1121</v>
      </c>
      <c r="I334" s="2" t="s">
        <v>1122</v>
      </c>
      <c r="J334" s="2" t="s">
        <v>1120</v>
      </c>
      <c r="K334" s="2">
        <v>2600</v>
      </c>
      <c r="L334" s="2" t="s">
        <v>1116</v>
      </c>
    </row>
    <row r="335" spans="1:12" x14ac:dyDescent="0.2">
      <c r="A335" s="2">
        <f t="shared" ref="A335:A361" si="14">A334+1</f>
        <v>4103</v>
      </c>
      <c r="B335" t="s">
        <v>585</v>
      </c>
      <c r="C335" t="s">
        <v>586</v>
      </c>
      <c r="D335" s="2" t="s">
        <v>583</v>
      </c>
      <c r="E335" s="2">
        <v>2009</v>
      </c>
      <c r="F335" s="2" t="s">
        <v>1103</v>
      </c>
      <c r="G335" s="2" t="s">
        <v>1054</v>
      </c>
      <c r="H335" s="2" t="s">
        <v>1121</v>
      </c>
      <c r="I335" s="2" t="s">
        <v>1122</v>
      </c>
      <c r="J335" s="2" t="s">
        <v>1120</v>
      </c>
      <c r="K335" s="2">
        <v>2600</v>
      </c>
      <c r="L335" s="2" t="s">
        <v>1116</v>
      </c>
    </row>
    <row r="336" spans="1:12" x14ac:dyDescent="0.2">
      <c r="A336" s="2">
        <f t="shared" si="14"/>
        <v>4104</v>
      </c>
      <c r="B336" t="s">
        <v>585</v>
      </c>
      <c r="C336" t="s">
        <v>27</v>
      </c>
      <c r="D336" s="2" t="s">
        <v>583</v>
      </c>
      <c r="E336" s="2">
        <v>2009</v>
      </c>
      <c r="F336" s="2" t="s">
        <v>1103</v>
      </c>
      <c r="G336" s="2" t="s">
        <v>1054</v>
      </c>
      <c r="H336" s="2" t="s">
        <v>1121</v>
      </c>
      <c r="I336" s="2" t="s">
        <v>1122</v>
      </c>
      <c r="J336" s="2" t="s">
        <v>1120</v>
      </c>
      <c r="K336" s="2">
        <v>2600</v>
      </c>
      <c r="L336" s="2" t="s">
        <v>1116</v>
      </c>
    </row>
    <row r="337" spans="1:12" x14ac:dyDescent="0.2">
      <c r="A337" s="2">
        <f t="shared" si="14"/>
        <v>4105</v>
      </c>
      <c r="B337" t="s">
        <v>587</v>
      </c>
      <c r="C337" t="s">
        <v>588</v>
      </c>
      <c r="D337" s="2" t="s">
        <v>583</v>
      </c>
      <c r="E337" s="2">
        <v>2009</v>
      </c>
      <c r="F337" s="2" t="s">
        <v>1100</v>
      </c>
      <c r="G337" s="2" t="s">
        <v>1055</v>
      </c>
      <c r="H337" s="2" t="s">
        <v>1124</v>
      </c>
      <c r="I337" s="2" t="s">
        <v>1123</v>
      </c>
      <c r="J337" s="2" t="s">
        <v>1120</v>
      </c>
      <c r="K337" s="2">
        <v>2600</v>
      </c>
      <c r="L337" s="2" t="s">
        <v>1125</v>
      </c>
    </row>
    <row r="338" spans="1:12" x14ac:dyDescent="0.2">
      <c r="A338" s="2">
        <f t="shared" si="14"/>
        <v>4106</v>
      </c>
      <c r="B338" t="s">
        <v>589</v>
      </c>
      <c r="C338" t="s">
        <v>590</v>
      </c>
      <c r="D338" s="2" t="s">
        <v>583</v>
      </c>
      <c r="E338" s="2">
        <v>2009</v>
      </c>
      <c r="F338" s="2" t="s">
        <v>1103</v>
      </c>
      <c r="G338" s="2" t="s">
        <v>1054</v>
      </c>
      <c r="H338" s="2" t="s">
        <v>1121</v>
      </c>
      <c r="I338" s="2" t="s">
        <v>1122</v>
      </c>
      <c r="J338" s="2" t="s">
        <v>1120</v>
      </c>
      <c r="K338" s="2">
        <v>2600</v>
      </c>
      <c r="L338" s="2" t="s">
        <v>1116</v>
      </c>
    </row>
    <row r="339" spans="1:12" x14ac:dyDescent="0.2">
      <c r="A339" s="2">
        <f t="shared" si="14"/>
        <v>4107</v>
      </c>
      <c r="B339" t="s">
        <v>591</v>
      </c>
      <c r="C339" t="s">
        <v>166</v>
      </c>
      <c r="D339" s="2" t="s">
        <v>583</v>
      </c>
      <c r="E339" s="2">
        <v>2009</v>
      </c>
      <c r="F339" s="2" t="s">
        <v>1100</v>
      </c>
      <c r="G339" s="2" t="s">
        <v>1055</v>
      </c>
      <c r="H339" s="2" t="s">
        <v>1124</v>
      </c>
      <c r="I339" s="2" t="s">
        <v>1123</v>
      </c>
      <c r="J339" s="2" t="s">
        <v>1120</v>
      </c>
      <c r="K339" s="2">
        <v>2600</v>
      </c>
      <c r="L339" s="2" t="s">
        <v>1125</v>
      </c>
    </row>
    <row r="340" spans="1:12" x14ac:dyDescent="0.2">
      <c r="A340" s="2">
        <f t="shared" si="14"/>
        <v>4108</v>
      </c>
      <c r="B340" t="s">
        <v>592</v>
      </c>
      <c r="C340" t="s">
        <v>593</v>
      </c>
      <c r="D340" s="2" t="s">
        <v>583</v>
      </c>
      <c r="E340" s="2">
        <v>2009</v>
      </c>
      <c r="F340" s="2" t="s">
        <v>1100</v>
      </c>
      <c r="G340" s="2" t="s">
        <v>1055</v>
      </c>
      <c r="H340" s="2" t="s">
        <v>1124</v>
      </c>
      <c r="I340" s="2" t="s">
        <v>1123</v>
      </c>
      <c r="J340" s="2" t="s">
        <v>1120</v>
      </c>
      <c r="K340" s="2">
        <v>2600</v>
      </c>
      <c r="L340" s="2" t="s">
        <v>1125</v>
      </c>
    </row>
    <row r="341" spans="1:12" x14ac:dyDescent="0.2">
      <c r="A341" s="2">
        <f t="shared" si="14"/>
        <v>4109</v>
      </c>
      <c r="B341" t="s">
        <v>594</v>
      </c>
      <c r="C341" t="s">
        <v>595</v>
      </c>
      <c r="D341" s="2" t="s">
        <v>583</v>
      </c>
      <c r="E341" s="2">
        <v>2009</v>
      </c>
      <c r="F341" s="2" t="s">
        <v>1100</v>
      </c>
      <c r="G341" s="2" t="s">
        <v>1055</v>
      </c>
      <c r="H341" s="2" t="s">
        <v>1124</v>
      </c>
      <c r="I341" s="2" t="s">
        <v>1123</v>
      </c>
      <c r="J341" s="2" t="s">
        <v>1120</v>
      </c>
      <c r="K341" s="2">
        <v>2600</v>
      </c>
      <c r="L341" s="2" t="s">
        <v>1125</v>
      </c>
    </row>
    <row r="342" spans="1:12" x14ac:dyDescent="0.2">
      <c r="A342" s="2">
        <f t="shared" si="14"/>
        <v>4110</v>
      </c>
      <c r="B342" t="s">
        <v>596</v>
      </c>
      <c r="C342" t="s">
        <v>272</v>
      </c>
      <c r="D342" s="2" t="s">
        <v>583</v>
      </c>
      <c r="E342" s="2">
        <v>2009</v>
      </c>
      <c r="F342" s="2" t="s">
        <v>1103</v>
      </c>
      <c r="G342" s="2" t="s">
        <v>1054</v>
      </c>
      <c r="H342" s="2" t="s">
        <v>1121</v>
      </c>
      <c r="I342" s="2" t="s">
        <v>1122</v>
      </c>
      <c r="J342" s="2" t="s">
        <v>1120</v>
      </c>
      <c r="K342" s="2">
        <v>2600</v>
      </c>
      <c r="L342" s="2" t="s">
        <v>1116</v>
      </c>
    </row>
    <row r="343" spans="1:12" x14ac:dyDescent="0.2">
      <c r="A343" s="2">
        <f t="shared" si="14"/>
        <v>4111</v>
      </c>
      <c r="B343" t="s">
        <v>412</v>
      </c>
      <c r="C343" t="s">
        <v>597</v>
      </c>
      <c r="D343" s="2" t="s">
        <v>583</v>
      </c>
      <c r="E343" s="2">
        <v>2009</v>
      </c>
      <c r="F343" s="2" t="s">
        <v>1103</v>
      </c>
      <c r="G343" s="2" t="s">
        <v>1054</v>
      </c>
      <c r="H343" s="2" t="s">
        <v>1121</v>
      </c>
      <c r="I343" s="2" t="s">
        <v>1122</v>
      </c>
      <c r="J343" s="2" t="s">
        <v>1120</v>
      </c>
      <c r="K343" s="2">
        <v>2600</v>
      </c>
      <c r="L343" s="2" t="s">
        <v>1116</v>
      </c>
    </row>
    <row r="344" spans="1:12" x14ac:dyDescent="0.2">
      <c r="A344" s="2">
        <f t="shared" si="14"/>
        <v>4112</v>
      </c>
      <c r="B344" t="s">
        <v>598</v>
      </c>
      <c r="C344" t="s">
        <v>128</v>
      </c>
      <c r="D344" s="2" t="s">
        <v>583</v>
      </c>
      <c r="E344" s="2">
        <v>2009</v>
      </c>
      <c r="F344" s="2" t="s">
        <v>1103</v>
      </c>
      <c r="G344" s="2" t="s">
        <v>1054</v>
      </c>
      <c r="H344" s="2" t="s">
        <v>1121</v>
      </c>
      <c r="I344" s="2" t="s">
        <v>1122</v>
      </c>
      <c r="J344" s="2" t="s">
        <v>1120</v>
      </c>
      <c r="K344" s="2">
        <v>2600</v>
      </c>
      <c r="L344" s="2" t="s">
        <v>1116</v>
      </c>
    </row>
    <row r="345" spans="1:12" x14ac:dyDescent="0.2">
      <c r="A345" s="2">
        <f t="shared" si="14"/>
        <v>4113</v>
      </c>
      <c r="B345" t="s">
        <v>599</v>
      </c>
      <c r="C345" t="s">
        <v>243</v>
      </c>
      <c r="D345" s="2" t="s">
        <v>583</v>
      </c>
      <c r="E345" s="2">
        <v>2009</v>
      </c>
      <c r="F345" s="2" t="s">
        <v>1100</v>
      </c>
      <c r="G345" s="2" t="s">
        <v>1055</v>
      </c>
      <c r="H345" s="2" t="s">
        <v>1124</v>
      </c>
      <c r="I345" s="2" t="s">
        <v>1122</v>
      </c>
      <c r="J345" s="2" t="s">
        <v>1120</v>
      </c>
      <c r="K345" s="2">
        <v>2600</v>
      </c>
      <c r="L345" s="2" t="s">
        <v>1125</v>
      </c>
    </row>
    <row r="346" spans="1:12" x14ac:dyDescent="0.2">
      <c r="A346" s="2">
        <f t="shared" si="14"/>
        <v>4114</v>
      </c>
      <c r="B346" t="s">
        <v>600</v>
      </c>
      <c r="C346" t="s">
        <v>601</v>
      </c>
      <c r="D346" s="2" t="s">
        <v>583</v>
      </c>
      <c r="E346" s="2">
        <v>2009</v>
      </c>
      <c r="F346" s="2" t="s">
        <v>1100</v>
      </c>
      <c r="G346" s="2" t="s">
        <v>1055</v>
      </c>
      <c r="H346" s="2" t="s">
        <v>1124</v>
      </c>
      <c r="I346" s="2" t="s">
        <v>1123</v>
      </c>
      <c r="J346" s="2" t="s">
        <v>1120</v>
      </c>
      <c r="K346" s="2">
        <v>2600</v>
      </c>
      <c r="L346" s="2" t="s">
        <v>1125</v>
      </c>
    </row>
    <row r="347" spans="1:12" x14ac:dyDescent="0.2">
      <c r="A347" s="2">
        <f t="shared" si="14"/>
        <v>4115</v>
      </c>
      <c r="B347" t="s">
        <v>602</v>
      </c>
      <c r="C347" t="s">
        <v>603</v>
      </c>
      <c r="D347" s="2" t="s">
        <v>583</v>
      </c>
      <c r="E347" s="2">
        <v>2009</v>
      </c>
      <c r="F347" s="2" t="s">
        <v>1103</v>
      </c>
      <c r="G347" s="2" t="s">
        <v>1054</v>
      </c>
      <c r="H347" s="2" t="s">
        <v>1121</v>
      </c>
      <c r="I347" s="2" t="s">
        <v>1122</v>
      </c>
      <c r="J347" s="2" t="s">
        <v>1120</v>
      </c>
      <c r="K347" s="2">
        <v>2600</v>
      </c>
      <c r="L347" s="2" t="s">
        <v>1116</v>
      </c>
    </row>
    <row r="348" spans="1:12" x14ac:dyDescent="0.2">
      <c r="A348" s="2">
        <f t="shared" si="14"/>
        <v>4116</v>
      </c>
      <c r="B348" t="s">
        <v>604</v>
      </c>
      <c r="C348" t="s">
        <v>605</v>
      </c>
      <c r="D348" s="2" t="s">
        <v>583</v>
      </c>
      <c r="E348" s="2">
        <v>2009</v>
      </c>
      <c r="F348" s="2" t="s">
        <v>1100</v>
      </c>
      <c r="G348" s="2" t="s">
        <v>1055</v>
      </c>
      <c r="H348" s="2" t="s">
        <v>1124</v>
      </c>
      <c r="I348" s="2" t="s">
        <v>1123</v>
      </c>
      <c r="J348" s="2" t="s">
        <v>1120</v>
      </c>
      <c r="K348" s="2">
        <v>2600</v>
      </c>
      <c r="L348" s="2" t="s">
        <v>1125</v>
      </c>
    </row>
    <row r="349" spans="1:12" x14ac:dyDescent="0.2">
      <c r="A349" s="2">
        <f t="shared" si="14"/>
        <v>4117</v>
      </c>
      <c r="B349" t="s">
        <v>606</v>
      </c>
      <c r="C349" t="s">
        <v>607</v>
      </c>
      <c r="D349" s="2" t="s">
        <v>583</v>
      </c>
      <c r="E349" s="2">
        <v>2009</v>
      </c>
      <c r="F349" s="2" t="s">
        <v>1100</v>
      </c>
      <c r="G349" s="2" t="s">
        <v>1055</v>
      </c>
      <c r="H349" s="2" t="s">
        <v>1124</v>
      </c>
      <c r="I349" s="2" t="s">
        <v>1123</v>
      </c>
      <c r="J349" s="2" t="s">
        <v>1120</v>
      </c>
      <c r="K349" s="2">
        <v>2600</v>
      </c>
      <c r="L349" s="2" t="s">
        <v>1125</v>
      </c>
    </row>
    <row r="350" spans="1:12" x14ac:dyDescent="0.2">
      <c r="A350" s="2">
        <f t="shared" si="14"/>
        <v>4118</v>
      </c>
      <c r="B350" t="s">
        <v>608</v>
      </c>
      <c r="C350" t="s">
        <v>609</v>
      </c>
      <c r="D350" s="2" t="s">
        <v>583</v>
      </c>
      <c r="E350" s="2">
        <v>2009</v>
      </c>
      <c r="F350" s="2" t="s">
        <v>1100</v>
      </c>
      <c r="G350" s="2" t="s">
        <v>1055</v>
      </c>
      <c r="H350" s="2" t="s">
        <v>1124</v>
      </c>
      <c r="I350" s="2" t="s">
        <v>1123</v>
      </c>
      <c r="J350" s="2" t="s">
        <v>1120</v>
      </c>
      <c r="K350" s="2">
        <v>2600</v>
      </c>
      <c r="L350" s="2" t="s">
        <v>1125</v>
      </c>
    </row>
    <row r="351" spans="1:12" x14ac:dyDescent="0.2">
      <c r="A351" s="2">
        <f t="shared" si="14"/>
        <v>4119</v>
      </c>
      <c r="B351" t="s">
        <v>610</v>
      </c>
      <c r="C351" t="s">
        <v>611</v>
      </c>
      <c r="D351" s="2" t="s">
        <v>583</v>
      </c>
      <c r="E351" s="2">
        <v>2009</v>
      </c>
      <c r="F351" s="2" t="s">
        <v>1100</v>
      </c>
      <c r="G351" s="2" t="s">
        <v>1055</v>
      </c>
      <c r="H351" s="2" t="s">
        <v>1124</v>
      </c>
      <c r="I351" s="2" t="s">
        <v>1123</v>
      </c>
      <c r="J351" s="2" t="s">
        <v>1120</v>
      </c>
      <c r="K351" s="2">
        <v>2600</v>
      </c>
      <c r="L351" s="2" t="s">
        <v>1125</v>
      </c>
    </row>
    <row r="352" spans="1:12" x14ac:dyDescent="0.2">
      <c r="A352" s="2">
        <f t="shared" si="14"/>
        <v>4120</v>
      </c>
      <c r="B352" t="s">
        <v>612</v>
      </c>
      <c r="C352" t="s">
        <v>597</v>
      </c>
      <c r="D352" s="2" t="s">
        <v>583</v>
      </c>
      <c r="E352" s="2">
        <v>2009</v>
      </c>
      <c r="F352" s="2" t="s">
        <v>1103</v>
      </c>
      <c r="G352" s="2" t="s">
        <v>1054</v>
      </c>
      <c r="H352" s="2" t="s">
        <v>1121</v>
      </c>
      <c r="I352" s="2" t="s">
        <v>1122</v>
      </c>
      <c r="J352" s="2" t="s">
        <v>1120</v>
      </c>
      <c r="K352" s="2">
        <v>2600</v>
      </c>
      <c r="L352" s="2" t="s">
        <v>1116</v>
      </c>
    </row>
    <row r="353" spans="1:12" x14ac:dyDescent="0.2">
      <c r="A353" s="2">
        <f t="shared" si="14"/>
        <v>4121</v>
      </c>
      <c r="B353" t="s">
        <v>613</v>
      </c>
      <c r="C353" t="s">
        <v>614</v>
      </c>
      <c r="D353" s="2" t="s">
        <v>583</v>
      </c>
      <c r="E353" s="2">
        <v>2009</v>
      </c>
      <c r="F353" s="2" t="s">
        <v>1100</v>
      </c>
      <c r="G353" s="2" t="s">
        <v>1055</v>
      </c>
      <c r="H353" s="2" t="s">
        <v>1124</v>
      </c>
      <c r="I353" s="2" t="s">
        <v>1123</v>
      </c>
      <c r="J353" s="2" t="s">
        <v>1120</v>
      </c>
      <c r="K353" s="2">
        <v>2600</v>
      </c>
      <c r="L353" s="2" t="s">
        <v>1125</v>
      </c>
    </row>
    <row r="354" spans="1:12" x14ac:dyDescent="0.2">
      <c r="A354" s="2">
        <f t="shared" si="14"/>
        <v>4122</v>
      </c>
      <c r="B354" t="s">
        <v>615</v>
      </c>
      <c r="C354" t="s">
        <v>373</v>
      </c>
      <c r="D354" s="2" t="s">
        <v>583</v>
      </c>
      <c r="E354" s="2">
        <v>2009</v>
      </c>
      <c r="F354" s="2" t="s">
        <v>1103</v>
      </c>
      <c r="G354" s="2" t="s">
        <v>1054</v>
      </c>
      <c r="H354" s="2" t="s">
        <v>1121</v>
      </c>
      <c r="I354" s="2" t="s">
        <v>1122</v>
      </c>
      <c r="J354" s="2" t="s">
        <v>1120</v>
      </c>
      <c r="K354" s="2">
        <v>2600</v>
      </c>
      <c r="L354" s="2" t="s">
        <v>1116</v>
      </c>
    </row>
    <row r="355" spans="1:12" x14ac:dyDescent="0.2">
      <c r="A355" s="2">
        <f t="shared" si="14"/>
        <v>4123</v>
      </c>
      <c r="B355" t="s">
        <v>571</v>
      </c>
      <c r="C355" t="s">
        <v>616</v>
      </c>
      <c r="D355" s="2" t="s">
        <v>583</v>
      </c>
      <c r="E355" s="2">
        <v>2009</v>
      </c>
      <c r="F355" s="2" t="s">
        <v>1100</v>
      </c>
      <c r="G355" s="2" t="s">
        <v>1055</v>
      </c>
      <c r="H355" s="2" t="s">
        <v>1124</v>
      </c>
      <c r="I355" s="2" t="s">
        <v>1123</v>
      </c>
      <c r="J355" s="2" t="s">
        <v>1120</v>
      </c>
      <c r="K355" s="2">
        <v>2600</v>
      </c>
      <c r="L355" s="2" t="s">
        <v>1125</v>
      </c>
    </row>
    <row r="356" spans="1:12" x14ac:dyDescent="0.2">
      <c r="A356" s="2">
        <f t="shared" si="14"/>
        <v>4124</v>
      </c>
      <c r="B356" t="s">
        <v>617</v>
      </c>
      <c r="C356" t="s">
        <v>329</v>
      </c>
      <c r="D356" s="2" t="s">
        <v>583</v>
      </c>
      <c r="E356" s="2">
        <v>2009</v>
      </c>
      <c r="F356" s="2" t="s">
        <v>1103</v>
      </c>
      <c r="G356" s="2" t="s">
        <v>1054</v>
      </c>
      <c r="H356" s="2" t="s">
        <v>1121</v>
      </c>
      <c r="I356" s="2" t="s">
        <v>1122</v>
      </c>
      <c r="J356" s="2" t="s">
        <v>1120</v>
      </c>
      <c r="K356" s="2">
        <v>2600</v>
      </c>
      <c r="L356" s="2" t="s">
        <v>1116</v>
      </c>
    </row>
    <row r="357" spans="1:12" x14ac:dyDescent="0.2">
      <c r="A357" s="2">
        <f t="shared" si="14"/>
        <v>4125</v>
      </c>
      <c r="B357" t="s">
        <v>618</v>
      </c>
      <c r="C357" t="s">
        <v>619</v>
      </c>
      <c r="D357" s="2" t="s">
        <v>583</v>
      </c>
      <c r="E357" s="2">
        <v>2009</v>
      </c>
      <c r="F357" s="2" t="s">
        <v>1103</v>
      </c>
      <c r="G357" s="2" t="s">
        <v>1054</v>
      </c>
      <c r="H357" s="2" t="s">
        <v>1121</v>
      </c>
      <c r="I357" s="2" t="s">
        <v>1122</v>
      </c>
      <c r="J357" s="2" t="s">
        <v>1120</v>
      </c>
      <c r="K357" s="2">
        <v>2600</v>
      </c>
      <c r="L357" s="2" t="s">
        <v>1116</v>
      </c>
    </row>
    <row r="358" spans="1:12" x14ac:dyDescent="0.2">
      <c r="A358" s="2">
        <f t="shared" si="14"/>
        <v>4126</v>
      </c>
      <c r="B358" t="s">
        <v>620</v>
      </c>
      <c r="C358" t="s">
        <v>459</v>
      </c>
      <c r="D358" s="2" t="s">
        <v>583</v>
      </c>
      <c r="E358" s="2">
        <v>2009</v>
      </c>
      <c r="F358" s="2" t="s">
        <v>1100</v>
      </c>
      <c r="G358" s="2" t="s">
        <v>1055</v>
      </c>
      <c r="H358" s="2" t="s">
        <v>1124</v>
      </c>
      <c r="I358" s="2" t="s">
        <v>1123</v>
      </c>
      <c r="J358" s="2" t="s">
        <v>1120</v>
      </c>
      <c r="K358" s="2">
        <v>2600</v>
      </c>
      <c r="L358" s="2" t="s">
        <v>1125</v>
      </c>
    </row>
    <row r="359" spans="1:12" x14ac:dyDescent="0.2">
      <c r="A359" s="2">
        <f t="shared" si="14"/>
        <v>4127</v>
      </c>
      <c r="B359" t="s">
        <v>621</v>
      </c>
      <c r="C359" t="s">
        <v>622</v>
      </c>
      <c r="D359" s="2" t="s">
        <v>583</v>
      </c>
      <c r="E359" s="2">
        <v>2009</v>
      </c>
      <c r="F359" s="2" t="s">
        <v>1103</v>
      </c>
      <c r="G359" s="2" t="s">
        <v>1054</v>
      </c>
      <c r="H359" s="2" t="s">
        <v>1121</v>
      </c>
      <c r="I359" s="2" t="s">
        <v>1122</v>
      </c>
      <c r="J359" s="2" t="s">
        <v>1120</v>
      </c>
      <c r="K359" s="2">
        <v>2600</v>
      </c>
      <c r="L359" s="2" t="s">
        <v>1116</v>
      </c>
    </row>
    <row r="360" spans="1:12" x14ac:dyDescent="0.2">
      <c r="A360" s="2">
        <f t="shared" si="14"/>
        <v>4128</v>
      </c>
      <c r="B360" t="s">
        <v>623</v>
      </c>
      <c r="C360" t="s">
        <v>624</v>
      </c>
      <c r="D360" s="2" t="s">
        <v>583</v>
      </c>
      <c r="E360" s="2">
        <v>2009</v>
      </c>
      <c r="F360" s="2" t="s">
        <v>1100</v>
      </c>
      <c r="G360" s="2" t="s">
        <v>1055</v>
      </c>
      <c r="H360" s="2" t="s">
        <v>1124</v>
      </c>
      <c r="I360" s="2" t="s">
        <v>1123</v>
      </c>
      <c r="J360" s="2" t="s">
        <v>1120</v>
      </c>
      <c r="K360" s="2">
        <v>2600</v>
      </c>
      <c r="L360" s="2" t="s">
        <v>1125</v>
      </c>
    </row>
    <row r="361" spans="1:12" x14ac:dyDescent="0.2">
      <c r="A361" s="2">
        <f t="shared" si="14"/>
        <v>4129</v>
      </c>
      <c r="B361" t="s">
        <v>625</v>
      </c>
      <c r="C361" t="s">
        <v>626</v>
      </c>
      <c r="D361" s="2" t="s">
        <v>583</v>
      </c>
      <c r="E361" s="2">
        <v>2009</v>
      </c>
      <c r="F361" s="2" t="s">
        <v>1100</v>
      </c>
      <c r="G361" s="2" t="s">
        <v>1055</v>
      </c>
      <c r="H361" s="2" t="s">
        <v>1124</v>
      </c>
      <c r="I361" s="2" t="s">
        <v>1123</v>
      </c>
      <c r="J361" s="2" t="s">
        <v>1120</v>
      </c>
      <c r="K361" s="2">
        <v>2600</v>
      </c>
      <c r="L361" s="2" t="s">
        <v>1125</v>
      </c>
    </row>
    <row r="362" spans="1:12" x14ac:dyDescent="0.2">
      <c r="A362" s="2">
        <v>4201</v>
      </c>
      <c r="B362" t="s">
        <v>627</v>
      </c>
      <c r="C362" t="s">
        <v>628</v>
      </c>
      <c r="D362" s="2" t="s">
        <v>629</v>
      </c>
      <c r="E362" s="2">
        <v>2009</v>
      </c>
      <c r="F362" s="2" t="s">
        <v>1103</v>
      </c>
      <c r="G362" s="2" t="s">
        <v>1054</v>
      </c>
      <c r="H362" s="2" t="s">
        <v>1121</v>
      </c>
      <c r="I362" s="2" t="s">
        <v>1122</v>
      </c>
      <c r="J362" s="2" t="s">
        <v>1120</v>
      </c>
      <c r="K362" s="2">
        <v>2600</v>
      </c>
      <c r="L362" s="2" t="s">
        <v>1116</v>
      </c>
    </row>
    <row r="363" spans="1:12" x14ac:dyDescent="0.2">
      <c r="A363" s="2">
        <f>A362+1</f>
        <v>4202</v>
      </c>
      <c r="B363" t="s">
        <v>630</v>
      </c>
      <c r="C363" t="s">
        <v>631</v>
      </c>
      <c r="D363" s="2" t="s">
        <v>629</v>
      </c>
      <c r="E363" s="2">
        <v>2009</v>
      </c>
      <c r="F363" s="2" t="s">
        <v>1103</v>
      </c>
      <c r="G363" s="2" t="s">
        <v>1054</v>
      </c>
      <c r="H363" s="2" t="s">
        <v>1121</v>
      </c>
      <c r="I363" s="2" t="s">
        <v>1122</v>
      </c>
      <c r="J363" s="2" t="s">
        <v>1120</v>
      </c>
      <c r="K363" s="2">
        <v>2600</v>
      </c>
      <c r="L363" s="2" t="s">
        <v>1116</v>
      </c>
    </row>
    <row r="364" spans="1:12" x14ac:dyDescent="0.2">
      <c r="A364" s="2">
        <f t="shared" ref="A364:A390" si="15">A363+1</f>
        <v>4203</v>
      </c>
      <c r="B364" t="s">
        <v>632</v>
      </c>
      <c r="C364" t="s">
        <v>191</v>
      </c>
      <c r="D364" s="2" t="s">
        <v>629</v>
      </c>
      <c r="E364" s="2">
        <v>2009</v>
      </c>
      <c r="F364" s="2" t="s">
        <v>1103</v>
      </c>
      <c r="G364" s="2" t="s">
        <v>1054</v>
      </c>
      <c r="H364" s="2" t="s">
        <v>1121</v>
      </c>
      <c r="I364" s="2" t="s">
        <v>1122</v>
      </c>
      <c r="J364" s="2" t="s">
        <v>1120</v>
      </c>
      <c r="K364" s="2">
        <v>2600</v>
      </c>
      <c r="L364" s="2" t="s">
        <v>1116</v>
      </c>
    </row>
    <row r="365" spans="1:12" x14ac:dyDescent="0.2">
      <c r="A365" s="2">
        <f t="shared" si="15"/>
        <v>4204</v>
      </c>
      <c r="B365" t="s">
        <v>244</v>
      </c>
      <c r="C365" t="s">
        <v>633</v>
      </c>
      <c r="D365" s="2" t="s">
        <v>629</v>
      </c>
      <c r="E365" s="2">
        <v>2009</v>
      </c>
      <c r="F365" s="2" t="s">
        <v>1100</v>
      </c>
      <c r="G365" s="2" t="s">
        <v>1055</v>
      </c>
      <c r="H365" s="2" t="s">
        <v>1124</v>
      </c>
      <c r="I365" s="2" t="s">
        <v>1123</v>
      </c>
      <c r="J365" s="2" t="s">
        <v>1120</v>
      </c>
      <c r="K365" s="2">
        <v>2600</v>
      </c>
      <c r="L365" s="2" t="s">
        <v>1125</v>
      </c>
    </row>
    <row r="366" spans="1:12" x14ac:dyDescent="0.2">
      <c r="A366" s="2">
        <f t="shared" si="15"/>
        <v>4205</v>
      </c>
      <c r="B366" t="s">
        <v>634</v>
      </c>
      <c r="C366" t="s">
        <v>635</v>
      </c>
      <c r="D366" s="2" t="s">
        <v>629</v>
      </c>
      <c r="E366" s="2">
        <v>2009</v>
      </c>
      <c r="F366" s="2" t="s">
        <v>1100</v>
      </c>
      <c r="G366" s="2" t="s">
        <v>1055</v>
      </c>
      <c r="H366" s="2" t="s">
        <v>1124</v>
      </c>
      <c r="I366" s="2" t="s">
        <v>1123</v>
      </c>
      <c r="J366" s="2" t="s">
        <v>1120</v>
      </c>
      <c r="K366" s="2">
        <v>2600</v>
      </c>
      <c r="L366" s="2" t="s">
        <v>1125</v>
      </c>
    </row>
    <row r="367" spans="1:12" x14ac:dyDescent="0.2">
      <c r="A367" s="2">
        <f t="shared" si="15"/>
        <v>4206</v>
      </c>
      <c r="B367" t="s">
        <v>636</v>
      </c>
      <c r="C367" t="s">
        <v>443</v>
      </c>
      <c r="D367" s="2" t="s">
        <v>629</v>
      </c>
      <c r="E367" s="2">
        <v>2009</v>
      </c>
      <c r="F367" s="2" t="s">
        <v>1103</v>
      </c>
      <c r="G367" s="2" t="s">
        <v>1054</v>
      </c>
      <c r="H367" s="2" t="s">
        <v>1121</v>
      </c>
      <c r="I367" s="2" t="s">
        <v>1122</v>
      </c>
      <c r="J367" s="2" t="s">
        <v>1120</v>
      </c>
      <c r="K367" s="2">
        <v>2600</v>
      </c>
      <c r="L367" s="2" t="s">
        <v>1116</v>
      </c>
    </row>
    <row r="368" spans="1:12" x14ac:dyDescent="0.2">
      <c r="A368" s="2">
        <f t="shared" si="15"/>
        <v>4207</v>
      </c>
      <c r="B368" t="s">
        <v>637</v>
      </c>
      <c r="C368" t="s">
        <v>638</v>
      </c>
      <c r="D368" s="2" t="s">
        <v>629</v>
      </c>
      <c r="E368" s="2">
        <v>2009</v>
      </c>
      <c r="F368" s="2" t="s">
        <v>1103</v>
      </c>
      <c r="G368" s="2" t="s">
        <v>1054</v>
      </c>
      <c r="H368" s="2" t="s">
        <v>1121</v>
      </c>
      <c r="I368" s="2" t="s">
        <v>1122</v>
      </c>
      <c r="J368" s="2" t="s">
        <v>1120</v>
      </c>
      <c r="K368" s="2">
        <v>2600</v>
      </c>
      <c r="L368" s="2" t="s">
        <v>1116</v>
      </c>
    </row>
    <row r="369" spans="1:12" x14ac:dyDescent="0.2">
      <c r="A369" s="2">
        <f t="shared" si="15"/>
        <v>4208</v>
      </c>
      <c r="B369" t="s">
        <v>639</v>
      </c>
      <c r="C369" t="s">
        <v>640</v>
      </c>
      <c r="D369" s="2" t="s">
        <v>629</v>
      </c>
      <c r="E369" s="2">
        <v>2009</v>
      </c>
      <c r="F369" s="2" t="s">
        <v>1100</v>
      </c>
      <c r="G369" s="2" t="s">
        <v>1055</v>
      </c>
      <c r="H369" s="2" t="s">
        <v>1124</v>
      </c>
      <c r="I369" s="2" t="s">
        <v>1123</v>
      </c>
      <c r="J369" s="2" t="s">
        <v>1120</v>
      </c>
      <c r="K369" s="2">
        <v>2600</v>
      </c>
      <c r="L369" s="2" t="s">
        <v>1125</v>
      </c>
    </row>
    <row r="370" spans="1:12" x14ac:dyDescent="0.2">
      <c r="A370" s="2">
        <f t="shared" si="15"/>
        <v>4209</v>
      </c>
      <c r="B370" t="s">
        <v>641</v>
      </c>
      <c r="C370" t="s">
        <v>642</v>
      </c>
      <c r="D370" s="2" t="s">
        <v>629</v>
      </c>
      <c r="E370" s="2">
        <v>2009</v>
      </c>
      <c r="F370" s="2" t="s">
        <v>1103</v>
      </c>
      <c r="G370" s="2" t="s">
        <v>1054</v>
      </c>
      <c r="H370" s="2" t="s">
        <v>1121</v>
      </c>
      <c r="I370" s="2" t="s">
        <v>1122</v>
      </c>
      <c r="J370" s="2" t="s">
        <v>1120</v>
      </c>
      <c r="K370" s="2">
        <v>2600</v>
      </c>
      <c r="L370" s="2" t="s">
        <v>1116</v>
      </c>
    </row>
    <row r="371" spans="1:12" x14ac:dyDescent="0.2">
      <c r="A371" s="2">
        <f t="shared" si="15"/>
        <v>4210</v>
      </c>
      <c r="B371" t="s">
        <v>643</v>
      </c>
      <c r="C371" t="s">
        <v>644</v>
      </c>
      <c r="D371" s="2" t="s">
        <v>629</v>
      </c>
      <c r="E371" s="2">
        <v>2009</v>
      </c>
      <c r="F371" s="2" t="s">
        <v>1103</v>
      </c>
      <c r="G371" s="2" t="s">
        <v>1054</v>
      </c>
      <c r="H371" s="2" t="s">
        <v>1121</v>
      </c>
      <c r="I371" s="2" t="s">
        <v>1122</v>
      </c>
      <c r="J371" s="2" t="s">
        <v>1120</v>
      </c>
      <c r="K371" s="2">
        <v>2600</v>
      </c>
      <c r="L371" s="2" t="s">
        <v>1116</v>
      </c>
    </row>
    <row r="372" spans="1:12" x14ac:dyDescent="0.2">
      <c r="A372" s="2">
        <f t="shared" si="15"/>
        <v>4211</v>
      </c>
      <c r="B372" t="s">
        <v>645</v>
      </c>
      <c r="C372" t="s">
        <v>646</v>
      </c>
      <c r="D372" s="2" t="s">
        <v>629</v>
      </c>
      <c r="E372" s="2">
        <v>2009</v>
      </c>
      <c r="F372" s="2" t="s">
        <v>1100</v>
      </c>
      <c r="G372" s="2" t="s">
        <v>1055</v>
      </c>
      <c r="H372" s="2" t="s">
        <v>1124</v>
      </c>
      <c r="I372" s="2" t="s">
        <v>1123</v>
      </c>
      <c r="J372" s="2" t="s">
        <v>1120</v>
      </c>
      <c r="K372" s="2">
        <v>2600</v>
      </c>
      <c r="L372" s="2" t="s">
        <v>1125</v>
      </c>
    </row>
    <row r="373" spans="1:12" x14ac:dyDescent="0.2">
      <c r="A373" s="2">
        <f t="shared" si="15"/>
        <v>4212</v>
      </c>
      <c r="B373" t="s">
        <v>647</v>
      </c>
      <c r="C373" t="s">
        <v>648</v>
      </c>
      <c r="D373" s="2" t="s">
        <v>629</v>
      </c>
      <c r="E373" s="2">
        <v>2009</v>
      </c>
      <c r="F373" s="2" t="s">
        <v>1100</v>
      </c>
      <c r="G373" s="2" t="s">
        <v>1055</v>
      </c>
      <c r="H373" s="2" t="s">
        <v>1124</v>
      </c>
      <c r="I373" s="2" t="s">
        <v>1123</v>
      </c>
      <c r="J373" s="2" t="s">
        <v>1120</v>
      </c>
      <c r="K373" s="2">
        <v>2600</v>
      </c>
      <c r="L373" s="2" t="s">
        <v>1125</v>
      </c>
    </row>
    <row r="374" spans="1:12" x14ac:dyDescent="0.2">
      <c r="A374" s="2">
        <f t="shared" si="15"/>
        <v>4213</v>
      </c>
      <c r="B374" t="s">
        <v>649</v>
      </c>
      <c r="C374" t="s">
        <v>650</v>
      </c>
      <c r="D374" s="2" t="s">
        <v>629</v>
      </c>
      <c r="E374" s="2">
        <v>2009</v>
      </c>
      <c r="F374" s="2" t="s">
        <v>1103</v>
      </c>
      <c r="G374" s="2" t="s">
        <v>1054</v>
      </c>
      <c r="H374" s="2" t="s">
        <v>1121</v>
      </c>
      <c r="I374" s="2" t="s">
        <v>1122</v>
      </c>
      <c r="J374" s="2" t="s">
        <v>1120</v>
      </c>
      <c r="K374" s="2">
        <v>2600</v>
      </c>
      <c r="L374" s="2" t="s">
        <v>1116</v>
      </c>
    </row>
    <row r="375" spans="1:12" x14ac:dyDescent="0.2">
      <c r="A375" s="2">
        <f t="shared" si="15"/>
        <v>4214</v>
      </c>
      <c r="B375" t="s">
        <v>651</v>
      </c>
      <c r="C375" t="s">
        <v>652</v>
      </c>
      <c r="D375" s="2" t="s">
        <v>629</v>
      </c>
      <c r="E375" s="2">
        <v>2009</v>
      </c>
      <c r="F375" s="2" t="s">
        <v>1100</v>
      </c>
      <c r="G375" s="2" t="s">
        <v>1055</v>
      </c>
      <c r="H375" s="2" t="s">
        <v>1124</v>
      </c>
      <c r="I375" s="2" t="s">
        <v>1123</v>
      </c>
      <c r="J375" s="2" t="s">
        <v>1120</v>
      </c>
      <c r="K375" s="2">
        <v>2600</v>
      </c>
      <c r="L375" s="2" t="s">
        <v>1125</v>
      </c>
    </row>
    <row r="376" spans="1:12" x14ac:dyDescent="0.2">
      <c r="A376" s="2">
        <f t="shared" si="15"/>
        <v>4215</v>
      </c>
      <c r="B376" t="s">
        <v>602</v>
      </c>
      <c r="C376" t="s">
        <v>642</v>
      </c>
      <c r="D376" s="2" t="s">
        <v>629</v>
      </c>
      <c r="E376" s="2">
        <v>2008</v>
      </c>
      <c r="F376" s="2" t="s">
        <v>1102</v>
      </c>
      <c r="G376" s="2" t="s">
        <v>1054</v>
      </c>
      <c r="H376" s="2" t="s">
        <v>1127</v>
      </c>
      <c r="I376" s="2" t="s">
        <v>1128</v>
      </c>
      <c r="J376" s="2" t="s">
        <v>1120</v>
      </c>
      <c r="K376" s="2">
        <v>2600</v>
      </c>
      <c r="L376" s="2" t="s">
        <v>1126</v>
      </c>
    </row>
    <row r="377" spans="1:12" x14ac:dyDescent="0.2">
      <c r="A377" s="2">
        <f t="shared" si="15"/>
        <v>4216</v>
      </c>
      <c r="B377" t="s">
        <v>653</v>
      </c>
      <c r="C377" t="s">
        <v>157</v>
      </c>
      <c r="D377" s="2" t="s">
        <v>629</v>
      </c>
      <c r="E377" s="2">
        <v>2009</v>
      </c>
      <c r="F377" s="2" t="s">
        <v>1100</v>
      </c>
      <c r="G377" s="2" t="s">
        <v>1055</v>
      </c>
      <c r="H377" s="2" t="s">
        <v>1124</v>
      </c>
      <c r="I377" s="2" t="s">
        <v>1123</v>
      </c>
      <c r="J377" s="2" t="s">
        <v>1120</v>
      </c>
      <c r="K377" s="2">
        <v>2600</v>
      </c>
      <c r="L377" s="2" t="s">
        <v>1125</v>
      </c>
    </row>
    <row r="378" spans="1:12" x14ac:dyDescent="0.2">
      <c r="A378" s="2">
        <f t="shared" si="15"/>
        <v>4217</v>
      </c>
      <c r="B378" t="s">
        <v>654</v>
      </c>
      <c r="C378" t="s">
        <v>562</v>
      </c>
      <c r="D378" s="2" t="s">
        <v>629</v>
      </c>
      <c r="E378" s="2">
        <v>2009</v>
      </c>
      <c r="F378" s="2" t="s">
        <v>1100</v>
      </c>
      <c r="G378" s="2" t="s">
        <v>1055</v>
      </c>
      <c r="H378" s="2" t="s">
        <v>1124</v>
      </c>
      <c r="I378" s="2" t="s">
        <v>1123</v>
      </c>
      <c r="J378" s="2" t="s">
        <v>1120</v>
      </c>
      <c r="K378" s="2">
        <v>2600</v>
      </c>
      <c r="L378" s="2" t="s">
        <v>1125</v>
      </c>
    </row>
    <row r="379" spans="1:12" x14ac:dyDescent="0.2">
      <c r="A379" s="2">
        <f t="shared" si="15"/>
        <v>4218</v>
      </c>
      <c r="B379" t="s">
        <v>655</v>
      </c>
      <c r="C379" t="s">
        <v>656</v>
      </c>
      <c r="D379" s="2" t="s">
        <v>629</v>
      </c>
      <c r="E379" s="2">
        <v>2009</v>
      </c>
      <c r="F379" s="2" t="s">
        <v>1100</v>
      </c>
      <c r="G379" s="2" t="s">
        <v>1055</v>
      </c>
      <c r="H379" s="2" t="s">
        <v>1124</v>
      </c>
      <c r="I379" s="2" t="s">
        <v>1123</v>
      </c>
      <c r="J379" s="2" t="s">
        <v>1120</v>
      </c>
      <c r="K379" s="2">
        <v>2600</v>
      </c>
      <c r="L379" s="2" t="s">
        <v>1125</v>
      </c>
    </row>
    <row r="380" spans="1:12" x14ac:dyDescent="0.2">
      <c r="A380" s="2">
        <f t="shared" si="15"/>
        <v>4219</v>
      </c>
      <c r="B380" t="s">
        <v>657</v>
      </c>
      <c r="C380" t="s">
        <v>658</v>
      </c>
      <c r="D380" s="2" t="s">
        <v>629</v>
      </c>
      <c r="E380" s="2">
        <v>2009</v>
      </c>
      <c r="F380" s="2" t="s">
        <v>1100</v>
      </c>
      <c r="G380" s="2" t="s">
        <v>1055</v>
      </c>
      <c r="H380" s="2" t="s">
        <v>1124</v>
      </c>
      <c r="I380" s="2" t="s">
        <v>1123</v>
      </c>
      <c r="J380" s="2" t="s">
        <v>1120</v>
      </c>
      <c r="K380" s="2">
        <v>2600</v>
      </c>
      <c r="L380" s="2" t="s">
        <v>1125</v>
      </c>
    </row>
    <row r="381" spans="1:12" x14ac:dyDescent="0.2">
      <c r="A381" s="2">
        <f t="shared" si="15"/>
        <v>4220</v>
      </c>
      <c r="B381" t="s">
        <v>659</v>
      </c>
      <c r="C381" t="s">
        <v>660</v>
      </c>
      <c r="D381" s="2" t="s">
        <v>629</v>
      </c>
      <c r="E381" s="2">
        <v>2009</v>
      </c>
      <c r="F381" s="2" t="s">
        <v>1100</v>
      </c>
      <c r="G381" s="2" t="s">
        <v>1055</v>
      </c>
      <c r="H381" s="2" t="s">
        <v>1124</v>
      </c>
      <c r="I381" s="2" t="s">
        <v>1123</v>
      </c>
      <c r="J381" s="2" t="s">
        <v>1120</v>
      </c>
      <c r="K381" s="2">
        <v>2600</v>
      </c>
      <c r="L381" s="2" t="s">
        <v>1125</v>
      </c>
    </row>
    <row r="382" spans="1:12" x14ac:dyDescent="0.2">
      <c r="A382" s="2">
        <f t="shared" si="15"/>
        <v>4221</v>
      </c>
      <c r="B382" t="s">
        <v>661</v>
      </c>
      <c r="C382" t="s">
        <v>189</v>
      </c>
      <c r="D382" s="2" t="s">
        <v>629</v>
      </c>
      <c r="E382" s="2">
        <v>2009</v>
      </c>
      <c r="F382" s="2" t="s">
        <v>1100</v>
      </c>
      <c r="G382" s="2" t="s">
        <v>1055</v>
      </c>
      <c r="H382" s="2" t="s">
        <v>1124</v>
      </c>
      <c r="I382" s="2" t="s">
        <v>1123</v>
      </c>
      <c r="J382" s="2" t="s">
        <v>1120</v>
      </c>
      <c r="K382" s="2">
        <v>2600</v>
      </c>
      <c r="L382" s="2" t="s">
        <v>1125</v>
      </c>
    </row>
    <row r="383" spans="1:12" x14ac:dyDescent="0.2">
      <c r="A383" s="2">
        <f t="shared" si="15"/>
        <v>4222</v>
      </c>
      <c r="B383" t="s">
        <v>661</v>
      </c>
      <c r="C383" t="s">
        <v>427</v>
      </c>
      <c r="D383" s="2" t="s">
        <v>629</v>
      </c>
      <c r="E383" s="2">
        <v>2009</v>
      </c>
      <c r="F383" s="2" t="s">
        <v>1100</v>
      </c>
      <c r="G383" s="2" t="s">
        <v>1055</v>
      </c>
      <c r="H383" s="2" t="s">
        <v>1124</v>
      </c>
      <c r="I383" s="2" t="s">
        <v>1123</v>
      </c>
      <c r="J383" s="2" t="s">
        <v>1120</v>
      </c>
      <c r="K383" s="2">
        <v>2600</v>
      </c>
      <c r="L383" s="2" t="s">
        <v>1125</v>
      </c>
    </row>
    <row r="384" spans="1:12" x14ac:dyDescent="0.2">
      <c r="A384" s="2">
        <f t="shared" si="15"/>
        <v>4223</v>
      </c>
      <c r="B384" t="s">
        <v>662</v>
      </c>
      <c r="C384" t="s">
        <v>663</v>
      </c>
      <c r="D384" s="2" t="s">
        <v>629</v>
      </c>
      <c r="E384" s="2">
        <v>2009</v>
      </c>
      <c r="F384" s="2" t="s">
        <v>1100</v>
      </c>
      <c r="G384" s="2" t="s">
        <v>1055</v>
      </c>
      <c r="H384" s="2" t="s">
        <v>1124</v>
      </c>
      <c r="I384" s="2" t="s">
        <v>1123</v>
      </c>
      <c r="J384" s="2" t="s">
        <v>1120</v>
      </c>
      <c r="K384" s="2">
        <v>2600</v>
      </c>
      <c r="L384" s="2" t="s">
        <v>1125</v>
      </c>
    </row>
    <row r="385" spans="1:12" x14ac:dyDescent="0.2">
      <c r="A385" s="2">
        <f t="shared" si="15"/>
        <v>4224</v>
      </c>
      <c r="B385" t="s">
        <v>664</v>
      </c>
      <c r="C385" t="s">
        <v>665</v>
      </c>
      <c r="D385" s="2" t="s">
        <v>629</v>
      </c>
      <c r="E385" s="2">
        <v>2009</v>
      </c>
      <c r="F385" s="2" t="s">
        <v>1100</v>
      </c>
      <c r="G385" s="2" t="s">
        <v>1055</v>
      </c>
      <c r="H385" s="2" t="s">
        <v>1124</v>
      </c>
      <c r="I385" s="2" t="s">
        <v>1123</v>
      </c>
      <c r="J385" s="2" t="s">
        <v>1120</v>
      </c>
      <c r="K385" s="2">
        <v>2600</v>
      </c>
      <c r="L385" s="2" t="s">
        <v>1125</v>
      </c>
    </row>
    <row r="386" spans="1:12" x14ac:dyDescent="0.2">
      <c r="A386" s="2">
        <f t="shared" si="15"/>
        <v>4225</v>
      </c>
      <c r="B386" t="s">
        <v>666</v>
      </c>
      <c r="C386" t="s">
        <v>217</v>
      </c>
      <c r="D386" s="2" t="s">
        <v>629</v>
      </c>
      <c r="E386" s="2">
        <v>2009</v>
      </c>
      <c r="F386" s="2" t="s">
        <v>1100</v>
      </c>
      <c r="G386" s="2" t="s">
        <v>1055</v>
      </c>
      <c r="H386" s="2" t="s">
        <v>1124</v>
      </c>
      <c r="I386" s="2" t="s">
        <v>1123</v>
      </c>
      <c r="J386" s="2" t="s">
        <v>1120</v>
      </c>
      <c r="K386" s="2">
        <v>2600</v>
      </c>
      <c r="L386" s="2" t="s">
        <v>1125</v>
      </c>
    </row>
    <row r="387" spans="1:12" x14ac:dyDescent="0.2">
      <c r="A387" s="2">
        <f t="shared" si="15"/>
        <v>4226</v>
      </c>
      <c r="B387" t="s">
        <v>667</v>
      </c>
      <c r="C387" t="s">
        <v>89</v>
      </c>
      <c r="D387" s="2" t="s">
        <v>629</v>
      </c>
      <c r="E387" s="2">
        <v>2009</v>
      </c>
      <c r="F387" s="2" t="s">
        <v>1103</v>
      </c>
      <c r="G387" s="2" t="s">
        <v>1054</v>
      </c>
      <c r="H387" s="2" t="s">
        <v>1121</v>
      </c>
      <c r="I387" s="2" t="s">
        <v>1122</v>
      </c>
      <c r="J387" s="2" t="s">
        <v>1120</v>
      </c>
      <c r="K387" s="2">
        <v>2600</v>
      </c>
      <c r="L387" s="2" t="s">
        <v>1116</v>
      </c>
    </row>
    <row r="388" spans="1:12" x14ac:dyDescent="0.2">
      <c r="A388" s="2">
        <f t="shared" si="15"/>
        <v>4227</v>
      </c>
      <c r="B388" t="s">
        <v>668</v>
      </c>
      <c r="C388" t="s">
        <v>619</v>
      </c>
      <c r="D388" s="2" t="s">
        <v>629</v>
      </c>
      <c r="E388" s="2">
        <v>2009</v>
      </c>
      <c r="F388" s="2" t="s">
        <v>1103</v>
      </c>
      <c r="G388" s="2" t="s">
        <v>1054</v>
      </c>
      <c r="H388" s="2" t="s">
        <v>1121</v>
      </c>
      <c r="I388" s="2" t="s">
        <v>1122</v>
      </c>
      <c r="J388" s="2" t="s">
        <v>1120</v>
      </c>
      <c r="K388" s="2">
        <v>2600</v>
      </c>
      <c r="L388" s="2" t="s">
        <v>1116</v>
      </c>
    </row>
    <row r="389" spans="1:12" x14ac:dyDescent="0.2">
      <c r="A389" s="2">
        <f t="shared" si="15"/>
        <v>4228</v>
      </c>
      <c r="B389" t="s">
        <v>669</v>
      </c>
      <c r="C389" t="s">
        <v>484</v>
      </c>
      <c r="D389" s="2" t="s">
        <v>629</v>
      </c>
      <c r="E389" s="2">
        <v>2009</v>
      </c>
      <c r="F389" s="2" t="s">
        <v>1103</v>
      </c>
      <c r="G389" s="2" t="s">
        <v>1054</v>
      </c>
      <c r="H389" s="2" t="s">
        <v>1121</v>
      </c>
      <c r="I389" s="2" t="s">
        <v>1122</v>
      </c>
      <c r="J389" s="2" t="s">
        <v>1120</v>
      </c>
      <c r="K389" s="2">
        <v>2600</v>
      </c>
      <c r="L389" s="2" t="s">
        <v>1116</v>
      </c>
    </row>
    <row r="390" spans="1:12" x14ac:dyDescent="0.2">
      <c r="A390" s="2">
        <f t="shared" si="15"/>
        <v>4229</v>
      </c>
      <c r="B390" t="s">
        <v>670</v>
      </c>
      <c r="C390" t="s">
        <v>671</v>
      </c>
      <c r="D390" s="2" t="s">
        <v>629</v>
      </c>
      <c r="E390" s="2">
        <v>2009</v>
      </c>
      <c r="F390" s="2" t="s">
        <v>1100</v>
      </c>
      <c r="G390" s="2" t="s">
        <v>1055</v>
      </c>
      <c r="H390" s="2" t="s">
        <v>1124</v>
      </c>
      <c r="I390" s="2" t="s">
        <v>1123</v>
      </c>
      <c r="J390" s="2" t="s">
        <v>1120</v>
      </c>
      <c r="K390" s="2">
        <v>2600</v>
      </c>
      <c r="L390" s="2" t="s">
        <v>1125</v>
      </c>
    </row>
    <row r="391" spans="1:12" x14ac:dyDescent="0.2">
      <c r="A391" s="2">
        <v>4301</v>
      </c>
      <c r="B391" t="s">
        <v>672</v>
      </c>
      <c r="C391" t="s">
        <v>673</v>
      </c>
      <c r="D391" s="2" t="s">
        <v>674</v>
      </c>
      <c r="E391" s="2">
        <v>2009</v>
      </c>
      <c r="F391" s="2" t="s">
        <v>1103</v>
      </c>
      <c r="G391" s="2" t="s">
        <v>1054</v>
      </c>
      <c r="H391" s="2" t="s">
        <v>1121</v>
      </c>
      <c r="I391" s="2" t="s">
        <v>1122</v>
      </c>
      <c r="J391" s="2" t="s">
        <v>1120</v>
      </c>
      <c r="K391" s="2">
        <v>2600</v>
      </c>
      <c r="L391" s="2" t="s">
        <v>1116</v>
      </c>
    </row>
    <row r="392" spans="1:12" x14ac:dyDescent="0.2">
      <c r="A392" s="2">
        <f>A391+1</f>
        <v>4302</v>
      </c>
      <c r="B392" t="s">
        <v>675</v>
      </c>
      <c r="C392" t="s">
        <v>162</v>
      </c>
      <c r="D392" s="2" t="s">
        <v>674</v>
      </c>
      <c r="E392" s="2">
        <v>2009</v>
      </c>
      <c r="F392" s="2" t="s">
        <v>1100</v>
      </c>
      <c r="G392" s="2" t="s">
        <v>1055</v>
      </c>
      <c r="H392" s="2" t="s">
        <v>1124</v>
      </c>
      <c r="I392" s="2" t="s">
        <v>1123</v>
      </c>
      <c r="J392" s="2" t="s">
        <v>1120</v>
      </c>
      <c r="K392" s="2">
        <v>2600</v>
      </c>
      <c r="L392" s="2" t="s">
        <v>1125</v>
      </c>
    </row>
    <row r="393" spans="1:12" x14ac:dyDescent="0.2">
      <c r="A393" s="2">
        <f t="shared" ref="A393:A418" si="16">A392+1</f>
        <v>4303</v>
      </c>
      <c r="B393" t="s">
        <v>199</v>
      </c>
      <c r="C393" t="s">
        <v>217</v>
      </c>
      <c r="D393" s="2" t="s">
        <v>674</v>
      </c>
      <c r="E393" s="2">
        <v>2009</v>
      </c>
      <c r="F393" s="2" t="s">
        <v>1100</v>
      </c>
      <c r="G393" s="2" t="s">
        <v>1055</v>
      </c>
      <c r="H393" s="2" t="s">
        <v>1124</v>
      </c>
      <c r="I393" s="2" t="s">
        <v>1123</v>
      </c>
      <c r="J393" s="2" t="s">
        <v>1120</v>
      </c>
      <c r="K393" s="2">
        <v>2600</v>
      </c>
      <c r="L393" s="2" t="s">
        <v>1125</v>
      </c>
    </row>
    <row r="394" spans="1:12" x14ac:dyDescent="0.2">
      <c r="A394" s="2">
        <f t="shared" si="16"/>
        <v>4304</v>
      </c>
      <c r="B394" t="s">
        <v>676</v>
      </c>
      <c r="C394" t="s">
        <v>19</v>
      </c>
      <c r="D394" s="2" t="s">
        <v>674</v>
      </c>
      <c r="E394" s="2">
        <v>2009</v>
      </c>
      <c r="F394" s="2" t="s">
        <v>1103</v>
      </c>
      <c r="G394" s="2" t="s">
        <v>1054</v>
      </c>
      <c r="H394" s="2" t="s">
        <v>1121</v>
      </c>
      <c r="I394" s="2" t="s">
        <v>1122</v>
      </c>
      <c r="J394" s="2" t="s">
        <v>1120</v>
      </c>
      <c r="K394" s="2">
        <v>2600</v>
      </c>
      <c r="L394" s="2" t="s">
        <v>1116</v>
      </c>
    </row>
    <row r="395" spans="1:12" x14ac:dyDescent="0.2">
      <c r="A395" s="2">
        <f t="shared" si="16"/>
        <v>4305</v>
      </c>
      <c r="B395" t="s">
        <v>677</v>
      </c>
      <c r="C395" t="s">
        <v>678</v>
      </c>
      <c r="D395" s="2" t="s">
        <v>674</v>
      </c>
      <c r="E395" s="2">
        <v>2009</v>
      </c>
      <c r="F395" s="2" t="s">
        <v>1103</v>
      </c>
      <c r="G395" s="2" t="s">
        <v>1054</v>
      </c>
      <c r="H395" s="2" t="s">
        <v>1121</v>
      </c>
      <c r="I395" s="2" t="s">
        <v>1122</v>
      </c>
      <c r="J395" s="2" t="s">
        <v>1120</v>
      </c>
      <c r="K395" s="2">
        <v>2600</v>
      </c>
      <c r="L395" s="2" t="s">
        <v>1116</v>
      </c>
    </row>
    <row r="396" spans="1:12" x14ac:dyDescent="0.2">
      <c r="A396" s="2">
        <f t="shared" si="16"/>
        <v>4306</v>
      </c>
      <c r="B396" t="s">
        <v>679</v>
      </c>
      <c r="C396" t="s">
        <v>680</v>
      </c>
      <c r="D396" s="2" t="s">
        <v>674</v>
      </c>
      <c r="E396" s="2">
        <v>2009</v>
      </c>
      <c r="F396" s="2" t="s">
        <v>1103</v>
      </c>
      <c r="G396" s="2" t="s">
        <v>1054</v>
      </c>
      <c r="H396" s="2" t="s">
        <v>1121</v>
      </c>
      <c r="I396" s="2" t="s">
        <v>1122</v>
      </c>
      <c r="J396" s="2" t="s">
        <v>1120</v>
      </c>
      <c r="K396" s="2">
        <v>2600</v>
      </c>
      <c r="L396" s="2" t="s">
        <v>1116</v>
      </c>
    </row>
    <row r="397" spans="1:12" x14ac:dyDescent="0.2">
      <c r="A397" s="2">
        <f t="shared" si="16"/>
        <v>4307</v>
      </c>
      <c r="B397" t="s">
        <v>681</v>
      </c>
      <c r="C397" t="s">
        <v>124</v>
      </c>
      <c r="D397" s="2" t="s">
        <v>674</v>
      </c>
      <c r="E397" s="2">
        <v>2009</v>
      </c>
      <c r="F397" s="2" t="s">
        <v>1100</v>
      </c>
      <c r="G397" s="2" t="s">
        <v>1055</v>
      </c>
      <c r="H397" s="2" t="s">
        <v>1124</v>
      </c>
      <c r="I397" s="2" t="s">
        <v>1123</v>
      </c>
      <c r="J397" s="2" t="s">
        <v>1120</v>
      </c>
      <c r="K397" s="2">
        <v>2600</v>
      </c>
      <c r="L397" s="2" t="s">
        <v>1125</v>
      </c>
    </row>
    <row r="398" spans="1:12" x14ac:dyDescent="0.2">
      <c r="A398" s="2">
        <f t="shared" si="16"/>
        <v>4308</v>
      </c>
      <c r="B398" t="s">
        <v>682</v>
      </c>
      <c r="C398" t="s">
        <v>683</v>
      </c>
      <c r="D398" s="2" t="s">
        <v>674</v>
      </c>
      <c r="E398" s="2">
        <v>2009</v>
      </c>
      <c r="F398" s="2" t="s">
        <v>1103</v>
      </c>
      <c r="G398" s="2" t="s">
        <v>1054</v>
      </c>
      <c r="H398" s="2" t="s">
        <v>1121</v>
      </c>
      <c r="I398" s="2" t="s">
        <v>1122</v>
      </c>
      <c r="J398" s="2" t="s">
        <v>1120</v>
      </c>
      <c r="K398" s="2">
        <v>2600</v>
      </c>
      <c r="L398" s="2" t="s">
        <v>1116</v>
      </c>
    </row>
    <row r="399" spans="1:12" x14ac:dyDescent="0.2">
      <c r="A399" s="2">
        <f t="shared" si="16"/>
        <v>4309</v>
      </c>
      <c r="B399" t="s">
        <v>684</v>
      </c>
      <c r="C399" t="s">
        <v>685</v>
      </c>
      <c r="D399" s="2" t="s">
        <v>674</v>
      </c>
      <c r="E399" s="2">
        <v>2009</v>
      </c>
      <c r="F399" s="2" t="s">
        <v>1103</v>
      </c>
      <c r="G399" s="2" t="s">
        <v>1054</v>
      </c>
      <c r="H399" s="2" t="s">
        <v>1121</v>
      </c>
      <c r="I399" s="2" t="s">
        <v>1122</v>
      </c>
      <c r="J399" s="2" t="s">
        <v>1120</v>
      </c>
      <c r="K399" s="2">
        <v>2600</v>
      </c>
      <c r="L399" s="2" t="s">
        <v>1116</v>
      </c>
    </row>
    <row r="400" spans="1:12" x14ac:dyDescent="0.2">
      <c r="A400" s="2">
        <f t="shared" si="16"/>
        <v>4310</v>
      </c>
      <c r="B400" t="s">
        <v>686</v>
      </c>
      <c r="C400" t="s">
        <v>89</v>
      </c>
      <c r="D400" s="2" t="s">
        <v>674</v>
      </c>
      <c r="E400" s="2">
        <v>2009</v>
      </c>
      <c r="F400" s="2" t="s">
        <v>1103</v>
      </c>
      <c r="G400" s="2" t="s">
        <v>1054</v>
      </c>
      <c r="H400" s="2" t="s">
        <v>1121</v>
      </c>
      <c r="I400" s="2" t="s">
        <v>1122</v>
      </c>
      <c r="J400" s="2" t="s">
        <v>1120</v>
      </c>
      <c r="K400" s="2">
        <v>2600</v>
      </c>
      <c r="L400" s="2" t="s">
        <v>1116</v>
      </c>
    </row>
    <row r="401" spans="1:12" x14ac:dyDescent="0.2">
      <c r="A401" s="2">
        <f t="shared" si="16"/>
        <v>4311</v>
      </c>
      <c r="B401" t="s">
        <v>687</v>
      </c>
      <c r="C401" t="s">
        <v>8</v>
      </c>
      <c r="D401" s="2" t="s">
        <v>674</v>
      </c>
      <c r="E401" s="2">
        <v>2009</v>
      </c>
      <c r="F401" s="2" t="s">
        <v>1103</v>
      </c>
      <c r="G401" s="2" t="s">
        <v>1054</v>
      </c>
      <c r="H401" s="2" t="s">
        <v>1121</v>
      </c>
      <c r="I401" s="2" t="s">
        <v>1122</v>
      </c>
      <c r="J401" s="2" t="s">
        <v>1120</v>
      </c>
      <c r="K401" s="2">
        <v>2600</v>
      </c>
      <c r="L401" s="2" t="s">
        <v>1116</v>
      </c>
    </row>
    <row r="402" spans="1:12" x14ac:dyDescent="0.2">
      <c r="A402" s="2">
        <f t="shared" si="16"/>
        <v>4312</v>
      </c>
      <c r="B402" t="s">
        <v>688</v>
      </c>
      <c r="C402" t="s">
        <v>689</v>
      </c>
      <c r="D402" s="2" t="s">
        <v>674</v>
      </c>
      <c r="E402" s="2">
        <v>2009</v>
      </c>
      <c r="F402" s="2" t="s">
        <v>1100</v>
      </c>
      <c r="G402" s="2" t="s">
        <v>1055</v>
      </c>
      <c r="H402" s="2" t="s">
        <v>1124</v>
      </c>
      <c r="I402" s="2" t="s">
        <v>1123</v>
      </c>
      <c r="J402" s="2" t="s">
        <v>1120</v>
      </c>
      <c r="K402" s="2">
        <v>2600</v>
      </c>
      <c r="L402" s="2" t="s">
        <v>1125</v>
      </c>
    </row>
    <row r="403" spans="1:12" x14ac:dyDescent="0.2">
      <c r="A403" s="2">
        <f t="shared" si="16"/>
        <v>4313</v>
      </c>
      <c r="B403" t="s">
        <v>565</v>
      </c>
      <c r="C403" t="s">
        <v>690</v>
      </c>
      <c r="D403" s="2" t="s">
        <v>674</v>
      </c>
      <c r="E403" s="2">
        <v>2009</v>
      </c>
      <c r="F403" s="2" t="s">
        <v>1100</v>
      </c>
      <c r="G403" s="2" t="s">
        <v>1055</v>
      </c>
      <c r="H403" s="2" t="s">
        <v>1124</v>
      </c>
      <c r="I403" s="2" t="s">
        <v>1123</v>
      </c>
      <c r="J403" s="2" t="s">
        <v>1120</v>
      </c>
      <c r="K403" s="2">
        <v>2600</v>
      </c>
      <c r="L403" s="2" t="s">
        <v>1125</v>
      </c>
    </row>
    <row r="404" spans="1:12" x14ac:dyDescent="0.2">
      <c r="A404" s="2">
        <f t="shared" si="16"/>
        <v>4314</v>
      </c>
      <c r="B404" t="s">
        <v>691</v>
      </c>
      <c r="C404" t="s">
        <v>117</v>
      </c>
      <c r="D404" s="2" t="s">
        <v>674</v>
      </c>
      <c r="E404" s="2">
        <v>2009</v>
      </c>
      <c r="F404" s="2" t="s">
        <v>1103</v>
      </c>
      <c r="G404" s="2" t="s">
        <v>1054</v>
      </c>
      <c r="H404" s="2" t="s">
        <v>1121</v>
      </c>
      <c r="I404" s="2" t="s">
        <v>1122</v>
      </c>
      <c r="J404" s="2" t="s">
        <v>1120</v>
      </c>
      <c r="K404" s="2">
        <v>2600</v>
      </c>
      <c r="L404" s="2" t="s">
        <v>1116</v>
      </c>
    </row>
    <row r="405" spans="1:12" x14ac:dyDescent="0.2">
      <c r="A405" s="2">
        <f t="shared" si="16"/>
        <v>4315</v>
      </c>
      <c r="B405" t="s">
        <v>692</v>
      </c>
      <c r="C405" t="s">
        <v>117</v>
      </c>
      <c r="D405" s="2" t="s">
        <v>674</v>
      </c>
      <c r="E405" s="2">
        <v>2009</v>
      </c>
      <c r="F405" s="2" t="s">
        <v>1103</v>
      </c>
      <c r="G405" s="2" t="s">
        <v>1054</v>
      </c>
      <c r="H405" s="2" t="s">
        <v>1121</v>
      </c>
      <c r="I405" s="2" t="s">
        <v>1122</v>
      </c>
      <c r="J405" s="2" t="s">
        <v>1120</v>
      </c>
      <c r="K405" s="2">
        <v>2600</v>
      </c>
      <c r="L405" s="2" t="s">
        <v>1116</v>
      </c>
    </row>
    <row r="406" spans="1:12" x14ac:dyDescent="0.2">
      <c r="A406" s="2">
        <f t="shared" si="16"/>
        <v>4316</v>
      </c>
      <c r="B406" t="s">
        <v>693</v>
      </c>
      <c r="C406" t="s">
        <v>678</v>
      </c>
      <c r="D406" s="2" t="s">
        <v>674</v>
      </c>
      <c r="E406" s="2">
        <v>2009</v>
      </c>
      <c r="F406" s="2" t="s">
        <v>1103</v>
      </c>
      <c r="G406" s="2" t="s">
        <v>1054</v>
      </c>
      <c r="H406" s="2" t="s">
        <v>1121</v>
      </c>
      <c r="I406" s="2" t="s">
        <v>1122</v>
      </c>
      <c r="J406" s="2" t="s">
        <v>1120</v>
      </c>
      <c r="K406" s="2">
        <v>2600</v>
      </c>
      <c r="L406" s="2" t="s">
        <v>1116</v>
      </c>
    </row>
    <row r="407" spans="1:12" x14ac:dyDescent="0.2">
      <c r="A407" s="2">
        <f t="shared" si="16"/>
        <v>4317</v>
      </c>
      <c r="B407" t="s">
        <v>655</v>
      </c>
      <c r="C407" t="s">
        <v>164</v>
      </c>
      <c r="D407" s="2" t="s">
        <v>674</v>
      </c>
      <c r="E407" s="2">
        <v>2009</v>
      </c>
      <c r="F407" s="2" t="s">
        <v>1100</v>
      </c>
      <c r="G407" s="2" t="s">
        <v>1055</v>
      </c>
      <c r="H407" s="2" t="s">
        <v>1124</v>
      </c>
      <c r="I407" s="2" t="s">
        <v>1123</v>
      </c>
      <c r="J407" s="2" t="s">
        <v>1120</v>
      </c>
      <c r="K407" s="2">
        <v>2600</v>
      </c>
      <c r="L407" s="2" t="s">
        <v>1125</v>
      </c>
    </row>
    <row r="408" spans="1:12" x14ac:dyDescent="0.2">
      <c r="A408" s="2">
        <f t="shared" si="16"/>
        <v>4318</v>
      </c>
      <c r="B408" t="s">
        <v>694</v>
      </c>
      <c r="C408" t="s">
        <v>172</v>
      </c>
      <c r="D408" s="2" t="s">
        <v>674</v>
      </c>
      <c r="E408" s="2">
        <v>2009</v>
      </c>
      <c r="F408" s="2" t="s">
        <v>1103</v>
      </c>
      <c r="G408" s="2" t="s">
        <v>1054</v>
      </c>
      <c r="H408" s="2" t="s">
        <v>1121</v>
      </c>
      <c r="I408" s="2" t="s">
        <v>1122</v>
      </c>
      <c r="J408" s="2" t="s">
        <v>1120</v>
      </c>
      <c r="K408" s="2">
        <v>2600</v>
      </c>
      <c r="L408" s="2" t="s">
        <v>1116</v>
      </c>
    </row>
    <row r="409" spans="1:12" x14ac:dyDescent="0.2">
      <c r="A409" s="2">
        <f t="shared" si="16"/>
        <v>4319</v>
      </c>
      <c r="B409" t="s">
        <v>695</v>
      </c>
      <c r="C409" t="s">
        <v>696</v>
      </c>
      <c r="D409" s="2" t="s">
        <v>674</v>
      </c>
      <c r="E409" s="2">
        <v>2009</v>
      </c>
      <c r="F409" s="2" t="s">
        <v>1100</v>
      </c>
      <c r="G409" s="2" t="s">
        <v>1055</v>
      </c>
      <c r="H409" s="2" t="s">
        <v>1124</v>
      </c>
      <c r="I409" s="2" t="s">
        <v>1123</v>
      </c>
      <c r="J409" s="2" t="s">
        <v>1120</v>
      </c>
      <c r="K409" s="2">
        <v>2600</v>
      </c>
      <c r="L409" s="2" t="s">
        <v>1125</v>
      </c>
    </row>
    <row r="410" spans="1:12" x14ac:dyDescent="0.2">
      <c r="A410" s="2">
        <f t="shared" si="16"/>
        <v>4320</v>
      </c>
      <c r="B410" t="s">
        <v>697</v>
      </c>
      <c r="C410" t="s">
        <v>698</v>
      </c>
      <c r="D410" s="2" t="s">
        <v>674</v>
      </c>
      <c r="E410" s="2">
        <v>2009</v>
      </c>
      <c r="F410" s="2" t="s">
        <v>1100</v>
      </c>
      <c r="G410" s="2" t="s">
        <v>1055</v>
      </c>
      <c r="H410" s="2" t="s">
        <v>1124</v>
      </c>
      <c r="I410" s="2" t="s">
        <v>1123</v>
      </c>
      <c r="J410" s="2" t="s">
        <v>1120</v>
      </c>
      <c r="K410" s="2">
        <v>2600</v>
      </c>
      <c r="L410" s="2" t="s">
        <v>1125</v>
      </c>
    </row>
    <row r="411" spans="1:12" x14ac:dyDescent="0.2">
      <c r="A411" s="2">
        <f t="shared" si="16"/>
        <v>4321</v>
      </c>
      <c r="B411" t="s">
        <v>699</v>
      </c>
      <c r="C411" t="s">
        <v>427</v>
      </c>
      <c r="D411" s="2" t="s">
        <v>674</v>
      </c>
      <c r="E411" s="2">
        <v>2009</v>
      </c>
      <c r="F411" s="2" t="s">
        <v>1100</v>
      </c>
      <c r="G411" s="2" t="s">
        <v>1055</v>
      </c>
      <c r="H411" s="2" t="s">
        <v>1124</v>
      </c>
      <c r="I411" s="2" t="s">
        <v>1123</v>
      </c>
      <c r="J411" s="2" t="s">
        <v>1120</v>
      </c>
      <c r="K411" s="2">
        <v>2600</v>
      </c>
      <c r="L411" s="2" t="s">
        <v>1125</v>
      </c>
    </row>
    <row r="412" spans="1:12" x14ac:dyDescent="0.2">
      <c r="A412" s="2">
        <f t="shared" si="16"/>
        <v>4322</v>
      </c>
      <c r="B412" t="s">
        <v>579</v>
      </c>
      <c r="C412" t="s">
        <v>191</v>
      </c>
      <c r="D412" s="2" t="s">
        <v>674</v>
      </c>
      <c r="E412" s="2">
        <v>2009</v>
      </c>
      <c r="F412" s="2" t="s">
        <v>1103</v>
      </c>
      <c r="G412" s="2" t="s">
        <v>1054</v>
      </c>
      <c r="H412" s="2" t="s">
        <v>1121</v>
      </c>
      <c r="I412" s="2" t="s">
        <v>1122</v>
      </c>
      <c r="J412" s="2" t="s">
        <v>1120</v>
      </c>
      <c r="K412" s="2">
        <v>2600</v>
      </c>
      <c r="L412" s="2" t="s">
        <v>1116</v>
      </c>
    </row>
    <row r="413" spans="1:12" x14ac:dyDescent="0.2">
      <c r="A413" s="2">
        <f t="shared" si="16"/>
        <v>4323</v>
      </c>
      <c r="B413" t="s">
        <v>700</v>
      </c>
      <c r="C413" t="s">
        <v>701</v>
      </c>
      <c r="D413" s="2" t="s">
        <v>674</v>
      </c>
      <c r="E413" s="2">
        <v>2009</v>
      </c>
      <c r="F413" s="2" t="s">
        <v>1100</v>
      </c>
      <c r="G413" s="2" t="s">
        <v>1055</v>
      </c>
      <c r="H413" s="2" t="s">
        <v>1124</v>
      </c>
      <c r="I413" s="2" t="s">
        <v>1123</v>
      </c>
      <c r="J413" s="2" t="s">
        <v>1120</v>
      </c>
      <c r="K413" s="2">
        <v>2600</v>
      </c>
      <c r="L413" s="2" t="s">
        <v>1125</v>
      </c>
    </row>
    <row r="414" spans="1:12" x14ac:dyDescent="0.2">
      <c r="A414" s="2">
        <f t="shared" si="16"/>
        <v>4324</v>
      </c>
      <c r="B414" t="s">
        <v>702</v>
      </c>
      <c r="C414" t="s">
        <v>221</v>
      </c>
      <c r="D414" s="2" t="s">
        <v>674</v>
      </c>
      <c r="E414" s="2">
        <v>2009</v>
      </c>
      <c r="F414" s="2" t="s">
        <v>1100</v>
      </c>
      <c r="G414" s="2" t="s">
        <v>1055</v>
      </c>
      <c r="H414" s="2" t="s">
        <v>1124</v>
      </c>
      <c r="I414" s="2" t="s">
        <v>1123</v>
      </c>
      <c r="J414" s="2" t="s">
        <v>1120</v>
      </c>
      <c r="K414" s="2">
        <v>2600</v>
      </c>
      <c r="L414" s="2" t="s">
        <v>1125</v>
      </c>
    </row>
    <row r="415" spans="1:12" x14ac:dyDescent="0.2">
      <c r="A415" s="2">
        <f t="shared" si="16"/>
        <v>4325</v>
      </c>
      <c r="B415" t="s">
        <v>703</v>
      </c>
      <c r="C415" t="s">
        <v>704</v>
      </c>
      <c r="D415" s="2" t="s">
        <v>674</v>
      </c>
      <c r="E415" s="2">
        <v>2009</v>
      </c>
      <c r="F415" s="2" t="s">
        <v>1100</v>
      </c>
      <c r="G415" s="2" t="s">
        <v>1055</v>
      </c>
      <c r="H415" s="2" t="s">
        <v>1124</v>
      </c>
      <c r="I415" s="2" t="s">
        <v>1123</v>
      </c>
      <c r="J415" s="2" t="s">
        <v>1120</v>
      </c>
      <c r="K415" s="2">
        <v>2600</v>
      </c>
      <c r="L415" s="2" t="s">
        <v>1125</v>
      </c>
    </row>
    <row r="416" spans="1:12" x14ac:dyDescent="0.2">
      <c r="A416" s="2">
        <f t="shared" si="16"/>
        <v>4326</v>
      </c>
      <c r="B416" t="s">
        <v>705</v>
      </c>
      <c r="C416" t="s">
        <v>176</v>
      </c>
      <c r="D416" s="2" t="s">
        <v>674</v>
      </c>
      <c r="E416" s="2">
        <v>2009</v>
      </c>
      <c r="F416" s="2" t="s">
        <v>1103</v>
      </c>
      <c r="G416" s="2" t="s">
        <v>1054</v>
      </c>
      <c r="H416" s="2" t="s">
        <v>1121</v>
      </c>
      <c r="I416" s="2" t="s">
        <v>1122</v>
      </c>
      <c r="J416" s="2" t="s">
        <v>1120</v>
      </c>
      <c r="K416" s="2">
        <v>2600</v>
      </c>
      <c r="L416" s="2" t="s">
        <v>1116</v>
      </c>
    </row>
    <row r="417" spans="1:12" x14ac:dyDescent="0.2">
      <c r="A417" s="2">
        <f t="shared" si="16"/>
        <v>4327</v>
      </c>
      <c r="B417" t="s">
        <v>706</v>
      </c>
      <c r="C417" t="s">
        <v>707</v>
      </c>
      <c r="D417" s="2" t="s">
        <v>674</v>
      </c>
      <c r="E417" s="2">
        <v>2009</v>
      </c>
      <c r="F417" s="2" t="s">
        <v>1103</v>
      </c>
      <c r="G417" s="2" t="s">
        <v>1054</v>
      </c>
      <c r="H417" s="2" t="s">
        <v>1121</v>
      </c>
      <c r="I417" s="2" t="s">
        <v>1122</v>
      </c>
      <c r="J417" s="2" t="s">
        <v>1120</v>
      </c>
      <c r="K417" s="2">
        <v>2600</v>
      </c>
      <c r="L417" s="2" t="s">
        <v>1116</v>
      </c>
    </row>
    <row r="418" spans="1:12" x14ac:dyDescent="0.2">
      <c r="A418" s="2">
        <f t="shared" si="16"/>
        <v>4328</v>
      </c>
      <c r="B418" t="s">
        <v>708</v>
      </c>
      <c r="C418" t="s">
        <v>709</v>
      </c>
      <c r="D418" s="2" t="s">
        <v>674</v>
      </c>
      <c r="E418" s="2">
        <v>2009</v>
      </c>
      <c r="F418" s="2" t="s">
        <v>1100</v>
      </c>
      <c r="G418" s="2" t="s">
        <v>1055</v>
      </c>
      <c r="H418" s="2" t="s">
        <v>1124</v>
      </c>
      <c r="I418" s="2" t="s">
        <v>1123</v>
      </c>
      <c r="J418" s="2" t="s">
        <v>1120</v>
      </c>
      <c r="K418" s="2">
        <v>2600</v>
      </c>
      <c r="L418" s="2" t="s">
        <v>1125</v>
      </c>
    </row>
    <row r="419" spans="1:12" x14ac:dyDescent="0.2">
      <c r="A419" s="2">
        <v>4401</v>
      </c>
      <c r="B419" t="s">
        <v>710</v>
      </c>
      <c r="C419" t="s">
        <v>272</v>
      </c>
      <c r="D419" s="2" t="s">
        <v>711</v>
      </c>
      <c r="E419" s="2">
        <v>2009</v>
      </c>
      <c r="F419" s="2" t="s">
        <v>1103</v>
      </c>
      <c r="G419" s="2" t="s">
        <v>1054</v>
      </c>
      <c r="H419" s="2" t="s">
        <v>1121</v>
      </c>
      <c r="I419" s="2" t="s">
        <v>1122</v>
      </c>
      <c r="J419" s="2" t="s">
        <v>1120</v>
      </c>
      <c r="K419" s="2">
        <v>2600</v>
      </c>
      <c r="L419" s="2" t="s">
        <v>1116</v>
      </c>
    </row>
    <row r="420" spans="1:12" x14ac:dyDescent="0.2">
      <c r="A420" s="2">
        <f>A419+1</f>
        <v>4402</v>
      </c>
      <c r="B420" t="s">
        <v>712</v>
      </c>
      <c r="C420" t="s">
        <v>622</v>
      </c>
      <c r="D420" s="2" t="s">
        <v>711</v>
      </c>
      <c r="E420" s="2">
        <v>2009</v>
      </c>
      <c r="F420" s="2" t="s">
        <v>1103</v>
      </c>
      <c r="G420" s="2" t="s">
        <v>1054</v>
      </c>
      <c r="H420" s="2" t="s">
        <v>1121</v>
      </c>
      <c r="I420" s="2" t="s">
        <v>1122</v>
      </c>
      <c r="J420" s="2" t="s">
        <v>1120</v>
      </c>
      <c r="K420" s="2">
        <v>2600</v>
      </c>
      <c r="L420" s="2" t="s">
        <v>1116</v>
      </c>
    </row>
    <row r="421" spans="1:12" x14ac:dyDescent="0.2">
      <c r="A421" s="2">
        <f t="shared" ref="A421:A448" si="17">A420+1</f>
        <v>4403</v>
      </c>
      <c r="B421" t="s">
        <v>585</v>
      </c>
      <c r="C421" t="s">
        <v>429</v>
      </c>
      <c r="D421" s="2" t="s">
        <v>711</v>
      </c>
      <c r="E421" s="2">
        <v>2009</v>
      </c>
      <c r="F421" s="2" t="s">
        <v>1100</v>
      </c>
      <c r="G421" s="2" t="s">
        <v>1055</v>
      </c>
      <c r="H421" s="2" t="s">
        <v>1124</v>
      </c>
      <c r="I421" s="2" t="s">
        <v>1123</v>
      </c>
      <c r="J421" s="2" t="s">
        <v>1120</v>
      </c>
      <c r="K421" s="2">
        <v>2600</v>
      </c>
      <c r="L421" s="2" t="s">
        <v>1125</v>
      </c>
    </row>
    <row r="422" spans="1:12" x14ac:dyDescent="0.2">
      <c r="A422" s="2">
        <f t="shared" si="17"/>
        <v>4404</v>
      </c>
      <c r="B422" t="s">
        <v>713</v>
      </c>
      <c r="C422" t="s">
        <v>208</v>
      </c>
      <c r="D422" s="2" t="s">
        <v>711</v>
      </c>
      <c r="E422" s="2">
        <v>2009</v>
      </c>
      <c r="F422" s="2" t="s">
        <v>1100</v>
      </c>
      <c r="G422" s="2" t="s">
        <v>1055</v>
      </c>
      <c r="H422" s="2" t="s">
        <v>1124</v>
      </c>
      <c r="I422" s="2" t="s">
        <v>1123</v>
      </c>
      <c r="J422" s="2" t="s">
        <v>1120</v>
      </c>
      <c r="K422" s="2">
        <v>2600</v>
      </c>
      <c r="L422" s="2" t="s">
        <v>1125</v>
      </c>
    </row>
    <row r="423" spans="1:12" x14ac:dyDescent="0.2">
      <c r="A423" s="2">
        <f t="shared" si="17"/>
        <v>4405</v>
      </c>
      <c r="B423" t="s">
        <v>714</v>
      </c>
      <c r="C423" t="s">
        <v>247</v>
      </c>
      <c r="D423" s="2" t="s">
        <v>711</v>
      </c>
      <c r="E423" s="2">
        <v>2008</v>
      </c>
      <c r="F423" s="2" t="s">
        <v>1102</v>
      </c>
      <c r="G423" s="2" t="s">
        <v>1054</v>
      </c>
      <c r="H423" s="2" t="s">
        <v>1127</v>
      </c>
      <c r="I423" s="2" t="s">
        <v>1128</v>
      </c>
      <c r="J423" s="2" t="s">
        <v>1120</v>
      </c>
      <c r="K423" s="2">
        <v>2600</v>
      </c>
      <c r="L423" s="2" t="s">
        <v>1126</v>
      </c>
    </row>
    <row r="424" spans="1:12" x14ac:dyDescent="0.2">
      <c r="A424" s="2">
        <f t="shared" si="17"/>
        <v>4406</v>
      </c>
      <c r="B424" t="s">
        <v>400</v>
      </c>
      <c r="C424" t="s">
        <v>117</v>
      </c>
      <c r="D424" s="2" t="s">
        <v>711</v>
      </c>
      <c r="E424" s="2">
        <v>2009</v>
      </c>
      <c r="F424" s="2" t="s">
        <v>1103</v>
      </c>
      <c r="G424" s="2" t="s">
        <v>1054</v>
      </c>
      <c r="H424" s="2" t="s">
        <v>1121</v>
      </c>
      <c r="I424" s="2" t="s">
        <v>1122</v>
      </c>
      <c r="J424" s="2" t="s">
        <v>1120</v>
      </c>
      <c r="K424" s="2">
        <v>2600</v>
      </c>
      <c r="L424" s="2" t="s">
        <v>1116</v>
      </c>
    </row>
    <row r="425" spans="1:12" x14ac:dyDescent="0.2">
      <c r="A425" s="2">
        <f t="shared" si="17"/>
        <v>4407</v>
      </c>
      <c r="B425" t="s">
        <v>715</v>
      </c>
      <c r="C425" t="s">
        <v>716</v>
      </c>
      <c r="D425" s="2" t="s">
        <v>711</v>
      </c>
      <c r="E425" s="2">
        <v>2009</v>
      </c>
      <c r="F425" s="2" t="s">
        <v>1100</v>
      </c>
      <c r="G425" s="2" t="s">
        <v>1055</v>
      </c>
      <c r="H425" s="2" t="s">
        <v>1124</v>
      </c>
      <c r="I425" s="2" t="s">
        <v>1123</v>
      </c>
      <c r="J425" s="2" t="s">
        <v>1120</v>
      </c>
      <c r="K425" s="2">
        <v>2600</v>
      </c>
      <c r="L425" s="2" t="s">
        <v>1125</v>
      </c>
    </row>
    <row r="426" spans="1:12" x14ac:dyDescent="0.2">
      <c r="A426" s="2">
        <f t="shared" si="17"/>
        <v>4408</v>
      </c>
      <c r="B426" t="s">
        <v>717</v>
      </c>
      <c r="C426" t="s">
        <v>426</v>
      </c>
      <c r="D426" s="2" t="s">
        <v>711</v>
      </c>
      <c r="E426" s="2">
        <v>2009</v>
      </c>
      <c r="F426" s="2" t="s">
        <v>1100</v>
      </c>
      <c r="G426" s="2" t="s">
        <v>1055</v>
      </c>
      <c r="H426" s="2" t="s">
        <v>1124</v>
      </c>
      <c r="I426" s="2" t="s">
        <v>1123</v>
      </c>
      <c r="J426" s="2" t="s">
        <v>1120</v>
      </c>
      <c r="K426" s="2">
        <v>2600</v>
      </c>
      <c r="L426" s="2" t="s">
        <v>1125</v>
      </c>
    </row>
    <row r="427" spans="1:12" x14ac:dyDescent="0.2">
      <c r="A427" s="2">
        <f t="shared" si="17"/>
        <v>4409</v>
      </c>
      <c r="B427" t="s">
        <v>718</v>
      </c>
      <c r="C427" t="s">
        <v>719</v>
      </c>
      <c r="D427" s="2" t="s">
        <v>711</v>
      </c>
      <c r="E427" s="2">
        <v>2009</v>
      </c>
      <c r="F427" s="2" t="s">
        <v>1103</v>
      </c>
      <c r="G427" s="2" t="s">
        <v>1054</v>
      </c>
      <c r="H427" s="2" t="s">
        <v>1121</v>
      </c>
      <c r="I427" s="2" t="s">
        <v>1122</v>
      </c>
      <c r="J427" s="2" t="s">
        <v>1120</v>
      </c>
      <c r="K427" s="2">
        <v>2600</v>
      </c>
      <c r="L427" s="2" t="s">
        <v>1116</v>
      </c>
    </row>
    <row r="428" spans="1:12" x14ac:dyDescent="0.2">
      <c r="A428" s="2">
        <f t="shared" si="17"/>
        <v>4410</v>
      </c>
      <c r="B428" t="s">
        <v>412</v>
      </c>
      <c r="C428" t="s">
        <v>97</v>
      </c>
      <c r="D428" s="2" t="s">
        <v>711</v>
      </c>
      <c r="E428" s="2">
        <v>2009</v>
      </c>
      <c r="F428" s="2" t="s">
        <v>1100</v>
      </c>
      <c r="G428" s="2" t="s">
        <v>1055</v>
      </c>
      <c r="H428" s="2" t="s">
        <v>1124</v>
      </c>
      <c r="I428" s="2" t="s">
        <v>1123</v>
      </c>
      <c r="J428" s="2" t="s">
        <v>1120</v>
      </c>
      <c r="K428" s="2">
        <v>2600</v>
      </c>
      <c r="L428" s="2" t="s">
        <v>1125</v>
      </c>
    </row>
    <row r="429" spans="1:12" x14ac:dyDescent="0.2">
      <c r="A429" s="2">
        <f t="shared" si="17"/>
        <v>4411</v>
      </c>
      <c r="B429" t="s">
        <v>720</v>
      </c>
      <c r="C429" t="s">
        <v>35</v>
      </c>
      <c r="D429" s="2" t="s">
        <v>711</v>
      </c>
      <c r="E429" s="2">
        <v>2009</v>
      </c>
      <c r="F429" s="2" t="s">
        <v>1100</v>
      </c>
      <c r="G429" s="2" t="s">
        <v>1055</v>
      </c>
      <c r="H429" s="2" t="s">
        <v>1124</v>
      </c>
      <c r="I429" s="2" t="s">
        <v>1123</v>
      </c>
      <c r="J429" s="2" t="s">
        <v>1120</v>
      </c>
      <c r="K429" s="2">
        <v>2600</v>
      </c>
      <c r="L429" s="2" t="s">
        <v>1125</v>
      </c>
    </row>
    <row r="430" spans="1:12" x14ac:dyDescent="0.2">
      <c r="A430" s="2">
        <f t="shared" si="17"/>
        <v>4412</v>
      </c>
      <c r="B430" t="s">
        <v>721</v>
      </c>
      <c r="C430" t="s">
        <v>722</v>
      </c>
      <c r="D430" s="2" t="s">
        <v>711</v>
      </c>
      <c r="E430" s="2">
        <v>2009</v>
      </c>
      <c r="F430" s="2" t="s">
        <v>1103</v>
      </c>
      <c r="G430" s="2" t="s">
        <v>1054</v>
      </c>
      <c r="H430" s="2" t="s">
        <v>1121</v>
      </c>
      <c r="I430" s="2" t="s">
        <v>1122</v>
      </c>
      <c r="J430" s="2" t="s">
        <v>1120</v>
      </c>
      <c r="K430" s="2">
        <v>2600</v>
      </c>
      <c r="L430" s="2" t="s">
        <v>1116</v>
      </c>
    </row>
    <row r="431" spans="1:12" x14ac:dyDescent="0.2">
      <c r="A431" s="2">
        <f t="shared" si="17"/>
        <v>4413</v>
      </c>
      <c r="B431" t="s">
        <v>78</v>
      </c>
      <c r="C431" t="s">
        <v>723</v>
      </c>
      <c r="D431" s="2" t="s">
        <v>711</v>
      </c>
      <c r="E431" s="2">
        <v>2009</v>
      </c>
      <c r="F431" s="2" t="s">
        <v>1103</v>
      </c>
      <c r="G431" s="2" t="s">
        <v>1054</v>
      </c>
      <c r="H431" s="2" t="s">
        <v>1121</v>
      </c>
      <c r="I431" s="2" t="s">
        <v>1122</v>
      </c>
      <c r="J431" s="2" t="s">
        <v>1120</v>
      </c>
      <c r="K431" s="2">
        <v>2600</v>
      </c>
      <c r="L431" s="2" t="s">
        <v>1116</v>
      </c>
    </row>
    <row r="432" spans="1:12" x14ac:dyDescent="0.2">
      <c r="A432" s="2">
        <f t="shared" si="17"/>
        <v>4414</v>
      </c>
      <c r="B432" t="s">
        <v>28</v>
      </c>
      <c r="C432" t="s">
        <v>482</v>
      </c>
      <c r="D432" s="2" t="s">
        <v>711</v>
      </c>
      <c r="E432" s="2">
        <v>2009</v>
      </c>
      <c r="F432" s="2" t="s">
        <v>1103</v>
      </c>
      <c r="G432" s="2" t="s">
        <v>1054</v>
      </c>
      <c r="H432" s="2" t="s">
        <v>1121</v>
      </c>
      <c r="I432" s="2" t="s">
        <v>1122</v>
      </c>
      <c r="J432" s="2" t="s">
        <v>1120</v>
      </c>
      <c r="K432" s="2">
        <v>2600</v>
      </c>
      <c r="L432" s="2" t="s">
        <v>1116</v>
      </c>
    </row>
    <row r="433" spans="1:12" x14ac:dyDescent="0.2">
      <c r="A433" s="2">
        <f t="shared" si="17"/>
        <v>4415</v>
      </c>
      <c r="B433" t="s">
        <v>32</v>
      </c>
      <c r="C433" t="s">
        <v>724</v>
      </c>
      <c r="D433" s="2" t="s">
        <v>711</v>
      </c>
      <c r="E433" s="2">
        <v>2009</v>
      </c>
      <c r="F433" s="2" t="s">
        <v>1103</v>
      </c>
      <c r="G433" s="2" t="s">
        <v>1054</v>
      </c>
      <c r="H433" s="2" t="s">
        <v>1121</v>
      </c>
      <c r="I433" s="2" t="s">
        <v>1122</v>
      </c>
      <c r="J433" s="2" t="s">
        <v>1120</v>
      </c>
      <c r="K433" s="2">
        <v>2600</v>
      </c>
      <c r="L433" s="2" t="s">
        <v>1116</v>
      </c>
    </row>
    <row r="434" spans="1:12" x14ac:dyDescent="0.2">
      <c r="A434" s="2">
        <f t="shared" si="17"/>
        <v>4416</v>
      </c>
      <c r="B434" t="s">
        <v>725</v>
      </c>
      <c r="C434" t="s">
        <v>726</v>
      </c>
      <c r="D434" s="2" t="s">
        <v>711</v>
      </c>
      <c r="E434" s="2">
        <v>2009</v>
      </c>
      <c r="F434" s="2" t="s">
        <v>1100</v>
      </c>
      <c r="G434" s="2" t="s">
        <v>1055</v>
      </c>
      <c r="H434" s="2" t="s">
        <v>1124</v>
      </c>
      <c r="I434" s="2" t="s">
        <v>1123</v>
      </c>
      <c r="J434" s="2" t="s">
        <v>1120</v>
      </c>
      <c r="K434" s="2">
        <v>2600</v>
      </c>
      <c r="L434" s="2" t="s">
        <v>1125</v>
      </c>
    </row>
    <row r="435" spans="1:12" x14ac:dyDescent="0.2">
      <c r="A435" s="2">
        <f t="shared" si="17"/>
        <v>4417</v>
      </c>
      <c r="B435" t="s">
        <v>219</v>
      </c>
      <c r="C435" t="s">
        <v>208</v>
      </c>
      <c r="D435" s="2" t="s">
        <v>711</v>
      </c>
      <c r="E435" s="2">
        <v>2009</v>
      </c>
      <c r="F435" s="2" t="s">
        <v>1100</v>
      </c>
      <c r="G435" s="2" t="s">
        <v>1055</v>
      </c>
      <c r="H435" s="2" t="s">
        <v>1124</v>
      </c>
      <c r="I435" s="2" t="s">
        <v>1123</v>
      </c>
      <c r="J435" s="2" t="s">
        <v>1120</v>
      </c>
      <c r="K435" s="2">
        <v>2600</v>
      </c>
      <c r="L435" s="2" t="s">
        <v>1125</v>
      </c>
    </row>
    <row r="436" spans="1:12" x14ac:dyDescent="0.2">
      <c r="A436" s="2">
        <f t="shared" si="17"/>
        <v>4418</v>
      </c>
      <c r="B436" t="s">
        <v>727</v>
      </c>
      <c r="C436" t="s">
        <v>728</v>
      </c>
      <c r="D436" s="2" t="s">
        <v>711</v>
      </c>
      <c r="E436" s="2">
        <v>2009</v>
      </c>
      <c r="F436" s="2" t="s">
        <v>1100</v>
      </c>
      <c r="G436" s="2" t="s">
        <v>1055</v>
      </c>
      <c r="H436" s="2" t="s">
        <v>1124</v>
      </c>
      <c r="I436" s="2" t="s">
        <v>1123</v>
      </c>
      <c r="J436" s="2" t="s">
        <v>1120</v>
      </c>
      <c r="K436" s="2">
        <v>2600</v>
      </c>
      <c r="L436" s="2" t="s">
        <v>1125</v>
      </c>
    </row>
    <row r="437" spans="1:12" x14ac:dyDescent="0.2">
      <c r="A437" s="2">
        <f t="shared" si="17"/>
        <v>4419</v>
      </c>
      <c r="B437" t="s">
        <v>729</v>
      </c>
      <c r="C437" t="s">
        <v>8</v>
      </c>
      <c r="D437" s="2" t="s">
        <v>711</v>
      </c>
      <c r="E437" s="2">
        <v>2009</v>
      </c>
      <c r="F437" s="2" t="s">
        <v>1103</v>
      </c>
      <c r="G437" s="2" t="s">
        <v>1054</v>
      </c>
      <c r="H437" s="2" t="s">
        <v>1121</v>
      </c>
      <c r="I437" s="2" t="s">
        <v>1122</v>
      </c>
      <c r="J437" s="2" t="s">
        <v>1120</v>
      </c>
      <c r="K437" s="2">
        <v>2600</v>
      </c>
      <c r="L437" s="2" t="s">
        <v>1116</v>
      </c>
    </row>
    <row r="438" spans="1:12" x14ac:dyDescent="0.2">
      <c r="A438" s="2">
        <f t="shared" si="17"/>
        <v>4420</v>
      </c>
      <c r="B438" t="s">
        <v>730</v>
      </c>
      <c r="C438" t="s">
        <v>731</v>
      </c>
      <c r="D438" s="2" t="s">
        <v>711</v>
      </c>
      <c r="E438" s="2">
        <v>2009</v>
      </c>
      <c r="F438" s="2" t="s">
        <v>1100</v>
      </c>
      <c r="G438" s="2" t="s">
        <v>1055</v>
      </c>
      <c r="H438" s="2" t="s">
        <v>1124</v>
      </c>
      <c r="I438" s="2" t="s">
        <v>1123</v>
      </c>
      <c r="J438" s="2" t="s">
        <v>1120</v>
      </c>
      <c r="K438" s="2">
        <v>2600</v>
      </c>
      <c r="L438" s="2" t="s">
        <v>1125</v>
      </c>
    </row>
    <row r="439" spans="1:12" x14ac:dyDescent="0.2">
      <c r="A439" s="2">
        <f t="shared" si="17"/>
        <v>4421</v>
      </c>
      <c r="B439" t="s">
        <v>732</v>
      </c>
      <c r="C439" t="s">
        <v>502</v>
      </c>
      <c r="D439" s="2" t="s">
        <v>711</v>
      </c>
      <c r="E439" s="2">
        <v>2009</v>
      </c>
      <c r="F439" s="2" t="s">
        <v>1103</v>
      </c>
      <c r="G439" s="2" t="s">
        <v>1054</v>
      </c>
      <c r="H439" s="2" t="s">
        <v>1121</v>
      </c>
      <c r="I439" s="2" t="s">
        <v>1122</v>
      </c>
      <c r="J439" s="2" t="s">
        <v>1120</v>
      </c>
      <c r="K439" s="2">
        <v>2600</v>
      </c>
      <c r="L439" s="2" t="s">
        <v>1116</v>
      </c>
    </row>
    <row r="440" spans="1:12" x14ac:dyDescent="0.2">
      <c r="A440" s="2">
        <f t="shared" si="17"/>
        <v>4422</v>
      </c>
      <c r="B440" t="s">
        <v>733</v>
      </c>
      <c r="C440" t="s">
        <v>542</v>
      </c>
      <c r="D440" s="2" t="s">
        <v>711</v>
      </c>
      <c r="E440" s="2">
        <v>2009</v>
      </c>
      <c r="F440" s="2" t="s">
        <v>1103</v>
      </c>
      <c r="G440" s="2" t="s">
        <v>1054</v>
      </c>
      <c r="H440" s="2" t="s">
        <v>1121</v>
      </c>
      <c r="I440" s="2" t="s">
        <v>1122</v>
      </c>
      <c r="J440" s="2" t="s">
        <v>1120</v>
      </c>
      <c r="K440" s="2">
        <v>2600</v>
      </c>
      <c r="L440" s="2" t="s">
        <v>1116</v>
      </c>
    </row>
    <row r="441" spans="1:12" x14ac:dyDescent="0.2">
      <c r="A441" s="2">
        <f t="shared" si="17"/>
        <v>4423</v>
      </c>
      <c r="B441" t="s">
        <v>734</v>
      </c>
      <c r="C441" t="s">
        <v>414</v>
      </c>
      <c r="D441" s="2" t="s">
        <v>711</v>
      </c>
      <c r="E441" s="2">
        <v>2009</v>
      </c>
      <c r="F441" s="2" t="s">
        <v>1103</v>
      </c>
      <c r="G441" s="2" t="s">
        <v>1054</v>
      </c>
      <c r="H441" s="2" t="s">
        <v>1121</v>
      </c>
      <c r="I441" s="2" t="s">
        <v>1122</v>
      </c>
      <c r="J441" s="2" t="s">
        <v>1120</v>
      </c>
      <c r="K441" s="2">
        <v>2600</v>
      </c>
      <c r="L441" s="2" t="s">
        <v>1116</v>
      </c>
    </row>
    <row r="442" spans="1:12" x14ac:dyDescent="0.2">
      <c r="A442" s="2">
        <f t="shared" si="17"/>
        <v>4424</v>
      </c>
      <c r="B442" t="s">
        <v>550</v>
      </c>
      <c r="C442" t="s">
        <v>735</v>
      </c>
      <c r="D442" s="2" t="s">
        <v>711</v>
      </c>
      <c r="E442" s="2">
        <v>2009</v>
      </c>
      <c r="F442" s="2" t="s">
        <v>1100</v>
      </c>
      <c r="G442" s="2" t="s">
        <v>1055</v>
      </c>
      <c r="H442" s="2" t="s">
        <v>1124</v>
      </c>
      <c r="I442" s="2" t="s">
        <v>1123</v>
      </c>
      <c r="J442" s="2" t="s">
        <v>1120</v>
      </c>
      <c r="K442" s="2">
        <v>2600</v>
      </c>
      <c r="L442" s="2" t="s">
        <v>1125</v>
      </c>
    </row>
    <row r="443" spans="1:12" x14ac:dyDescent="0.2">
      <c r="A443" s="2">
        <f t="shared" si="17"/>
        <v>4425</v>
      </c>
      <c r="B443" t="s">
        <v>138</v>
      </c>
      <c r="C443" t="s">
        <v>601</v>
      </c>
      <c r="D443" s="2" t="s">
        <v>711</v>
      </c>
      <c r="E443" s="2">
        <v>2009</v>
      </c>
      <c r="F443" s="2" t="s">
        <v>1100</v>
      </c>
      <c r="G443" s="2" t="s">
        <v>1055</v>
      </c>
      <c r="H443" s="2" t="s">
        <v>1124</v>
      </c>
      <c r="I443" s="2" t="s">
        <v>1123</v>
      </c>
      <c r="J443" s="2" t="s">
        <v>1120</v>
      </c>
      <c r="K443" s="2">
        <v>2600</v>
      </c>
      <c r="L443" s="2" t="s">
        <v>1125</v>
      </c>
    </row>
    <row r="444" spans="1:12" x14ac:dyDescent="0.2">
      <c r="A444" s="2">
        <f t="shared" si="17"/>
        <v>4426</v>
      </c>
      <c r="B444" t="s">
        <v>736</v>
      </c>
      <c r="C444" t="s">
        <v>547</v>
      </c>
      <c r="D444" s="2" t="s">
        <v>711</v>
      </c>
      <c r="E444" s="2">
        <v>2009</v>
      </c>
      <c r="F444" s="2" t="s">
        <v>1103</v>
      </c>
      <c r="G444" s="2" t="s">
        <v>1054</v>
      </c>
      <c r="H444" s="2" t="s">
        <v>1121</v>
      </c>
      <c r="I444" s="2" t="s">
        <v>1122</v>
      </c>
      <c r="J444" s="2" t="s">
        <v>1120</v>
      </c>
      <c r="K444" s="2">
        <v>2600</v>
      </c>
      <c r="L444" s="2" t="s">
        <v>1116</v>
      </c>
    </row>
    <row r="445" spans="1:12" x14ac:dyDescent="0.2">
      <c r="A445" s="2">
        <f t="shared" si="17"/>
        <v>4427</v>
      </c>
      <c r="B445" t="s">
        <v>737</v>
      </c>
      <c r="C445" t="s">
        <v>738</v>
      </c>
      <c r="D445" s="2" t="s">
        <v>711</v>
      </c>
      <c r="E445" s="2">
        <v>2009</v>
      </c>
      <c r="F445" s="2" t="s">
        <v>1103</v>
      </c>
      <c r="G445" s="2" t="s">
        <v>1054</v>
      </c>
      <c r="H445" s="2" t="s">
        <v>1121</v>
      </c>
      <c r="I445" s="2" t="s">
        <v>1122</v>
      </c>
      <c r="J445" s="2" t="s">
        <v>1120</v>
      </c>
      <c r="K445" s="2">
        <v>2600</v>
      </c>
      <c r="L445" s="2" t="s">
        <v>1116</v>
      </c>
    </row>
    <row r="446" spans="1:12" x14ac:dyDescent="0.2">
      <c r="A446" s="2">
        <f t="shared" si="17"/>
        <v>4428</v>
      </c>
      <c r="B446" t="s">
        <v>739</v>
      </c>
      <c r="C446" t="s">
        <v>176</v>
      </c>
      <c r="D446" s="2" t="s">
        <v>711</v>
      </c>
      <c r="E446" s="2">
        <v>2009</v>
      </c>
      <c r="F446" s="2" t="s">
        <v>1103</v>
      </c>
      <c r="G446" s="2" t="s">
        <v>1054</v>
      </c>
      <c r="H446" s="2" t="s">
        <v>1121</v>
      </c>
      <c r="I446" s="2" t="s">
        <v>1122</v>
      </c>
      <c r="J446" s="2" t="s">
        <v>1120</v>
      </c>
      <c r="K446" s="2">
        <v>2600</v>
      </c>
      <c r="L446" s="2" t="s">
        <v>1116</v>
      </c>
    </row>
    <row r="447" spans="1:12" x14ac:dyDescent="0.2">
      <c r="A447" s="2">
        <f t="shared" si="17"/>
        <v>4429</v>
      </c>
      <c r="B447" t="s">
        <v>106</v>
      </c>
      <c r="C447" t="s">
        <v>740</v>
      </c>
      <c r="D447" s="2" t="s">
        <v>711</v>
      </c>
      <c r="E447" s="2">
        <v>2009</v>
      </c>
      <c r="F447" s="2" t="s">
        <v>1103</v>
      </c>
      <c r="G447" s="2" t="s">
        <v>1054</v>
      </c>
      <c r="H447" s="2" t="s">
        <v>1121</v>
      </c>
      <c r="I447" s="2" t="s">
        <v>1122</v>
      </c>
      <c r="J447" s="2" t="s">
        <v>1120</v>
      </c>
      <c r="K447" s="2">
        <v>2600</v>
      </c>
      <c r="L447" s="2" t="s">
        <v>1116</v>
      </c>
    </row>
    <row r="448" spans="1:12" x14ac:dyDescent="0.2">
      <c r="A448" s="2">
        <f t="shared" si="17"/>
        <v>4430</v>
      </c>
      <c r="B448" t="s">
        <v>741</v>
      </c>
      <c r="C448" t="s">
        <v>272</v>
      </c>
      <c r="D448" s="2" t="s">
        <v>711</v>
      </c>
      <c r="E448" s="2">
        <v>2009</v>
      </c>
      <c r="F448" s="2" t="s">
        <v>1103</v>
      </c>
      <c r="G448" s="2" t="s">
        <v>1054</v>
      </c>
      <c r="H448" s="2" t="s">
        <v>1121</v>
      </c>
      <c r="I448" s="2" t="s">
        <v>1122</v>
      </c>
      <c r="J448" s="2" t="s">
        <v>1120</v>
      </c>
      <c r="K448" s="2">
        <v>2600</v>
      </c>
      <c r="L448" s="2" t="s">
        <v>1116</v>
      </c>
    </row>
    <row r="449" spans="1:12" x14ac:dyDescent="0.2">
      <c r="A449" s="2">
        <v>4501</v>
      </c>
      <c r="B449" t="s">
        <v>742</v>
      </c>
      <c r="C449" t="s">
        <v>743</v>
      </c>
      <c r="D449" s="2" t="s">
        <v>744</v>
      </c>
      <c r="E449" s="2">
        <v>2008</v>
      </c>
      <c r="F449" s="2" t="s">
        <v>1102</v>
      </c>
      <c r="G449" s="2" t="s">
        <v>1054</v>
      </c>
      <c r="H449" s="2" t="s">
        <v>1127</v>
      </c>
      <c r="I449" s="2" t="s">
        <v>1128</v>
      </c>
      <c r="J449" s="2" t="s">
        <v>1120</v>
      </c>
      <c r="K449" s="2">
        <v>2600</v>
      </c>
      <c r="L449" s="2" t="s">
        <v>1126</v>
      </c>
    </row>
    <row r="450" spans="1:12" x14ac:dyDescent="0.2">
      <c r="A450" s="2">
        <f>A449+1</f>
        <v>4502</v>
      </c>
      <c r="B450" t="s">
        <v>192</v>
      </c>
      <c r="C450" t="s">
        <v>39</v>
      </c>
      <c r="D450" s="2" t="s">
        <v>744</v>
      </c>
      <c r="E450" s="2">
        <v>2009</v>
      </c>
      <c r="F450" s="2" t="s">
        <v>1103</v>
      </c>
      <c r="G450" s="2" t="s">
        <v>1054</v>
      </c>
      <c r="H450" s="2" t="s">
        <v>1121</v>
      </c>
      <c r="I450" s="2" t="s">
        <v>1122</v>
      </c>
      <c r="J450" s="2" t="s">
        <v>1120</v>
      </c>
      <c r="K450" s="2">
        <v>2600</v>
      </c>
      <c r="L450" s="2" t="s">
        <v>1116</v>
      </c>
    </row>
    <row r="451" spans="1:12" x14ac:dyDescent="0.2">
      <c r="A451" s="2">
        <f t="shared" ref="A451:A477" si="18">A450+1</f>
        <v>4503</v>
      </c>
      <c r="B451" t="s">
        <v>745</v>
      </c>
      <c r="C451" t="s">
        <v>646</v>
      </c>
      <c r="D451" s="2" t="s">
        <v>744</v>
      </c>
      <c r="E451" s="2">
        <v>2009</v>
      </c>
      <c r="F451" s="2" t="s">
        <v>1100</v>
      </c>
      <c r="G451" s="2" t="s">
        <v>1055</v>
      </c>
      <c r="H451" s="2" t="s">
        <v>1124</v>
      </c>
      <c r="I451" s="2" t="s">
        <v>1123</v>
      </c>
      <c r="J451" s="2" t="s">
        <v>1120</v>
      </c>
      <c r="K451" s="2">
        <v>2600</v>
      </c>
      <c r="L451" s="2" t="s">
        <v>1125</v>
      </c>
    </row>
    <row r="452" spans="1:12" x14ac:dyDescent="0.2">
      <c r="A452" s="2">
        <f t="shared" si="18"/>
        <v>4504</v>
      </c>
      <c r="B452" t="s">
        <v>746</v>
      </c>
      <c r="C452" t="s">
        <v>747</v>
      </c>
      <c r="D452" s="2" t="s">
        <v>744</v>
      </c>
      <c r="E452" s="2">
        <v>2009</v>
      </c>
      <c r="F452" s="2" t="s">
        <v>1100</v>
      </c>
      <c r="G452" s="2" t="s">
        <v>1055</v>
      </c>
      <c r="H452" s="2" t="s">
        <v>1124</v>
      </c>
      <c r="I452" s="2" t="s">
        <v>1123</v>
      </c>
      <c r="J452" s="2" t="s">
        <v>1120</v>
      </c>
      <c r="K452" s="2">
        <v>2600</v>
      </c>
      <c r="L452" s="2" t="s">
        <v>1125</v>
      </c>
    </row>
    <row r="453" spans="1:12" x14ac:dyDescent="0.2">
      <c r="A453" s="2">
        <f t="shared" si="18"/>
        <v>4505</v>
      </c>
      <c r="B453" t="s">
        <v>748</v>
      </c>
      <c r="C453" t="s">
        <v>749</v>
      </c>
      <c r="D453" s="2" t="s">
        <v>744</v>
      </c>
      <c r="E453" s="2">
        <v>2009</v>
      </c>
      <c r="F453" s="2" t="s">
        <v>1103</v>
      </c>
      <c r="G453" s="2" t="s">
        <v>1054</v>
      </c>
      <c r="H453" s="2" t="s">
        <v>1121</v>
      </c>
      <c r="I453" s="2" t="s">
        <v>1122</v>
      </c>
      <c r="J453" s="2" t="s">
        <v>1120</v>
      </c>
      <c r="K453" s="2">
        <v>2600</v>
      </c>
      <c r="L453" s="2" t="s">
        <v>1116</v>
      </c>
    </row>
    <row r="454" spans="1:12" x14ac:dyDescent="0.2">
      <c r="A454" s="2">
        <f t="shared" si="18"/>
        <v>4506</v>
      </c>
      <c r="B454" t="s">
        <v>750</v>
      </c>
      <c r="C454" t="s">
        <v>89</v>
      </c>
      <c r="D454" s="2" t="s">
        <v>744</v>
      </c>
      <c r="E454" s="2">
        <v>2009</v>
      </c>
      <c r="F454" s="2" t="s">
        <v>1103</v>
      </c>
      <c r="G454" s="2" t="s">
        <v>1054</v>
      </c>
      <c r="H454" s="2" t="s">
        <v>1121</v>
      </c>
      <c r="I454" s="2" t="s">
        <v>1122</v>
      </c>
      <c r="J454" s="2" t="s">
        <v>1120</v>
      </c>
      <c r="K454" s="2">
        <v>2600</v>
      </c>
      <c r="L454" s="2" t="s">
        <v>1116</v>
      </c>
    </row>
    <row r="455" spans="1:12" x14ac:dyDescent="0.2">
      <c r="A455" s="2">
        <f t="shared" si="18"/>
        <v>4507</v>
      </c>
      <c r="B455" t="s">
        <v>204</v>
      </c>
      <c r="C455" t="s">
        <v>751</v>
      </c>
      <c r="D455" s="2" t="s">
        <v>744</v>
      </c>
      <c r="E455" s="2">
        <v>2009</v>
      </c>
      <c r="F455" s="2" t="s">
        <v>1100</v>
      </c>
      <c r="G455" s="2" t="s">
        <v>1055</v>
      </c>
      <c r="H455" s="2" t="s">
        <v>1124</v>
      </c>
      <c r="I455" s="2" t="s">
        <v>1123</v>
      </c>
      <c r="J455" s="2" t="s">
        <v>1120</v>
      </c>
      <c r="K455" s="2">
        <v>2600</v>
      </c>
      <c r="L455" s="2" t="s">
        <v>1125</v>
      </c>
    </row>
    <row r="456" spans="1:12" x14ac:dyDescent="0.2">
      <c r="A456" s="2">
        <f t="shared" si="18"/>
        <v>4508</v>
      </c>
      <c r="B456" t="s">
        <v>681</v>
      </c>
      <c r="C456" t="s">
        <v>622</v>
      </c>
      <c r="D456" s="2" t="s">
        <v>744</v>
      </c>
      <c r="E456" s="2">
        <v>2009</v>
      </c>
      <c r="F456" s="2" t="s">
        <v>1103</v>
      </c>
      <c r="G456" s="2" t="s">
        <v>1054</v>
      </c>
      <c r="H456" s="2" t="s">
        <v>1121</v>
      </c>
      <c r="I456" s="2" t="s">
        <v>1122</v>
      </c>
      <c r="J456" s="2" t="s">
        <v>1120</v>
      </c>
      <c r="K456" s="2">
        <v>2600</v>
      </c>
      <c r="L456" s="2" t="s">
        <v>1116</v>
      </c>
    </row>
    <row r="457" spans="1:12" x14ac:dyDescent="0.2">
      <c r="A457" s="2">
        <f t="shared" si="18"/>
        <v>4509</v>
      </c>
      <c r="B457" t="s">
        <v>752</v>
      </c>
      <c r="C457" t="s">
        <v>753</v>
      </c>
      <c r="D457" s="2" t="s">
        <v>744</v>
      </c>
      <c r="E457" s="2">
        <v>2009</v>
      </c>
      <c r="F457" s="2" t="s">
        <v>1103</v>
      </c>
      <c r="G457" s="2" t="s">
        <v>1054</v>
      </c>
      <c r="H457" s="2" t="s">
        <v>1121</v>
      </c>
      <c r="I457" s="2" t="s">
        <v>1122</v>
      </c>
      <c r="J457" s="2" t="s">
        <v>1120</v>
      </c>
      <c r="K457" s="2">
        <v>2600</v>
      </c>
      <c r="L457" s="2" t="s">
        <v>1116</v>
      </c>
    </row>
    <row r="458" spans="1:12" x14ac:dyDescent="0.2">
      <c r="A458" s="2">
        <f t="shared" si="18"/>
        <v>4510</v>
      </c>
      <c r="B458" t="s">
        <v>754</v>
      </c>
      <c r="C458" t="s">
        <v>755</v>
      </c>
      <c r="D458" s="2" t="s">
        <v>744</v>
      </c>
      <c r="E458" s="2">
        <v>2009</v>
      </c>
      <c r="F458" s="2" t="s">
        <v>1103</v>
      </c>
      <c r="G458" s="2" t="s">
        <v>1054</v>
      </c>
      <c r="H458" s="2" t="s">
        <v>1121</v>
      </c>
      <c r="I458" s="2" t="s">
        <v>1122</v>
      </c>
      <c r="J458" s="2" t="s">
        <v>1120</v>
      </c>
      <c r="K458" s="2">
        <v>2600</v>
      </c>
      <c r="L458" s="2" t="s">
        <v>1116</v>
      </c>
    </row>
    <row r="459" spans="1:12" x14ac:dyDescent="0.2">
      <c r="A459" s="2">
        <f t="shared" si="18"/>
        <v>4511</v>
      </c>
      <c r="B459" t="s">
        <v>283</v>
      </c>
      <c r="C459" t="s">
        <v>756</v>
      </c>
      <c r="D459" s="2" t="s">
        <v>744</v>
      </c>
      <c r="E459" s="2">
        <v>2009</v>
      </c>
      <c r="F459" s="2" t="s">
        <v>1103</v>
      </c>
      <c r="G459" s="2" t="s">
        <v>1054</v>
      </c>
      <c r="H459" s="2" t="s">
        <v>1121</v>
      </c>
      <c r="I459" s="2" t="s">
        <v>1122</v>
      </c>
      <c r="J459" s="2" t="s">
        <v>1120</v>
      </c>
      <c r="K459" s="2">
        <v>2600</v>
      </c>
      <c r="L459" s="2" t="s">
        <v>1116</v>
      </c>
    </row>
    <row r="460" spans="1:12" x14ac:dyDescent="0.2">
      <c r="A460" s="2">
        <f t="shared" si="18"/>
        <v>4512</v>
      </c>
      <c r="B460" t="s">
        <v>757</v>
      </c>
      <c r="C460" t="s">
        <v>215</v>
      </c>
      <c r="D460" s="2" t="s">
        <v>744</v>
      </c>
      <c r="E460" s="2">
        <v>2009</v>
      </c>
      <c r="F460" s="2" t="s">
        <v>1103</v>
      </c>
      <c r="G460" s="2" t="s">
        <v>1054</v>
      </c>
      <c r="H460" s="2" t="s">
        <v>1121</v>
      </c>
      <c r="I460" s="2" t="s">
        <v>1122</v>
      </c>
      <c r="J460" s="2" t="s">
        <v>1120</v>
      </c>
      <c r="K460" s="2">
        <v>2600</v>
      </c>
      <c r="L460" s="2" t="s">
        <v>1116</v>
      </c>
    </row>
    <row r="461" spans="1:12" x14ac:dyDescent="0.2">
      <c r="A461" s="2">
        <f t="shared" si="18"/>
        <v>4513</v>
      </c>
      <c r="B461" t="s">
        <v>758</v>
      </c>
      <c r="C461" t="s">
        <v>759</v>
      </c>
      <c r="D461" s="2" t="s">
        <v>744</v>
      </c>
      <c r="E461" s="2">
        <v>2009</v>
      </c>
      <c r="F461" s="2" t="s">
        <v>1100</v>
      </c>
      <c r="G461" s="2" t="s">
        <v>1055</v>
      </c>
      <c r="H461" s="2" t="s">
        <v>1124</v>
      </c>
      <c r="I461" s="2" t="s">
        <v>1123</v>
      </c>
      <c r="J461" s="2" t="s">
        <v>1120</v>
      </c>
      <c r="K461" s="2">
        <v>2600</v>
      </c>
      <c r="L461" s="2" t="s">
        <v>1125</v>
      </c>
    </row>
    <row r="462" spans="1:12" x14ac:dyDescent="0.2">
      <c r="A462" s="2">
        <f t="shared" si="18"/>
        <v>4514</v>
      </c>
      <c r="B462" t="s">
        <v>760</v>
      </c>
      <c r="C462" t="s">
        <v>379</v>
      </c>
      <c r="D462" s="2" t="s">
        <v>744</v>
      </c>
      <c r="E462" s="2">
        <v>2009</v>
      </c>
      <c r="F462" s="2" t="s">
        <v>1100</v>
      </c>
      <c r="G462" s="2" t="s">
        <v>1055</v>
      </c>
      <c r="H462" s="2" t="s">
        <v>1124</v>
      </c>
      <c r="I462" s="2" t="s">
        <v>1123</v>
      </c>
      <c r="J462" s="2" t="s">
        <v>1120</v>
      </c>
      <c r="K462" s="2">
        <v>2600</v>
      </c>
      <c r="L462" s="2" t="s">
        <v>1125</v>
      </c>
    </row>
    <row r="463" spans="1:12" x14ac:dyDescent="0.2">
      <c r="A463" s="2">
        <f t="shared" si="18"/>
        <v>4515</v>
      </c>
      <c r="B463" t="s">
        <v>761</v>
      </c>
      <c r="C463" t="s">
        <v>309</v>
      </c>
      <c r="D463" s="2" t="s">
        <v>744</v>
      </c>
      <c r="E463" s="2">
        <v>2009</v>
      </c>
      <c r="F463" s="2" t="s">
        <v>1103</v>
      </c>
      <c r="G463" s="2" t="s">
        <v>1054</v>
      </c>
      <c r="H463" s="2" t="s">
        <v>1121</v>
      </c>
      <c r="I463" s="2" t="s">
        <v>1122</v>
      </c>
      <c r="J463" s="2" t="s">
        <v>1120</v>
      </c>
      <c r="K463" s="2">
        <v>2600</v>
      </c>
      <c r="L463" s="2" t="s">
        <v>1116</v>
      </c>
    </row>
    <row r="464" spans="1:12" x14ac:dyDescent="0.2">
      <c r="A464" s="2">
        <f t="shared" si="18"/>
        <v>4516</v>
      </c>
      <c r="B464" t="s">
        <v>762</v>
      </c>
      <c r="C464" t="s">
        <v>763</v>
      </c>
      <c r="D464" s="2" t="s">
        <v>744</v>
      </c>
      <c r="E464" s="2">
        <v>2009</v>
      </c>
      <c r="F464" s="2" t="s">
        <v>1100</v>
      </c>
      <c r="G464" s="2" t="s">
        <v>1055</v>
      </c>
      <c r="H464" s="2" t="s">
        <v>1124</v>
      </c>
      <c r="I464" s="2" t="s">
        <v>1123</v>
      </c>
      <c r="J464" s="2" t="s">
        <v>1120</v>
      </c>
      <c r="K464" s="2">
        <v>2600</v>
      </c>
      <c r="L464" s="2" t="s">
        <v>1125</v>
      </c>
    </row>
    <row r="465" spans="1:12" x14ac:dyDescent="0.2">
      <c r="A465" s="2">
        <f t="shared" si="18"/>
        <v>4517</v>
      </c>
      <c r="B465" t="s">
        <v>764</v>
      </c>
      <c r="C465" t="s">
        <v>765</v>
      </c>
      <c r="D465" s="2" t="s">
        <v>744</v>
      </c>
      <c r="E465" s="2">
        <v>2009</v>
      </c>
      <c r="F465" s="2" t="s">
        <v>1103</v>
      </c>
      <c r="G465" s="2" t="s">
        <v>1054</v>
      </c>
      <c r="H465" s="2" t="s">
        <v>1121</v>
      </c>
      <c r="I465" s="2" t="s">
        <v>1122</v>
      </c>
      <c r="J465" s="2" t="s">
        <v>1120</v>
      </c>
      <c r="K465" s="2">
        <v>2600</v>
      </c>
      <c r="L465" s="2" t="s">
        <v>1116</v>
      </c>
    </row>
    <row r="466" spans="1:12" x14ac:dyDescent="0.2">
      <c r="A466" s="2">
        <f t="shared" si="18"/>
        <v>4518</v>
      </c>
      <c r="B466" t="s">
        <v>766</v>
      </c>
      <c r="C466" t="s">
        <v>767</v>
      </c>
      <c r="D466" s="2" t="s">
        <v>744</v>
      </c>
      <c r="E466" s="2">
        <v>2009</v>
      </c>
      <c r="F466" s="2" t="s">
        <v>1100</v>
      </c>
      <c r="G466" s="2" t="s">
        <v>1055</v>
      </c>
      <c r="H466" s="2" t="s">
        <v>1124</v>
      </c>
      <c r="I466" s="2" t="s">
        <v>1123</v>
      </c>
      <c r="J466" s="2" t="s">
        <v>1120</v>
      </c>
      <c r="K466" s="2">
        <v>2600</v>
      </c>
      <c r="L466" s="2" t="s">
        <v>1125</v>
      </c>
    </row>
    <row r="467" spans="1:12" x14ac:dyDescent="0.2">
      <c r="A467" s="2">
        <f t="shared" si="18"/>
        <v>4519</v>
      </c>
      <c r="B467" t="s">
        <v>768</v>
      </c>
      <c r="C467" t="s">
        <v>27</v>
      </c>
      <c r="D467" s="2" t="s">
        <v>744</v>
      </c>
      <c r="E467" s="2">
        <v>2009</v>
      </c>
      <c r="F467" s="2" t="s">
        <v>1103</v>
      </c>
      <c r="G467" s="2" t="s">
        <v>1054</v>
      </c>
      <c r="H467" s="2" t="s">
        <v>1121</v>
      </c>
      <c r="I467" s="2" t="s">
        <v>1122</v>
      </c>
      <c r="J467" s="2" t="s">
        <v>1120</v>
      </c>
      <c r="K467" s="2">
        <v>2600</v>
      </c>
      <c r="L467" s="2" t="s">
        <v>1116</v>
      </c>
    </row>
    <row r="468" spans="1:12" x14ac:dyDescent="0.2">
      <c r="A468" s="2">
        <f t="shared" si="18"/>
        <v>4520</v>
      </c>
      <c r="B468" t="s">
        <v>369</v>
      </c>
      <c r="C468" t="s">
        <v>769</v>
      </c>
      <c r="D468" s="2" t="s">
        <v>744</v>
      </c>
      <c r="E468" s="2">
        <v>2009</v>
      </c>
      <c r="F468" s="2" t="s">
        <v>1103</v>
      </c>
      <c r="G468" s="2" t="s">
        <v>1054</v>
      </c>
      <c r="H468" s="2" t="s">
        <v>1121</v>
      </c>
      <c r="I468" s="2" t="s">
        <v>1122</v>
      </c>
      <c r="J468" s="2" t="s">
        <v>1120</v>
      </c>
      <c r="K468" s="2">
        <v>2600</v>
      </c>
      <c r="L468" s="2" t="s">
        <v>1116</v>
      </c>
    </row>
    <row r="469" spans="1:12" x14ac:dyDescent="0.2">
      <c r="A469" s="2">
        <f t="shared" si="18"/>
        <v>4521</v>
      </c>
      <c r="B469" t="s">
        <v>770</v>
      </c>
      <c r="C469" t="s">
        <v>117</v>
      </c>
      <c r="D469" s="2" t="s">
        <v>744</v>
      </c>
      <c r="E469" s="2">
        <v>2009</v>
      </c>
      <c r="F469" s="2" t="s">
        <v>1103</v>
      </c>
      <c r="G469" s="2" t="s">
        <v>1054</v>
      </c>
      <c r="H469" s="2" t="s">
        <v>1121</v>
      </c>
      <c r="I469" s="2" t="s">
        <v>1122</v>
      </c>
      <c r="J469" s="2" t="s">
        <v>1120</v>
      </c>
      <c r="K469" s="2">
        <v>2600</v>
      </c>
      <c r="L469" s="2" t="s">
        <v>1116</v>
      </c>
    </row>
    <row r="470" spans="1:12" x14ac:dyDescent="0.2">
      <c r="A470" s="2">
        <f t="shared" si="18"/>
        <v>4522</v>
      </c>
      <c r="B470" t="s">
        <v>771</v>
      </c>
      <c r="C470" t="s">
        <v>772</v>
      </c>
      <c r="D470" s="2" t="s">
        <v>744</v>
      </c>
      <c r="E470" s="2">
        <v>2009</v>
      </c>
      <c r="F470" s="2" t="s">
        <v>1103</v>
      </c>
      <c r="G470" s="2" t="s">
        <v>1054</v>
      </c>
      <c r="H470" s="2" t="s">
        <v>1121</v>
      </c>
      <c r="I470" s="2" t="s">
        <v>1122</v>
      </c>
      <c r="J470" s="2" t="s">
        <v>1120</v>
      </c>
      <c r="K470" s="2">
        <v>2600</v>
      </c>
      <c r="L470" s="2" t="s">
        <v>1116</v>
      </c>
    </row>
    <row r="471" spans="1:12" x14ac:dyDescent="0.2">
      <c r="A471" s="2">
        <f t="shared" si="18"/>
        <v>4523</v>
      </c>
      <c r="B471" t="s">
        <v>286</v>
      </c>
      <c r="C471" t="s">
        <v>253</v>
      </c>
      <c r="D471" s="2" t="s">
        <v>744</v>
      </c>
      <c r="E471" s="2">
        <v>2009</v>
      </c>
      <c r="F471" s="2" t="s">
        <v>1103</v>
      </c>
      <c r="G471" s="2" t="s">
        <v>1054</v>
      </c>
      <c r="H471" s="2" t="s">
        <v>1121</v>
      </c>
      <c r="I471" s="2" t="s">
        <v>1122</v>
      </c>
      <c r="J471" s="2" t="s">
        <v>1120</v>
      </c>
      <c r="K471" s="2">
        <v>2600</v>
      </c>
      <c r="L471" s="2" t="s">
        <v>1116</v>
      </c>
    </row>
    <row r="472" spans="1:12" x14ac:dyDescent="0.2">
      <c r="A472" s="2">
        <f t="shared" si="18"/>
        <v>4524</v>
      </c>
      <c r="B472" t="s">
        <v>699</v>
      </c>
      <c r="C472" t="s">
        <v>329</v>
      </c>
      <c r="D472" s="2" t="s">
        <v>744</v>
      </c>
      <c r="E472" s="2">
        <v>2009</v>
      </c>
      <c r="F472" s="2" t="s">
        <v>1103</v>
      </c>
      <c r="G472" s="2" t="s">
        <v>1054</v>
      </c>
      <c r="H472" s="2" t="s">
        <v>1121</v>
      </c>
      <c r="I472" s="2" t="s">
        <v>1122</v>
      </c>
      <c r="J472" s="2" t="s">
        <v>1120</v>
      </c>
      <c r="K472" s="2">
        <v>2600</v>
      </c>
      <c r="L472" s="2" t="s">
        <v>1116</v>
      </c>
    </row>
    <row r="473" spans="1:12" x14ac:dyDescent="0.2">
      <c r="A473" s="2">
        <f t="shared" si="18"/>
        <v>4525</v>
      </c>
      <c r="B473" t="s">
        <v>773</v>
      </c>
      <c r="C473" t="s">
        <v>89</v>
      </c>
      <c r="D473" s="2" t="s">
        <v>744</v>
      </c>
      <c r="E473" s="2">
        <v>2009</v>
      </c>
      <c r="F473" s="2" t="s">
        <v>1103</v>
      </c>
      <c r="G473" s="2" t="s">
        <v>1054</v>
      </c>
      <c r="H473" s="2" t="s">
        <v>1121</v>
      </c>
      <c r="I473" s="2" t="s">
        <v>1122</v>
      </c>
      <c r="J473" s="2" t="s">
        <v>1120</v>
      </c>
      <c r="K473" s="2">
        <v>2600</v>
      </c>
      <c r="L473" s="2" t="s">
        <v>1116</v>
      </c>
    </row>
    <row r="474" spans="1:12" x14ac:dyDescent="0.2">
      <c r="A474" s="2">
        <f t="shared" si="18"/>
        <v>4526</v>
      </c>
      <c r="B474" t="s">
        <v>774</v>
      </c>
      <c r="C474" t="s">
        <v>19</v>
      </c>
      <c r="D474" s="2" t="s">
        <v>744</v>
      </c>
      <c r="E474" s="2">
        <v>2009</v>
      </c>
      <c r="F474" s="2" t="s">
        <v>1103</v>
      </c>
      <c r="G474" s="2" t="s">
        <v>1054</v>
      </c>
      <c r="H474" s="2" t="s">
        <v>1121</v>
      </c>
      <c r="I474" s="2" t="s">
        <v>1122</v>
      </c>
      <c r="J474" s="2" t="s">
        <v>1120</v>
      </c>
      <c r="K474" s="2">
        <v>2600</v>
      </c>
      <c r="L474" s="2" t="s">
        <v>1116</v>
      </c>
    </row>
    <row r="475" spans="1:12" x14ac:dyDescent="0.2">
      <c r="A475" s="2">
        <f t="shared" si="18"/>
        <v>4527</v>
      </c>
      <c r="B475" t="s">
        <v>100</v>
      </c>
      <c r="C475" t="s">
        <v>775</v>
      </c>
      <c r="D475" s="2" t="s">
        <v>744</v>
      </c>
      <c r="E475" s="2">
        <v>2009</v>
      </c>
      <c r="F475" s="2" t="s">
        <v>1100</v>
      </c>
      <c r="G475" s="2" t="s">
        <v>1055</v>
      </c>
      <c r="H475" s="2" t="s">
        <v>1124</v>
      </c>
      <c r="I475" s="2" t="s">
        <v>1123</v>
      </c>
      <c r="J475" s="2" t="s">
        <v>1120</v>
      </c>
      <c r="K475" s="2">
        <v>2600</v>
      </c>
      <c r="L475" s="2" t="s">
        <v>1125</v>
      </c>
    </row>
    <row r="476" spans="1:12" x14ac:dyDescent="0.2">
      <c r="A476" s="2">
        <f t="shared" si="18"/>
        <v>4528</v>
      </c>
      <c r="B476" t="s">
        <v>776</v>
      </c>
      <c r="C476" t="s">
        <v>482</v>
      </c>
      <c r="D476" s="2" t="s">
        <v>744</v>
      </c>
      <c r="E476" s="2">
        <v>2009</v>
      </c>
      <c r="F476" s="2" t="s">
        <v>1103</v>
      </c>
      <c r="G476" s="2" t="s">
        <v>1054</v>
      </c>
      <c r="H476" s="2" t="s">
        <v>1121</v>
      </c>
      <c r="I476" s="2" t="s">
        <v>1122</v>
      </c>
      <c r="J476" s="2" t="s">
        <v>1120</v>
      </c>
      <c r="K476" s="2">
        <v>2600</v>
      </c>
      <c r="L476" s="2" t="s">
        <v>1116</v>
      </c>
    </row>
    <row r="477" spans="1:12" x14ac:dyDescent="0.2">
      <c r="A477" s="2">
        <f t="shared" si="18"/>
        <v>4529</v>
      </c>
      <c r="B477" t="s">
        <v>148</v>
      </c>
      <c r="C477" t="s">
        <v>139</v>
      </c>
      <c r="D477" s="2" t="s">
        <v>744</v>
      </c>
      <c r="E477" s="2">
        <v>2009</v>
      </c>
      <c r="F477" s="2" t="s">
        <v>1103</v>
      </c>
      <c r="G477" s="2" t="s">
        <v>1054</v>
      </c>
      <c r="H477" s="2" t="s">
        <v>1121</v>
      </c>
      <c r="I477" s="2" t="s">
        <v>1122</v>
      </c>
      <c r="J477" s="2" t="s">
        <v>1120</v>
      </c>
      <c r="K477" s="2">
        <v>2600</v>
      </c>
      <c r="L477" s="2" t="s">
        <v>1116</v>
      </c>
    </row>
    <row r="478" spans="1:12" x14ac:dyDescent="0.2">
      <c r="A478" s="2">
        <v>4601</v>
      </c>
      <c r="B478" s="1" t="s">
        <v>777</v>
      </c>
      <c r="C478" s="1" t="s">
        <v>395</v>
      </c>
      <c r="D478" s="3" t="s">
        <v>778</v>
      </c>
      <c r="E478" s="2">
        <v>2009</v>
      </c>
      <c r="F478" s="2" t="s">
        <v>1103</v>
      </c>
      <c r="G478" s="2" t="s">
        <v>1054</v>
      </c>
      <c r="H478" s="2" t="s">
        <v>1121</v>
      </c>
      <c r="I478" s="2" t="s">
        <v>1122</v>
      </c>
      <c r="J478" s="2" t="s">
        <v>1120</v>
      </c>
      <c r="K478" s="2">
        <v>2600</v>
      </c>
      <c r="L478" s="2" t="s">
        <v>1116</v>
      </c>
    </row>
    <row r="479" spans="1:12" x14ac:dyDescent="0.2">
      <c r="A479" s="2">
        <f>A478+1</f>
        <v>4602</v>
      </c>
      <c r="B479" s="1" t="s">
        <v>779</v>
      </c>
      <c r="C479" s="1" t="s">
        <v>122</v>
      </c>
      <c r="D479" s="3" t="s">
        <v>778</v>
      </c>
      <c r="E479" s="2">
        <v>2009</v>
      </c>
      <c r="F479" s="2" t="s">
        <v>1103</v>
      </c>
      <c r="G479" s="2" t="s">
        <v>1054</v>
      </c>
      <c r="H479" s="2" t="s">
        <v>1121</v>
      </c>
      <c r="I479" s="2" t="s">
        <v>1122</v>
      </c>
      <c r="J479" s="2" t="s">
        <v>1120</v>
      </c>
      <c r="K479" s="2">
        <v>2600</v>
      </c>
      <c r="L479" s="2" t="s">
        <v>1116</v>
      </c>
    </row>
    <row r="480" spans="1:12" x14ac:dyDescent="0.2">
      <c r="A480" s="2">
        <f t="shared" ref="A480:A506" si="19">A479+1</f>
        <v>4603</v>
      </c>
      <c r="B480" s="1" t="s">
        <v>780</v>
      </c>
      <c r="C480" s="1" t="s">
        <v>781</v>
      </c>
      <c r="D480" s="3" t="s">
        <v>778</v>
      </c>
      <c r="E480" s="2">
        <v>2009</v>
      </c>
      <c r="F480" s="2" t="s">
        <v>1100</v>
      </c>
      <c r="G480" s="2" t="s">
        <v>1055</v>
      </c>
      <c r="H480" s="2" t="s">
        <v>1124</v>
      </c>
      <c r="I480" s="2" t="s">
        <v>1123</v>
      </c>
      <c r="J480" s="2" t="s">
        <v>1120</v>
      </c>
      <c r="K480" s="2">
        <v>2600</v>
      </c>
      <c r="L480" s="2" t="s">
        <v>1125</v>
      </c>
    </row>
    <row r="481" spans="1:12" x14ac:dyDescent="0.2">
      <c r="A481" s="2">
        <f t="shared" si="19"/>
        <v>4604</v>
      </c>
      <c r="B481" s="1" t="s">
        <v>782</v>
      </c>
      <c r="C481" s="1" t="s">
        <v>783</v>
      </c>
      <c r="D481" s="3" t="s">
        <v>778</v>
      </c>
      <c r="E481" s="2">
        <v>2009</v>
      </c>
      <c r="F481" s="2" t="s">
        <v>1100</v>
      </c>
      <c r="G481" s="2" t="s">
        <v>1055</v>
      </c>
      <c r="H481" s="2" t="s">
        <v>1124</v>
      </c>
      <c r="I481" s="2" t="s">
        <v>1123</v>
      </c>
      <c r="J481" s="2" t="s">
        <v>1120</v>
      </c>
      <c r="K481" s="2">
        <v>2600</v>
      </c>
      <c r="L481" s="2" t="s">
        <v>1125</v>
      </c>
    </row>
    <row r="482" spans="1:12" x14ac:dyDescent="0.2">
      <c r="A482" s="2">
        <f t="shared" si="19"/>
        <v>4605</v>
      </c>
      <c r="B482" s="1" t="s">
        <v>784</v>
      </c>
      <c r="C482" s="1" t="s">
        <v>17</v>
      </c>
      <c r="D482" s="3" t="s">
        <v>778</v>
      </c>
      <c r="E482" s="2">
        <v>2009</v>
      </c>
      <c r="F482" s="2" t="s">
        <v>1103</v>
      </c>
      <c r="G482" s="2" t="s">
        <v>1054</v>
      </c>
      <c r="H482" s="2" t="s">
        <v>1121</v>
      </c>
      <c r="I482" s="2" t="s">
        <v>1122</v>
      </c>
      <c r="J482" s="2" t="s">
        <v>1120</v>
      </c>
      <c r="K482" s="2">
        <v>2600</v>
      </c>
      <c r="L482" s="2" t="s">
        <v>1116</v>
      </c>
    </row>
    <row r="483" spans="1:12" x14ac:dyDescent="0.2">
      <c r="A483" s="2">
        <f t="shared" si="19"/>
        <v>4606</v>
      </c>
      <c r="B483" s="1" t="s">
        <v>785</v>
      </c>
      <c r="C483" s="1" t="s">
        <v>527</v>
      </c>
      <c r="D483" s="3" t="s">
        <v>778</v>
      </c>
      <c r="E483" s="2">
        <v>2009</v>
      </c>
      <c r="F483" s="2" t="s">
        <v>1100</v>
      </c>
      <c r="G483" s="2" t="s">
        <v>1055</v>
      </c>
      <c r="H483" s="2" t="s">
        <v>1124</v>
      </c>
      <c r="I483" s="2" t="s">
        <v>1123</v>
      </c>
      <c r="J483" s="2" t="s">
        <v>1120</v>
      </c>
      <c r="K483" s="2">
        <v>2600</v>
      </c>
      <c r="L483" s="2" t="s">
        <v>1125</v>
      </c>
    </row>
    <row r="484" spans="1:12" x14ac:dyDescent="0.2">
      <c r="A484" s="2">
        <f t="shared" si="19"/>
        <v>4607</v>
      </c>
      <c r="B484" s="1" t="s">
        <v>786</v>
      </c>
      <c r="C484" s="1" t="s">
        <v>731</v>
      </c>
      <c r="D484" s="3" t="s">
        <v>778</v>
      </c>
      <c r="E484" s="2">
        <v>2009</v>
      </c>
      <c r="F484" s="2" t="s">
        <v>1100</v>
      </c>
      <c r="G484" s="2" t="s">
        <v>1055</v>
      </c>
      <c r="H484" s="2" t="s">
        <v>1124</v>
      </c>
      <c r="I484" s="2" t="s">
        <v>1123</v>
      </c>
      <c r="J484" s="2" t="s">
        <v>1120</v>
      </c>
      <c r="K484" s="2">
        <v>2600</v>
      </c>
      <c r="L484" s="2" t="s">
        <v>1125</v>
      </c>
    </row>
    <row r="485" spans="1:12" x14ac:dyDescent="0.2">
      <c r="A485" s="2">
        <f t="shared" si="19"/>
        <v>4608</v>
      </c>
      <c r="B485" s="1" t="s">
        <v>787</v>
      </c>
      <c r="C485" s="1" t="s">
        <v>47</v>
      </c>
      <c r="D485" s="3" t="s">
        <v>778</v>
      </c>
      <c r="E485" s="2">
        <v>2009</v>
      </c>
      <c r="F485" s="2" t="s">
        <v>1103</v>
      </c>
      <c r="G485" s="2" t="s">
        <v>1054</v>
      </c>
      <c r="H485" s="2" t="s">
        <v>1121</v>
      </c>
      <c r="I485" s="2" t="s">
        <v>1122</v>
      </c>
      <c r="J485" s="2" t="s">
        <v>1120</v>
      </c>
      <c r="K485" s="2">
        <v>2600</v>
      </c>
      <c r="L485" s="2" t="s">
        <v>1116</v>
      </c>
    </row>
    <row r="486" spans="1:12" x14ac:dyDescent="0.2">
      <c r="A486" s="2">
        <f t="shared" si="19"/>
        <v>4609</v>
      </c>
      <c r="B486" s="1" t="s">
        <v>752</v>
      </c>
      <c r="C486" s="1" t="s">
        <v>788</v>
      </c>
      <c r="D486" s="3" t="s">
        <v>778</v>
      </c>
      <c r="E486" s="2">
        <v>2009</v>
      </c>
      <c r="F486" s="2" t="s">
        <v>1100</v>
      </c>
      <c r="G486" s="2" t="s">
        <v>1055</v>
      </c>
      <c r="H486" s="2" t="s">
        <v>1124</v>
      </c>
      <c r="I486" s="2" t="s">
        <v>1123</v>
      </c>
      <c r="J486" s="2" t="s">
        <v>1120</v>
      </c>
      <c r="K486" s="2">
        <v>2600</v>
      </c>
      <c r="L486" s="2" t="s">
        <v>1125</v>
      </c>
    </row>
    <row r="487" spans="1:12" x14ac:dyDescent="0.2">
      <c r="A487" s="2">
        <f t="shared" si="19"/>
        <v>4610</v>
      </c>
      <c r="B487" s="1" t="s">
        <v>413</v>
      </c>
      <c r="C487" s="1" t="s">
        <v>157</v>
      </c>
      <c r="D487" s="3" t="s">
        <v>778</v>
      </c>
      <c r="E487" s="2">
        <v>2009</v>
      </c>
      <c r="F487" s="2" t="s">
        <v>1100</v>
      </c>
      <c r="G487" s="2" t="s">
        <v>1055</v>
      </c>
      <c r="H487" s="2" t="s">
        <v>1124</v>
      </c>
      <c r="I487" s="2" t="s">
        <v>1123</v>
      </c>
      <c r="J487" s="2" t="s">
        <v>1120</v>
      </c>
      <c r="K487" s="2">
        <v>2600</v>
      </c>
      <c r="L487" s="2" t="s">
        <v>1125</v>
      </c>
    </row>
    <row r="488" spans="1:12" x14ac:dyDescent="0.2">
      <c r="A488" s="2">
        <f t="shared" si="19"/>
        <v>4611</v>
      </c>
      <c r="B488" s="1" t="s">
        <v>645</v>
      </c>
      <c r="C488" s="1" t="s">
        <v>607</v>
      </c>
      <c r="D488" s="3" t="s">
        <v>778</v>
      </c>
      <c r="E488" s="2">
        <v>2009</v>
      </c>
      <c r="F488" s="2" t="s">
        <v>1100</v>
      </c>
      <c r="G488" s="2" t="s">
        <v>1055</v>
      </c>
      <c r="H488" s="2" t="s">
        <v>1124</v>
      </c>
      <c r="I488" s="2" t="s">
        <v>1123</v>
      </c>
      <c r="J488" s="2" t="s">
        <v>1120</v>
      </c>
      <c r="K488" s="2">
        <v>2600</v>
      </c>
      <c r="L488" s="2" t="s">
        <v>1125</v>
      </c>
    </row>
    <row r="489" spans="1:12" x14ac:dyDescent="0.2">
      <c r="A489" s="2">
        <f t="shared" si="19"/>
        <v>4612</v>
      </c>
      <c r="B489" s="1" t="s">
        <v>789</v>
      </c>
      <c r="C489" s="1" t="s">
        <v>27</v>
      </c>
      <c r="D489" s="3" t="s">
        <v>778</v>
      </c>
      <c r="E489" s="2">
        <v>2009</v>
      </c>
      <c r="F489" s="2" t="s">
        <v>1103</v>
      </c>
      <c r="G489" s="2" t="s">
        <v>1054</v>
      </c>
      <c r="H489" s="2" t="s">
        <v>1121</v>
      </c>
      <c r="I489" s="2" t="s">
        <v>1122</v>
      </c>
      <c r="J489" s="2" t="s">
        <v>1120</v>
      </c>
      <c r="K489" s="2">
        <v>2600</v>
      </c>
      <c r="L489" s="2" t="s">
        <v>1116</v>
      </c>
    </row>
    <row r="490" spans="1:12" x14ac:dyDescent="0.2">
      <c r="A490" s="2">
        <f t="shared" si="19"/>
        <v>4613</v>
      </c>
      <c r="B490" s="1" t="s">
        <v>212</v>
      </c>
      <c r="C490" s="1" t="s">
        <v>327</v>
      </c>
      <c r="D490" s="3" t="s">
        <v>778</v>
      </c>
      <c r="E490" s="2">
        <v>2009</v>
      </c>
      <c r="F490" s="2" t="s">
        <v>1103</v>
      </c>
      <c r="G490" s="2" t="s">
        <v>1054</v>
      </c>
      <c r="H490" s="2" t="s">
        <v>1121</v>
      </c>
      <c r="I490" s="2" t="s">
        <v>1122</v>
      </c>
      <c r="J490" s="2" t="s">
        <v>1120</v>
      </c>
      <c r="K490" s="2">
        <v>2600</v>
      </c>
      <c r="L490" s="2" t="s">
        <v>1116</v>
      </c>
    </row>
    <row r="491" spans="1:12" x14ac:dyDescent="0.2">
      <c r="A491" s="2">
        <f t="shared" si="19"/>
        <v>4614</v>
      </c>
      <c r="B491" s="1" t="s">
        <v>790</v>
      </c>
      <c r="C491" s="1" t="s">
        <v>791</v>
      </c>
      <c r="D491" s="3" t="s">
        <v>778</v>
      </c>
      <c r="E491" s="2">
        <v>2009</v>
      </c>
      <c r="F491" s="2" t="s">
        <v>1100</v>
      </c>
      <c r="G491" s="2" t="s">
        <v>1055</v>
      </c>
      <c r="H491" s="2" t="s">
        <v>1124</v>
      </c>
      <c r="I491" s="2" t="s">
        <v>1123</v>
      </c>
      <c r="J491" s="2" t="s">
        <v>1120</v>
      </c>
      <c r="K491" s="2">
        <v>2600</v>
      </c>
      <c r="L491" s="2" t="s">
        <v>1125</v>
      </c>
    </row>
    <row r="492" spans="1:12" x14ac:dyDescent="0.2">
      <c r="A492" s="2">
        <f t="shared" si="19"/>
        <v>4615</v>
      </c>
      <c r="B492" s="1" t="s">
        <v>792</v>
      </c>
      <c r="C492" s="1" t="s">
        <v>793</v>
      </c>
      <c r="D492" s="3" t="s">
        <v>778</v>
      </c>
      <c r="E492" s="2">
        <v>2009</v>
      </c>
      <c r="F492" s="2" t="s">
        <v>1103</v>
      </c>
      <c r="G492" s="2" t="s">
        <v>1054</v>
      </c>
      <c r="H492" s="2" t="s">
        <v>1121</v>
      </c>
      <c r="I492" s="2" t="s">
        <v>1122</v>
      </c>
      <c r="J492" s="2" t="s">
        <v>1120</v>
      </c>
      <c r="K492" s="2">
        <v>2600</v>
      </c>
      <c r="L492" s="2" t="s">
        <v>1116</v>
      </c>
    </row>
    <row r="493" spans="1:12" x14ac:dyDescent="0.2">
      <c r="A493" s="2">
        <f t="shared" si="19"/>
        <v>4616</v>
      </c>
      <c r="B493" s="1" t="s">
        <v>322</v>
      </c>
      <c r="C493" s="1" t="s">
        <v>728</v>
      </c>
      <c r="D493" s="3" t="s">
        <v>778</v>
      </c>
      <c r="E493" s="2">
        <v>2009</v>
      </c>
      <c r="F493" s="2" t="s">
        <v>1100</v>
      </c>
      <c r="G493" s="2" t="s">
        <v>1055</v>
      </c>
      <c r="H493" s="2" t="s">
        <v>1124</v>
      </c>
      <c r="I493" s="2" t="s">
        <v>1123</v>
      </c>
      <c r="J493" s="2" t="s">
        <v>1120</v>
      </c>
      <c r="K493" s="2">
        <v>2600</v>
      </c>
      <c r="L493" s="2" t="s">
        <v>1125</v>
      </c>
    </row>
    <row r="494" spans="1:12" x14ac:dyDescent="0.2">
      <c r="A494" s="2">
        <f t="shared" si="19"/>
        <v>4617</v>
      </c>
      <c r="B494" s="1" t="s">
        <v>794</v>
      </c>
      <c r="C494" s="1" t="s">
        <v>172</v>
      </c>
      <c r="D494" s="3" t="s">
        <v>778</v>
      </c>
      <c r="E494" s="2">
        <v>2009</v>
      </c>
      <c r="F494" s="2" t="s">
        <v>1103</v>
      </c>
      <c r="G494" s="2" t="s">
        <v>1054</v>
      </c>
      <c r="H494" s="2" t="s">
        <v>1121</v>
      </c>
      <c r="I494" s="2" t="s">
        <v>1122</v>
      </c>
      <c r="J494" s="2" t="s">
        <v>1120</v>
      </c>
      <c r="K494" s="2">
        <v>2600</v>
      </c>
      <c r="L494" s="2" t="s">
        <v>1116</v>
      </c>
    </row>
    <row r="495" spans="1:12" x14ac:dyDescent="0.2">
      <c r="A495" s="2">
        <f t="shared" si="19"/>
        <v>4618</v>
      </c>
      <c r="B495" s="1" t="s">
        <v>795</v>
      </c>
      <c r="C495" s="1" t="s">
        <v>796</v>
      </c>
      <c r="D495" s="3" t="s">
        <v>778</v>
      </c>
      <c r="E495" s="2">
        <v>2009</v>
      </c>
      <c r="F495" s="2" t="s">
        <v>1100</v>
      </c>
      <c r="G495" s="2" t="s">
        <v>1055</v>
      </c>
      <c r="H495" s="2" t="s">
        <v>1124</v>
      </c>
      <c r="I495" s="2" t="s">
        <v>1123</v>
      </c>
      <c r="J495" s="2" t="s">
        <v>1120</v>
      </c>
      <c r="K495" s="2">
        <v>2600</v>
      </c>
      <c r="L495" s="2" t="s">
        <v>1125</v>
      </c>
    </row>
    <row r="496" spans="1:12" x14ac:dyDescent="0.2">
      <c r="A496" s="2">
        <f t="shared" si="19"/>
        <v>4619</v>
      </c>
      <c r="B496" s="1" t="s">
        <v>797</v>
      </c>
      <c r="C496" s="1" t="s">
        <v>395</v>
      </c>
      <c r="D496" s="3" t="s">
        <v>778</v>
      </c>
      <c r="E496" s="2">
        <v>2009</v>
      </c>
      <c r="F496" s="2" t="s">
        <v>1103</v>
      </c>
      <c r="G496" s="2" t="s">
        <v>1054</v>
      </c>
      <c r="H496" s="2" t="s">
        <v>1121</v>
      </c>
      <c r="I496" s="2" t="s">
        <v>1122</v>
      </c>
      <c r="J496" s="2" t="s">
        <v>1120</v>
      </c>
      <c r="K496" s="2">
        <v>2600</v>
      </c>
      <c r="L496" s="2" t="s">
        <v>1116</v>
      </c>
    </row>
    <row r="497" spans="1:12" x14ac:dyDescent="0.2">
      <c r="A497" s="2">
        <f t="shared" si="19"/>
        <v>4620</v>
      </c>
      <c r="B497" s="1" t="s">
        <v>798</v>
      </c>
      <c r="C497" s="1" t="s">
        <v>799</v>
      </c>
      <c r="D497" s="3" t="s">
        <v>778</v>
      </c>
      <c r="E497" s="2">
        <v>2009</v>
      </c>
      <c r="F497" s="2" t="s">
        <v>1100</v>
      </c>
      <c r="G497" s="2" t="s">
        <v>1055</v>
      </c>
      <c r="H497" s="2" t="s">
        <v>1124</v>
      </c>
      <c r="I497" s="2" t="s">
        <v>1123</v>
      </c>
      <c r="J497" s="2" t="s">
        <v>1120</v>
      </c>
      <c r="K497" s="2">
        <v>2600</v>
      </c>
      <c r="L497" s="2" t="s">
        <v>1125</v>
      </c>
    </row>
    <row r="498" spans="1:12" x14ac:dyDescent="0.2">
      <c r="A498" s="2">
        <f t="shared" si="19"/>
        <v>4621</v>
      </c>
      <c r="B498" s="1" t="s">
        <v>800</v>
      </c>
      <c r="C498" s="1" t="s">
        <v>223</v>
      </c>
      <c r="D498" s="3" t="s">
        <v>778</v>
      </c>
      <c r="E498" s="2">
        <v>2009</v>
      </c>
      <c r="F498" s="2" t="s">
        <v>1103</v>
      </c>
      <c r="G498" s="2" t="s">
        <v>1054</v>
      </c>
      <c r="H498" s="2" t="s">
        <v>1121</v>
      </c>
      <c r="I498" s="2" t="s">
        <v>1122</v>
      </c>
      <c r="J498" s="2" t="s">
        <v>1120</v>
      </c>
      <c r="K498" s="2">
        <v>2600</v>
      </c>
      <c r="L498" s="2" t="s">
        <v>1116</v>
      </c>
    </row>
    <row r="499" spans="1:12" x14ac:dyDescent="0.2">
      <c r="A499" s="2">
        <f t="shared" si="19"/>
        <v>4622</v>
      </c>
      <c r="B499" s="1" t="s">
        <v>801</v>
      </c>
      <c r="C499" s="1" t="s">
        <v>673</v>
      </c>
      <c r="D499" s="3" t="s">
        <v>778</v>
      </c>
      <c r="E499" s="2">
        <v>2009</v>
      </c>
      <c r="F499" s="2" t="s">
        <v>1103</v>
      </c>
      <c r="G499" s="2" t="s">
        <v>1054</v>
      </c>
      <c r="H499" s="2" t="s">
        <v>1121</v>
      </c>
      <c r="I499" s="2" t="s">
        <v>1122</v>
      </c>
      <c r="J499" s="2" t="s">
        <v>1120</v>
      </c>
      <c r="K499" s="2">
        <v>2600</v>
      </c>
      <c r="L499" s="2" t="s">
        <v>1116</v>
      </c>
    </row>
    <row r="500" spans="1:12" x14ac:dyDescent="0.2">
      <c r="A500" s="2">
        <f t="shared" si="19"/>
        <v>4623</v>
      </c>
      <c r="B500" s="1" t="s">
        <v>802</v>
      </c>
      <c r="C500" s="1" t="s">
        <v>35</v>
      </c>
      <c r="D500" s="3" t="s">
        <v>778</v>
      </c>
      <c r="E500" s="2">
        <v>2009</v>
      </c>
      <c r="F500" s="2" t="s">
        <v>1100</v>
      </c>
      <c r="G500" s="2" t="s">
        <v>1055</v>
      </c>
      <c r="H500" s="2" t="s">
        <v>1124</v>
      </c>
      <c r="I500" s="2" t="s">
        <v>1123</v>
      </c>
      <c r="J500" s="2" t="s">
        <v>1120</v>
      </c>
      <c r="K500" s="2">
        <v>2600</v>
      </c>
      <c r="L500" s="2" t="s">
        <v>1125</v>
      </c>
    </row>
    <row r="501" spans="1:12" x14ac:dyDescent="0.2">
      <c r="A501" s="2">
        <f t="shared" si="19"/>
        <v>4624</v>
      </c>
      <c r="B501" s="1" t="s">
        <v>803</v>
      </c>
      <c r="C501" s="1" t="s">
        <v>804</v>
      </c>
      <c r="D501" s="3" t="s">
        <v>778</v>
      </c>
      <c r="E501" s="2">
        <v>2009</v>
      </c>
      <c r="F501" s="2" t="s">
        <v>1100</v>
      </c>
      <c r="G501" s="2" t="s">
        <v>1055</v>
      </c>
      <c r="H501" s="2" t="s">
        <v>1124</v>
      </c>
      <c r="I501" s="2" t="s">
        <v>1123</v>
      </c>
      <c r="J501" s="2" t="s">
        <v>1120</v>
      </c>
      <c r="K501" s="2">
        <v>2600</v>
      </c>
      <c r="L501" s="2" t="s">
        <v>1125</v>
      </c>
    </row>
    <row r="502" spans="1:12" x14ac:dyDescent="0.2">
      <c r="A502" s="2">
        <f t="shared" si="19"/>
        <v>4625</v>
      </c>
      <c r="B502" s="1" t="s">
        <v>376</v>
      </c>
      <c r="C502" s="1" t="s">
        <v>198</v>
      </c>
      <c r="D502" s="3" t="s">
        <v>778</v>
      </c>
      <c r="E502" s="2">
        <v>2009</v>
      </c>
      <c r="F502" s="2" t="s">
        <v>1100</v>
      </c>
      <c r="G502" s="2" t="s">
        <v>1055</v>
      </c>
      <c r="H502" s="2" t="s">
        <v>1124</v>
      </c>
      <c r="I502" s="2" t="s">
        <v>1123</v>
      </c>
      <c r="J502" s="2" t="s">
        <v>1120</v>
      </c>
      <c r="K502" s="2">
        <v>2600</v>
      </c>
      <c r="L502" s="2" t="s">
        <v>1125</v>
      </c>
    </row>
    <row r="503" spans="1:12" x14ac:dyDescent="0.2">
      <c r="A503" s="2">
        <f t="shared" si="19"/>
        <v>4626</v>
      </c>
      <c r="B503" s="1" t="s">
        <v>378</v>
      </c>
      <c r="C503" s="1" t="s">
        <v>805</v>
      </c>
      <c r="D503" s="3" t="s">
        <v>778</v>
      </c>
      <c r="E503" s="2">
        <v>2009</v>
      </c>
      <c r="F503" s="2" t="s">
        <v>1100</v>
      </c>
      <c r="G503" s="2" t="s">
        <v>1055</v>
      </c>
      <c r="H503" s="2" t="s">
        <v>1124</v>
      </c>
      <c r="I503" s="2" t="s">
        <v>1123</v>
      </c>
      <c r="J503" s="2" t="s">
        <v>1120</v>
      </c>
      <c r="K503" s="2">
        <v>2600</v>
      </c>
      <c r="L503" s="2" t="s">
        <v>1125</v>
      </c>
    </row>
    <row r="504" spans="1:12" x14ac:dyDescent="0.2">
      <c r="A504" s="2">
        <f t="shared" si="19"/>
        <v>4627</v>
      </c>
      <c r="B504" s="1" t="s">
        <v>806</v>
      </c>
      <c r="C504" s="1" t="s">
        <v>807</v>
      </c>
      <c r="D504" s="3" t="s">
        <v>778</v>
      </c>
      <c r="E504" s="2">
        <v>2009</v>
      </c>
      <c r="F504" s="2" t="s">
        <v>1100</v>
      </c>
      <c r="G504" s="2" t="s">
        <v>1055</v>
      </c>
      <c r="H504" s="2" t="s">
        <v>1124</v>
      </c>
      <c r="I504" s="2" t="s">
        <v>1123</v>
      </c>
      <c r="J504" s="2" t="s">
        <v>1120</v>
      </c>
      <c r="K504" s="2">
        <v>2600</v>
      </c>
      <c r="L504" s="2" t="s">
        <v>1125</v>
      </c>
    </row>
    <row r="505" spans="1:12" x14ac:dyDescent="0.2">
      <c r="A505" s="2">
        <f t="shared" si="19"/>
        <v>4628</v>
      </c>
      <c r="B505" s="1" t="s">
        <v>741</v>
      </c>
      <c r="C505" s="1" t="s">
        <v>808</v>
      </c>
      <c r="D505" s="3" t="s">
        <v>778</v>
      </c>
      <c r="E505" s="2">
        <v>2009</v>
      </c>
      <c r="F505" s="2" t="s">
        <v>1103</v>
      </c>
      <c r="G505" s="2" t="s">
        <v>1054</v>
      </c>
      <c r="H505" s="2" t="s">
        <v>1121</v>
      </c>
      <c r="I505" s="2" t="s">
        <v>1122</v>
      </c>
      <c r="J505" s="2" t="s">
        <v>1120</v>
      </c>
      <c r="K505" s="2">
        <v>2600</v>
      </c>
      <c r="L505" s="2" t="s">
        <v>1116</v>
      </c>
    </row>
    <row r="506" spans="1:12" x14ac:dyDescent="0.2">
      <c r="A506" s="2">
        <f t="shared" si="19"/>
        <v>4629</v>
      </c>
      <c r="B506" s="1" t="s">
        <v>809</v>
      </c>
      <c r="C506" s="1" t="s">
        <v>810</v>
      </c>
      <c r="D506" s="3" t="s">
        <v>778</v>
      </c>
      <c r="E506" s="2">
        <v>2009</v>
      </c>
      <c r="F506" s="2" t="s">
        <v>1103</v>
      </c>
      <c r="G506" s="2" t="s">
        <v>1054</v>
      </c>
      <c r="H506" s="2" t="s">
        <v>1121</v>
      </c>
      <c r="I506" s="2" t="s">
        <v>1122</v>
      </c>
      <c r="J506" s="2" t="s">
        <v>1120</v>
      </c>
      <c r="K506" s="2">
        <v>2600</v>
      </c>
      <c r="L506" s="2" t="s">
        <v>1116</v>
      </c>
    </row>
    <row r="507" spans="1:12" x14ac:dyDescent="0.2">
      <c r="A507" s="2">
        <v>4701</v>
      </c>
      <c r="B507" t="s">
        <v>811</v>
      </c>
      <c r="C507" t="s">
        <v>812</v>
      </c>
      <c r="D507" s="2" t="s">
        <v>813</v>
      </c>
      <c r="E507" s="2">
        <v>2009</v>
      </c>
      <c r="F507" s="2" t="s">
        <v>1100</v>
      </c>
      <c r="G507" s="2" t="s">
        <v>1055</v>
      </c>
      <c r="H507" s="2" t="s">
        <v>1124</v>
      </c>
      <c r="I507" s="2" t="s">
        <v>1123</v>
      </c>
      <c r="J507" s="2" t="s">
        <v>1120</v>
      </c>
      <c r="K507" s="2">
        <v>2600</v>
      </c>
      <c r="L507" s="2" t="s">
        <v>1125</v>
      </c>
    </row>
    <row r="508" spans="1:12" x14ac:dyDescent="0.2">
      <c r="A508" s="2">
        <f>A507+1</f>
        <v>4702</v>
      </c>
      <c r="B508" t="s">
        <v>814</v>
      </c>
      <c r="C508" t="s">
        <v>815</v>
      </c>
      <c r="D508" s="2" t="s">
        <v>813</v>
      </c>
      <c r="E508" s="2">
        <v>2009</v>
      </c>
      <c r="F508" s="2" t="s">
        <v>1103</v>
      </c>
      <c r="G508" s="2" t="s">
        <v>1054</v>
      </c>
      <c r="H508" s="2" t="s">
        <v>1121</v>
      </c>
      <c r="I508" s="2" t="s">
        <v>1122</v>
      </c>
      <c r="J508" s="2" t="s">
        <v>1120</v>
      </c>
      <c r="K508" s="2">
        <v>2600</v>
      </c>
      <c r="L508" s="2" t="s">
        <v>1116</v>
      </c>
    </row>
    <row r="509" spans="1:12" x14ac:dyDescent="0.2">
      <c r="A509" s="2">
        <f t="shared" ref="A509:A515" si="20">A508+1</f>
        <v>4703</v>
      </c>
      <c r="B509" t="s">
        <v>816</v>
      </c>
      <c r="C509" t="s">
        <v>817</v>
      </c>
      <c r="D509" s="2" t="s">
        <v>813</v>
      </c>
      <c r="E509" s="2">
        <v>2009</v>
      </c>
      <c r="F509" s="2" t="s">
        <v>1103</v>
      </c>
      <c r="G509" s="2" t="s">
        <v>1054</v>
      </c>
      <c r="H509" s="2" t="s">
        <v>1121</v>
      </c>
      <c r="I509" s="2" t="s">
        <v>1122</v>
      </c>
      <c r="J509" s="2" t="s">
        <v>1120</v>
      </c>
      <c r="K509" s="2">
        <v>2600</v>
      </c>
      <c r="L509" s="2" t="s">
        <v>1116</v>
      </c>
    </row>
    <row r="510" spans="1:12" x14ac:dyDescent="0.2">
      <c r="A510" s="2">
        <f t="shared" si="20"/>
        <v>4704</v>
      </c>
      <c r="B510" t="s">
        <v>818</v>
      </c>
      <c r="C510" t="s">
        <v>819</v>
      </c>
      <c r="D510" s="2" t="s">
        <v>813</v>
      </c>
      <c r="E510" s="2">
        <v>2009</v>
      </c>
      <c r="F510" s="2" t="s">
        <v>1100</v>
      </c>
      <c r="G510" s="2" t="s">
        <v>1055</v>
      </c>
      <c r="H510" s="2" t="s">
        <v>1124</v>
      </c>
      <c r="I510" s="2" t="s">
        <v>1123</v>
      </c>
      <c r="J510" s="2" t="s">
        <v>1120</v>
      </c>
      <c r="K510" s="2">
        <v>2600</v>
      </c>
      <c r="L510" s="2" t="s">
        <v>1125</v>
      </c>
    </row>
    <row r="511" spans="1:12" x14ac:dyDescent="0.2">
      <c r="A511" s="2">
        <f t="shared" si="20"/>
        <v>4705</v>
      </c>
      <c r="B511" t="s">
        <v>820</v>
      </c>
      <c r="C511" t="s">
        <v>128</v>
      </c>
      <c r="D511" s="2" t="s">
        <v>813</v>
      </c>
      <c r="E511" s="2">
        <v>2009</v>
      </c>
      <c r="F511" s="2" t="s">
        <v>1103</v>
      </c>
      <c r="G511" s="2" t="s">
        <v>1054</v>
      </c>
      <c r="H511" s="2" t="s">
        <v>1121</v>
      </c>
      <c r="I511" s="2" t="s">
        <v>1122</v>
      </c>
      <c r="J511" s="2" t="s">
        <v>1120</v>
      </c>
      <c r="K511" s="2">
        <v>2600</v>
      </c>
      <c r="L511" s="2" t="s">
        <v>1116</v>
      </c>
    </row>
    <row r="512" spans="1:12" x14ac:dyDescent="0.2">
      <c r="A512" s="2">
        <f t="shared" si="20"/>
        <v>4706</v>
      </c>
      <c r="B512" t="s">
        <v>821</v>
      </c>
      <c r="C512" t="s">
        <v>822</v>
      </c>
      <c r="D512" s="2" t="s">
        <v>813</v>
      </c>
      <c r="E512" s="2">
        <v>2009</v>
      </c>
      <c r="F512" s="2" t="s">
        <v>1100</v>
      </c>
      <c r="G512" s="2" t="s">
        <v>1055</v>
      </c>
      <c r="H512" s="2" t="s">
        <v>1124</v>
      </c>
      <c r="I512" s="2" t="s">
        <v>1123</v>
      </c>
      <c r="J512" s="2" t="s">
        <v>1120</v>
      </c>
      <c r="K512" s="2">
        <v>2600</v>
      </c>
      <c r="L512" s="2" t="s">
        <v>1125</v>
      </c>
    </row>
    <row r="513" spans="1:12" x14ac:dyDescent="0.2">
      <c r="A513" s="2">
        <f t="shared" si="20"/>
        <v>4707</v>
      </c>
      <c r="B513" t="s">
        <v>823</v>
      </c>
      <c r="C513" t="s">
        <v>459</v>
      </c>
      <c r="D513" s="2" t="s">
        <v>813</v>
      </c>
      <c r="E513" s="2">
        <v>2009</v>
      </c>
      <c r="F513" s="2" t="s">
        <v>1100</v>
      </c>
      <c r="G513" s="2" t="s">
        <v>1055</v>
      </c>
      <c r="H513" s="2" t="s">
        <v>1124</v>
      </c>
      <c r="I513" s="2" t="s">
        <v>1123</v>
      </c>
      <c r="J513" s="2" t="s">
        <v>1120</v>
      </c>
      <c r="K513" s="2">
        <v>2600</v>
      </c>
      <c r="L513" s="2" t="s">
        <v>1125</v>
      </c>
    </row>
    <row r="514" spans="1:12" x14ac:dyDescent="0.2">
      <c r="A514" s="2">
        <f t="shared" si="20"/>
        <v>4708</v>
      </c>
      <c r="B514" t="s">
        <v>824</v>
      </c>
      <c r="C514" t="s">
        <v>825</v>
      </c>
      <c r="D514" s="2" t="s">
        <v>813</v>
      </c>
      <c r="E514" s="2">
        <v>2009</v>
      </c>
      <c r="F514" s="2" t="s">
        <v>1103</v>
      </c>
      <c r="G514" s="2" t="s">
        <v>1054</v>
      </c>
      <c r="H514" s="2" t="s">
        <v>1121</v>
      </c>
      <c r="I514" s="2" t="s">
        <v>1122</v>
      </c>
      <c r="J514" s="2" t="s">
        <v>1120</v>
      </c>
      <c r="K514" s="2">
        <v>2600</v>
      </c>
      <c r="L514" s="2" t="s">
        <v>1116</v>
      </c>
    </row>
    <row r="515" spans="1:12" x14ac:dyDescent="0.2">
      <c r="A515" s="2">
        <f t="shared" si="20"/>
        <v>4709</v>
      </c>
      <c r="B515" t="s">
        <v>826</v>
      </c>
      <c r="C515" t="s">
        <v>827</v>
      </c>
      <c r="D515" s="2" t="s">
        <v>813</v>
      </c>
      <c r="E515" s="2">
        <v>2009</v>
      </c>
      <c r="F515" s="2" t="s">
        <v>1103</v>
      </c>
      <c r="G515" s="2" t="s">
        <v>1054</v>
      </c>
      <c r="H515" s="2" t="s">
        <v>1121</v>
      </c>
      <c r="I515" s="2" t="s">
        <v>1122</v>
      </c>
      <c r="J515" s="2" t="s">
        <v>1120</v>
      </c>
      <c r="K515" s="2">
        <v>2600</v>
      </c>
      <c r="L515" s="2" t="s">
        <v>1116</v>
      </c>
    </row>
    <row r="516" spans="1:12" x14ac:dyDescent="0.2">
      <c r="A516" s="2">
        <v>3101</v>
      </c>
      <c r="B516" t="s">
        <v>828</v>
      </c>
      <c r="C516" t="s">
        <v>11</v>
      </c>
      <c r="D516" s="2" t="s">
        <v>829</v>
      </c>
      <c r="E516" s="2">
        <v>2008</v>
      </c>
      <c r="F516" s="2" t="s">
        <v>1101</v>
      </c>
      <c r="G516" s="2" t="s">
        <v>1055</v>
      </c>
      <c r="H516" s="2" t="s">
        <v>1130</v>
      </c>
      <c r="I516" s="2" t="s">
        <v>1131</v>
      </c>
      <c r="J516" s="2" t="s">
        <v>1120</v>
      </c>
      <c r="K516" s="2">
        <v>2600</v>
      </c>
      <c r="L516" s="2" t="s">
        <v>1129</v>
      </c>
    </row>
    <row r="517" spans="1:12" x14ac:dyDescent="0.2">
      <c r="A517" s="2">
        <f>A516+1</f>
        <v>3102</v>
      </c>
      <c r="B517" t="s">
        <v>830</v>
      </c>
      <c r="C517" t="s">
        <v>414</v>
      </c>
      <c r="D517" s="2" t="s">
        <v>829</v>
      </c>
      <c r="E517" s="2">
        <v>2008</v>
      </c>
      <c r="F517" s="2" t="s">
        <v>1102</v>
      </c>
      <c r="G517" s="2" t="s">
        <v>1054</v>
      </c>
      <c r="H517" s="2" t="s">
        <v>1127</v>
      </c>
      <c r="I517" s="2" t="s">
        <v>1128</v>
      </c>
      <c r="J517" s="2" t="s">
        <v>1120</v>
      </c>
      <c r="K517" s="2">
        <v>2600</v>
      </c>
      <c r="L517" s="2" t="s">
        <v>1126</v>
      </c>
    </row>
    <row r="518" spans="1:12" x14ac:dyDescent="0.2">
      <c r="A518" s="2">
        <f t="shared" ref="A518:A542" si="21">A517+1</f>
        <v>3103</v>
      </c>
      <c r="B518" t="s">
        <v>518</v>
      </c>
      <c r="C518" t="s">
        <v>831</v>
      </c>
      <c r="D518" s="2" t="s">
        <v>829</v>
      </c>
      <c r="E518" s="2">
        <v>2008</v>
      </c>
      <c r="F518" s="2" t="s">
        <v>1102</v>
      </c>
      <c r="G518" s="2" t="s">
        <v>1054</v>
      </c>
      <c r="H518" s="2" t="s">
        <v>1127</v>
      </c>
      <c r="I518" s="2" t="s">
        <v>1128</v>
      </c>
      <c r="J518" s="2" t="s">
        <v>1120</v>
      </c>
      <c r="K518" s="2">
        <v>2600</v>
      </c>
      <c r="L518" s="2" t="s">
        <v>1126</v>
      </c>
    </row>
    <row r="519" spans="1:12" x14ac:dyDescent="0.2">
      <c r="A519" s="2">
        <f t="shared" si="21"/>
        <v>3104</v>
      </c>
      <c r="B519" t="s">
        <v>630</v>
      </c>
      <c r="C519" t="s">
        <v>59</v>
      </c>
      <c r="D519" s="2" t="s">
        <v>829</v>
      </c>
      <c r="E519" s="2">
        <v>2008</v>
      </c>
      <c r="F519" s="2" t="s">
        <v>1102</v>
      </c>
      <c r="G519" s="2" t="s">
        <v>1054</v>
      </c>
      <c r="H519" s="2" t="s">
        <v>1127</v>
      </c>
      <c r="I519" s="2" t="s">
        <v>1128</v>
      </c>
      <c r="J519" s="2" t="s">
        <v>1120</v>
      </c>
      <c r="K519" s="2">
        <v>2600</v>
      </c>
      <c r="L519" s="2" t="s">
        <v>1126</v>
      </c>
    </row>
    <row r="520" spans="1:12" x14ac:dyDescent="0.2">
      <c r="A520" s="2">
        <f t="shared" si="21"/>
        <v>3105</v>
      </c>
      <c r="B520" t="s">
        <v>832</v>
      </c>
      <c r="C520" t="s">
        <v>487</v>
      </c>
      <c r="D520" s="2" t="s">
        <v>829</v>
      </c>
      <c r="E520" s="2">
        <v>2008</v>
      </c>
      <c r="F520" s="2" t="s">
        <v>1101</v>
      </c>
      <c r="G520" s="2" t="s">
        <v>1055</v>
      </c>
      <c r="H520" s="2" t="s">
        <v>1130</v>
      </c>
      <c r="I520" s="2" t="s">
        <v>1131</v>
      </c>
      <c r="J520" s="2" t="s">
        <v>1120</v>
      </c>
      <c r="K520" s="2">
        <v>2600</v>
      </c>
      <c r="L520" s="2" t="s">
        <v>1129</v>
      </c>
    </row>
    <row r="521" spans="1:12" x14ac:dyDescent="0.2">
      <c r="A521" s="2">
        <f t="shared" si="21"/>
        <v>3106</v>
      </c>
      <c r="B521" t="s">
        <v>523</v>
      </c>
      <c r="C521" t="s">
        <v>282</v>
      </c>
      <c r="D521" s="2" t="s">
        <v>829</v>
      </c>
      <c r="E521" s="2">
        <v>2008</v>
      </c>
      <c r="F521" s="2" t="s">
        <v>1101</v>
      </c>
      <c r="G521" s="2" t="s">
        <v>1055</v>
      </c>
      <c r="H521" s="2" t="s">
        <v>1130</v>
      </c>
      <c r="I521" s="2" t="s">
        <v>1131</v>
      </c>
      <c r="J521" s="2" t="s">
        <v>1120</v>
      </c>
      <c r="K521" s="2">
        <v>2600</v>
      </c>
      <c r="L521" s="2" t="s">
        <v>1129</v>
      </c>
    </row>
    <row r="522" spans="1:12" x14ac:dyDescent="0.2">
      <c r="A522" s="2">
        <f t="shared" si="21"/>
        <v>3107</v>
      </c>
      <c r="B522" t="s">
        <v>833</v>
      </c>
      <c r="C522" t="s">
        <v>35</v>
      </c>
      <c r="D522" s="2" t="s">
        <v>829</v>
      </c>
      <c r="E522" s="2">
        <v>2008</v>
      </c>
      <c r="F522" s="2" t="s">
        <v>1101</v>
      </c>
      <c r="G522" s="2" t="s">
        <v>1055</v>
      </c>
      <c r="H522" s="2" t="s">
        <v>1130</v>
      </c>
      <c r="I522" s="2" t="s">
        <v>1131</v>
      </c>
      <c r="J522" s="2" t="s">
        <v>1120</v>
      </c>
      <c r="K522" s="2">
        <v>2600</v>
      </c>
      <c r="L522" s="2" t="s">
        <v>1129</v>
      </c>
    </row>
    <row r="523" spans="1:12" x14ac:dyDescent="0.2">
      <c r="A523" s="2">
        <f t="shared" si="21"/>
        <v>3108</v>
      </c>
      <c r="B523" t="s">
        <v>834</v>
      </c>
      <c r="C523" t="s">
        <v>835</v>
      </c>
      <c r="D523" s="2" t="s">
        <v>829</v>
      </c>
      <c r="E523" s="2">
        <v>2008</v>
      </c>
      <c r="F523" s="2" t="s">
        <v>1101</v>
      </c>
      <c r="G523" s="2" t="s">
        <v>1055</v>
      </c>
      <c r="H523" s="2" t="s">
        <v>1130</v>
      </c>
      <c r="I523" s="2" t="s">
        <v>1131</v>
      </c>
      <c r="J523" s="2" t="s">
        <v>1120</v>
      </c>
      <c r="K523" s="2">
        <v>2600</v>
      </c>
      <c r="L523" s="2" t="s">
        <v>1129</v>
      </c>
    </row>
    <row r="524" spans="1:12" x14ac:dyDescent="0.2">
      <c r="A524" s="2">
        <f t="shared" si="21"/>
        <v>3109</v>
      </c>
      <c r="B524" t="s">
        <v>836</v>
      </c>
      <c r="C524" t="s">
        <v>185</v>
      </c>
      <c r="D524" s="2" t="s">
        <v>829</v>
      </c>
      <c r="E524" s="2">
        <v>2008</v>
      </c>
      <c r="F524" s="2" t="s">
        <v>1101</v>
      </c>
      <c r="G524" s="2" t="s">
        <v>1055</v>
      </c>
      <c r="H524" s="2" t="s">
        <v>1130</v>
      </c>
      <c r="I524" s="2" t="s">
        <v>1131</v>
      </c>
      <c r="J524" s="2" t="s">
        <v>1120</v>
      </c>
      <c r="K524" s="2">
        <v>2600</v>
      </c>
      <c r="L524" s="2" t="s">
        <v>1129</v>
      </c>
    </row>
    <row r="525" spans="1:12" x14ac:dyDescent="0.2">
      <c r="A525" s="2">
        <f t="shared" si="21"/>
        <v>3110</v>
      </c>
      <c r="B525" t="s">
        <v>837</v>
      </c>
      <c r="C525" t="s">
        <v>680</v>
      </c>
      <c r="D525" s="2" t="s">
        <v>829</v>
      </c>
      <c r="E525" s="2">
        <v>2008</v>
      </c>
      <c r="F525" s="2" t="s">
        <v>1102</v>
      </c>
      <c r="G525" s="2" t="s">
        <v>1054</v>
      </c>
      <c r="H525" s="2" t="s">
        <v>1127</v>
      </c>
      <c r="I525" s="2" t="s">
        <v>1128</v>
      </c>
      <c r="J525" s="2" t="s">
        <v>1120</v>
      </c>
      <c r="K525" s="2">
        <v>2600</v>
      </c>
      <c r="L525" s="2" t="s">
        <v>1126</v>
      </c>
    </row>
    <row r="526" spans="1:12" x14ac:dyDescent="0.2">
      <c r="A526" s="2">
        <f t="shared" si="21"/>
        <v>3111</v>
      </c>
      <c r="B526" t="s">
        <v>838</v>
      </c>
      <c r="C526" t="s">
        <v>839</v>
      </c>
      <c r="D526" s="2" t="s">
        <v>829</v>
      </c>
      <c r="E526" s="2">
        <v>2008</v>
      </c>
      <c r="F526" s="2" t="s">
        <v>1101</v>
      </c>
      <c r="G526" s="2" t="s">
        <v>1055</v>
      </c>
      <c r="H526" s="2" t="s">
        <v>1130</v>
      </c>
      <c r="I526" s="2" t="s">
        <v>1131</v>
      </c>
      <c r="J526" s="2" t="s">
        <v>1120</v>
      </c>
      <c r="K526" s="2">
        <v>2600</v>
      </c>
      <c r="L526" s="2" t="s">
        <v>1129</v>
      </c>
    </row>
    <row r="527" spans="1:12" x14ac:dyDescent="0.2">
      <c r="A527" s="2">
        <f t="shared" si="21"/>
        <v>3112</v>
      </c>
      <c r="B527" t="s">
        <v>840</v>
      </c>
      <c r="C527" t="s">
        <v>19</v>
      </c>
      <c r="D527" s="2" t="s">
        <v>829</v>
      </c>
      <c r="E527" s="2">
        <v>2008</v>
      </c>
      <c r="F527" s="2" t="s">
        <v>1102</v>
      </c>
      <c r="G527" s="2" t="s">
        <v>1054</v>
      </c>
      <c r="H527" s="2" t="s">
        <v>1127</v>
      </c>
      <c r="I527" s="2" t="s">
        <v>1128</v>
      </c>
      <c r="J527" s="2" t="s">
        <v>1120</v>
      </c>
      <c r="K527" s="2">
        <v>2600</v>
      </c>
      <c r="L527" s="2" t="s">
        <v>1126</v>
      </c>
    </row>
    <row r="528" spans="1:12" x14ac:dyDescent="0.2">
      <c r="A528" s="2">
        <f t="shared" si="21"/>
        <v>3113</v>
      </c>
      <c r="B528" t="s">
        <v>841</v>
      </c>
      <c r="C528" t="s">
        <v>395</v>
      </c>
      <c r="D528" s="2" t="s">
        <v>829</v>
      </c>
      <c r="E528" s="2">
        <v>2008</v>
      </c>
      <c r="F528" s="2" t="s">
        <v>1102</v>
      </c>
      <c r="G528" s="2" t="s">
        <v>1054</v>
      </c>
      <c r="H528" s="2" t="s">
        <v>1127</v>
      </c>
      <c r="I528" s="2" t="s">
        <v>1128</v>
      </c>
      <c r="J528" s="2" t="s">
        <v>1120</v>
      </c>
      <c r="K528" s="2">
        <v>2600</v>
      </c>
      <c r="L528" s="2" t="s">
        <v>1126</v>
      </c>
    </row>
    <row r="529" spans="1:12" x14ac:dyDescent="0.2">
      <c r="A529" s="2">
        <f t="shared" si="21"/>
        <v>3114</v>
      </c>
      <c r="B529" t="s">
        <v>842</v>
      </c>
      <c r="C529" t="s">
        <v>808</v>
      </c>
      <c r="D529" s="2" t="s">
        <v>829</v>
      </c>
      <c r="E529" s="2">
        <v>2008</v>
      </c>
      <c r="F529" s="2" t="s">
        <v>1102</v>
      </c>
      <c r="G529" s="2" t="s">
        <v>1054</v>
      </c>
      <c r="H529" s="2" t="s">
        <v>1127</v>
      </c>
      <c r="I529" s="2" t="s">
        <v>1128</v>
      </c>
      <c r="J529" s="2" t="s">
        <v>1120</v>
      </c>
      <c r="K529" s="2">
        <v>2600</v>
      </c>
      <c r="L529" s="2" t="s">
        <v>1126</v>
      </c>
    </row>
    <row r="530" spans="1:12" x14ac:dyDescent="0.2">
      <c r="A530" s="2">
        <f t="shared" si="21"/>
        <v>3115</v>
      </c>
      <c r="B530" t="s">
        <v>843</v>
      </c>
      <c r="C530" t="s">
        <v>844</v>
      </c>
      <c r="D530" s="2" t="s">
        <v>829</v>
      </c>
      <c r="E530" s="2">
        <v>2008</v>
      </c>
      <c r="F530" s="2" t="s">
        <v>1101</v>
      </c>
      <c r="G530" s="2" t="s">
        <v>1055</v>
      </c>
      <c r="H530" s="2" t="s">
        <v>1130</v>
      </c>
      <c r="I530" s="2" t="s">
        <v>1131</v>
      </c>
      <c r="J530" s="2" t="s">
        <v>1120</v>
      </c>
      <c r="K530" s="2">
        <v>2600</v>
      </c>
      <c r="L530" s="2" t="s">
        <v>1129</v>
      </c>
    </row>
    <row r="531" spans="1:12" x14ac:dyDescent="0.2">
      <c r="A531" s="2">
        <f t="shared" si="21"/>
        <v>3116</v>
      </c>
      <c r="B531" t="s">
        <v>845</v>
      </c>
      <c r="C531" t="s">
        <v>846</v>
      </c>
      <c r="D531" s="2" t="s">
        <v>829</v>
      </c>
      <c r="E531" s="2">
        <v>2008</v>
      </c>
      <c r="F531" s="2" t="s">
        <v>1101</v>
      </c>
      <c r="G531" s="2" t="s">
        <v>1055</v>
      </c>
      <c r="H531" s="2" t="s">
        <v>1130</v>
      </c>
      <c r="I531" s="2" t="s">
        <v>1131</v>
      </c>
      <c r="J531" s="2" t="s">
        <v>1120</v>
      </c>
      <c r="K531" s="2">
        <v>2600</v>
      </c>
      <c r="L531" s="2" t="s">
        <v>1129</v>
      </c>
    </row>
    <row r="532" spans="1:12" x14ac:dyDescent="0.2">
      <c r="A532" s="2">
        <f t="shared" si="21"/>
        <v>3117</v>
      </c>
      <c r="B532" t="s">
        <v>847</v>
      </c>
      <c r="C532" t="s">
        <v>172</v>
      </c>
      <c r="D532" s="2" t="s">
        <v>829</v>
      </c>
      <c r="E532" s="2">
        <v>2008</v>
      </c>
      <c r="F532" s="2" t="s">
        <v>1102</v>
      </c>
      <c r="G532" s="2" t="s">
        <v>1054</v>
      </c>
      <c r="H532" s="2" t="s">
        <v>1127</v>
      </c>
      <c r="I532" s="2" t="s">
        <v>1128</v>
      </c>
      <c r="J532" s="2" t="s">
        <v>1120</v>
      </c>
      <c r="K532" s="2">
        <v>2600</v>
      </c>
      <c r="L532" s="2" t="s">
        <v>1126</v>
      </c>
    </row>
    <row r="533" spans="1:12" x14ac:dyDescent="0.2">
      <c r="A533" s="2">
        <f t="shared" si="21"/>
        <v>3118</v>
      </c>
      <c r="B533" t="s">
        <v>734</v>
      </c>
      <c r="C533" t="s">
        <v>191</v>
      </c>
      <c r="D533" s="2" t="s">
        <v>829</v>
      </c>
      <c r="E533" s="2">
        <v>2008</v>
      </c>
      <c r="F533" s="2" t="s">
        <v>1102</v>
      </c>
      <c r="G533" s="2" t="s">
        <v>1054</v>
      </c>
      <c r="H533" s="2" t="s">
        <v>1127</v>
      </c>
      <c r="I533" s="2" t="s">
        <v>1128</v>
      </c>
      <c r="J533" s="2" t="s">
        <v>1120</v>
      </c>
      <c r="K533" s="2">
        <v>2600</v>
      </c>
      <c r="L533" s="2" t="s">
        <v>1126</v>
      </c>
    </row>
    <row r="534" spans="1:12" x14ac:dyDescent="0.2">
      <c r="A534" s="2">
        <f t="shared" si="21"/>
        <v>3119</v>
      </c>
      <c r="B534" t="s">
        <v>848</v>
      </c>
      <c r="C534" t="s">
        <v>849</v>
      </c>
      <c r="D534" s="2" t="s">
        <v>829</v>
      </c>
      <c r="E534" s="2">
        <v>2008</v>
      </c>
      <c r="F534" s="2" t="s">
        <v>1101</v>
      </c>
      <c r="G534" s="2" t="s">
        <v>1055</v>
      </c>
      <c r="H534" s="2" t="s">
        <v>1130</v>
      </c>
      <c r="I534" s="2" t="s">
        <v>1131</v>
      </c>
      <c r="J534" s="2" t="s">
        <v>1120</v>
      </c>
      <c r="K534" s="2">
        <v>2600</v>
      </c>
      <c r="L534" s="2" t="s">
        <v>1129</v>
      </c>
    </row>
    <row r="535" spans="1:12" x14ac:dyDescent="0.2">
      <c r="A535" s="2">
        <f t="shared" si="21"/>
        <v>3120</v>
      </c>
      <c r="B535" t="s">
        <v>850</v>
      </c>
      <c r="C535" t="s">
        <v>447</v>
      </c>
      <c r="D535" s="2" t="s">
        <v>829</v>
      </c>
      <c r="E535" s="2">
        <v>2008</v>
      </c>
      <c r="F535" s="2" t="s">
        <v>1102</v>
      </c>
      <c r="G535" s="2" t="s">
        <v>1054</v>
      </c>
      <c r="H535" s="2" t="s">
        <v>1127</v>
      </c>
      <c r="I535" s="2" t="s">
        <v>1128</v>
      </c>
      <c r="J535" s="2" t="s">
        <v>1120</v>
      </c>
      <c r="K535" s="2">
        <v>2600</v>
      </c>
      <c r="L535" s="2" t="s">
        <v>1126</v>
      </c>
    </row>
    <row r="536" spans="1:12" x14ac:dyDescent="0.2">
      <c r="A536" s="2">
        <f t="shared" si="21"/>
        <v>3121</v>
      </c>
      <c r="B536" t="s">
        <v>851</v>
      </c>
      <c r="C536" t="s">
        <v>852</v>
      </c>
      <c r="D536" s="2" t="s">
        <v>829</v>
      </c>
      <c r="E536" s="2">
        <v>2008</v>
      </c>
      <c r="F536" s="2" t="s">
        <v>1101</v>
      </c>
      <c r="G536" s="2" t="s">
        <v>1055</v>
      </c>
      <c r="H536" s="2" t="s">
        <v>1130</v>
      </c>
      <c r="I536" s="2" t="s">
        <v>1131</v>
      </c>
      <c r="J536" s="2" t="s">
        <v>1120</v>
      </c>
      <c r="K536" s="2">
        <v>2600</v>
      </c>
      <c r="L536" s="2" t="s">
        <v>1129</v>
      </c>
    </row>
    <row r="537" spans="1:12" x14ac:dyDescent="0.2">
      <c r="A537" s="2">
        <f t="shared" si="21"/>
        <v>3122</v>
      </c>
      <c r="B537" t="s">
        <v>853</v>
      </c>
      <c r="C537" t="s">
        <v>854</v>
      </c>
      <c r="D537" s="2" t="s">
        <v>829</v>
      </c>
      <c r="E537" s="2">
        <v>2008</v>
      </c>
      <c r="F537" s="2" t="s">
        <v>1101</v>
      </c>
      <c r="G537" s="2" t="s">
        <v>1055</v>
      </c>
      <c r="H537" s="2" t="s">
        <v>1130</v>
      </c>
      <c r="I537" s="2" t="s">
        <v>1131</v>
      </c>
      <c r="J537" s="2" t="s">
        <v>1120</v>
      </c>
      <c r="K537" s="2">
        <v>2600</v>
      </c>
      <c r="L537" s="2" t="s">
        <v>1129</v>
      </c>
    </row>
    <row r="538" spans="1:12" x14ac:dyDescent="0.2">
      <c r="A538" s="2">
        <f t="shared" si="21"/>
        <v>3123</v>
      </c>
      <c r="B538" t="s">
        <v>621</v>
      </c>
      <c r="C538" t="s">
        <v>11</v>
      </c>
      <c r="D538" s="2" t="s">
        <v>829</v>
      </c>
      <c r="E538" s="2">
        <v>2008</v>
      </c>
      <c r="F538" s="2" t="s">
        <v>1101</v>
      </c>
      <c r="G538" s="2" t="s">
        <v>1055</v>
      </c>
      <c r="H538" s="2" t="s">
        <v>1130</v>
      </c>
      <c r="I538" s="2" t="s">
        <v>1131</v>
      </c>
      <c r="J538" s="2" t="s">
        <v>1120</v>
      </c>
      <c r="K538" s="2">
        <v>2600</v>
      </c>
      <c r="L538" s="2" t="s">
        <v>1129</v>
      </c>
    </row>
    <row r="539" spans="1:12" x14ac:dyDescent="0.2">
      <c r="A539" s="2">
        <f t="shared" si="21"/>
        <v>3124</v>
      </c>
      <c r="B539" t="s">
        <v>855</v>
      </c>
      <c r="C539" t="s">
        <v>856</v>
      </c>
      <c r="D539" s="2" t="s">
        <v>829</v>
      </c>
      <c r="E539" s="2">
        <v>2008</v>
      </c>
      <c r="F539" s="2" t="s">
        <v>1101</v>
      </c>
      <c r="G539" s="2" t="s">
        <v>1055</v>
      </c>
      <c r="H539" s="2" t="s">
        <v>1130</v>
      </c>
      <c r="I539" s="2" t="s">
        <v>1131</v>
      </c>
      <c r="J539" s="2" t="s">
        <v>1120</v>
      </c>
      <c r="K539" s="2">
        <v>2600</v>
      </c>
      <c r="L539" s="2" t="s">
        <v>1129</v>
      </c>
    </row>
    <row r="540" spans="1:12" x14ac:dyDescent="0.2">
      <c r="A540" s="2">
        <f t="shared" si="21"/>
        <v>3125</v>
      </c>
      <c r="B540" t="s">
        <v>857</v>
      </c>
      <c r="C540" t="s">
        <v>858</v>
      </c>
      <c r="D540" s="2" t="s">
        <v>829</v>
      </c>
      <c r="E540" s="2">
        <v>2008</v>
      </c>
      <c r="F540" s="2" t="s">
        <v>1102</v>
      </c>
      <c r="G540" s="2" t="s">
        <v>1054</v>
      </c>
      <c r="H540" s="2" t="s">
        <v>1127</v>
      </c>
      <c r="I540" s="2" t="s">
        <v>1128</v>
      </c>
      <c r="J540" s="2" t="s">
        <v>1120</v>
      </c>
      <c r="K540" s="2">
        <v>2600</v>
      </c>
      <c r="L540" s="2" t="s">
        <v>1126</v>
      </c>
    </row>
    <row r="541" spans="1:12" x14ac:dyDescent="0.2">
      <c r="A541" s="2">
        <f t="shared" si="21"/>
        <v>3126</v>
      </c>
      <c r="B541" t="s">
        <v>859</v>
      </c>
      <c r="C541" t="s">
        <v>860</v>
      </c>
      <c r="D541" s="2" t="s">
        <v>829</v>
      </c>
      <c r="E541" s="2">
        <v>2008</v>
      </c>
      <c r="F541" s="2" t="s">
        <v>1101</v>
      </c>
      <c r="G541" s="2" t="s">
        <v>1055</v>
      </c>
      <c r="H541" s="2" t="s">
        <v>1130</v>
      </c>
      <c r="I541" s="2" t="s">
        <v>1131</v>
      </c>
      <c r="J541" s="2" t="s">
        <v>1120</v>
      </c>
      <c r="K541" s="2">
        <v>2600</v>
      </c>
      <c r="L541" s="2" t="s">
        <v>1129</v>
      </c>
    </row>
    <row r="542" spans="1:12" x14ac:dyDescent="0.2">
      <c r="A542" s="2">
        <f t="shared" si="21"/>
        <v>3127</v>
      </c>
      <c r="B542" t="s">
        <v>861</v>
      </c>
      <c r="C542" t="s">
        <v>536</v>
      </c>
      <c r="D542" s="2" t="s">
        <v>829</v>
      </c>
      <c r="E542" s="2">
        <v>2008</v>
      </c>
      <c r="F542" s="2" t="s">
        <v>1101</v>
      </c>
      <c r="G542" s="2" t="s">
        <v>1055</v>
      </c>
      <c r="H542" s="2" t="s">
        <v>1130</v>
      </c>
      <c r="I542" s="2" t="s">
        <v>1131</v>
      </c>
      <c r="J542" s="2" t="s">
        <v>1120</v>
      </c>
      <c r="K542" s="2">
        <v>2600</v>
      </c>
      <c r="L542" s="2" t="s">
        <v>1129</v>
      </c>
    </row>
    <row r="543" spans="1:12" x14ac:dyDescent="0.2">
      <c r="A543" s="2">
        <v>3201</v>
      </c>
      <c r="B543" t="s">
        <v>862</v>
      </c>
      <c r="C543" t="s">
        <v>863</v>
      </c>
      <c r="D543" s="2" t="s">
        <v>864</v>
      </c>
      <c r="E543" s="2">
        <v>2008</v>
      </c>
      <c r="F543" s="2" t="s">
        <v>1102</v>
      </c>
      <c r="G543" s="2" t="s">
        <v>1054</v>
      </c>
      <c r="H543" s="2" t="s">
        <v>1127</v>
      </c>
      <c r="I543" s="2" t="s">
        <v>1128</v>
      </c>
      <c r="J543" s="2" t="s">
        <v>1120</v>
      </c>
      <c r="K543" s="2">
        <v>2600</v>
      </c>
      <c r="L543" s="2" t="s">
        <v>1126</v>
      </c>
    </row>
    <row r="544" spans="1:12" x14ac:dyDescent="0.2">
      <c r="A544" s="2">
        <f>A543+1</f>
        <v>3202</v>
      </c>
      <c r="B544" t="s">
        <v>434</v>
      </c>
      <c r="C544" t="s">
        <v>865</v>
      </c>
      <c r="D544" s="2" t="s">
        <v>864</v>
      </c>
      <c r="E544" s="2">
        <v>2008</v>
      </c>
      <c r="F544" s="2" t="s">
        <v>1102</v>
      </c>
      <c r="G544" s="2" t="s">
        <v>1054</v>
      </c>
      <c r="H544" s="2" t="s">
        <v>1127</v>
      </c>
      <c r="I544" s="2" t="s">
        <v>1128</v>
      </c>
      <c r="J544" s="2" t="s">
        <v>1120</v>
      </c>
      <c r="K544" s="2">
        <v>2600</v>
      </c>
      <c r="L544" s="2" t="s">
        <v>1126</v>
      </c>
    </row>
    <row r="545" spans="1:12" x14ac:dyDescent="0.2">
      <c r="A545" s="2">
        <f t="shared" ref="A545:A569" si="22">A544+1</f>
        <v>3203</v>
      </c>
      <c r="B545" t="s">
        <v>866</v>
      </c>
      <c r="C545" t="s">
        <v>867</v>
      </c>
      <c r="D545" s="2" t="s">
        <v>864</v>
      </c>
      <c r="E545" s="2">
        <v>2008</v>
      </c>
      <c r="F545" s="2" t="s">
        <v>1102</v>
      </c>
      <c r="G545" s="2" t="s">
        <v>1054</v>
      </c>
      <c r="H545" s="2" t="s">
        <v>1127</v>
      </c>
      <c r="I545" s="2" t="s">
        <v>1128</v>
      </c>
      <c r="J545" s="2" t="s">
        <v>1120</v>
      </c>
      <c r="K545" s="2">
        <v>2600</v>
      </c>
      <c r="L545" s="2" t="s">
        <v>1126</v>
      </c>
    </row>
    <row r="546" spans="1:12" x14ac:dyDescent="0.2">
      <c r="A546" s="2">
        <f t="shared" si="22"/>
        <v>3204</v>
      </c>
      <c r="B546" t="s">
        <v>238</v>
      </c>
      <c r="C546" t="s">
        <v>868</v>
      </c>
      <c r="D546" s="2" t="s">
        <v>864</v>
      </c>
      <c r="E546" s="2">
        <v>2008</v>
      </c>
      <c r="F546" s="2" t="s">
        <v>1102</v>
      </c>
      <c r="G546" s="2" t="s">
        <v>1054</v>
      </c>
      <c r="H546" s="2" t="s">
        <v>1127</v>
      </c>
      <c r="I546" s="2" t="s">
        <v>1128</v>
      </c>
      <c r="J546" s="2" t="s">
        <v>1120</v>
      </c>
      <c r="K546" s="2">
        <v>2600</v>
      </c>
      <c r="L546" s="2" t="s">
        <v>1126</v>
      </c>
    </row>
    <row r="547" spans="1:12" x14ac:dyDescent="0.2">
      <c r="A547" s="2">
        <f t="shared" si="22"/>
        <v>3205</v>
      </c>
      <c r="B547" t="s">
        <v>869</v>
      </c>
      <c r="C547" t="s">
        <v>870</v>
      </c>
      <c r="D547" s="2" t="s">
        <v>864</v>
      </c>
      <c r="E547" s="2">
        <v>2008</v>
      </c>
      <c r="F547" s="2" t="s">
        <v>1101</v>
      </c>
      <c r="G547" s="2" t="s">
        <v>1055</v>
      </c>
      <c r="H547" s="2" t="s">
        <v>1130</v>
      </c>
      <c r="I547" s="2" t="s">
        <v>1131</v>
      </c>
      <c r="J547" s="2" t="s">
        <v>1120</v>
      </c>
      <c r="K547" s="2">
        <v>2600</v>
      </c>
      <c r="L547" s="2" t="s">
        <v>1129</v>
      </c>
    </row>
    <row r="548" spans="1:12" x14ac:dyDescent="0.2">
      <c r="A548" s="2">
        <f t="shared" si="22"/>
        <v>3206</v>
      </c>
      <c r="B548" t="s">
        <v>871</v>
      </c>
      <c r="C548" t="s">
        <v>872</v>
      </c>
      <c r="D548" s="2" t="s">
        <v>864</v>
      </c>
      <c r="E548" s="2">
        <v>2008</v>
      </c>
      <c r="F548" s="2" t="s">
        <v>1102</v>
      </c>
      <c r="G548" s="2" t="s">
        <v>1054</v>
      </c>
      <c r="H548" s="2" t="s">
        <v>1127</v>
      </c>
      <c r="I548" s="2" t="s">
        <v>1128</v>
      </c>
      <c r="J548" s="2" t="s">
        <v>1120</v>
      </c>
      <c r="K548" s="2">
        <v>2600</v>
      </c>
      <c r="L548" s="2" t="s">
        <v>1126</v>
      </c>
    </row>
    <row r="549" spans="1:12" x14ac:dyDescent="0.2">
      <c r="A549" s="2">
        <f t="shared" si="22"/>
        <v>3207</v>
      </c>
      <c r="B549" t="s">
        <v>873</v>
      </c>
      <c r="C549" t="s">
        <v>208</v>
      </c>
      <c r="D549" s="2" t="s">
        <v>864</v>
      </c>
      <c r="E549" s="2">
        <v>2008</v>
      </c>
      <c r="F549" s="2" t="s">
        <v>1101</v>
      </c>
      <c r="G549" s="2" t="s">
        <v>1055</v>
      </c>
      <c r="H549" s="2" t="s">
        <v>1130</v>
      </c>
      <c r="I549" s="2" t="s">
        <v>1131</v>
      </c>
      <c r="J549" s="2" t="s">
        <v>1120</v>
      </c>
      <c r="K549" s="2">
        <v>2600</v>
      </c>
      <c r="L549" s="2" t="s">
        <v>1129</v>
      </c>
    </row>
    <row r="550" spans="1:12" x14ac:dyDescent="0.2">
      <c r="A550" s="2">
        <f t="shared" si="22"/>
        <v>3208</v>
      </c>
      <c r="B550" t="s">
        <v>874</v>
      </c>
      <c r="C550" t="s">
        <v>875</v>
      </c>
      <c r="D550" s="2" t="s">
        <v>864</v>
      </c>
      <c r="E550" s="2">
        <v>2008</v>
      </c>
      <c r="F550" s="2" t="s">
        <v>1102</v>
      </c>
      <c r="G550" s="2" t="s">
        <v>1054</v>
      </c>
      <c r="H550" s="2" t="s">
        <v>1127</v>
      </c>
      <c r="I550" s="2" t="s">
        <v>1128</v>
      </c>
      <c r="J550" s="2" t="s">
        <v>1120</v>
      </c>
      <c r="K550" s="2">
        <v>2600</v>
      </c>
      <c r="L550" s="2" t="s">
        <v>1126</v>
      </c>
    </row>
    <row r="551" spans="1:12" x14ac:dyDescent="0.2">
      <c r="A551" s="2">
        <f t="shared" si="22"/>
        <v>3209</v>
      </c>
      <c r="B551" t="s">
        <v>154</v>
      </c>
      <c r="C551" t="s">
        <v>66</v>
      </c>
      <c r="D551" s="2" t="s">
        <v>864</v>
      </c>
      <c r="E551" s="2">
        <v>2008</v>
      </c>
      <c r="F551" s="2" t="s">
        <v>1101</v>
      </c>
      <c r="G551" s="2" t="s">
        <v>1055</v>
      </c>
      <c r="H551" s="2" t="s">
        <v>1130</v>
      </c>
      <c r="I551" s="2" t="s">
        <v>1131</v>
      </c>
      <c r="J551" s="2" t="s">
        <v>1120</v>
      </c>
      <c r="K551" s="2">
        <v>2600</v>
      </c>
      <c r="L551" s="2" t="s">
        <v>1129</v>
      </c>
    </row>
    <row r="552" spans="1:12" x14ac:dyDescent="0.2">
      <c r="A552" s="2">
        <f t="shared" si="22"/>
        <v>3210</v>
      </c>
      <c r="B552" t="s">
        <v>876</v>
      </c>
      <c r="C552" t="s">
        <v>877</v>
      </c>
      <c r="D552" s="2" t="s">
        <v>864</v>
      </c>
      <c r="E552" s="2">
        <v>2008</v>
      </c>
      <c r="F552" s="2" t="s">
        <v>1101</v>
      </c>
      <c r="G552" s="2" t="s">
        <v>1055</v>
      </c>
      <c r="H552" s="2" t="s">
        <v>1130</v>
      </c>
      <c r="I552" s="2" t="s">
        <v>1131</v>
      </c>
      <c r="J552" s="2" t="s">
        <v>1120</v>
      </c>
      <c r="K552" s="2">
        <v>2600</v>
      </c>
      <c r="L552" s="2" t="s">
        <v>1129</v>
      </c>
    </row>
    <row r="553" spans="1:12" x14ac:dyDescent="0.2">
      <c r="A553" s="2">
        <f t="shared" si="22"/>
        <v>3211</v>
      </c>
      <c r="B553" t="s">
        <v>878</v>
      </c>
      <c r="C553" t="s">
        <v>879</v>
      </c>
      <c r="D553" s="2" t="s">
        <v>864</v>
      </c>
      <c r="E553" s="2">
        <v>2008</v>
      </c>
      <c r="F553" s="2" t="s">
        <v>1102</v>
      </c>
      <c r="G553" s="2" t="s">
        <v>1054</v>
      </c>
      <c r="H553" s="2" t="s">
        <v>1127</v>
      </c>
      <c r="I553" s="2" t="s">
        <v>1128</v>
      </c>
      <c r="J553" s="2" t="s">
        <v>1120</v>
      </c>
      <c r="K553" s="2">
        <v>2600</v>
      </c>
      <c r="L553" s="2" t="s">
        <v>1126</v>
      </c>
    </row>
    <row r="554" spans="1:12" x14ac:dyDescent="0.2">
      <c r="A554" s="2">
        <f t="shared" si="22"/>
        <v>3212</v>
      </c>
      <c r="B554" t="s">
        <v>880</v>
      </c>
      <c r="C554" t="s">
        <v>881</v>
      </c>
      <c r="D554" s="2" t="s">
        <v>864</v>
      </c>
      <c r="E554" s="2">
        <v>2008</v>
      </c>
      <c r="F554" s="2" t="s">
        <v>1102</v>
      </c>
      <c r="G554" s="2" t="s">
        <v>1054</v>
      </c>
      <c r="H554" s="2" t="s">
        <v>1127</v>
      </c>
      <c r="I554" s="2" t="s">
        <v>1128</v>
      </c>
      <c r="J554" s="2" t="s">
        <v>1120</v>
      </c>
      <c r="K554" s="2">
        <v>2600</v>
      </c>
      <c r="L554" s="2" t="s">
        <v>1126</v>
      </c>
    </row>
    <row r="555" spans="1:12" x14ac:dyDescent="0.2">
      <c r="A555" s="2">
        <f t="shared" si="22"/>
        <v>3213</v>
      </c>
      <c r="B555" t="s">
        <v>882</v>
      </c>
      <c r="C555" t="s">
        <v>198</v>
      </c>
      <c r="D555" s="2" t="s">
        <v>864</v>
      </c>
      <c r="E555" s="2">
        <v>2008</v>
      </c>
      <c r="F555" s="2" t="s">
        <v>1101</v>
      </c>
      <c r="G555" s="2" t="s">
        <v>1055</v>
      </c>
      <c r="H555" s="2" t="s">
        <v>1130</v>
      </c>
      <c r="I555" s="2" t="s">
        <v>1131</v>
      </c>
      <c r="J555" s="2" t="s">
        <v>1120</v>
      </c>
      <c r="K555" s="2">
        <v>2600</v>
      </c>
      <c r="L555" s="2" t="s">
        <v>1129</v>
      </c>
    </row>
    <row r="556" spans="1:12" x14ac:dyDescent="0.2">
      <c r="A556" s="2">
        <f t="shared" si="22"/>
        <v>3214</v>
      </c>
      <c r="B556" t="s">
        <v>883</v>
      </c>
      <c r="C556" t="s">
        <v>884</v>
      </c>
      <c r="D556" s="2" t="s">
        <v>864</v>
      </c>
      <c r="E556" s="2">
        <v>2008</v>
      </c>
      <c r="F556" s="2" t="s">
        <v>1102</v>
      </c>
      <c r="G556" s="2" t="s">
        <v>1054</v>
      </c>
      <c r="H556" s="2" t="s">
        <v>1127</v>
      </c>
      <c r="I556" s="2" t="s">
        <v>1128</v>
      </c>
      <c r="J556" s="2" t="s">
        <v>1120</v>
      </c>
      <c r="K556" s="2">
        <v>2600</v>
      </c>
      <c r="L556" s="2" t="s">
        <v>1126</v>
      </c>
    </row>
    <row r="557" spans="1:12" x14ac:dyDescent="0.2">
      <c r="A557" s="2">
        <f t="shared" si="22"/>
        <v>3215</v>
      </c>
      <c r="B557" t="s">
        <v>885</v>
      </c>
      <c r="C557" t="s">
        <v>879</v>
      </c>
      <c r="D557" s="2" t="s">
        <v>864</v>
      </c>
      <c r="E557" s="2">
        <v>2008</v>
      </c>
      <c r="F557" s="2" t="s">
        <v>1102</v>
      </c>
      <c r="G557" s="2" t="s">
        <v>1054</v>
      </c>
      <c r="H557" s="2" t="s">
        <v>1127</v>
      </c>
      <c r="I557" s="2" t="s">
        <v>1128</v>
      </c>
      <c r="J557" s="2" t="s">
        <v>1120</v>
      </c>
      <c r="K557" s="2">
        <v>2600</v>
      </c>
      <c r="L557" s="2" t="s">
        <v>1126</v>
      </c>
    </row>
    <row r="558" spans="1:12" x14ac:dyDescent="0.2">
      <c r="A558" s="2">
        <f t="shared" si="22"/>
        <v>3216</v>
      </c>
      <c r="B558" t="s">
        <v>886</v>
      </c>
      <c r="C558" t="s">
        <v>879</v>
      </c>
      <c r="D558" s="2" t="s">
        <v>864</v>
      </c>
      <c r="E558" s="2">
        <v>2008</v>
      </c>
      <c r="F558" s="2" t="s">
        <v>1102</v>
      </c>
      <c r="G558" s="2" t="s">
        <v>1054</v>
      </c>
      <c r="H558" s="2" t="s">
        <v>1127</v>
      </c>
      <c r="I558" s="2" t="s">
        <v>1128</v>
      </c>
      <c r="J558" s="2" t="s">
        <v>1120</v>
      </c>
      <c r="K558" s="2">
        <v>2600</v>
      </c>
      <c r="L558" s="2" t="s">
        <v>1126</v>
      </c>
    </row>
    <row r="559" spans="1:12" x14ac:dyDescent="0.2">
      <c r="A559" s="2">
        <f t="shared" si="22"/>
        <v>3217</v>
      </c>
      <c r="B559" t="s">
        <v>887</v>
      </c>
      <c r="C559" t="s">
        <v>888</v>
      </c>
      <c r="D559" s="2" t="s">
        <v>864</v>
      </c>
      <c r="E559" s="2">
        <v>2008</v>
      </c>
      <c r="F559" s="2" t="s">
        <v>1101</v>
      </c>
      <c r="G559" s="2" t="s">
        <v>1055</v>
      </c>
      <c r="H559" s="2" t="s">
        <v>1130</v>
      </c>
      <c r="I559" s="2" t="s">
        <v>1131</v>
      </c>
      <c r="J559" s="2" t="s">
        <v>1120</v>
      </c>
      <c r="K559" s="2">
        <v>2600</v>
      </c>
      <c r="L559" s="2" t="s">
        <v>1129</v>
      </c>
    </row>
    <row r="560" spans="1:12" x14ac:dyDescent="0.2">
      <c r="A560" s="2">
        <f t="shared" si="22"/>
        <v>3218</v>
      </c>
      <c r="B560" t="s">
        <v>889</v>
      </c>
      <c r="C560" t="s">
        <v>890</v>
      </c>
      <c r="D560" s="2" t="s">
        <v>864</v>
      </c>
      <c r="E560" s="2">
        <v>2008</v>
      </c>
      <c r="F560" s="2" t="s">
        <v>1101</v>
      </c>
      <c r="G560" s="2" t="s">
        <v>1055</v>
      </c>
      <c r="H560" s="2" t="s">
        <v>1130</v>
      </c>
      <c r="I560" s="2" t="s">
        <v>1131</v>
      </c>
      <c r="J560" s="2" t="s">
        <v>1120</v>
      </c>
      <c r="K560" s="2">
        <v>2600</v>
      </c>
      <c r="L560" s="2" t="s">
        <v>1129</v>
      </c>
    </row>
    <row r="561" spans="1:12" x14ac:dyDescent="0.2">
      <c r="A561" s="2">
        <f t="shared" si="22"/>
        <v>3219</v>
      </c>
      <c r="B561" t="s">
        <v>891</v>
      </c>
      <c r="C561" t="s">
        <v>892</v>
      </c>
      <c r="D561" s="2" t="s">
        <v>864</v>
      </c>
      <c r="E561" s="2">
        <v>2008</v>
      </c>
      <c r="F561" s="2" t="s">
        <v>1101</v>
      </c>
      <c r="G561" s="2" t="s">
        <v>1055</v>
      </c>
      <c r="H561" s="2" t="s">
        <v>1130</v>
      </c>
      <c r="I561" s="2" t="s">
        <v>1131</v>
      </c>
      <c r="J561" s="2" t="s">
        <v>1120</v>
      </c>
      <c r="K561" s="2">
        <v>2600</v>
      </c>
      <c r="L561" s="2" t="s">
        <v>1129</v>
      </c>
    </row>
    <row r="562" spans="1:12" x14ac:dyDescent="0.2">
      <c r="A562" s="2">
        <f t="shared" si="22"/>
        <v>3220</v>
      </c>
      <c r="B562" t="s">
        <v>550</v>
      </c>
      <c r="C562" t="s">
        <v>893</v>
      </c>
      <c r="D562" s="2" t="s">
        <v>864</v>
      </c>
      <c r="E562" s="2">
        <v>2008</v>
      </c>
      <c r="F562" s="2" t="s">
        <v>1101</v>
      </c>
      <c r="G562" s="2" t="s">
        <v>1055</v>
      </c>
      <c r="H562" s="2" t="s">
        <v>1130</v>
      </c>
      <c r="I562" s="2" t="s">
        <v>1131</v>
      </c>
      <c r="J562" s="2" t="s">
        <v>1120</v>
      </c>
      <c r="K562" s="2">
        <v>2600</v>
      </c>
      <c r="L562" s="2" t="s">
        <v>1129</v>
      </c>
    </row>
    <row r="563" spans="1:12" x14ac:dyDescent="0.2">
      <c r="A563" s="2">
        <f t="shared" si="22"/>
        <v>3221</v>
      </c>
      <c r="B563" t="s">
        <v>894</v>
      </c>
      <c r="C563" t="s">
        <v>68</v>
      </c>
      <c r="D563" s="2" t="s">
        <v>864</v>
      </c>
      <c r="E563" s="2">
        <v>2008</v>
      </c>
      <c r="F563" s="2" t="s">
        <v>1102</v>
      </c>
      <c r="G563" s="2" t="s">
        <v>1054</v>
      </c>
      <c r="H563" s="2" t="s">
        <v>1127</v>
      </c>
      <c r="I563" s="2" t="s">
        <v>1128</v>
      </c>
      <c r="J563" s="2" t="s">
        <v>1120</v>
      </c>
      <c r="K563" s="2">
        <v>2600</v>
      </c>
      <c r="L563" s="2" t="s">
        <v>1126</v>
      </c>
    </row>
    <row r="564" spans="1:12" x14ac:dyDescent="0.2">
      <c r="A564" s="2">
        <f t="shared" si="22"/>
        <v>3222</v>
      </c>
      <c r="B564" t="s">
        <v>428</v>
      </c>
      <c r="C564" t="s">
        <v>68</v>
      </c>
      <c r="D564" s="2" t="s">
        <v>864</v>
      </c>
      <c r="E564" s="2">
        <v>2008</v>
      </c>
      <c r="F564" s="2" t="s">
        <v>1102</v>
      </c>
      <c r="G564" s="2" t="s">
        <v>1054</v>
      </c>
      <c r="H564" s="2" t="s">
        <v>1127</v>
      </c>
      <c r="I564" s="2" t="s">
        <v>1128</v>
      </c>
      <c r="J564" s="2" t="s">
        <v>1120</v>
      </c>
      <c r="K564" s="2">
        <v>2600</v>
      </c>
      <c r="L564" s="2" t="s">
        <v>1126</v>
      </c>
    </row>
    <row r="565" spans="1:12" x14ac:dyDescent="0.2">
      <c r="A565" s="2">
        <f t="shared" si="22"/>
        <v>3223</v>
      </c>
      <c r="B565" t="s">
        <v>895</v>
      </c>
      <c r="C565" t="s">
        <v>896</v>
      </c>
      <c r="D565" s="2" t="s">
        <v>864</v>
      </c>
      <c r="E565" s="2">
        <v>2007</v>
      </c>
      <c r="F565" s="2" t="s">
        <v>1096</v>
      </c>
      <c r="G565" s="2" t="s">
        <v>1054</v>
      </c>
      <c r="H565" s="2" t="s">
        <v>1127</v>
      </c>
      <c r="I565" s="2" t="s">
        <v>1128</v>
      </c>
      <c r="J565" s="2" t="s">
        <v>1120</v>
      </c>
      <c r="K565" s="2">
        <v>2600</v>
      </c>
      <c r="L565" s="2" t="s">
        <v>1126</v>
      </c>
    </row>
    <row r="566" spans="1:12" x14ac:dyDescent="0.2">
      <c r="A566" s="2">
        <f t="shared" si="22"/>
        <v>3224</v>
      </c>
      <c r="B566" t="s">
        <v>104</v>
      </c>
      <c r="C566" t="s">
        <v>707</v>
      </c>
      <c r="D566" s="2" t="s">
        <v>864</v>
      </c>
      <c r="E566" s="2">
        <v>2008</v>
      </c>
      <c r="F566" s="2" t="s">
        <v>1102</v>
      </c>
      <c r="G566" s="2" t="s">
        <v>1054</v>
      </c>
      <c r="H566" s="2" t="s">
        <v>1127</v>
      </c>
      <c r="I566" s="2" t="s">
        <v>1128</v>
      </c>
      <c r="J566" s="2" t="s">
        <v>1120</v>
      </c>
      <c r="K566" s="2">
        <v>2600</v>
      </c>
      <c r="L566" s="2" t="s">
        <v>1126</v>
      </c>
    </row>
    <row r="567" spans="1:12" x14ac:dyDescent="0.2">
      <c r="A567" s="2">
        <f t="shared" si="22"/>
        <v>3225</v>
      </c>
      <c r="B567" t="s">
        <v>897</v>
      </c>
      <c r="C567" t="s">
        <v>656</v>
      </c>
      <c r="D567" s="2" t="s">
        <v>864</v>
      </c>
      <c r="E567" s="2">
        <v>2008</v>
      </c>
      <c r="F567" s="2" t="s">
        <v>1101</v>
      </c>
      <c r="G567" s="2" t="s">
        <v>1055</v>
      </c>
      <c r="H567" s="2" t="s">
        <v>1130</v>
      </c>
      <c r="I567" s="2" t="s">
        <v>1131</v>
      </c>
      <c r="J567" s="2" t="s">
        <v>1120</v>
      </c>
      <c r="K567" s="2">
        <v>2600</v>
      </c>
      <c r="L567" s="2" t="s">
        <v>1129</v>
      </c>
    </row>
    <row r="568" spans="1:12" x14ac:dyDescent="0.2">
      <c r="A568" s="2">
        <f t="shared" si="22"/>
        <v>3226</v>
      </c>
      <c r="B568" t="s">
        <v>898</v>
      </c>
      <c r="C568" t="s">
        <v>899</v>
      </c>
      <c r="D568" s="2" t="s">
        <v>864</v>
      </c>
      <c r="E568" s="2">
        <v>2008</v>
      </c>
      <c r="F568" s="2" t="s">
        <v>1101</v>
      </c>
      <c r="G568" s="2" t="s">
        <v>1055</v>
      </c>
      <c r="H568" s="2" t="s">
        <v>1130</v>
      </c>
      <c r="I568" s="2" t="s">
        <v>1131</v>
      </c>
      <c r="J568" s="2" t="s">
        <v>1120</v>
      </c>
      <c r="K568" s="2">
        <v>2600</v>
      </c>
      <c r="L568" s="2" t="s">
        <v>1129</v>
      </c>
    </row>
    <row r="569" spans="1:12" x14ac:dyDescent="0.2">
      <c r="A569" s="2">
        <f t="shared" si="22"/>
        <v>3227</v>
      </c>
      <c r="B569" t="s">
        <v>900</v>
      </c>
      <c r="C569" t="s">
        <v>901</v>
      </c>
      <c r="D569" s="2" t="s">
        <v>864</v>
      </c>
      <c r="E569" s="2">
        <v>2008</v>
      </c>
      <c r="F569" s="2" t="s">
        <v>1102</v>
      </c>
      <c r="G569" s="2" t="s">
        <v>1054</v>
      </c>
      <c r="H569" s="2" t="s">
        <v>1127</v>
      </c>
      <c r="I569" s="2" t="s">
        <v>1128</v>
      </c>
      <c r="J569" s="2" t="s">
        <v>1120</v>
      </c>
      <c r="K569" s="2">
        <v>2600</v>
      </c>
      <c r="L569" s="2" t="s">
        <v>1126</v>
      </c>
    </row>
    <row r="570" spans="1:12" x14ac:dyDescent="0.2">
      <c r="A570" s="2">
        <v>3301</v>
      </c>
      <c r="B570" t="s">
        <v>902</v>
      </c>
      <c r="C570" t="s">
        <v>903</v>
      </c>
      <c r="D570" s="2" t="s">
        <v>904</v>
      </c>
      <c r="E570" s="2">
        <v>2008</v>
      </c>
      <c r="F570" s="2" t="s">
        <v>1102</v>
      </c>
      <c r="G570" s="2" t="s">
        <v>1054</v>
      </c>
      <c r="H570" s="2" t="s">
        <v>1127</v>
      </c>
      <c r="I570" s="2" t="s">
        <v>1128</v>
      </c>
      <c r="J570" s="2" t="s">
        <v>1120</v>
      </c>
      <c r="K570" s="2">
        <v>2600</v>
      </c>
      <c r="L570" s="2" t="s">
        <v>1126</v>
      </c>
    </row>
    <row r="571" spans="1:12" x14ac:dyDescent="0.2">
      <c r="A571" s="2">
        <f>A570+1</f>
        <v>3302</v>
      </c>
      <c r="B571" t="s">
        <v>905</v>
      </c>
      <c r="C571" t="s">
        <v>906</v>
      </c>
      <c r="D571" s="2" t="s">
        <v>904</v>
      </c>
      <c r="E571" s="2">
        <v>2008</v>
      </c>
      <c r="F571" s="2" t="s">
        <v>1101</v>
      </c>
      <c r="G571" s="2" t="s">
        <v>1055</v>
      </c>
      <c r="H571" s="2" t="s">
        <v>1130</v>
      </c>
      <c r="I571" s="2" t="s">
        <v>1131</v>
      </c>
      <c r="J571" s="2" t="s">
        <v>1120</v>
      </c>
      <c r="K571" s="2">
        <v>2600</v>
      </c>
      <c r="L571" s="2" t="s">
        <v>1129</v>
      </c>
    </row>
    <row r="572" spans="1:12" x14ac:dyDescent="0.2">
      <c r="A572" s="2">
        <f t="shared" ref="A572:A597" si="23">A571+1</f>
        <v>3303</v>
      </c>
      <c r="B572" t="s">
        <v>672</v>
      </c>
      <c r="C572" t="s">
        <v>822</v>
      </c>
      <c r="D572" s="2" t="s">
        <v>904</v>
      </c>
      <c r="E572" s="2">
        <v>2008</v>
      </c>
      <c r="F572" s="2" t="s">
        <v>1101</v>
      </c>
      <c r="G572" s="2" t="s">
        <v>1055</v>
      </c>
      <c r="H572" s="2" t="s">
        <v>1130</v>
      </c>
      <c r="I572" s="2" t="s">
        <v>1131</v>
      </c>
      <c r="J572" s="2" t="s">
        <v>1120</v>
      </c>
      <c r="K572" s="2">
        <v>2600</v>
      </c>
      <c r="L572" s="2" t="s">
        <v>1129</v>
      </c>
    </row>
    <row r="573" spans="1:12" x14ac:dyDescent="0.2">
      <c r="A573" s="2">
        <f t="shared" si="23"/>
        <v>3304</v>
      </c>
      <c r="B573" t="s">
        <v>907</v>
      </c>
      <c r="C573" t="s">
        <v>908</v>
      </c>
      <c r="D573" s="2" t="s">
        <v>904</v>
      </c>
      <c r="E573" s="2">
        <v>2008</v>
      </c>
      <c r="F573" s="2" t="s">
        <v>1102</v>
      </c>
      <c r="G573" s="2" t="s">
        <v>1054</v>
      </c>
      <c r="H573" s="2" t="s">
        <v>1127</v>
      </c>
      <c r="I573" s="2" t="s">
        <v>1128</v>
      </c>
      <c r="J573" s="2" t="s">
        <v>1120</v>
      </c>
      <c r="K573" s="2">
        <v>2600</v>
      </c>
      <c r="L573" s="2" t="s">
        <v>1126</v>
      </c>
    </row>
    <row r="574" spans="1:12" x14ac:dyDescent="0.2">
      <c r="A574" s="2">
        <f t="shared" si="23"/>
        <v>3305</v>
      </c>
      <c r="B574" t="s">
        <v>12</v>
      </c>
      <c r="C574" t="s">
        <v>341</v>
      </c>
      <c r="D574" s="2" t="s">
        <v>904</v>
      </c>
      <c r="E574" s="2">
        <v>2008</v>
      </c>
      <c r="F574" s="2" t="s">
        <v>1102</v>
      </c>
      <c r="G574" s="2" t="s">
        <v>1054</v>
      </c>
      <c r="H574" s="2" t="s">
        <v>1127</v>
      </c>
      <c r="I574" s="2" t="s">
        <v>1128</v>
      </c>
      <c r="J574" s="2" t="s">
        <v>1120</v>
      </c>
      <c r="K574" s="2">
        <v>2600</v>
      </c>
      <c r="L574" s="2" t="s">
        <v>1126</v>
      </c>
    </row>
    <row r="575" spans="1:12" x14ac:dyDescent="0.2">
      <c r="A575" s="2">
        <f t="shared" si="23"/>
        <v>3306</v>
      </c>
      <c r="B575" t="s">
        <v>909</v>
      </c>
      <c r="C575" t="s">
        <v>888</v>
      </c>
      <c r="D575" s="2" t="s">
        <v>904</v>
      </c>
      <c r="E575" s="2">
        <v>2008</v>
      </c>
      <c r="F575" s="2" t="s">
        <v>1101</v>
      </c>
      <c r="G575" s="2" t="s">
        <v>1055</v>
      </c>
      <c r="H575" s="2" t="s">
        <v>1130</v>
      </c>
      <c r="I575" s="2" t="s">
        <v>1131</v>
      </c>
      <c r="J575" s="2" t="s">
        <v>1120</v>
      </c>
      <c r="K575" s="2">
        <v>2600</v>
      </c>
      <c r="L575" s="2" t="s">
        <v>1129</v>
      </c>
    </row>
    <row r="576" spans="1:12" x14ac:dyDescent="0.2">
      <c r="A576" s="2">
        <f t="shared" si="23"/>
        <v>3307</v>
      </c>
      <c r="B576" t="s">
        <v>910</v>
      </c>
      <c r="C576" t="s">
        <v>284</v>
      </c>
      <c r="D576" s="2" t="s">
        <v>904</v>
      </c>
      <c r="E576" s="2">
        <v>2008</v>
      </c>
      <c r="F576" s="2" t="s">
        <v>1101</v>
      </c>
      <c r="G576" s="2" t="s">
        <v>1055</v>
      </c>
      <c r="H576" s="2" t="s">
        <v>1130</v>
      </c>
      <c r="I576" s="2" t="s">
        <v>1131</v>
      </c>
      <c r="J576" s="2" t="s">
        <v>1120</v>
      </c>
      <c r="K576" s="2">
        <v>2600</v>
      </c>
      <c r="L576" s="2" t="s">
        <v>1129</v>
      </c>
    </row>
    <row r="577" spans="1:12" x14ac:dyDescent="0.2">
      <c r="A577" s="2">
        <f t="shared" si="23"/>
        <v>3308</v>
      </c>
      <c r="B577" t="s">
        <v>409</v>
      </c>
      <c r="C577" t="s">
        <v>911</v>
      </c>
      <c r="D577" s="2" t="s">
        <v>904</v>
      </c>
      <c r="E577" s="2">
        <v>2008</v>
      </c>
      <c r="F577" s="2" t="s">
        <v>1101</v>
      </c>
      <c r="G577" s="2" t="s">
        <v>1055</v>
      </c>
      <c r="H577" s="2" t="s">
        <v>1130</v>
      </c>
      <c r="I577" s="2" t="s">
        <v>1131</v>
      </c>
      <c r="J577" s="2" t="s">
        <v>1120</v>
      </c>
      <c r="K577" s="2">
        <v>2600</v>
      </c>
      <c r="L577" s="2" t="s">
        <v>1129</v>
      </c>
    </row>
    <row r="578" spans="1:12" x14ac:dyDescent="0.2">
      <c r="A578" s="2">
        <f t="shared" si="23"/>
        <v>3309</v>
      </c>
      <c r="B578" t="s">
        <v>912</v>
      </c>
      <c r="C578" t="s">
        <v>191</v>
      </c>
      <c r="D578" s="2" t="s">
        <v>904</v>
      </c>
      <c r="E578" s="2">
        <v>2007</v>
      </c>
      <c r="F578" s="2" t="s">
        <v>1096</v>
      </c>
      <c r="G578" s="2" t="s">
        <v>1054</v>
      </c>
      <c r="H578" s="2" t="s">
        <v>1127</v>
      </c>
      <c r="I578" s="2" t="s">
        <v>1128</v>
      </c>
      <c r="J578" s="2" t="s">
        <v>1120</v>
      </c>
      <c r="K578" s="2">
        <v>2600</v>
      </c>
      <c r="L578" s="2" t="s">
        <v>1126</v>
      </c>
    </row>
    <row r="579" spans="1:12" x14ac:dyDescent="0.2">
      <c r="A579" s="2">
        <f t="shared" si="23"/>
        <v>3310</v>
      </c>
      <c r="B579" t="s">
        <v>913</v>
      </c>
      <c r="C579" t="s">
        <v>914</v>
      </c>
      <c r="D579" s="2" t="s">
        <v>904</v>
      </c>
      <c r="E579" s="2">
        <v>2008</v>
      </c>
      <c r="F579" s="2" t="s">
        <v>1101</v>
      </c>
      <c r="G579" s="2" t="s">
        <v>1055</v>
      </c>
      <c r="H579" s="2" t="s">
        <v>1130</v>
      </c>
      <c r="I579" s="2" t="s">
        <v>1131</v>
      </c>
      <c r="J579" s="2" t="s">
        <v>1120</v>
      </c>
      <c r="K579" s="2">
        <v>2600</v>
      </c>
      <c r="L579" s="2" t="s">
        <v>1129</v>
      </c>
    </row>
    <row r="580" spans="1:12" x14ac:dyDescent="0.2">
      <c r="A580" s="2">
        <f t="shared" si="23"/>
        <v>3311</v>
      </c>
      <c r="B580" t="s">
        <v>915</v>
      </c>
      <c r="C580" t="s">
        <v>916</v>
      </c>
      <c r="D580" s="2" t="s">
        <v>904</v>
      </c>
      <c r="E580" s="2">
        <v>2008</v>
      </c>
      <c r="F580" s="2" t="s">
        <v>1101</v>
      </c>
      <c r="G580" s="2" t="s">
        <v>1055</v>
      </c>
      <c r="H580" s="2" t="s">
        <v>1130</v>
      </c>
      <c r="I580" s="2" t="s">
        <v>1131</v>
      </c>
      <c r="J580" s="2" t="s">
        <v>1120</v>
      </c>
      <c r="K580" s="2">
        <v>2600</v>
      </c>
      <c r="L580" s="2" t="s">
        <v>1129</v>
      </c>
    </row>
    <row r="581" spans="1:12" x14ac:dyDescent="0.2">
      <c r="A581" s="2">
        <f t="shared" si="23"/>
        <v>3312</v>
      </c>
      <c r="B581" t="s">
        <v>917</v>
      </c>
      <c r="C581" t="s">
        <v>562</v>
      </c>
      <c r="D581" s="2" t="s">
        <v>904</v>
      </c>
      <c r="E581" s="2">
        <v>2008</v>
      </c>
      <c r="F581" s="2" t="s">
        <v>1101</v>
      </c>
      <c r="G581" s="2" t="s">
        <v>1055</v>
      </c>
      <c r="H581" s="2" t="s">
        <v>1130</v>
      </c>
      <c r="I581" s="2" t="s">
        <v>1131</v>
      </c>
      <c r="J581" s="2" t="s">
        <v>1120</v>
      </c>
      <c r="K581" s="2">
        <v>2600</v>
      </c>
      <c r="L581" s="2" t="s">
        <v>1129</v>
      </c>
    </row>
    <row r="582" spans="1:12" x14ac:dyDescent="0.2">
      <c r="A582" s="2">
        <f t="shared" si="23"/>
        <v>3313</v>
      </c>
      <c r="B582" t="s">
        <v>918</v>
      </c>
      <c r="C582" t="s">
        <v>919</v>
      </c>
      <c r="D582" s="2" t="s">
        <v>904</v>
      </c>
      <c r="E582" s="2">
        <v>2008</v>
      </c>
      <c r="F582" s="2" t="s">
        <v>1102</v>
      </c>
      <c r="G582" s="2" t="s">
        <v>1054</v>
      </c>
      <c r="H582" s="2" t="s">
        <v>1127</v>
      </c>
      <c r="I582" s="2" t="s">
        <v>1128</v>
      </c>
      <c r="J582" s="2" t="s">
        <v>1120</v>
      </c>
      <c r="K582" s="2">
        <v>2600</v>
      </c>
      <c r="L582" s="2" t="s">
        <v>1126</v>
      </c>
    </row>
    <row r="583" spans="1:12" x14ac:dyDescent="0.2">
      <c r="A583" s="2">
        <f t="shared" si="23"/>
        <v>3314</v>
      </c>
      <c r="B583" t="s">
        <v>920</v>
      </c>
      <c r="C583" t="s">
        <v>921</v>
      </c>
      <c r="D583" s="2" t="s">
        <v>904</v>
      </c>
      <c r="E583" s="2">
        <v>2008</v>
      </c>
      <c r="F583" s="2" t="s">
        <v>1101</v>
      </c>
      <c r="G583" s="2" t="s">
        <v>1055</v>
      </c>
      <c r="H583" s="2" t="s">
        <v>1130</v>
      </c>
      <c r="I583" s="2" t="s">
        <v>1131</v>
      </c>
      <c r="J583" s="2" t="s">
        <v>1120</v>
      </c>
      <c r="K583" s="2">
        <v>2600</v>
      </c>
      <c r="L583" s="2" t="s">
        <v>1129</v>
      </c>
    </row>
    <row r="584" spans="1:12" x14ac:dyDescent="0.2">
      <c r="A584" s="2">
        <f t="shared" si="23"/>
        <v>3315</v>
      </c>
      <c r="B584" t="s">
        <v>922</v>
      </c>
      <c r="C584" t="s">
        <v>923</v>
      </c>
      <c r="D584" s="2" t="s">
        <v>904</v>
      </c>
      <c r="E584" s="2">
        <v>2008</v>
      </c>
      <c r="F584" s="2" t="s">
        <v>1102</v>
      </c>
      <c r="G584" s="2" t="s">
        <v>1054</v>
      </c>
      <c r="H584" s="2" t="s">
        <v>1127</v>
      </c>
      <c r="I584" s="2" t="s">
        <v>1128</v>
      </c>
      <c r="J584" s="2" t="s">
        <v>1120</v>
      </c>
      <c r="K584" s="2">
        <v>2600</v>
      </c>
      <c r="L584" s="2" t="s">
        <v>1126</v>
      </c>
    </row>
    <row r="585" spans="1:12" x14ac:dyDescent="0.2">
      <c r="A585" s="2">
        <f t="shared" si="23"/>
        <v>3316</v>
      </c>
      <c r="B585" t="s">
        <v>924</v>
      </c>
      <c r="C585" t="s">
        <v>925</v>
      </c>
      <c r="D585" s="2" t="s">
        <v>904</v>
      </c>
      <c r="E585" s="2">
        <v>2008</v>
      </c>
      <c r="F585" s="2" t="s">
        <v>1101</v>
      </c>
      <c r="G585" s="2" t="s">
        <v>1055</v>
      </c>
      <c r="H585" s="2" t="s">
        <v>1130</v>
      </c>
      <c r="I585" s="2" t="s">
        <v>1131</v>
      </c>
      <c r="J585" s="2" t="s">
        <v>1120</v>
      </c>
      <c r="K585" s="2">
        <v>2600</v>
      </c>
      <c r="L585" s="2" t="s">
        <v>1129</v>
      </c>
    </row>
    <row r="586" spans="1:12" x14ac:dyDescent="0.2">
      <c r="A586" s="2">
        <f t="shared" si="23"/>
        <v>3317</v>
      </c>
      <c r="B586" t="s">
        <v>926</v>
      </c>
      <c r="C586" t="s">
        <v>117</v>
      </c>
      <c r="D586" s="2" t="s">
        <v>904</v>
      </c>
      <c r="E586" s="2">
        <v>2008</v>
      </c>
      <c r="F586" s="2" t="s">
        <v>1102</v>
      </c>
      <c r="G586" s="2" t="s">
        <v>1054</v>
      </c>
      <c r="H586" s="2" t="s">
        <v>1127</v>
      </c>
      <c r="I586" s="2" t="s">
        <v>1128</v>
      </c>
      <c r="J586" s="2" t="s">
        <v>1120</v>
      </c>
      <c r="K586" s="2">
        <v>2600</v>
      </c>
      <c r="L586" s="2" t="s">
        <v>1126</v>
      </c>
    </row>
    <row r="587" spans="1:12" x14ac:dyDescent="0.2">
      <c r="A587" s="2">
        <f t="shared" si="23"/>
        <v>3318</v>
      </c>
      <c r="B587" t="s">
        <v>222</v>
      </c>
      <c r="C587" t="s">
        <v>132</v>
      </c>
      <c r="D587" s="2" t="s">
        <v>904</v>
      </c>
      <c r="E587" s="2">
        <v>2008</v>
      </c>
      <c r="F587" s="2" t="s">
        <v>1102</v>
      </c>
      <c r="G587" s="2" t="s">
        <v>1054</v>
      </c>
      <c r="H587" s="2" t="s">
        <v>1127</v>
      </c>
      <c r="I587" s="2" t="s">
        <v>1128</v>
      </c>
      <c r="J587" s="2" t="s">
        <v>1120</v>
      </c>
      <c r="K587" s="2">
        <v>2600</v>
      </c>
      <c r="L587" s="2" t="s">
        <v>1126</v>
      </c>
    </row>
    <row r="588" spans="1:12" x14ac:dyDescent="0.2">
      <c r="A588" s="2">
        <f t="shared" si="23"/>
        <v>3319</v>
      </c>
      <c r="B588" t="s">
        <v>927</v>
      </c>
      <c r="C588" t="s">
        <v>198</v>
      </c>
      <c r="D588" s="2" t="s">
        <v>904</v>
      </c>
      <c r="E588" s="2">
        <v>2008</v>
      </c>
      <c r="F588" s="2" t="s">
        <v>1101</v>
      </c>
      <c r="G588" s="2" t="s">
        <v>1055</v>
      </c>
      <c r="H588" s="2" t="s">
        <v>1130</v>
      </c>
      <c r="I588" s="2" t="s">
        <v>1131</v>
      </c>
      <c r="J588" s="2" t="s">
        <v>1120</v>
      </c>
      <c r="K588" s="2">
        <v>2600</v>
      </c>
      <c r="L588" s="2" t="s">
        <v>1129</v>
      </c>
    </row>
    <row r="589" spans="1:12" x14ac:dyDescent="0.2">
      <c r="A589" s="2">
        <f t="shared" si="23"/>
        <v>3320</v>
      </c>
      <c r="B589" t="s">
        <v>928</v>
      </c>
      <c r="C589" t="s">
        <v>929</v>
      </c>
      <c r="D589" s="2" t="s">
        <v>904</v>
      </c>
      <c r="E589" s="2">
        <v>2008</v>
      </c>
      <c r="F589" s="2" t="s">
        <v>1101</v>
      </c>
      <c r="G589" s="2" t="s">
        <v>1055</v>
      </c>
      <c r="H589" s="2" t="s">
        <v>1130</v>
      </c>
      <c r="I589" s="2" t="s">
        <v>1131</v>
      </c>
      <c r="J589" s="2" t="s">
        <v>1120</v>
      </c>
      <c r="K589" s="2">
        <v>2600</v>
      </c>
      <c r="L589" s="2" t="s">
        <v>1129</v>
      </c>
    </row>
    <row r="590" spans="1:12" x14ac:dyDescent="0.2">
      <c r="A590" s="2">
        <f t="shared" si="23"/>
        <v>3321</v>
      </c>
      <c r="B590" t="s">
        <v>930</v>
      </c>
      <c r="C590" t="s">
        <v>931</v>
      </c>
      <c r="D590" s="2" t="s">
        <v>904</v>
      </c>
      <c r="E590" s="2">
        <v>2008</v>
      </c>
      <c r="F590" s="2" t="s">
        <v>1101</v>
      </c>
      <c r="G590" s="2" t="s">
        <v>1055</v>
      </c>
      <c r="H590" s="2" t="s">
        <v>1130</v>
      </c>
      <c r="I590" s="2" t="s">
        <v>1131</v>
      </c>
      <c r="J590" s="2" t="s">
        <v>1120</v>
      </c>
      <c r="K590" s="2">
        <v>2600</v>
      </c>
      <c r="L590" s="2" t="s">
        <v>1129</v>
      </c>
    </row>
    <row r="591" spans="1:12" x14ac:dyDescent="0.2">
      <c r="A591" s="2">
        <f t="shared" si="23"/>
        <v>3322</v>
      </c>
      <c r="B591" t="s">
        <v>932</v>
      </c>
      <c r="C591" t="s">
        <v>933</v>
      </c>
      <c r="D591" s="2" t="s">
        <v>904</v>
      </c>
      <c r="E591" s="2">
        <v>2008</v>
      </c>
      <c r="F591" s="2" t="s">
        <v>1102</v>
      </c>
      <c r="G591" s="2" t="s">
        <v>1054</v>
      </c>
      <c r="H591" s="2" t="s">
        <v>1127</v>
      </c>
      <c r="I591" s="2" t="s">
        <v>1128</v>
      </c>
      <c r="J591" s="2" t="s">
        <v>1120</v>
      </c>
      <c r="K591" s="2">
        <v>2600</v>
      </c>
      <c r="L591" s="2" t="s">
        <v>1126</v>
      </c>
    </row>
    <row r="592" spans="1:12" x14ac:dyDescent="0.2">
      <c r="A592" s="2">
        <f t="shared" si="23"/>
        <v>3323</v>
      </c>
      <c r="B592" t="s">
        <v>328</v>
      </c>
      <c r="C592" t="s">
        <v>8</v>
      </c>
      <c r="D592" s="2" t="s">
        <v>904</v>
      </c>
      <c r="E592" s="2">
        <v>2008</v>
      </c>
      <c r="F592" s="2" t="s">
        <v>1102</v>
      </c>
      <c r="G592" s="2" t="s">
        <v>1054</v>
      </c>
      <c r="H592" s="2" t="s">
        <v>1127</v>
      </c>
      <c r="I592" s="2" t="s">
        <v>1128</v>
      </c>
      <c r="J592" s="2" t="s">
        <v>1120</v>
      </c>
      <c r="K592" s="2">
        <v>2600</v>
      </c>
      <c r="L592" s="2" t="s">
        <v>1126</v>
      </c>
    </row>
    <row r="593" spans="1:12" x14ac:dyDescent="0.2">
      <c r="A593" s="2">
        <f t="shared" si="23"/>
        <v>3324</v>
      </c>
      <c r="B593" t="s">
        <v>934</v>
      </c>
      <c r="C593" t="s">
        <v>935</v>
      </c>
      <c r="D593" s="2" t="s">
        <v>904</v>
      </c>
      <c r="E593" s="2">
        <v>2008</v>
      </c>
      <c r="F593" s="2" t="s">
        <v>1102</v>
      </c>
      <c r="G593" s="2" t="s">
        <v>1054</v>
      </c>
      <c r="H593" s="2" t="s">
        <v>1127</v>
      </c>
      <c r="I593" s="2" t="s">
        <v>1128</v>
      </c>
      <c r="J593" s="2" t="s">
        <v>1120</v>
      </c>
      <c r="K593" s="2">
        <v>2600</v>
      </c>
      <c r="L593" s="2" t="s">
        <v>1126</v>
      </c>
    </row>
    <row r="594" spans="1:12" x14ac:dyDescent="0.2">
      <c r="A594" s="2">
        <f t="shared" si="23"/>
        <v>3325</v>
      </c>
      <c r="B594" t="s">
        <v>936</v>
      </c>
      <c r="C594" t="s">
        <v>459</v>
      </c>
      <c r="D594" s="2" t="s">
        <v>904</v>
      </c>
      <c r="E594" s="2">
        <v>2008</v>
      </c>
      <c r="F594" s="2" t="s">
        <v>1101</v>
      </c>
      <c r="G594" s="2" t="s">
        <v>1055</v>
      </c>
      <c r="H594" s="2" t="s">
        <v>1130</v>
      </c>
      <c r="I594" s="2" t="s">
        <v>1131</v>
      </c>
      <c r="J594" s="2" t="s">
        <v>1120</v>
      </c>
      <c r="K594" s="2">
        <v>2600</v>
      </c>
      <c r="L594" s="2" t="s">
        <v>1129</v>
      </c>
    </row>
    <row r="595" spans="1:12" x14ac:dyDescent="0.2">
      <c r="A595" s="2">
        <f t="shared" si="23"/>
        <v>3326</v>
      </c>
      <c r="B595" t="s">
        <v>937</v>
      </c>
      <c r="C595" t="s">
        <v>726</v>
      </c>
      <c r="D595" s="2" t="s">
        <v>904</v>
      </c>
      <c r="E595" s="2">
        <v>2008</v>
      </c>
      <c r="F595" s="2" t="s">
        <v>1101</v>
      </c>
      <c r="G595" s="2" t="s">
        <v>1055</v>
      </c>
      <c r="H595" s="2" t="s">
        <v>1130</v>
      </c>
      <c r="I595" s="2" t="s">
        <v>1131</v>
      </c>
      <c r="J595" s="2" t="s">
        <v>1120</v>
      </c>
      <c r="K595" s="2">
        <v>2600</v>
      </c>
      <c r="L595" s="2" t="s">
        <v>1129</v>
      </c>
    </row>
    <row r="596" spans="1:12" x14ac:dyDescent="0.2">
      <c r="A596" s="2">
        <f t="shared" si="23"/>
        <v>3327</v>
      </c>
      <c r="B596" t="s">
        <v>938</v>
      </c>
      <c r="C596" t="s">
        <v>185</v>
      </c>
      <c r="D596" s="2" t="s">
        <v>904</v>
      </c>
      <c r="E596" s="2">
        <v>2008</v>
      </c>
      <c r="F596" s="2" t="s">
        <v>1101</v>
      </c>
      <c r="G596" s="2" t="s">
        <v>1055</v>
      </c>
      <c r="H596" s="2" t="s">
        <v>1130</v>
      </c>
      <c r="I596" s="2" t="s">
        <v>1131</v>
      </c>
      <c r="J596" s="2" t="s">
        <v>1120</v>
      </c>
      <c r="K596" s="2">
        <v>2600</v>
      </c>
      <c r="L596" s="2" t="s">
        <v>1129</v>
      </c>
    </row>
    <row r="597" spans="1:12" x14ac:dyDescent="0.2">
      <c r="A597" s="2">
        <f t="shared" si="23"/>
        <v>3328</v>
      </c>
      <c r="B597" t="s">
        <v>138</v>
      </c>
      <c r="C597" t="s">
        <v>191</v>
      </c>
      <c r="D597" s="2" t="s">
        <v>904</v>
      </c>
      <c r="E597" s="2">
        <v>2008</v>
      </c>
      <c r="F597" s="2" t="s">
        <v>1102</v>
      </c>
      <c r="G597" s="2" t="s">
        <v>1054</v>
      </c>
      <c r="H597" s="2" t="s">
        <v>1127</v>
      </c>
      <c r="I597" s="2" t="s">
        <v>1128</v>
      </c>
      <c r="J597" s="2" t="s">
        <v>1120</v>
      </c>
      <c r="K597" s="2">
        <v>2600</v>
      </c>
      <c r="L597" s="2" t="s">
        <v>1126</v>
      </c>
    </row>
    <row r="598" spans="1:12" x14ac:dyDescent="0.2">
      <c r="A598" s="2">
        <v>3401</v>
      </c>
      <c r="B598" t="s">
        <v>939</v>
      </c>
      <c r="C598" t="s">
        <v>59</v>
      </c>
      <c r="D598" s="2" t="s">
        <v>940</v>
      </c>
      <c r="E598" s="2">
        <v>2008</v>
      </c>
      <c r="F598" s="2" t="s">
        <v>1102</v>
      </c>
      <c r="G598" s="2" t="s">
        <v>1054</v>
      </c>
      <c r="H598" s="2" t="s">
        <v>1127</v>
      </c>
      <c r="I598" s="2" t="s">
        <v>1128</v>
      </c>
      <c r="J598" s="2" t="s">
        <v>1120</v>
      </c>
      <c r="K598" s="2">
        <v>2600</v>
      </c>
      <c r="L598" s="2" t="s">
        <v>1126</v>
      </c>
    </row>
    <row r="599" spans="1:12" x14ac:dyDescent="0.2">
      <c r="A599" s="2">
        <f>A598+1</f>
        <v>3402</v>
      </c>
      <c r="B599" t="s">
        <v>941</v>
      </c>
      <c r="C599" t="s">
        <v>942</v>
      </c>
      <c r="D599" s="2" t="s">
        <v>940</v>
      </c>
      <c r="E599" s="2">
        <v>2008</v>
      </c>
      <c r="F599" s="2" t="s">
        <v>1101</v>
      </c>
      <c r="G599" s="2" t="s">
        <v>1055</v>
      </c>
      <c r="H599" s="2" t="s">
        <v>1130</v>
      </c>
      <c r="I599" s="2" t="s">
        <v>1131</v>
      </c>
      <c r="J599" s="2" t="s">
        <v>1120</v>
      </c>
      <c r="K599" s="2">
        <v>2600</v>
      </c>
      <c r="L599" s="2" t="s">
        <v>1129</v>
      </c>
    </row>
    <row r="600" spans="1:12" x14ac:dyDescent="0.2">
      <c r="A600" s="2">
        <f t="shared" ref="A600:A624" si="24">A599+1</f>
        <v>3403</v>
      </c>
      <c r="B600" t="s">
        <v>943</v>
      </c>
      <c r="C600" t="s">
        <v>272</v>
      </c>
      <c r="D600" s="2" t="s">
        <v>940</v>
      </c>
      <c r="E600" s="2">
        <v>2007</v>
      </c>
      <c r="F600" s="2" t="s">
        <v>1096</v>
      </c>
      <c r="G600" s="2" t="s">
        <v>1054</v>
      </c>
      <c r="H600" s="2" t="s">
        <v>1127</v>
      </c>
      <c r="I600" s="2" t="s">
        <v>1128</v>
      </c>
      <c r="J600" s="2" t="s">
        <v>1120</v>
      </c>
      <c r="K600" s="2">
        <v>2600</v>
      </c>
      <c r="L600" s="2" t="s">
        <v>1126</v>
      </c>
    </row>
    <row r="601" spans="1:12" x14ac:dyDescent="0.2">
      <c r="A601" s="2">
        <f t="shared" si="24"/>
        <v>3404</v>
      </c>
      <c r="B601" t="s">
        <v>944</v>
      </c>
      <c r="C601" t="s">
        <v>945</v>
      </c>
      <c r="D601" s="2" t="s">
        <v>940</v>
      </c>
      <c r="E601" s="2">
        <v>2008</v>
      </c>
      <c r="F601" s="2" t="s">
        <v>1101</v>
      </c>
      <c r="G601" s="2" t="s">
        <v>1055</v>
      </c>
      <c r="H601" s="2" t="s">
        <v>1130</v>
      </c>
      <c r="I601" s="2" t="s">
        <v>1131</v>
      </c>
      <c r="J601" s="2" t="s">
        <v>1120</v>
      </c>
      <c r="K601" s="2">
        <v>2600</v>
      </c>
      <c r="L601" s="2" t="s">
        <v>1129</v>
      </c>
    </row>
    <row r="602" spans="1:12" x14ac:dyDescent="0.2">
      <c r="A602" s="2">
        <f t="shared" si="24"/>
        <v>3405</v>
      </c>
      <c r="B602" t="s">
        <v>946</v>
      </c>
      <c r="C602" t="s">
        <v>947</v>
      </c>
      <c r="D602" s="2" t="s">
        <v>940</v>
      </c>
      <c r="E602" s="2">
        <v>2008</v>
      </c>
      <c r="F602" s="2" t="s">
        <v>1102</v>
      </c>
      <c r="G602" s="2" t="s">
        <v>1054</v>
      </c>
      <c r="H602" s="2" t="s">
        <v>1127</v>
      </c>
      <c r="I602" s="2" t="s">
        <v>1128</v>
      </c>
      <c r="J602" s="2" t="s">
        <v>1120</v>
      </c>
      <c r="K602" s="2">
        <v>2600</v>
      </c>
      <c r="L602" s="2" t="s">
        <v>1126</v>
      </c>
    </row>
    <row r="603" spans="1:12" x14ac:dyDescent="0.2">
      <c r="A603" s="2">
        <f t="shared" si="24"/>
        <v>3406</v>
      </c>
      <c r="B603" t="s">
        <v>116</v>
      </c>
      <c r="C603" t="s">
        <v>391</v>
      </c>
      <c r="D603" s="2" t="s">
        <v>940</v>
      </c>
      <c r="E603" s="2">
        <v>2008</v>
      </c>
      <c r="F603" s="2" t="s">
        <v>1102</v>
      </c>
      <c r="G603" s="2" t="s">
        <v>1054</v>
      </c>
      <c r="H603" s="2" t="s">
        <v>1127</v>
      </c>
      <c r="I603" s="2" t="s">
        <v>1128</v>
      </c>
      <c r="J603" s="2" t="s">
        <v>1120</v>
      </c>
      <c r="K603" s="2">
        <v>2600</v>
      </c>
      <c r="L603" s="2" t="s">
        <v>1126</v>
      </c>
    </row>
    <row r="604" spans="1:12" x14ac:dyDescent="0.2">
      <c r="A604" s="2">
        <f t="shared" si="24"/>
        <v>3407</v>
      </c>
      <c r="B604" t="s">
        <v>408</v>
      </c>
      <c r="C604" t="s">
        <v>329</v>
      </c>
      <c r="D604" s="2" t="s">
        <v>940</v>
      </c>
      <c r="E604" s="2">
        <v>2008</v>
      </c>
      <c r="F604" s="2" t="s">
        <v>1102</v>
      </c>
      <c r="G604" s="2" t="s">
        <v>1054</v>
      </c>
      <c r="H604" s="2" t="s">
        <v>1127</v>
      </c>
      <c r="I604" s="2" t="s">
        <v>1128</v>
      </c>
      <c r="J604" s="2" t="s">
        <v>1120</v>
      </c>
      <c r="K604" s="2">
        <v>2600</v>
      </c>
      <c r="L604" s="2" t="s">
        <v>1126</v>
      </c>
    </row>
    <row r="605" spans="1:12" x14ac:dyDescent="0.2">
      <c r="A605" s="2">
        <f t="shared" si="24"/>
        <v>3408</v>
      </c>
      <c r="B605" t="s">
        <v>948</v>
      </c>
      <c r="C605" t="s">
        <v>68</v>
      </c>
      <c r="D605" s="2" t="s">
        <v>940</v>
      </c>
      <c r="E605" s="2">
        <v>2008</v>
      </c>
      <c r="F605" s="2" t="s">
        <v>1102</v>
      </c>
      <c r="G605" s="2" t="s">
        <v>1054</v>
      </c>
      <c r="H605" s="2" t="s">
        <v>1127</v>
      </c>
      <c r="I605" s="2" t="s">
        <v>1128</v>
      </c>
      <c r="J605" s="2" t="s">
        <v>1120</v>
      </c>
      <c r="K605" s="2">
        <v>2600</v>
      </c>
      <c r="L605" s="2" t="s">
        <v>1126</v>
      </c>
    </row>
    <row r="606" spans="1:12" x14ac:dyDescent="0.2">
      <c r="A606" s="2">
        <f t="shared" si="24"/>
        <v>3409</v>
      </c>
      <c r="B606" t="s">
        <v>949</v>
      </c>
      <c r="C606" t="s">
        <v>950</v>
      </c>
      <c r="D606" s="2" t="s">
        <v>940</v>
      </c>
      <c r="E606" s="2">
        <v>2008</v>
      </c>
      <c r="F606" s="2" t="s">
        <v>1102</v>
      </c>
      <c r="G606" s="2" t="s">
        <v>1054</v>
      </c>
      <c r="H606" s="2" t="s">
        <v>1127</v>
      </c>
      <c r="I606" s="2" t="s">
        <v>1128</v>
      </c>
      <c r="J606" s="2" t="s">
        <v>1120</v>
      </c>
      <c r="K606" s="2">
        <v>2600</v>
      </c>
      <c r="L606" s="2" t="s">
        <v>1126</v>
      </c>
    </row>
    <row r="607" spans="1:12" x14ac:dyDescent="0.2">
      <c r="A607" s="2">
        <f t="shared" si="24"/>
        <v>3410</v>
      </c>
      <c r="B607" t="s">
        <v>121</v>
      </c>
      <c r="C607" t="s">
        <v>916</v>
      </c>
      <c r="D607" s="2" t="s">
        <v>940</v>
      </c>
      <c r="E607" s="2">
        <v>2008</v>
      </c>
      <c r="F607" s="2" t="s">
        <v>1101</v>
      </c>
      <c r="G607" s="2" t="s">
        <v>1055</v>
      </c>
      <c r="H607" s="2" t="s">
        <v>1130</v>
      </c>
      <c r="I607" s="2" t="s">
        <v>1131</v>
      </c>
      <c r="J607" s="2" t="s">
        <v>1120</v>
      </c>
      <c r="K607" s="2">
        <v>2600</v>
      </c>
      <c r="L607" s="2" t="s">
        <v>1129</v>
      </c>
    </row>
    <row r="608" spans="1:12" x14ac:dyDescent="0.2">
      <c r="A608" s="2">
        <f t="shared" si="24"/>
        <v>3411</v>
      </c>
      <c r="B608" t="s">
        <v>951</v>
      </c>
      <c r="C608" t="s">
        <v>952</v>
      </c>
      <c r="D608" s="2" t="s">
        <v>940</v>
      </c>
      <c r="E608" s="2">
        <v>2008</v>
      </c>
      <c r="F608" s="2" t="s">
        <v>1101</v>
      </c>
      <c r="G608" s="2" t="s">
        <v>1055</v>
      </c>
      <c r="H608" s="2" t="s">
        <v>1130</v>
      </c>
      <c r="I608" s="2" t="s">
        <v>1131</v>
      </c>
      <c r="J608" s="2" t="s">
        <v>1120</v>
      </c>
      <c r="K608" s="2">
        <v>2600</v>
      </c>
      <c r="L608" s="2" t="s">
        <v>1129</v>
      </c>
    </row>
    <row r="609" spans="1:12" x14ac:dyDescent="0.2">
      <c r="A609" s="2">
        <f t="shared" si="24"/>
        <v>3412</v>
      </c>
      <c r="B609" t="s">
        <v>953</v>
      </c>
      <c r="C609" t="s">
        <v>57</v>
      </c>
      <c r="D609" s="2" t="s">
        <v>940</v>
      </c>
      <c r="E609" s="2">
        <v>2008</v>
      </c>
      <c r="F609" s="2" t="s">
        <v>1102</v>
      </c>
      <c r="G609" s="2" t="s">
        <v>1054</v>
      </c>
      <c r="H609" s="2" t="s">
        <v>1127</v>
      </c>
      <c r="I609" s="2" t="s">
        <v>1128</v>
      </c>
      <c r="J609" s="2" t="s">
        <v>1120</v>
      </c>
      <c r="K609" s="2">
        <v>2600</v>
      </c>
      <c r="L609" s="2" t="s">
        <v>1126</v>
      </c>
    </row>
    <row r="610" spans="1:12" x14ac:dyDescent="0.2">
      <c r="A610" s="2">
        <f t="shared" si="24"/>
        <v>3413</v>
      </c>
      <c r="B610" t="s">
        <v>917</v>
      </c>
      <c r="C610" t="s">
        <v>954</v>
      </c>
      <c r="D610" s="2" t="s">
        <v>940</v>
      </c>
      <c r="E610" s="2">
        <v>2008</v>
      </c>
      <c r="F610" s="2" t="s">
        <v>1102</v>
      </c>
      <c r="G610" s="2" t="s">
        <v>1054</v>
      </c>
      <c r="H610" s="2" t="s">
        <v>1127</v>
      </c>
      <c r="I610" s="2" t="s">
        <v>1128</v>
      </c>
      <c r="J610" s="2" t="s">
        <v>1120</v>
      </c>
      <c r="K610" s="2">
        <v>2600</v>
      </c>
      <c r="L610" s="2" t="s">
        <v>1126</v>
      </c>
    </row>
    <row r="611" spans="1:12" x14ac:dyDescent="0.2">
      <c r="A611" s="2">
        <f t="shared" si="24"/>
        <v>3414</v>
      </c>
      <c r="B611" t="s">
        <v>955</v>
      </c>
      <c r="C611" t="s">
        <v>956</v>
      </c>
      <c r="D611" s="2" t="s">
        <v>940</v>
      </c>
      <c r="E611" s="2">
        <v>2008</v>
      </c>
      <c r="F611" s="2" t="s">
        <v>1101</v>
      </c>
      <c r="G611" s="2" t="s">
        <v>1055</v>
      </c>
      <c r="H611" s="2" t="s">
        <v>1130</v>
      </c>
      <c r="I611" s="2" t="s">
        <v>1131</v>
      </c>
      <c r="J611" s="2" t="s">
        <v>1120</v>
      </c>
      <c r="K611" s="2">
        <v>2600</v>
      </c>
      <c r="L611" s="2" t="s">
        <v>1129</v>
      </c>
    </row>
    <row r="612" spans="1:12" x14ac:dyDescent="0.2">
      <c r="A612" s="2">
        <f t="shared" si="24"/>
        <v>3415</v>
      </c>
      <c r="B612" t="s">
        <v>957</v>
      </c>
      <c r="C612" t="s">
        <v>958</v>
      </c>
      <c r="D612" s="2" t="s">
        <v>940</v>
      </c>
      <c r="E612" s="2">
        <v>2008</v>
      </c>
      <c r="F612" s="2" t="s">
        <v>1101</v>
      </c>
      <c r="G612" s="2" t="s">
        <v>1055</v>
      </c>
      <c r="H612" s="2" t="s">
        <v>1130</v>
      </c>
      <c r="I612" s="2" t="s">
        <v>1131</v>
      </c>
      <c r="J612" s="2" t="s">
        <v>1120</v>
      </c>
      <c r="K612" s="2">
        <v>2600</v>
      </c>
      <c r="L612" s="2" t="s">
        <v>1129</v>
      </c>
    </row>
    <row r="613" spans="1:12" x14ac:dyDescent="0.2">
      <c r="A613" s="2">
        <f t="shared" si="24"/>
        <v>3416</v>
      </c>
      <c r="B613" t="s">
        <v>214</v>
      </c>
      <c r="C613" t="s">
        <v>39</v>
      </c>
      <c r="D613" s="2" t="s">
        <v>940</v>
      </c>
      <c r="E613" s="2">
        <v>2008</v>
      </c>
      <c r="F613" s="2" t="s">
        <v>1102</v>
      </c>
      <c r="G613" s="2" t="s">
        <v>1054</v>
      </c>
      <c r="H613" s="2" t="s">
        <v>1127</v>
      </c>
      <c r="I613" s="2" t="s">
        <v>1128</v>
      </c>
      <c r="J613" s="2" t="s">
        <v>1120</v>
      </c>
      <c r="K613" s="2">
        <v>2600</v>
      </c>
      <c r="L613" s="2" t="s">
        <v>1126</v>
      </c>
    </row>
    <row r="614" spans="1:12" x14ac:dyDescent="0.2">
      <c r="A614" s="2">
        <f t="shared" si="24"/>
        <v>3417</v>
      </c>
      <c r="B614" t="s">
        <v>959</v>
      </c>
      <c r="C614" t="s">
        <v>960</v>
      </c>
      <c r="D614" s="2" t="s">
        <v>940</v>
      </c>
      <c r="E614" s="2">
        <v>2008</v>
      </c>
      <c r="F614" s="2" t="s">
        <v>1101</v>
      </c>
      <c r="G614" s="2" t="s">
        <v>1055</v>
      </c>
      <c r="H614" s="2" t="s">
        <v>1130</v>
      </c>
      <c r="I614" s="2" t="s">
        <v>1131</v>
      </c>
      <c r="J614" s="2" t="s">
        <v>1120</v>
      </c>
      <c r="K614" s="2">
        <v>2600</v>
      </c>
      <c r="L614" s="2" t="s">
        <v>1129</v>
      </c>
    </row>
    <row r="615" spans="1:12" x14ac:dyDescent="0.2">
      <c r="A615" s="2">
        <f t="shared" si="24"/>
        <v>3418</v>
      </c>
      <c r="B615" t="s">
        <v>961</v>
      </c>
      <c r="C615" t="s">
        <v>622</v>
      </c>
      <c r="D615" s="2" t="s">
        <v>940</v>
      </c>
      <c r="E615" s="2">
        <v>2008</v>
      </c>
      <c r="F615" s="2" t="s">
        <v>1102</v>
      </c>
      <c r="G615" s="2" t="s">
        <v>1054</v>
      </c>
      <c r="H615" s="2" t="s">
        <v>1127</v>
      </c>
      <c r="I615" s="2" t="s">
        <v>1128</v>
      </c>
      <c r="J615" s="2" t="s">
        <v>1120</v>
      </c>
      <c r="K615" s="2">
        <v>2600</v>
      </c>
      <c r="L615" s="2" t="s">
        <v>1126</v>
      </c>
    </row>
    <row r="616" spans="1:12" x14ac:dyDescent="0.2">
      <c r="A616" s="2">
        <f t="shared" si="24"/>
        <v>3419</v>
      </c>
      <c r="B616" t="s">
        <v>962</v>
      </c>
      <c r="C616" t="s">
        <v>963</v>
      </c>
      <c r="D616" s="2" t="s">
        <v>940</v>
      </c>
      <c r="E616" s="2">
        <v>2008</v>
      </c>
      <c r="F616" s="2" t="s">
        <v>1102</v>
      </c>
      <c r="G616" s="2" t="s">
        <v>1054</v>
      </c>
      <c r="H616" s="2" t="s">
        <v>1127</v>
      </c>
      <c r="I616" s="2" t="s">
        <v>1128</v>
      </c>
      <c r="J616" s="2" t="s">
        <v>1120</v>
      </c>
      <c r="K616" s="2">
        <v>2600</v>
      </c>
      <c r="L616" s="2" t="s">
        <v>1126</v>
      </c>
    </row>
    <row r="617" spans="1:12" x14ac:dyDescent="0.2">
      <c r="A617" s="2">
        <f t="shared" si="24"/>
        <v>3420</v>
      </c>
      <c r="B617" t="s">
        <v>795</v>
      </c>
      <c r="C617" t="s">
        <v>964</v>
      </c>
      <c r="D617" s="2" t="s">
        <v>940</v>
      </c>
      <c r="E617" s="2">
        <v>2008</v>
      </c>
      <c r="F617" s="2" t="s">
        <v>1102</v>
      </c>
      <c r="G617" s="2" t="s">
        <v>1054</v>
      </c>
      <c r="H617" s="2" t="s">
        <v>1127</v>
      </c>
      <c r="I617" s="2" t="s">
        <v>1128</v>
      </c>
      <c r="J617" s="2" t="s">
        <v>1120</v>
      </c>
      <c r="K617" s="2">
        <v>2600</v>
      </c>
      <c r="L617" s="2" t="s">
        <v>1126</v>
      </c>
    </row>
    <row r="618" spans="1:12" x14ac:dyDescent="0.2">
      <c r="A618" s="2">
        <f t="shared" si="24"/>
        <v>3421</v>
      </c>
      <c r="B618" t="s">
        <v>509</v>
      </c>
      <c r="C618" t="s">
        <v>965</v>
      </c>
      <c r="D618" s="2" t="s">
        <v>940</v>
      </c>
      <c r="E618" s="2">
        <v>2008</v>
      </c>
      <c r="F618" s="2" t="s">
        <v>1101</v>
      </c>
      <c r="G618" s="2" t="s">
        <v>1055</v>
      </c>
      <c r="H618" s="2" t="s">
        <v>1130</v>
      </c>
      <c r="I618" s="2" t="s">
        <v>1131</v>
      </c>
      <c r="J618" s="2" t="s">
        <v>1120</v>
      </c>
      <c r="K618" s="2">
        <v>2600</v>
      </c>
      <c r="L618" s="2" t="s">
        <v>1129</v>
      </c>
    </row>
    <row r="619" spans="1:12" x14ac:dyDescent="0.2">
      <c r="A619" s="2">
        <f t="shared" si="24"/>
        <v>3422</v>
      </c>
      <c r="B619" t="s">
        <v>966</v>
      </c>
      <c r="C619" t="s">
        <v>967</v>
      </c>
      <c r="D619" s="2" t="s">
        <v>940</v>
      </c>
      <c r="E619" s="2">
        <v>2008</v>
      </c>
      <c r="F619" s="2" t="s">
        <v>1102</v>
      </c>
      <c r="G619" s="2" t="s">
        <v>1054</v>
      </c>
      <c r="H619" s="2" t="s">
        <v>1127</v>
      </c>
      <c r="I619" s="2" t="s">
        <v>1128</v>
      </c>
      <c r="J619" s="2" t="s">
        <v>1120</v>
      </c>
      <c r="K619" s="2">
        <v>2600</v>
      </c>
      <c r="L619" s="2" t="s">
        <v>1126</v>
      </c>
    </row>
    <row r="620" spans="1:12" x14ac:dyDescent="0.2">
      <c r="A620" s="2">
        <f t="shared" si="24"/>
        <v>3423</v>
      </c>
      <c r="B620" t="s">
        <v>968</v>
      </c>
      <c r="C620" t="s">
        <v>969</v>
      </c>
      <c r="D620" s="2" t="s">
        <v>940</v>
      </c>
      <c r="E620" s="2">
        <v>2008</v>
      </c>
      <c r="F620" s="2" t="s">
        <v>1102</v>
      </c>
      <c r="G620" s="2" t="s">
        <v>1054</v>
      </c>
      <c r="H620" s="2" t="s">
        <v>1127</v>
      </c>
      <c r="I620" s="2" t="s">
        <v>1128</v>
      </c>
      <c r="J620" s="2" t="s">
        <v>1120</v>
      </c>
      <c r="K620" s="2">
        <v>2600</v>
      </c>
      <c r="L620" s="2" t="s">
        <v>1126</v>
      </c>
    </row>
    <row r="621" spans="1:12" x14ac:dyDescent="0.2">
      <c r="A621" s="2">
        <f t="shared" si="24"/>
        <v>3424</v>
      </c>
      <c r="B621" t="s">
        <v>894</v>
      </c>
      <c r="C621" t="s">
        <v>287</v>
      </c>
      <c r="D621" s="2" t="s">
        <v>940</v>
      </c>
      <c r="E621" s="2">
        <v>2008</v>
      </c>
      <c r="F621" s="2" t="s">
        <v>1102</v>
      </c>
      <c r="G621" s="2" t="s">
        <v>1054</v>
      </c>
      <c r="H621" s="2" t="s">
        <v>1127</v>
      </c>
      <c r="I621" s="2" t="s">
        <v>1128</v>
      </c>
      <c r="J621" s="2" t="s">
        <v>1120</v>
      </c>
      <c r="K621" s="2">
        <v>2600</v>
      </c>
      <c r="L621" s="2" t="s">
        <v>1126</v>
      </c>
    </row>
    <row r="622" spans="1:12" x14ac:dyDescent="0.2">
      <c r="A622" s="2">
        <f t="shared" si="24"/>
        <v>3425</v>
      </c>
      <c r="B622" t="s">
        <v>773</v>
      </c>
      <c r="C622" t="s">
        <v>704</v>
      </c>
      <c r="D622" s="2" t="s">
        <v>940</v>
      </c>
      <c r="E622" s="2">
        <v>2008</v>
      </c>
      <c r="F622" s="2" t="s">
        <v>1101</v>
      </c>
      <c r="G622" s="2" t="s">
        <v>1055</v>
      </c>
      <c r="H622" s="2" t="s">
        <v>1130</v>
      </c>
      <c r="I622" s="2" t="s">
        <v>1131</v>
      </c>
      <c r="J622" s="2" t="s">
        <v>1120</v>
      </c>
      <c r="K622" s="2">
        <v>2600</v>
      </c>
      <c r="L622" s="2" t="s">
        <v>1129</v>
      </c>
    </row>
    <row r="623" spans="1:12" x14ac:dyDescent="0.2">
      <c r="A623" s="2">
        <f t="shared" si="24"/>
        <v>3426</v>
      </c>
      <c r="B623" t="s">
        <v>970</v>
      </c>
      <c r="C623" t="s">
        <v>443</v>
      </c>
      <c r="D623" s="2" t="s">
        <v>940</v>
      </c>
      <c r="E623" s="2">
        <v>2008</v>
      </c>
      <c r="F623" s="2" t="s">
        <v>1102</v>
      </c>
      <c r="G623" s="2" t="s">
        <v>1054</v>
      </c>
      <c r="H623" s="2" t="s">
        <v>1127</v>
      </c>
      <c r="I623" s="2" t="s">
        <v>1128</v>
      </c>
      <c r="J623" s="2" t="s">
        <v>1120</v>
      </c>
      <c r="K623" s="2">
        <v>2600</v>
      </c>
      <c r="L623" s="2" t="s">
        <v>1126</v>
      </c>
    </row>
    <row r="624" spans="1:12" x14ac:dyDescent="0.2">
      <c r="A624" s="2">
        <f t="shared" si="24"/>
        <v>3427</v>
      </c>
      <c r="B624" t="s">
        <v>971</v>
      </c>
      <c r="C624" t="s">
        <v>221</v>
      </c>
      <c r="D624" s="2" t="s">
        <v>940</v>
      </c>
      <c r="E624" s="2">
        <v>2008</v>
      </c>
      <c r="F624" s="2" t="s">
        <v>1101</v>
      </c>
      <c r="G624" s="2" t="s">
        <v>1055</v>
      </c>
      <c r="H624" s="2" t="s">
        <v>1130</v>
      </c>
      <c r="I624" s="2" t="s">
        <v>1131</v>
      </c>
      <c r="J624" s="2" t="s">
        <v>1120</v>
      </c>
      <c r="K624" s="2">
        <v>2600</v>
      </c>
      <c r="L624" s="2" t="s">
        <v>1129</v>
      </c>
    </row>
    <row r="625" spans="1:12" x14ac:dyDescent="0.2">
      <c r="A625" s="2">
        <v>3501</v>
      </c>
      <c r="B625" t="s">
        <v>302</v>
      </c>
      <c r="C625" t="s">
        <v>597</v>
      </c>
      <c r="D625" s="2" t="s">
        <v>972</v>
      </c>
      <c r="E625" s="2">
        <v>2008</v>
      </c>
      <c r="F625" s="2" t="s">
        <v>1102</v>
      </c>
      <c r="G625" s="2" t="s">
        <v>1054</v>
      </c>
      <c r="H625" s="2" t="s">
        <v>1127</v>
      </c>
      <c r="I625" s="2" t="s">
        <v>1128</v>
      </c>
      <c r="J625" s="2" t="s">
        <v>1120</v>
      </c>
      <c r="K625" s="2">
        <v>2600</v>
      </c>
      <c r="L625" s="2" t="s">
        <v>1126</v>
      </c>
    </row>
    <row r="626" spans="1:12" x14ac:dyDescent="0.2">
      <c r="A626" s="2">
        <f>A625+1</f>
        <v>3502</v>
      </c>
      <c r="B626" t="s">
        <v>973</v>
      </c>
      <c r="C626" t="s">
        <v>426</v>
      </c>
      <c r="D626" s="2" t="s">
        <v>972</v>
      </c>
      <c r="E626" s="2">
        <v>2008</v>
      </c>
      <c r="F626" s="2" t="s">
        <v>1101</v>
      </c>
      <c r="G626" s="2" t="s">
        <v>1055</v>
      </c>
      <c r="H626" s="2" t="s">
        <v>1130</v>
      </c>
      <c r="I626" s="2" t="s">
        <v>1131</v>
      </c>
      <c r="J626" s="2" t="s">
        <v>1120</v>
      </c>
      <c r="K626" s="2">
        <v>2600</v>
      </c>
      <c r="L626" s="2" t="s">
        <v>1129</v>
      </c>
    </row>
    <row r="627" spans="1:12" x14ac:dyDescent="0.2">
      <c r="A627" s="2">
        <f t="shared" ref="A627:A650" si="25">A626+1</f>
        <v>3503</v>
      </c>
      <c r="B627" t="s">
        <v>200</v>
      </c>
      <c r="C627" t="s">
        <v>974</v>
      </c>
      <c r="D627" s="2" t="s">
        <v>972</v>
      </c>
      <c r="E627" s="2">
        <v>2008</v>
      </c>
      <c r="F627" s="2" t="s">
        <v>1101</v>
      </c>
      <c r="G627" s="2" t="s">
        <v>1055</v>
      </c>
      <c r="H627" s="2" t="s">
        <v>1130</v>
      </c>
      <c r="I627" s="2" t="s">
        <v>1131</v>
      </c>
      <c r="J627" s="2" t="s">
        <v>1120</v>
      </c>
      <c r="K627" s="2">
        <v>2600</v>
      </c>
      <c r="L627" s="2" t="s">
        <v>1129</v>
      </c>
    </row>
    <row r="628" spans="1:12" x14ac:dyDescent="0.2">
      <c r="A628" s="2">
        <f t="shared" si="25"/>
        <v>3504</v>
      </c>
      <c r="B628" t="s">
        <v>975</v>
      </c>
      <c r="C628" t="s">
        <v>57</v>
      </c>
      <c r="D628" s="2" t="s">
        <v>972</v>
      </c>
      <c r="E628" s="2">
        <v>2008</v>
      </c>
      <c r="F628" s="2" t="s">
        <v>1102</v>
      </c>
      <c r="G628" s="2" t="s">
        <v>1054</v>
      </c>
      <c r="H628" s="2" t="s">
        <v>1127</v>
      </c>
      <c r="I628" s="2" t="s">
        <v>1128</v>
      </c>
      <c r="J628" s="2" t="s">
        <v>1120</v>
      </c>
      <c r="K628" s="2">
        <v>2600</v>
      </c>
      <c r="L628" s="2" t="s">
        <v>1126</v>
      </c>
    </row>
    <row r="629" spans="1:12" x14ac:dyDescent="0.2">
      <c r="A629" s="2">
        <f t="shared" si="25"/>
        <v>3505</v>
      </c>
      <c r="B629" t="s">
        <v>206</v>
      </c>
      <c r="C629" t="s">
        <v>947</v>
      </c>
      <c r="D629" s="2" t="s">
        <v>972</v>
      </c>
      <c r="E629" s="2">
        <v>2009</v>
      </c>
      <c r="F629" s="2" t="s">
        <v>1103</v>
      </c>
      <c r="G629" s="2" t="s">
        <v>1054</v>
      </c>
      <c r="H629" s="2" t="s">
        <v>1121</v>
      </c>
      <c r="I629" s="2" t="s">
        <v>1122</v>
      </c>
      <c r="J629" s="2" t="s">
        <v>1120</v>
      </c>
      <c r="K629" s="2">
        <v>2600</v>
      </c>
      <c r="L629" s="2" t="s">
        <v>1116</v>
      </c>
    </row>
    <row r="630" spans="1:12" x14ac:dyDescent="0.2">
      <c r="A630" s="2">
        <f t="shared" si="25"/>
        <v>3506</v>
      </c>
      <c r="B630" t="s">
        <v>976</v>
      </c>
      <c r="C630" t="s">
        <v>977</v>
      </c>
      <c r="D630" s="2" t="s">
        <v>972</v>
      </c>
      <c r="E630" s="2">
        <v>2008</v>
      </c>
      <c r="F630" s="2" t="s">
        <v>1102</v>
      </c>
      <c r="G630" s="2" t="s">
        <v>1054</v>
      </c>
      <c r="H630" s="2" t="s">
        <v>1127</v>
      </c>
      <c r="I630" s="2" t="s">
        <v>1128</v>
      </c>
      <c r="J630" s="2" t="s">
        <v>1120</v>
      </c>
      <c r="K630" s="2">
        <v>2600</v>
      </c>
      <c r="L630" s="2" t="s">
        <v>1126</v>
      </c>
    </row>
    <row r="631" spans="1:12" x14ac:dyDescent="0.2">
      <c r="A631" s="2">
        <f t="shared" si="25"/>
        <v>3507</v>
      </c>
      <c r="B631" t="s">
        <v>978</v>
      </c>
      <c r="C631" t="s">
        <v>341</v>
      </c>
      <c r="D631" s="2" t="s">
        <v>972</v>
      </c>
      <c r="E631" s="2">
        <v>2008</v>
      </c>
      <c r="F631" s="2" t="s">
        <v>1102</v>
      </c>
      <c r="G631" s="2" t="s">
        <v>1054</v>
      </c>
      <c r="H631" s="2" t="s">
        <v>1127</v>
      </c>
      <c r="I631" s="2" t="s">
        <v>1128</v>
      </c>
      <c r="J631" s="2" t="s">
        <v>1120</v>
      </c>
      <c r="K631" s="2">
        <v>2600</v>
      </c>
      <c r="L631" s="2" t="s">
        <v>1126</v>
      </c>
    </row>
    <row r="632" spans="1:12" x14ac:dyDescent="0.2">
      <c r="A632" s="2">
        <f t="shared" si="25"/>
        <v>3508</v>
      </c>
      <c r="B632" t="s">
        <v>492</v>
      </c>
      <c r="C632" t="s">
        <v>979</v>
      </c>
      <c r="D632" s="2" t="s">
        <v>972</v>
      </c>
      <c r="E632" s="2">
        <v>2008</v>
      </c>
      <c r="F632" s="2" t="s">
        <v>1102</v>
      </c>
      <c r="G632" s="2" t="s">
        <v>1054</v>
      </c>
      <c r="H632" s="2" t="s">
        <v>1127</v>
      </c>
      <c r="I632" s="2" t="s">
        <v>1128</v>
      </c>
      <c r="J632" s="2" t="s">
        <v>1120</v>
      </c>
      <c r="K632" s="2">
        <v>2600</v>
      </c>
      <c r="L632" s="2" t="s">
        <v>1126</v>
      </c>
    </row>
    <row r="633" spans="1:12" x14ac:dyDescent="0.2">
      <c r="A633" s="2">
        <f t="shared" si="25"/>
        <v>3509</v>
      </c>
      <c r="B633" t="s">
        <v>980</v>
      </c>
      <c r="C633" t="s">
        <v>981</v>
      </c>
      <c r="D633" s="2" t="s">
        <v>972</v>
      </c>
      <c r="E633" s="2">
        <v>2008</v>
      </c>
      <c r="F633" s="2" t="s">
        <v>1102</v>
      </c>
      <c r="G633" s="2" t="s">
        <v>1054</v>
      </c>
      <c r="H633" s="2" t="s">
        <v>1127</v>
      </c>
      <c r="I633" s="2" t="s">
        <v>1128</v>
      </c>
      <c r="J633" s="2" t="s">
        <v>1120</v>
      </c>
      <c r="K633" s="2">
        <v>2600</v>
      </c>
      <c r="L633" s="2" t="s">
        <v>1126</v>
      </c>
    </row>
    <row r="634" spans="1:12" x14ac:dyDescent="0.2">
      <c r="A634" s="2">
        <f t="shared" si="25"/>
        <v>3510</v>
      </c>
      <c r="B634" t="s">
        <v>982</v>
      </c>
      <c r="C634" t="s">
        <v>265</v>
      </c>
      <c r="D634" s="2" t="s">
        <v>972</v>
      </c>
      <c r="E634" s="2">
        <v>2008</v>
      </c>
      <c r="F634" s="2" t="s">
        <v>1102</v>
      </c>
      <c r="G634" s="2" t="s">
        <v>1054</v>
      </c>
      <c r="H634" s="2" t="s">
        <v>1127</v>
      </c>
      <c r="I634" s="2" t="s">
        <v>1128</v>
      </c>
      <c r="J634" s="2" t="s">
        <v>1120</v>
      </c>
      <c r="K634" s="2">
        <v>2600</v>
      </c>
      <c r="L634" s="2" t="s">
        <v>1126</v>
      </c>
    </row>
    <row r="635" spans="1:12" x14ac:dyDescent="0.2">
      <c r="A635" s="2">
        <f t="shared" si="25"/>
        <v>3511</v>
      </c>
      <c r="B635" t="s">
        <v>983</v>
      </c>
      <c r="C635" t="s">
        <v>438</v>
      </c>
      <c r="D635" s="2" t="s">
        <v>972</v>
      </c>
      <c r="E635" s="2">
        <v>2008</v>
      </c>
      <c r="F635" s="2" t="s">
        <v>1101</v>
      </c>
      <c r="G635" s="2" t="s">
        <v>1055</v>
      </c>
      <c r="H635" s="2" t="s">
        <v>1130</v>
      </c>
      <c r="I635" s="2" t="s">
        <v>1131</v>
      </c>
      <c r="J635" s="2" t="s">
        <v>1120</v>
      </c>
      <c r="K635" s="2">
        <v>2600</v>
      </c>
      <c r="L635" s="2" t="s">
        <v>1129</v>
      </c>
    </row>
    <row r="636" spans="1:12" x14ac:dyDescent="0.2">
      <c r="A636" s="2">
        <f t="shared" si="25"/>
        <v>3512</v>
      </c>
      <c r="B636" t="s">
        <v>984</v>
      </c>
      <c r="C636" t="s">
        <v>985</v>
      </c>
      <c r="D636" s="2" t="s">
        <v>972</v>
      </c>
      <c r="E636" s="2">
        <v>2008</v>
      </c>
      <c r="F636" s="2" t="s">
        <v>1101</v>
      </c>
      <c r="G636" s="2" t="s">
        <v>1055</v>
      </c>
      <c r="H636" s="2" t="s">
        <v>1130</v>
      </c>
      <c r="I636" s="2" t="s">
        <v>1131</v>
      </c>
      <c r="J636" s="2" t="s">
        <v>1120</v>
      </c>
      <c r="K636" s="2">
        <v>2600</v>
      </c>
      <c r="L636" s="2" t="s">
        <v>1129</v>
      </c>
    </row>
    <row r="637" spans="1:12" x14ac:dyDescent="0.2">
      <c r="A637" s="2">
        <f t="shared" si="25"/>
        <v>3513</v>
      </c>
      <c r="B637" t="s">
        <v>986</v>
      </c>
      <c r="C637" t="s">
        <v>354</v>
      </c>
      <c r="D637" s="2" t="s">
        <v>972</v>
      </c>
      <c r="E637" s="2">
        <v>2008</v>
      </c>
      <c r="F637" s="2" t="s">
        <v>1102</v>
      </c>
      <c r="G637" s="2" t="s">
        <v>1054</v>
      </c>
      <c r="H637" s="2" t="s">
        <v>1127</v>
      </c>
      <c r="I637" s="2" t="s">
        <v>1128</v>
      </c>
      <c r="J637" s="2" t="s">
        <v>1120</v>
      </c>
      <c r="K637" s="2">
        <v>2600</v>
      </c>
      <c r="L637" s="2" t="s">
        <v>1126</v>
      </c>
    </row>
    <row r="638" spans="1:12" x14ac:dyDescent="0.2">
      <c r="A638" s="2">
        <f t="shared" si="25"/>
        <v>3514</v>
      </c>
      <c r="B638" t="s">
        <v>987</v>
      </c>
      <c r="C638" t="s">
        <v>185</v>
      </c>
      <c r="D638" s="2" t="s">
        <v>972</v>
      </c>
      <c r="E638" s="2">
        <v>2008</v>
      </c>
      <c r="F638" s="2" t="s">
        <v>1101</v>
      </c>
      <c r="G638" s="2" t="s">
        <v>1055</v>
      </c>
      <c r="H638" s="2" t="s">
        <v>1130</v>
      </c>
      <c r="I638" s="2" t="s">
        <v>1131</v>
      </c>
      <c r="J638" s="2" t="s">
        <v>1120</v>
      </c>
      <c r="K638" s="2">
        <v>2600</v>
      </c>
      <c r="L638" s="2" t="s">
        <v>1129</v>
      </c>
    </row>
    <row r="639" spans="1:12" x14ac:dyDescent="0.2">
      <c r="A639" s="2">
        <f t="shared" si="25"/>
        <v>3515</v>
      </c>
      <c r="B639" t="s">
        <v>988</v>
      </c>
      <c r="C639" t="s">
        <v>989</v>
      </c>
      <c r="D639" s="2" t="s">
        <v>972</v>
      </c>
      <c r="E639" s="2">
        <v>2008</v>
      </c>
      <c r="F639" s="2" t="s">
        <v>1101</v>
      </c>
      <c r="G639" s="2" t="s">
        <v>1055</v>
      </c>
      <c r="H639" s="2" t="s">
        <v>1130</v>
      </c>
      <c r="I639" s="2" t="s">
        <v>1131</v>
      </c>
      <c r="J639" s="2" t="s">
        <v>1120</v>
      </c>
      <c r="K639" s="2">
        <v>2600</v>
      </c>
      <c r="L639" s="2" t="s">
        <v>1129</v>
      </c>
    </row>
    <row r="640" spans="1:12" x14ac:dyDescent="0.2">
      <c r="A640" s="2">
        <f t="shared" si="25"/>
        <v>3516</v>
      </c>
      <c r="B640" t="s">
        <v>990</v>
      </c>
      <c r="C640" t="s">
        <v>799</v>
      </c>
      <c r="D640" s="2" t="s">
        <v>972</v>
      </c>
      <c r="E640" s="2">
        <v>2008</v>
      </c>
      <c r="F640" s="2" t="s">
        <v>1101</v>
      </c>
      <c r="G640" s="2" t="s">
        <v>1055</v>
      </c>
      <c r="H640" s="2" t="s">
        <v>1130</v>
      </c>
      <c r="I640" s="2" t="s">
        <v>1131</v>
      </c>
      <c r="J640" s="2" t="s">
        <v>1120</v>
      </c>
      <c r="K640" s="2">
        <v>2600</v>
      </c>
      <c r="L640" s="2" t="s">
        <v>1129</v>
      </c>
    </row>
    <row r="641" spans="1:12" x14ac:dyDescent="0.2">
      <c r="A641" s="2">
        <f t="shared" si="25"/>
        <v>3517</v>
      </c>
      <c r="B641" t="s">
        <v>991</v>
      </c>
      <c r="C641" t="s">
        <v>132</v>
      </c>
      <c r="D641" s="2" t="s">
        <v>972</v>
      </c>
      <c r="E641" s="2">
        <v>2008</v>
      </c>
      <c r="F641" s="2" t="s">
        <v>1102</v>
      </c>
      <c r="G641" s="2" t="s">
        <v>1054</v>
      </c>
      <c r="H641" s="2" t="s">
        <v>1127</v>
      </c>
      <c r="I641" s="2" t="s">
        <v>1128</v>
      </c>
      <c r="J641" s="2" t="s">
        <v>1120</v>
      </c>
      <c r="K641" s="2">
        <v>2600</v>
      </c>
      <c r="L641" s="2" t="s">
        <v>1126</v>
      </c>
    </row>
    <row r="642" spans="1:12" x14ac:dyDescent="0.2">
      <c r="A642" s="2">
        <f t="shared" si="25"/>
        <v>3518</v>
      </c>
      <c r="B642" t="s">
        <v>992</v>
      </c>
      <c r="C642" t="s">
        <v>993</v>
      </c>
      <c r="D642" s="2" t="s">
        <v>972</v>
      </c>
      <c r="E642" s="2">
        <v>2008</v>
      </c>
      <c r="F642" s="2" t="s">
        <v>1101</v>
      </c>
      <c r="G642" s="2" t="s">
        <v>1055</v>
      </c>
      <c r="H642" s="2" t="s">
        <v>1130</v>
      </c>
      <c r="I642" s="2" t="s">
        <v>1131</v>
      </c>
      <c r="J642" s="2" t="s">
        <v>1120</v>
      </c>
      <c r="K642" s="2">
        <v>2600</v>
      </c>
      <c r="L642" s="2" t="s">
        <v>1129</v>
      </c>
    </row>
    <row r="643" spans="1:12" x14ac:dyDescent="0.2">
      <c r="A643" s="2">
        <f t="shared" si="25"/>
        <v>3519</v>
      </c>
      <c r="B643" t="s">
        <v>509</v>
      </c>
      <c r="C643" t="s">
        <v>59</v>
      </c>
      <c r="D643" s="2" t="s">
        <v>972</v>
      </c>
      <c r="E643" s="2">
        <v>2008</v>
      </c>
      <c r="F643" s="2" t="s">
        <v>1102</v>
      </c>
      <c r="G643" s="2" t="s">
        <v>1054</v>
      </c>
      <c r="H643" s="2" t="s">
        <v>1127</v>
      </c>
      <c r="I643" s="2" t="s">
        <v>1128</v>
      </c>
      <c r="J643" s="2" t="s">
        <v>1120</v>
      </c>
      <c r="K643" s="2">
        <v>2600</v>
      </c>
      <c r="L643" s="2" t="s">
        <v>1126</v>
      </c>
    </row>
    <row r="644" spans="1:12" x14ac:dyDescent="0.2">
      <c r="A644" s="2">
        <f t="shared" si="25"/>
        <v>3520</v>
      </c>
      <c r="B644" t="s">
        <v>994</v>
      </c>
      <c r="C644" t="s">
        <v>696</v>
      </c>
      <c r="D644" s="2" t="s">
        <v>972</v>
      </c>
      <c r="E644" s="2">
        <v>2008</v>
      </c>
      <c r="F644" s="2" t="s">
        <v>1101</v>
      </c>
      <c r="G644" s="2" t="s">
        <v>1055</v>
      </c>
      <c r="H644" s="2" t="s">
        <v>1130</v>
      </c>
      <c r="I644" s="2" t="s">
        <v>1131</v>
      </c>
      <c r="J644" s="2" t="s">
        <v>1120</v>
      </c>
      <c r="K644" s="2">
        <v>2600</v>
      </c>
      <c r="L644" s="2" t="s">
        <v>1129</v>
      </c>
    </row>
    <row r="645" spans="1:12" x14ac:dyDescent="0.2">
      <c r="A645" s="2">
        <f t="shared" si="25"/>
        <v>3521</v>
      </c>
      <c r="B645" t="s">
        <v>995</v>
      </c>
      <c r="C645" t="s">
        <v>272</v>
      </c>
      <c r="D645" s="2" t="s">
        <v>972</v>
      </c>
      <c r="E645" s="2">
        <v>2008</v>
      </c>
      <c r="F645" s="2" t="s">
        <v>1102</v>
      </c>
      <c r="G645" s="2" t="s">
        <v>1054</v>
      </c>
      <c r="H645" s="2" t="s">
        <v>1127</v>
      </c>
      <c r="I645" s="2" t="s">
        <v>1128</v>
      </c>
      <c r="J645" s="2" t="s">
        <v>1120</v>
      </c>
      <c r="K645" s="2">
        <v>2600</v>
      </c>
      <c r="L645" s="2" t="s">
        <v>1126</v>
      </c>
    </row>
    <row r="646" spans="1:12" x14ac:dyDescent="0.2">
      <c r="A646" s="2">
        <f t="shared" si="25"/>
        <v>3522</v>
      </c>
      <c r="B646" t="s">
        <v>996</v>
      </c>
      <c r="C646" t="s">
        <v>997</v>
      </c>
      <c r="D646" s="2" t="s">
        <v>972</v>
      </c>
      <c r="E646" s="2">
        <v>2008</v>
      </c>
      <c r="F646" s="2" t="s">
        <v>1101</v>
      </c>
      <c r="G646" s="2" t="s">
        <v>1055</v>
      </c>
      <c r="H646" s="2" t="s">
        <v>1130</v>
      </c>
      <c r="I646" s="2" t="s">
        <v>1131</v>
      </c>
      <c r="J646" s="2" t="s">
        <v>1120</v>
      </c>
      <c r="K646" s="2">
        <v>2600</v>
      </c>
      <c r="L646" s="2" t="s">
        <v>1129</v>
      </c>
    </row>
    <row r="647" spans="1:12" x14ac:dyDescent="0.2">
      <c r="A647" s="2">
        <f t="shared" si="25"/>
        <v>3523</v>
      </c>
      <c r="B647" t="s">
        <v>998</v>
      </c>
      <c r="C647" t="s">
        <v>648</v>
      </c>
      <c r="D647" s="2" t="s">
        <v>972</v>
      </c>
      <c r="E647" s="2">
        <v>2008</v>
      </c>
      <c r="F647" s="2" t="s">
        <v>1101</v>
      </c>
      <c r="G647" s="2" t="s">
        <v>1055</v>
      </c>
      <c r="H647" s="2" t="s">
        <v>1130</v>
      </c>
      <c r="I647" s="2" t="s">
        <v>1131</v>
      </c>
      <c r="J647" s="2" t="s">
        <v>1120</v>
      </c>
      <c r="K647" s="2">
        <v>2600</v>
      </c>
      <c r="L647" s="2" t="s">
        <v>1129</v>
      </c>
    </row>
    <row r="648" spans="1:12" x14ac:dyDescent="0.2">
      <c r="A648" s="2">
        <f t="shared" si="25"/>
        <v>3524</v>
      </c>
      <c r="B648" t="s">
        <v>705</v>
      </c>
      <c r="C648" t="s">
        <v>429</v>
      </c>
      <c r="D648" s="2" t="s">
        <v>972</v>
      </c>
      <c r="E648" s="2">
        <v>2008</v>
      </c>
      <c r="F648" s="2" t="s">
        <v>1101</v>
      </c>
      <c r="G648" s="2" t="s">
        <v>1055</v>
      </c>
      <c r="H648" s="2" t="s">
        <v>1130</v>
      </c>
      <c r="I648" s="2" t="s">
        <v>1131</v>
      </c>
      <c r="J648" s="2" t="s">
        <v>1120</v>
      </c>
      <c r="K648" s="2">
        <v>2600</v>
      </c>
      <c r="L648" s="2" t="s">
        <v>1129</v>
      </c>
    </row>
    <row r="649" spans="1:12" x14ac:dyDescent="0.2">
      <c r="A649" s="2">
        <f t="shared" si="25"/>
        <v>3525</v>
      </c>
      <c r="B649" t="s">
        <v>999</v>
      </c>
      <c r="C649" t="s">
        <v>59</v>
      </c>
      <c r="D649" s="2" t="s">
        <v>972</v>
      </c>
      <c r="E649" s="2">
        <v>2008</v>
      </c>
      <c r="F649" s="2" t="s">
        <v>1102</v>
      </c>
      <c r="G649" s="2" t="s">
        <v>1054</v>
      </c>
      <c r="H649" s="2" t="s">
        <v>1127</v>
      </c>
      <c r="I649" s="2" t="s">
        <v>1128</v>
      </c>
      <c r="J649" s="2" t="s">
        <v>1120</v>
      </c>
      <c r="K649" s="2">
        <v>2600</v>
      </c>
      <c r="L649" s="2" t="s">
        <v>1126</v>
      </c>
    </row>
    <row r="650" spans="1:12" x14ac:dyDescent="0.2">
      <c r="A650" s="2">
        <f t="shared" si="25"/>
        <v>3526</v>
      </c>
      <c r="B650" t="s">
        <v>1000</v>
      </c>
      <c r="C650" t="s">
        <v>337</v>
      </c>
      <c r="D650" s="2" t="s">
        <v>972</v>
      </c>
      <c r="E650" s="2">
        <v>2008</v>
      </c>
      <c r="F650" s="2" t="s">
        <v>1101</v>
      </c>
      <c r="G650" s="2" t="s">
        <v>1055</v>
      </c>
      <c r="H650" s="2" t="s">
        <v>1130</v>
      </c>
      <c r="I650" s="2" t="s">
        <v>1131</v>
      </c>
      <c r="J650" s="2" t="s">
        <v>1120</v>
      </c>
      <c r="K650" s="2">
        <v>2600</v>
      </c>
      <c r="L650" s="2" t="s">
        <v>1129</v>
      </c>
    </row>
    <row r="651" spans="1:12" x14ac:dyDescent="0.2">
      <c r="A651" s="2">
        <v>3601</v>
      </c>
      <c r="B651" t="s">
        <v>234</v>
      </c>
      <c r="C651" t="s">
        <v>1001</v>
      </c>
      <c r="D651" s="2" t="s">
        <v>1002</v>
      </c>
      <c r="E651" s="2">
        <v>2008</v>
      </c>
      <c r="F651" s="2" t="s">
        <v>1102</v>
      </c>
      <c r="G651" s="2" t="s">
        <v>1054</v>
      </c>
      <c r="H651" s="2" t="s">
        <v>1127</v>
      </c>
      <c r="I651" s="2" t="s">
        <v>1128</v>
      </c>
      <c r="J651" s="2" t="s">
        <v>1120</v>
      </c>
      <c r="K651" s="2">
        <v>2600</v>
      </c>
      <c r="L651" s="2" t="s">
        <v>1126</v>
      </c>
    </row>
    <row r="652" spans="1:12" x14ac:dyDescent="0.2">
      <c r="A652" s="2">
        <f>A651+1</f>
        <v>3602</v>
      </c>
      <c r="B652" t="s">
        <v>1003</v>
      </c>
      <c r="C652" t="s">
        <v>1004</v>
      </c>
      <c r="D652" s="2" t="s">
        <v>1002</v>
      </c>
      <c r="E652" s="2">
        <v>2008</v>
      </c>
      <c r="F652" s="2" t="s">
        <v>1101</v>
      </c>
      <c r="G652" s="2" t="s">
        <v>1055</v>
      </c>
      <c r="H652" s="2" t="s">
        <v>1130</v>
      </c>
      <c r="I652" s="2" t="s">
        <v>1131</v>
      </c>
      <c r="J652" s="2" t="s">
        <v>1120</v>
      </c>
      <c r="K652" s="2">
        <v>2600</v>
      </c>
      <c r="L652" s="2" t="s">
        <v>1129</v>
      </c>
    </row>
    <row r="653" spans="1:12" x14ac:dyDescent="0.2">
      <c r="A653" s="2">
        <f t="shared" ref="A653:A676" si="26">A652+1</f>
        <v>3603</v>
      </c>
      <c r="B653" t="s">
        <v>1005</v>
      </c>
      <c r="C653" t="s">
        <v>1006</v>
      </c>
      <c r="D653" s="2" t="s">
        <v>1002</v>
      </c>
      <c r="E653" s="2">
        <v>2008</v>
      </c>
      <c r="F653" s="2" t="s">
        <v>1101</v>
      </c>
      <c r="G653" s="2" t="s">
        <v>1055</v>
      </c>
      <c r="H653" s="2" t="s">
        <v>1130</v>
      </c>
      <c r="I653" s="2" t="s">
        <v>1131</v>
      </c>
      <c r="J653" s="2" t="s">
        <v>1120</v>
      </c>
      <c r="K653" s="2">
        <v>2600</v>
      </c>
      <c r="L653" s="2" t="s">
        <v>1129</v>
      </c>
    </row>
    <row r="654" spans="1:12" x14ac:dyDescent="0.2">
      <c r="A654" s="2">
        <f t="shared" si="26"/>
        <v>3604</v>
      </c>
      <c r="B654" t="s">
        <v>1007</v>
      </c>
      <c r="C654" t="s">
        <v>1008</v>
      </c>
      <c r="D654" s="2" t="s">
        <v>1002</v>
      </c>
      <c r="E654" s="2">
        <v>2008</v>
      </c>
      <c r="F654" s="2" t="s">
        <v>1102</v>
      </c>
      <c r="G654" s="2" t="s">
        <v>1054</v>
      </c>
      <c r="H654" s="2" t="s">
        <v>1127</v>
      </c>
      <c r="I654" s="2" t="s">
        <v>1128</v>
      </c>
      <c r="J654" s="2" t="s">
        <v>1120</v>
      </c>
      <c r="K654" s="2">
        <v>2600</v>
      </c>
      <c r="L654" s="2" t="s">
        <v>1126</v>
      </c>
    </row>
    <row r="655" spans="1:12" x14ac:dyDescent="0.2">
      <c r="A655" s="2">
        <f t="shared" si="26"/>
        <v>3605</v>
      </c>
      <c r="B655" t="s">
        <v>1009</v>
      </c>
      <c r="C655" t="s">
        <v>728</v>
      </c>
      <c r="D655" s="2" t="s">
        <v>1002</v>
      </c>
      <c r="E655" s="2">
        <v>2008</v>
      </c>
      <c r="F655" s="2" t="s">
        <v>1101</v>
      </c>
      <c r="G655" s="2" t="s">
        <v>1055</v>
      </c>
      <c r="H655" s="2" t="s">
        <v>1130</v>
      </c>
      <c r="I655" s="2" t="s">
        <v>1131</v>
      </c>
      <c r="J655" s="2" t="s">
        <v>1120</v>
      </c>
      <c r="K655" s="2">
        <v>2600</v>
      </c>
      <c r="L655" s="2" t="s">
        <v>1129</v>
      </c>
    </row>
    <row r="656" spans="1:12" x14ac:dyDescent="0.2">
      <c r="A656" s="2">
        <f t="shared" si="26"/>
        <v>3606</v>
      </c>
      <c r="B656" t="s">
        <v>1010</v>
      </c>
      <c r="C656" t="s">
        <v>337</v>
      </c>
      <c r="D656" s="2" t="s">
        <v>1002</v>
      </c>
      <c r="E656" s="2">
        <v>2008</v>
      </c>
      <c r="F656" s="2" t="s">
        <v>1101</v>
      </c>
      <c r="G656" s="2" t="s">
        <v>1055</v>
      </c>
      <c r="H656" s="2" t="s">
        <v>1130</v>
      </c>
      <c r="I656" s="2" t="s">
        <v>1131</v>
      </c>
      <c r="J656" s="2" t="s">
        <v>1120</v>
      </c>
      <c r="K656" s="2">
        <v>2600</v>
      </c>
      <c r="L656" s="2" t="s">
        <v>1129</v>
      </c>
    </row>
    <row r="657" spans="1:12" x14ac:dyDescent="0.2">
      <c r="A657" s="2">
        <f t="shared" si="26"/>
        <v>3607</v>
      </c>
      <c r="B657" t="s">
        <v>1011</v>
      </c>
      <c r="C657" t="s">
        <v>1012</v>
      </c>
      <c r="D657" s="2" t="s">
        <v>1002</v>
      </c>
      <c r="E657" s="2">
        <v>2008</v>
      </c>
      <c r="F657" s="2" t="s">
        <v>1101</v>
      </c>
      <c r="G657" s="2" t="s">
        <v>1055</v>
      </c>
      <c r="H657" s="2" t="s">
        <v>1130</v>
      </c>
      <c r="I657" s="2" t="s">
        <v>1131</v>
      </c>
      <c r="J657" s="2" t="s">
        <v>1120</v>
      </c>
      <c r="K657" s="2">
        <v>2600</v>
      </c>
      <c r="L657" s="2" t="s">
        <v>1129</v>
      </c>
    </row>
    <row r="658" spans="1:12" x14ac:dyDescent="0.2">
      <c r="A658" s="2">
        <f t="shared" si="26"/>
        <v>3608</v>
      </c>
      <c r="B658" t="s">
        <v>1013</v>
      </c>
      <c r="C658" t="s">
        <v>459</v>
      </c>
      <c r="D658" s="2" t="s">
        <v>1002</v>
      </c>
      <c r="E658" s="2">
        <v>2008</v>
      </c>
      <c r="F658" s="2" t="s">
        <v>1101</v>
      </c>
      <c r="G658" s="2" t="s">
        <v>1055</v>
      </c>
      <c r="H658" s="2" t="s">
        <v>1130</v>
      </c>
      <c r="I658" s="2" t="s">
        <v>1131</v>
      </c>
      <c r="J658" s="2" t="s">
        <v>1120</v>
      </c>
      <c r="K658" s="2">
        <v>2600</v>
      </c>
      <c r="L658" s="2" t="s">
        <v>1129</v>
      </c>
    </row>
    <row r="659" spans="1:12" x14ac:dyDescent="0.2">
      <c r="A659" s="2">
        <f t="shared" si="26"/>
        <v>3609</v>
      </c>
      <c r="B659" t="s">
        <v>412</v>
      </c>
      <c r="C659" t="s">
        <v>272</v>
      </c>
      <c r="D659" s="2" t="s">
        <v>1002</v>
      </c>
      <c r="E659" s="2">
        <v>2008</v>
      </c>
      <c r="F659" s="2" t="s">
        <v>1102</v>
      </c>
      <c r="G659" s="2" t="s">
        <v>1054</v>
      </c>
      <c r="H659" s="2" t="s">
        <v>1127</v>
      </c>
      <c r="I659" s="2" t="s">
        <v>1128</v>
      </c>
      <c r="J659" s="2" t="s">
        <v>1120</v>
      </c>
      <c r="K659" s="2">
        <v>2600</v>
      </c>
      <c r="L659" s="2" t="s">
        <v>1126</v>
      </c>
    </row>
    <row r="660" spans="1:12" x14ac:dyDescent="0.2">
      <c r="A660" s="2">
        <f t="shared" si="26"/>
        <v>3610</v>
      </c>
      <c r="B660" t="s">
        <v>1014</v>
      </c>
      <c r="C660" t="s">
        <v>117</v>
      </c>
      <c r="D660" s="2" t="s">
        <v>1002</v>
      </c>
      <c r="E660" s="2">
        <v>2008</v>
      </c>
      <c r="F660" s="2" t="s">
        <v>1102</v>
      </c>
      <c r="G660" s="2" t="s">
        <v>1054</v>
      </c>
      <c r="H660" s="2" t="s">
        <v>1127</v>
      </c>
      <c r="I660" s="2" t="s">
        <v>1128</v>
      </c>
      <c r="J660" s="2" t="s">
        <v>1120</v>
      </c>
      <c r="K660" s="2">
        <v>2600</v>
      </c>
      <c r="L660" s="2" t="s">
        <v>1126</v>
      </c>
    </row>
    <row r="661" spans="1:12" x14ac:dyDescent="0.2">
      <c r="A661" s="2">
        <f t="shared" si="26"/>
        <v>3611</v>
      </c>
      <c r="B661" t="s">
        <v>1015</v>
      </c>
      <c r="C661" t="s">
        <v>597</v>
      </c>
      <c r="D661" s="2" t="s">
        <v>1002</v>
      </c>
      <c r="E661" s="2">
        <v>2008</v>
      </c>
      <c r="F661" s="2" t="s">
        <v>1102</v>
      </c>
      <c r="G661" s="2" t="s">
        <v>1054</v>
      </c>
      <c r="H661" s="2" t="s">
        <v>1127</v>
      </c>
      <c r="I661" s="2" t="s">
        <v>1128</v>
      </c>
      <c r="J661" s="2" t="s">
        <v>1120</v>
      </c>
      <c r="K661" s="2">
        <v>2600</v>
      </c>
      <c r="L661" s="2" t="s">
        <v>1126</v>
      </c>
    </row>
    <row r="662" spans="1:12" x14ac:dyDescent="0.2">
      <c r="A662" s="2">
        <f t="shared" si="26"/>
        <v>3612</v>
      </c>
      <c r="B662" t="s">
        <v>604</v>
      </c>
      <c r="C662" t="s">
        <v>185</v>
      </c>
      <c r="D662" s="2" t="s">
        <v>1002</v>
      </c>
      <c r="E662" s="2">
        <v>2008</v>
      </c>
      <c r="F662" s="2" t="s">
        <v>1101</v>
      </c>
      <c r="G662" s="2" t="s">
        <v>1055</v>
      </c>
      <c r="H662" s="2" t="s">
        <v>1130</v>
      </c>
      <c r="I662" s="2" t="s">
        <v>1128</v>
      </c>
      <c r="J662" s="2" t="s">
        <v>1120</v>
      </c>
      <c r="K662" s="2">
        <v>2600</v>
      </c>
      <c r="L662" s="2" t="s">
        <v>1129</v>
      </c>
    </row>
    <row r="663" spans="1:12" x14ac:dyDescent="0.2">
      <c r="A663" s="2">
        <f t="shared" si="26"/>
        <v>3613</v>
      </c>
      <c r="B663" t="s">
        <v>420</v>
      </c>
      <c r="C663" t="s">
        <v>1016</v>
      </c>
      <c r="D663" s="2" t="s">
        <v>1002</v>
      </c>
      <c r="E663" s="2">
        <v>2008</v>
      </c>
      <c r="F663" s="2" t="s">
        <v>1101</v>
      </c>
      <c r="G663" s="2" t="s">
        <v>1055</v>
      </c>
      <c r="H663" s="2" t="s">
        <v>1130</v>
      </c>
      <c r="I663" s="2" t="s">
        <v>1131</v>
      </c>
      <c r="J663" s="2" t="s">
        <v>1120</v>
      </c>
      <c r="K663" s="2">
        <v>2600</v>
      </c>
      <c r="L663" s="2" t="s">
        <v>1129</v>
      </c>
    </row>
    <row r="664" spans="1:12" x14ac:dyDescent="0.2">
      <c r="A664" s="2">
        <f t="shared" si="26"/>
        <v>3614</v>
      </c>
      <c r="B664" t="s">
        <v>42</v>
      </c>
      <c r="C664" t="s">
        <v>1017</v>
      </c>
      <c r="D664" s="2" t="s">
        <v>1002</v>
      </c>
      <c r="E664" s="2">
        <v>2008</v>
      </c>
      <c r="F664" s="2" t="s">
        <v>1101</v>
      </c>
      <c r="G664" s="2" t="s">
        <v>1055</v>
      </c>
      <c r="H664" s="2" t="s">
        <v>1130</v>
      </c>
      <c r="I664" s="2" t="s">
        <v>1131</v>
      </c>
      <c r="J664" s="2" t="s">
        <v>1120</v>
      </c>
      <c r="K664" s="2">
        <v>2600</v>
      </c>
      <c r="L664" s="2" t="s">
        <v>1129</v>
      </c>
    </row>
    <row r="665" spans="1:12" x14ac:dyDescent="0.2">
      <c r="A665" s="2">
        <f t="shared" si="26"/>
        <v>3615</v>
      </c>
      <c r="B665" t="s">
        <v>1018</v>
      </c>
      <c r="C665" t="s">
        <v>1019</v>
      </c>
      <c r="D665" s="2" t="s">
        <v>1002</v>
      </c>
      <c r="E665" s="2">
        <v>2008</v>
      </c>
      <c r="F665" s="2" t="s">
        <v>1102</v>
      </c>
      <c r="G665" s="2" t="s">
        <v>1054</v>
      </c>
      <c r="H665" s="2" t="s">
        <v>1127</v>
      </c>
      <c r="I665" s="2" t="s">
        <v>1128</v>
      </c>
      <c r="J665" s="2" t="s">
        <v>1120</v>
      </c>
      <c r="K665" s="2">
        <v>2600</v>
      </c>
      <c r="L665" s="2" t="s">
        <v>1126</v>
      </c>
    </row>
    <row r="666" spans="1:12" x14ac:dyDescent="0.2">
      <c r="A666" s="2">
        <f t="shared" si="26"/>
        <v>3616</v>
      </c>
      <c r="B666" t="s">
        <v>1020</v>
      </c>
      <c r="C666" t="s">
        <v>879</v>
      </c>
      <c r="D666" s="2" t="s">
        <v>1002</v>
      </c>
      <c r="E666" s="2">
        <v>2008</v>
      </c>
      <c r="F666" s="2" t="s">
        <v>1102</v>
      </c>
      <c r="G666" s="2" t="s">
        <v>1054</v>
      </c>
      <c r="H666" s="2" t="s">
        <v>1127</v>
      </c>
      <c r="I666" s="2" t="s">
        <v>1128</v>
      </c>
      <c r="J666" s="2" t="s">
        <v>1120</v>
      </c>
      <c r="K666" s="2">
        <v>2600</v>
      </c>
      <c r="L666" s="2" t="s">
        <v>1126</v>
      </c>
    </row>
    <row r="667" spans="1:12" x14ac:dyDescent="0.2">
      <c r="A667" s="2">
        <f t="shared" si="26"/>
        <v>3617</v>
      </c>
      <c r="B667" t="s">
        <v>1021</v>
      </c>
      <c r="C667" t="s">
        <v>89</v>
      </c>
      <c r="D667" s="2" t="s">
        <v>1002</v>
      </c>
      <c r="E667" s="2">
        <v>2008</v>
      </c>
      <c r="F667" s="2" t="s">
        <v>1102</v>
      </c>
      <c r="G667" s="2" t="s">
        <v>1054</v>
      </c>
      <c r="H667" s="2" t="s">
        <v>1127</v>
      </c>
      <c r="I667" s="2" t="s">
        <v>1128</v>
      </c>
      <c r="J667" s="2" t="s">
        <v>1120</v>
      </c>
      <c r="K667" s="2">
        <v>2600</v>
      </c>
      <c r="L667" s="2" t="s">
        <v>1126</v>
      </c>
    </row>
    <row r="668" spans="1:12" x14ac:dyDescent="0.2">
      <c r="A668" s="2">
        <f t="shared" si="26"/>
        <v>3618</v>
      </c>
      <c r="B668" t="s">
        <v>1022</v>
      </c>
      <c r="C668" t="s">
        <v>1023</v>
      </c>
      <c r="D668" s="2" t="s">
        <v>1002</v>
      </c>
      <c r="E668" s="2">
        <v>2008</v>
      </c>
      <c r="F668" s="2" t="s">
        <v>1101</v>
      </c>
      <c r="G668" s="2" t="s">
        <v>1055</v>
      </c>
      <c r="H668" s="2" t="s">
        <v>1130</v>
      </c>
      <c r="I668" s="2" t="s">
        <v>1131</v>
      </c>
      <c r="J668" s="2" t="s">
        <v>1120</v>
      </c>
      <c r="K668" s="2">
        <v>2600</v>
      </c>
      <c r="L668" s="2" t="s">
        <v>1129</v>
      </c>
    </row>
    <row r="669" spans="1:12" x14ac:dyDescent="0.2">
      <c r="A669" s="2">
        <f t="shared" si="26"/>
        <v>3619</v>
      </c>
      <c r="B669" t="s">
        <v>1024</v>
      </c>
      <c r="C669" t="s">
        <v>1025</v>
      </c>
      <c r="D669" s="2" t="s">
        <v>1002</v>
      </c>
      <c r="E669" s="2">
        <v>2008</v>
      </c>
      <c r="F669" s="2" t="s">
        <v>1102</v>
      </c>
      <c r="G669" s="2" t="s">
        <v>1054</v>
      </c>
      <c r="H669" s="2" t="s">
        <v>1127</v>
      </c>
      <c r="I669" s="2" t="s">
        <v>1128</v>
      </c>
      <c r="J669" s="2" t="s">
        <v>1120</v>
      </c>
      <c r="K669" s="2">
        <v>2600</v>
      </c>
      <c r="L669" s="2" t="s">
        <v>1126</v>
      </c>
    </row>
    <row r="670" spans="1:12" x14ac:dyDescent="0.2">
      <c r="A670" s="2">
        <f t="shared" si="26"/>
        <v>3620</v>
      </c>
      <c r="B670" t="s">
        <v>1026</v>
      </c>
      <c r="C670" t="s">
        <v>1027</v>
      </c>
      <c r="D670" s="2" t="s">
        <v>1002</v>
      </c>
      <c r="E670" s="2">
        <v>2008</v>
      </c>
      <c r="F670" s="2" t="s">
        <v>1102</v>
      </c>
      <c r="G670" s="2" t="s">
        <v>1054</v>
      </c>
      <c r="H670" s="2" t="s">
        <v>1127</v>
      </c>
      <c r="I670" s="2" t="s">
        <v>1128</v>
      </c>
      <c r="J670" s="2" t="s">
        <v>1120</v>
      </c>
      <c r="K670" s="2">
        <v>2600</v>
      </c>
      <c r="L670" s="2" t="s">
        <v>1126</v>
      </c>
    </row>
    <row r="671" spans="1:12" x14ac:dyDescent="0.2">
      <c r="A671" s="2">
        <f t="shared" si="26"/>
        <v>3621</v>
      </c>
      <c r="B671" t="s">
        <v>1028</v>
      </c>
      <c r="C671" t="s">
        <v>808</v>
      </c>
      <c r="D671" s="2" t="s">
        <v>1002</v>
      </c>
      <c r="E671" s="2">
        <v>2008</v>
      </c>
      <c r="F671" s="2" t="s">
        <v>1102</v>
      </c>
      <c r="G671" s="2" t="s">
        <v>1054</v>
      </c>
      <c r="H671" s="2" t="s">
        <v>1127</v>
      </c>
      <c r="I671" s="2" t="s">
        <v>1128</v>
      </c>
      <c r="J671" s="2" t="s">
        <v>1120</v>
      </c>
      <c r="K671" s="2">
        <v>2600</v>
      </c>
      <c r="L671" s="2" t="s">
        <v>1126</v>
      </c>
    </row>
    <row r="672" spans="1:12" x14ac:dyDescent="0.2">
      <c r="A672" s="2">
        <f t="shared" si="26"/>
        <v>3622</v>
      </c>
      <c r="B672" t="s">
        <v>1029</v>
      </c>
      <c r="C672" t="s">
        <v>122</v>
      </c>
      <c r="D672" s="2" t="s">
        <v>1002</v>
      </c>
      <c r="E672" s="2">
        <v>2008</v>
      </c>
      <c r="F672" s="2" t="s">
        <v>1102</v>
      </c>
      <c r="G672" s="2" t="s">
        <v>1054</v>
      </c>
      <c r="H672" s="2" t="s">
        <v>1127</v>
      </c>
      <c r="I672" s="2" t="s">
        <v>1128</v>
      </c>
      <c r="J672" s="2" t="s">
        <v>1120</v>
      </c>
      <c r="K672" s="2">
        <v>2600</v>
      </c>
      <c r="L672" s="2" t="s">
        <v>1126</v>
      </c>
    </row>
    <row r="673" spans="1:12" x14ac:dyDescent="0.2">
      <c r="A673" s="2">
        <f t="shared" si="26"/>
        <v>3623</v>
      </c>
      <c r="B673" t="s">
        <v>1030</v>
      </c>
      <c r="C673" t="s">
        <v>1031</v>
      </c>
      <c r="D673" s="2" t="s">
        <v>1002</v>
      </c>
      <c r="E673" s="2">
        <v>2008</v>
      </c>
      <c r="F673" s="2" t="s">
        <v>1102</v>
      </c>
      <c r="G673" s="2" t="s">
        <v>1054</v>
      </c>
      <c r="H673" s="2" t="s">
        <v>1127</v>
      </c>
      <c r="I673" s="2" t="s">
        <v>1128</v>
      </c>
      <c r="J673" s="2" t="s">
        <v>1120</v>
      </c>
      <c r="K673" s="2">
        <v>2600</v>
      </c>
      <c r="L673" s="2" t="s">
        <v>1126</v>
      </c>
    </row>
    <row r="674" spans="1:12" x14ac:dyDescent="0.2">
      <c r="A674" s="2">
        <f t="shared" si="26"/>
        <v>3624</v>
      </c>
      <c r="B674" t="s">
        <v>1032</v>
      </c>
      <c r="C674" t="s">
        <v>1033</v>
      </c>
      <c r="D674" s="2" t="s">
        <v>1002</v>
      </c>
      <c r="E674" s="2">
        <v>2008</v>
      </c>
      <c r="F674" s="2" t="s">
        <v>1101</v>
      </c>
      <c r="G674" s="2" t="s">
        <v>1055</v>
      </c>
      <c r="H674" s="2" t="s">
        <v>1130</v>
      </c>
      <c r="I674" s="2" t="s">
        <v>1131</v>
      </c>
      <c r="J674" s="2" t="s">
        <v>1120</v>
      </c>
      <c r="K674" s="2">
        <v>2600</v>
      </c>
      <c r="L674" s="2" t="s">
        <v>1129</v>
      </c>
    </row>
    <row r="675" spans="1:12" x14ac:dyDescent="0.2">
      <c r="A675" s="2">
        <f t="shared" si="26"/>
        <v>3625</v>
      </c>
      <c r="B675" t="s">
        <v>1034</v>
      </c>
      <c r="C675" t="s">
        <v>59</v>
      </c>
      <c r="D675" s="2" t="s">
        <v>1002</v>
      </c>
      <c r="E675" s="2">
        <v>2008</v>
      </c>
      <c r="F675" s="2" t="s">
        <v>1102</v>
      </c>
      <c r="G675" s="2" t="s">
        <v>1054</v>
      </c>
      <c r="H675" s="2" t="s">
        <v>1127</v>
      </c>
      <c r="I675" s="2" t="s">
        <v>1128</v>
      </c>
      <c r="J675" s="2" t="s">
        <v>1120</v>
      </c>
      <c r="K675" s="2">
        <v>2600</v>
      </c>
      <c r="L675" s="2" t="s">
        <v>1126</v>
      </c>
    </row>
    <row r="676" spans="1:12" x14ac:dyDescent="0.2">
      <c r="A676" s="2">
        <f t="shared" si="26"/>
        <v>3626</v>
      </c>
      <c r="B676" t="s">
        <v>1035</v>
      </c>
      <c r="C676" t="s">
        <v>8</v>
      </c>
      <c r="D676" s="2" t="s">
        <v>1002</v>
      </c>
      <c r="E676" s="2">
        <v>2008</v>
      </c>
      <c r="F676" s="2" t="s">
        <v>1102</v>
      </c>
      <c r="G676" s="2" t="s">
        <v>1054</v>
      </c>
      <c r="H676" s="2" t="s">
        <v>1127</v>
      </c>
      <c r="I676" s="2" t="s">
        <v>1128</v>
      </c>
      <c r="J676" s="2" t="s">
        <v>1120</v>
      </c>
      <c r="K676" s="2">
        <v>2600</v>
      </c>
      <c r="L676" s="2" t="s">
        <v>1126</v>
      </c>
    </row>
    <row r="677" spans="1:12" x14ac:dyDescent="0.2">
      <c r="A677" s="2">
        <v>3701</v>
      </c>
      <c r="B677" t="s">
        <v>1036</v>
      </c>
      <c r="C677" t="s">
        <v>282</v>
      </c>
      <c r="D677" s="2" t="s">
        <v>1037</v>
      </c>
      <c r="E677" s="2">
        <v>2008</v>
      </c>
      <c r="F677" s="2" t="s">
        <v>1101</v>
      </c>
      <c r="G677" s="2" t="s">
        <v>1055</v>
      </c>
      <c r="H677" s="2" t="s">
        <v>1130</v>
      </c>
      <c r="I677" s="2" t="s">
        <v>1131</v>
      </c>
      <c r="J677" s="2" t="s">
        <v>1120</v>
      </c>
      <c r="K677" s="2">
        <v>2600</v>
      </c>
      <c r="L677" s="2" t="s">
        <v>1129</v>
      </c>
    </row>
    <row r="678" spans="1:12" x14ac:dyDescent="0.2">
      <c r="A678" s="2">
        <f>A677+1</f>
        <v>3702</v>
      </c>
      <c r="B678" t="s">
        <v>1036</v>
      </c>
      <c r="C678" t="s">
        <v>1038</v>
      </c>
      <c r="D678" s="2" t="s">
        <v>1037</v>
      </c>
      <c r="E678" s="2">
        <v>2008</v>
      </c>
      <c r="F678" s="2" t="s">
        <v>1101</v>
      </c>
      <c r="G678" s="2" t="s">
        <v>1055</v>
      </c>
      <c r="H678" s="2" t="s">
        <v>1130</v>
      </c>
      <c r="I678" s="2" t="s">
        <v>1131</v>
      </c>
      <c r="J678" s="2" t="s">
        <v>1120</v>
      </c>
      <c r="K678" s="2">
        <v>2600</v>
      </c>
      <c r="L678" s="2" t="s">
        <v>1129</v>
      </c>
    </row>
    <row r="679" spans="1:12" x14ac:dyDescent="0.2">
      <c r="A679" s="2">
        <f t="shared" ref="A679:A687" si="27">A678+1</f>
        <v>3703</v>
      </c>
      <c r="B679" t="s">
        <v>1039</v>
      </c>
      <c r="C679" t="s">
        <v>1040</v>
      </c>
      <c r="D679" s="2" t="s">
        <v>1037</v>
      </c>
      <c r="E679" s="2">
        <v>2008</v>
      </c>
      <c r="F679" s="2" t="s">
        <v>1102</v>
      </c>
      <c r="G679" s="2" t="s">
        <v>1054</v>
      </c>
      <c r="H679" s="2" t="s">
        <v>1127</v>
      </c>
      <c r="I679" s="2" t="s">
        <v>1128</v>
      </c>
      <c r="J679" s="2" t="s">
        <v>1120</v>
      </c>
      <c r="K679" s="2">
        <v>2600</v>
      </c>
      <c r="L679" s="2" t="s">
        <v>1126</v>
      </c>
    </row>
    <row r="680" spans="1:12" x14ac:dyDescent="0.2">
      <c r="A680" s="2">
        <f t="shared" si="27"/>
        <v>3704</v>
      </c>
      <c r="B680" t="s">
        <v>1041</v>
      </c>
      <c r="C680" t="s">
        <v>1042</v>
      </c>
      <c r="D680" s="2" t="s">
        <v>1037</v>
      </c>
      <c r="E680" s="2">
        <v>2008</v>
      </c>
      <c r="F680" s="2" t="s">
        <v>1101</v>
      </c>
      <c r="G680" s="2" t="s">
        <v>1055</v>
      </c>
      <c r="H680" s="2" t="s">
        <v>1130</v>
      </c>
      <c r="I680" s="2" t="s">
        <v>1131</v>
      </c>
      <c r="J680" s="2" t="s">
        <v>1120</v>
      </c>
      <c r="K680" s="2">
        <v>2600</v>
      </c>
      <c r="L680" s="2" t="s">
        <v>1129</v>
      </c>
    </row>
    <row r="681" spans="1:12" x14ac:dyDescent="0.2">
      <c r="A681" s="2">
        <f t="shared" si="27"/>
        <v>3705</v>
      </c>
      <c r="B681" t="s">
        <v>204</v>
      </c>
      <c r="C681" t="s">
        <v>1043</v>
      </c>
      <c r="D681" s="2" t="s">
        <v>1037</v>
      </c>
      <c r="E681" s="2">
        <v>2008</v>
      </c>
      <c r="F681" s="2" t="s">
        <v>1101</v>
      </c>
      <c r="G681" s="2" t="s">
        <v>1055</v>
      </c>
      <c r="H681" s="2" t="s">
        <v>1130</v>
      </c>
      <c r="I681" s="2" t="s">
        <v>1131</v>
      </c>
      <c r="J681" s="2" t="s">
        <v>1120</v>
      </c>
      <c r="K681" s="2">
        <v>2600</v>
      </c>
      <c r="L681" s="2" t="s">
        <v>1129</v>
      </c>
    </row>
    <row r="682" spans="1:12" x14ac:dyDescent="0.2">
      <c r="A682" s="2">
        <f t="shared" si="27"/>
        <v>3706</v>
      </c>
      <c r="B682" t="s">
        <v>1044</v>
      </c>
      <c r="C682" t="s">
        <v>1045</v>
      </c>
      <c r="D682" s="2" t="s">
        <v>1037</v>
      </c>
      <c r="E682" s="2">
        <v>2008</v>
      </c>
      <c r="F682" s="2" t="s">
        <v>1102</v>
      </c>
      <c r="G682" s="2" t="s">
        <v>1054</v>
      </c>
      <c r="H682" s="2" t="s">
        <v>1127</v>
      </c>
      <c r="I682" s="2" t="s">
        <v>1128</v>
      </c>
      <c r="J682" s="2" t="s">
        <v>1120</v>
      </c>
      <c r="K682" s="2">
        <v>2600</v>
      </c>
      <c r="L682" s="2" t="s">
        <v>1126</v>
      </c>
    </row>
    <row r="683" spans="1:12" x14ac:dyDescent="0.2">
      <c r="A683" s="2">
        <f t="shared" si="27"/>
        <v>3707</v>
      </c>
      <c r="B683" t="s">
        <v>1046</v>
      </c>
      <c r="C683" t="s">
        <v>1047</v>
      </c>
      <c r="D683" s="2" t="s">
        <v>1037</v>
      </c>
      <c r="E683" s="2">
        <v>2007</v>
      </c>
      <c r="F683" s="2" t="s">
        <v>1095</v>
      </c>
      <c r="G683" s="2" t="s">
        <v>1055</v>
      </c>
      <c r="H683" s="2" t="s">
        <v>1130</v>
      </c>
      <c r="I683" s="2" t="s">
        <v>1131</v>
      </c>
      <c r="J683" s="2" t="s">
        <v>1120</v>
      </c>
      <c r="K683" s="2">
        <v>2600</v>
      </c>
      <c r="L683" s="2" t="s">
        <v>1129</v>
      </c>
    </row>
    <row r="684" spans="1:12" x14ac:dyDescent="0.2">
      <c r="A684" s="2">
        <f t="shared" si="27"/>
        <v>3708</v>
      </c>
      <c r="B684" t="s">
        <v>1048</v>
      </c>
      <c r="C684" t="s">
        <v>562</v>
      </c>
      <c r="D684" s="2" t="s">
        <v>1037</v>
      </c>
      <c r="E684" s="2">
        <v>2007</v>
      </c>
      <c r="F684" s="2" t="s">
        <v>1095</v>
      </c>
      <c r="G684" s="2" t="s">
        <v>1055</v>
      </c>
      <c r="H684" s="2" t="s">
        <v>1130</v>
      </c>
      <c r="I684" s="2" t="s">
        <v>1131</v>
      </c>
      <c r="J684" s="2" t="s">
        <v>1120</v>
      </c>
      <c r="K684" s="2">
        <v>2600</v>
      </c>
      <c r="L684" s="2" t="s">
        <v>1129</v>
      </c>
    </row>
    <row r="685" spans="1:12" x14ac:dyDescent="0.2">
      <c r="A685" s="2">
        <f t="shared" si="27"/>
        <v>3709</v>
      </c>
      <c r="B685" t="s">
        <v>1049</v>
      </c>
      <c r="C685" t="s">
        <v>53</v>
      </c>
      <c r="D685" s="2" t="s">
        <v>1037</v>
      </c>
      <c r="E685" s="2">
        <v>2008</v>
      </c>
      <c r="F685" s="2" t="s">
        <v>1101</v>
      </c>
      <c r="G685" s="2" t="s">
        <v>1055</v>
      </c>
      <c r="H685" s="2" t="s">
        <v>1130</v>
      </c>
      <c r="I685" s="2" t="s">
        <v>1131</v>
      </c>
      <c r="J685" s="2" t="s">
        <v>1120</v>
      </c>
      <c r="K685" s="2">
        <v>2600</v>
      </c>
      <c r="L685" s="2" t="s">
        <v>1129</v>
      </c>
    </row>
    <row r="686" spans="1:12" x14ac:dyDescent="0.2">
      <c r="A686" s="2">
        <f t="shared" si="27"/>
        <v>3710</v>
      </c>
      <c r="B686" t="s">
        <v>1050</v>
      </c>
      <c r="C686" t="s">
        <v>1051</v>
      </c>
      <c r="D686" s="2" t="s">
        <v>1037</v>
      </c>
      <c r="E686" s="2">
        <v>2008</v>
      </c>
      <c r="F686" s="2" t="s">
        <v>1102</v>
      </c>
      <c r="G686" s="2" t="s">
        <v>1054</v>
      </c>
      <c r="H686" s="2" t="s">
        <v>1127</v>
      </c>
      <c r="I686" s="2" t="s">
        <v>1128</v>
      </c>
      <c r="J686" s="2" t="s">
        <v>1120</v>
      </c>
      <c r="K686" s="2">
        <v>2600</v>
      </c>
      <c r="L686" s="2" t="s">
        <v>1126</v>
      </c>
    </row>
    <row r="687" spans="1:12" x14ac:dyDescent="0.2">
      <c r="A687" s="2">
        <f t="shared" si="27"/>
        <v>3711</v>
      </c>
      <c r="B687" t="s">
        <v>1052</v>
      </c>
      <c r="C687" t="s">
        <v>1053</v>
      </c>
      <c r="D687" s="2" t="s">
        <v>1037</v>
      </c>
      <c r="E687" s="2">
        <v>2008</v>
      </c>
      <c r="F687" s="2" t="s">
        <v>1101</v>
      </c>
      <c r="G687" s="2" t="s">
        <v>1055</v>
      </c>
      <c r="H687" s="2" t="s">
        <v>1130</v>
      </c>
      <c r="I687" s="2" t="s">
        <v>1131</v>
      </c>
      <c r="J687" s="2" t="s">
        <v>1120</v>
      </c>
      <c r="K687" s="2">
        <v>2600</v>
      </c>
      <c r="L687" s="2" t="s">
        <v>1129</v>
      </c>
    </row>
    <row r="688" spans="1:12" x14ac:dyDescent="0.2">
      <c r="A688" s="2">
        <v>4329</v>
      </c>
      <c r="B688" t="s">
        <v>1135</v>
      </c>
      <c r="C688" t="s">
        <v>1136</v>
      </c>
      <c r="D688" s="2" t="s">
        <v>674</v>
      </c>
      <c r="E688" s="2">
        <v>2009</v>
      </c>
      <c r="F688" s="2" t="s">
        <v>1100</v>
      </c>
      <c r="G688" s="2" t="s">
        <v>1055</v>
      </c>
      <c r="H688" s="2" t="s">
        <v>1124</v>
      </c>
      <c r="I688" s="2" t="s">
        <v>1123</v>
      </c>
      <c r="J688" s="2" t="s">
        <v>1120</v>
      </c>
      <c r="K688" s="2">
        <v>2600</v>
      </c>
      <c r="L688" s="2" t="s">
        <v>1125</v>
      </c>
    </row>
    <row r="689" spans="1:12" x14ac:dyDescent="0.2">
      <c r="A689" s="2">
        <v>5328</v>
      </c>
      <c r="B689" t="s">
        <v>436</v>
      </c>
      <c r="C689" t="s">
        <v>37</v>
      </c>
      <c r="D689" s="2" t="s">
        <v>389</v>
      </c>
      <c r="E689" s="2">
        <v>2010</v>
      </c>
      <c r="F689" s="2" t="s">
        <v>1099</v>
      </c>
      <c r="G689" s="2" t="s">
        <v>1055</v>
      </c>
      <c r="H689" s="2" t="s">
        <v>1110</v>
      </c>
      <c r="I689" s="2" t="s">
        <v>1111</v>
      </c>
      <c r="J689" s="2" t="s">
        <v>1112</v>
      </c>
      <c r="K689" s="2">
        <v>1700</v>
      </c>
      <c r="L689" s="2" t="s">
        <v>1113</v>
      </c>
    </row>
    <row r="690" spans="1:12" x14ac:dyDescent="0.2">
      <c r="A690" s="2">
        <v>5429</v>
      </c>
      <c r="B690" s="10" t="s">
        <v>1135</v>
      </c>
      <c r="C690" s="10" t="s">
        <v>1136</v>
      </c>
      <c r="D690" s="11" t="s">
        <v>674</v>
      </c>
      <c r="E690" s="11">
        <v>2009</v>
      </c>
      <c r="F690" s="11" t="s">
        <v>1100</v>
      </c>
      <c r="G690" s="11" t="s">
        <v>1055</v>
      </c>
      <c r="H690" s="11" t="s">
        <v>1124</v>
      </c>
      <c r="I690" s="11" t="s">
        <v>1123</v>
      </c>
      <c r="J690" s="11" t="s">
        <v>1120</v>
      </c>
      <c r="K690" s="11">
        <v>2600</v>
      </c>
      <c r="L690" s="11" t="s">
        <v>1125</v>
      </c>
    </row>
  </sheetData>
  <pageMargins left="0.7" right="0.7" top="0.75" bottom="0.75" header="0.3" footer="0.3"/>
  <ignoredErrors>
    <ignoredError sqref="F2 F58:F66 F54:F56 F48:F49 F41:F43 F38 F34 F31 F29 F25:F27 F17:F22 F6:F13 F4 F3 F5 F14:F16 F23:F24 F28 F30 F32:F33 F35:F37 F39:F40 F44:F47 F50:F53 F57 F67 F687 F683:F685 F680:F681 F677:F678 F674 F668 F663:F664 F655:F658 F652:F653 F650 F646:F648 F644 F642 F638:F640 F635:F636 F630:F634 F637 F641 F643 F645 F649 F651 F654 F659:F661 F665:F667 F669:F673 F675:F676 F679 F682 F686 F512:F513 F510 F507 F500:F504 F497 F495 F493 F491 F486:F488 F483:F484 F480:F481 F475 F466 F464 F461:F462 F455 F442:F443 F438 F434:F436 F428:F429 F421:F422 F418 F413:F415 F409:F411 F407 F402:F403 F392:F393 F390 F375 F372:F373 F369 F365:F366 F360:F361 F358 F355 F353 F348:F351 F346 F339:F341 F337 F628 F625 F623 F619:F621 F615:F617 F613 F609:F610 F602:F606 F597:F598 F591:F593 F586:F587 F584 F582 F573:F574 F569:F570 F566 F563:F564 F556:F558 F553:F554 F550 F548 F543:F546 F540 F535 F532:F533 F527:F529 F525 F449 F423 F517:F519 F376 F516 F377:F386 F425:F426 F451:F452 F520:F524 F526 F530:F531 F534 F536:F539 F541:F542 F547 F549 F551:F552 F555 F559:F562 F565 F567:F568 F571:F572 F575:F581 F583 F585 F588:F590 F594:F596 F599:F601 F607:F608 F611:F612 F614 F618 F622 F624 F626:F627 F334:F335 F629 F453:F454 F427 F387:F389 F424 F450 F338 F343 F347 F352 F354 F356:F357 F359 F362:F364 F367:F368 F370:F371 F374 F391 F394 F396 F399:F401 F404:F406 F408 F412 F416:F417 F419:F420 F431:F433 F437 F439:F441 F444:F448 F456:F460 F463 F465 F467:F474 F476:F479 F482 F485 F489:F490 F492 F494 F496 F498:F499 F505:F506 F508:F509 F511 F514:F515 F318 F315 F309:F310 F306 F303 F299 F296:F297 F290:F294 F277:F279 F271 F266:F267 F264 F259:F260 F255 F253 F250 F247 F245 F240:F243 F235:F238 F229:F232 F225 F223 F326 F330 F327:F329 F320 F283 F288 F321:F325 F216:F218 F202:F204 F194:F197 F192 F187:F188 F184:F185 F178:F181 F169 F164:F166 F162 F157 F159:F160 F90 F155 F149:F153 F141:F143 F136:F138 F132 F130 F128 F124 F116 F114 F110:F111 F106 F104 F102 F100 F98 F93:F97 F99 F101 F103 F105 F107:F109 F112:F113 F115 F117:F120 F122:F123 F125:F127 F129 F131 F133:F135 F139:F140 F144:F148 F154 F156 F91:F92 F206 F87 F85 F81:F83 F78:F79 F74:F75 F70:F71 F69 F72:F73 F76:F77 F80 F84 F86 F88:F89 F68 F207:F215 F158 F121 F161 F163 F167:F168 F170:F177 F182:F183 F186 F189:F191 F193 F198:F201 F205 F219:F222 F289 F284:F287 F331:F332 F224 F226:F228 F233:F234 F239 F244 F246 F248:F249 F251:F252 F254 F256:F258 F261:F263 F265 F268:F270 F272:F276 F280:F282 F295 F298 F300:F302 F304:F305 F307:F308 F311:F314 F316:F317 F319" calculatedColumn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EA048-154C-304B-8AEA-70780566A0B8}">
  <dimension ref="A1:AA142"/>
  <sheetViews>
    <sheetView tabSelected="1" zoomScale="75" zoomScaleNormal="80" workbookViewId="0">
      <selection activeCell="J104" sqref="J104"/>
    </sheetView>
  </sheetViews>
  <sheetFormatPr baseColWidth="10" defaultRowHeight="16" x14ac:dyDescent="0.2"/>
  <cols>
    <col min="1" max="1" width="11" customWidth="1"/>
    <col min="3" max="3" width="15.33203125" customWidth="1"/>
    <col min="8" max="8" width="8.6640625" customWidth="1"/>
    <col min="9" max="10" width="11.83203125" customWidth="1"/>
    <col min="11" max="11" width="12.33203125" customWidth="1"/>
    <col min="12" max="12" width="9.1640625" customWidth="1"/>
  </cols>
  <sheetData>
    <row r="1" spans="1:19" ht="36" customHeight="1" thickBot="1" x14ac:dyDescent="0.25">
      <c r="A1" s="12" t="s">
        <v>1058</v>
      </c>
      <c r="B1" s="13"/>
      <c r="C1" s="13"/>
      <c r="D1" s="13"/>
      <c r="E1" s="13"/>
      <c r="F1" s="13"/>
      <c r="G1" s="14"/>
      <c r="I1" s="18" t="s">
        <v>1137</v>
      </c>
      <c r="J1" s="19"/>
      <c r="K1" s="20"/>
      <c r="M1" s="15" t="s">
        <v>1059</v>
      </c>
      <c r="N1" s="16"/>
      <c r="O1" s="16"/>
      <c r="P1" s="16"/>
      <c r="Q1" s="16"/>
      <c r="R1" s="16"/>
      <c r="S1" s="17"/>
    </row>
    <row r="2" spans="1:19" ht="17" thickBot="1" x14ac:dyDescent="0.25">
      <c r="A2" t="s">
        <v>1056</v>
      </c>
      <c r="B2" t="s">
        <v>0</v>
      </c>
      <c r="C2" t="s">
        <v>1</v>
      </c>
      <c r="D2" t="s">
        <v>2</v>
      </c>
      <c r="E2" t="s">
        <v>3</v>
      </c>
      <c r="F2" t="s">
        <v>5</v>
      </c>
      <c r="G2" t="s">
        <v>1057</v>
      </c>
      <c r="I2" s="21"/>
      <c r="J2" s="22"/>
      <c r="K2" s="23"/>
      <c r="M2" t="s">
        <v>1056</v>
      </c>
      <c r="N2" t="s">
        <v>0</v>
      </c>
      <c r="O2" t="s">
        <v>1</v>
      </c>
      <c r="P2" t="s">
        <v>2</v>
      </c>
      <c r="Q2" t="s">
        <v>3</v>
      </c>
      <c r="R2" t="s">
        <v>5</v>
      </c>
      <c r="S2" t="s">
        <v>1057</v>
      </c>
    </row>
    <row r="3" spans="1:19" ht="17" thickBot="1" x14ac:dyDescent="0.25">
      <c r="A3" s="4">
        <v>1</v>
      </c>
      <c r="C3" t="str">
        <f>IF($B3="","N° ?",VLOOKUP($B3,Tableau1[],2,FALSE))</f>
        <v>N° ?</v>
      </c>
      <c r="D3" t="str">
        <f>IF($B3="","N° ?",VLOOKUP($B3,Tableau1[],3,FALSE))</f>
        <v>N° ?</v>
      </c>
      <c r="E3" t="str">
        <f>IF($B3="","N° ?",VLOOKUP($B3,Tableau1[],4,FALSE))</f>
        <v>N° ?</v>
      </c>
      <c r="F3" t="str">
        <f>IF($B3="","N° ?",VLOOKUP($B3,Tableau1[],6,FALSE))</f>
        <v>N° ?</v>
      </c>
      <c r="G3">
        <f>Tableau2[[#This Row],[Rang]]</f>
        <v>1</v>
      </c>
      <c r="I3" s="6" t="s">
        <v>3</v>
      </c>
      <c r="J3" s="6" t="s">
        <v>1057</v>
      </c>
      <c r="K3" s="6" t="s">
        <v>1056</v>
      </c>
      <c r="M3" s="4">
        <v>1</v>
      </c>
      <c r="O3" t="str">
        <f>IF($N3="","N° ?",VLOOKUP($N3,Tableau1[],2,FALSE))</f>
        <v>N° ?</v>
      </c>
      <c r="P3" t="str">
        <f>IF($N3="","N° ?",VLOOKUP($N3,Tableau1[],3,FALSE))</f>
        <v>N° ?</v>
      </c>
      <c r="Q3" t="str">
        <f>IF($N3="","N° ?",VLOOKUP($N3,Tableau1[],4,FALSE))</f>
        <v>N° ?</v>
      </c>
      <c r="R3" t="str">
        <f>IF($N3="","N° ?",VLOOKUP($N3,Tableau1[],6,FALSE))</f>
        <v>N° ?</v>
      </c>
      <c r="S3">
        <f>Tableau24[[#This Row],[Rang]]</f>
        <v>1</v>
      </c>
    </row>
    <row r="4" spans="1:19" x14ac:dyDescent="0.2">
      <c r="A4" s="4">
        <f>A3+1</f>
        <v>2</v>
      </c>
      <c r="C4" t="str">
        <f>IF($B4="","N° ?",VLOOKUP($B4,Tableau1[],2,FALSE))</f>
        <v>N° ?</v>
      </c>
      <c r="D4" t="str">
        <f>IF($B4="","N° ?",VLOOKUP($B4,Tableau1[],3,FALSE))</f>
        <v>N° ?</v>
      </c>
      <c r="E4" t="str">
        <f>IF($B4="","N° ?",VLOOKUP($B4,Tableau1[],4,FALSE))</f>
        <v>N° ?</v>
      </c>
      <c r="F4" t="str">
        <f>IF($B4="","N° ?",VLOOKUP($B4,Tableau1[],6,FALSE))</f>
        <v>N° ?</v>
      </c>
      <c r="G4">
        <f>Tableau2[[#This Row],[Rang]]</f>
        <v>2</v>
      </c>
      <c r="I4" s="7" t="s">
        <v>1067</v>
      </c>
      <c r="J4" s="7">
        <f>SUMIF('Benjamins 1 - 6ème'!$E$3:$E$102,"6_1",'Benjamins 1 - 6ème'!$G$3:$G$102)+SUMIF('Benjamins 1 - 6ème'!$Q$3:$Q$102,"6_1",'Benjamins 1 - 6ème'!$S$3:$S$102)</f>
        <v>0</v>
      </c>
      <c r="K4" s="7">
        <f>RANK(J4,$J$4:$J$10,1)</f>
        <v>1</v>
      </c>
      <c r="M4" s="4">
        <f>M3+1</f>
        <v>2</v>
      </c>
      <c r="O4" t="str">
        <f>IF($N4="","N° ?",VLOOKUP($N4,Tableau1[],2,FALSE))</f>
        <v>N° ?</v>
      </c>
      <c r="P4" t="str">
        <f>IF($N4="","N° ?",VLOOKUP($N4,Tableau1[],3,FALSE))</f>
        <v>N° ?</v>
      </c>
      <c r="Q4" t="str">
        <f>IF($N4="","N° ?",VLOOKUP($N4,Tableau1[],4,FALSE))</f>
        <v>N° ?</v>
      </c>
      <c r="R4" t="str">
        <f>IF($N4="","N° ?",VLOOKUP($N4,Tableau1[],6,FALSE))</f>
        <v>N° ?</v>
      </c>
      <c r="S4">
        <f>Tableau24[[#This Row],[Rang]]</f>
        <v>2</v>
      </c>
    </row>
    <row r="5" spans="1:19" x14ac:dyDescent="0.2">
      <c r="A5" s="4">
        <f t="shared" ref="A5:A68" si="0">A4+1</f>
        <v>3</v>
      </c>
      <c r="C5" t="str">
        <f>IF($B5="","N° ?",VLOOKUP($B5,Tableau1[],2,FALSE))</f>
        <v>N° ?</v>
      </c>
      <c r="D5" t="str">
        <f>IF($B5="","N° ?",VLOOKUP($B5,Tableau1[],3,FALSE))</f>
        <v>N° ?</v>
      </c>
      <c r="E5" t="str">
        <f>IF($B5="","N° ?",VLOOKUP($B5,Tableau1[],4,FALSE))</f>
        <v>N° ?</v>
      </c>
      <c r="F5" t="str">
        <f>IF($B5="","N° ?",VLOOKUP($B5,Tableau1[],6,FALSE))</f>
        <v>N° ?</v>
      </c>
      <c r="G5">
        <f>Tableau2[[#This Row],[Rang]]</f>
        <v>3</v>
      </c>
      <c r="I5" s="8" t="s">
        <v>1068</v>
      </c>
      <c r="J5" s="8">
        <f>SUMIF('Benjamins 1 - 6ème'!$E$3:$E$102,"6_2",'Benjamins 1 - 6ème'!$G$3:$G$102)+SUMIF('Benjamins 1 - 6ème'!$Q$3:$Q$102,"6_2",'Benjamins 1 - 6ème'!$S$3:$S$102)</f>
        <v>0</v>
      </c>
      <c r="K5" s="8">
        <f t="shared" ref="K5:K10" si="1">RANK(J5,$J$4:$J$10,1)</f>
        <v>1</v>
      </c>
      <c r="M5" s="4">
        <f t="shared" ref="M5:M68" si="2">M4+1</f>
        <v>3</v>
      </c>
      <c r="O5" t="str">
        <f>IF($N5="","N° ?",VLOOKUP($N5,Tableau1[],2,FALSE))</f>
        <v>N° ?</v>
      </c>
      <c r="P5" t="str">
        <f>IF($N5="","N° ?",VLOOKUP($N5,Tableau1[],3,FALSE))</f>
        <v>N° ?</v>
      </c>
      <c r="Q5" t="str">
        <f>IF($N5="","N° ?",VLOOKUP($N5,Tableau1[],4,FALSE))</f>
        <v>N° ?</v>
      </c>
      <c r="R5" t="str">
        <f>IF($N5="","N° ?",VLOOKUP($N5,Tableau1[],6,FALSE))</f>
        <v>N° ?</v>
      </c>
      <c r="S5">
        <f>Tableau24[[#This Row],[Rang]]</f>
        <v>3</v>
      </c>
    </row>
    <row r="6" spans="1:19" x14ac:dyDescent="0.2">
      <c r="A6" s="4">
        <f t="shared" si="0"/>
        <v>4</v>
      </c>
      <c r="C6" t="str">
        <f>IF($B6="","N° ?",VLOOKUP($B6,Tableau1[],2,FALSE))</f>
        <v>N° ?</v>
      </c>
      <c r="D6" t="str">
        <f>IF($B6="","N° ?",VLOOKUP($B6,Tableau1[],3,FALSE))</f>
        <v>N° ?</v>
      </c>
      <c r="E6" t="str">
        <f>IF($B6="","N° ?",VLOOKUP($B6,Tableau1[],4,FALSE))</f>
        <v>N° ?</v>
      </c>
      <c r="F6" t="str">
        <f>IF($B6="","N° ?",VLOOKUP($B6,Tableau1[],6,FALSE))</f>
        <v>N° ?</v>
      </c>
      <c r="G6">
        <f>Tableau2[[#This Row],[Rang]]</f>
        <v>4</v>
      </c>
      <c r="I6" s="8" t="s">
        <v>1069</v>
      </c>
      <c r="J6" s="8">
        <f>SUMIF('Benjamins 1 - 6ème'!$E$3:$E$102,"6_3",'Benjamins 1 - 6ème'!$G$3:$G$102)+SUMIF('Benjamins 1 - 6ème'!$Q$3:$Q$102,"6_3",'Benjamins 1 - 6ème'!$S$3:$S$102)</f>
        <v>0</v>
      </c>
      <c r="K6" s="8">
        <f t="shared" si="1"/>
        <v>1</v>
      </c>
      <c r="M6" s="4">
        <f t="shared" si="2"/>
        <v>4</v>
      </c>
      <c r="O6" t="str">
        <f>IF($N6="","N° ?",VLOOKUP($N6,Tableau1[],2,FALSE))</f>
        <v>N° ?</v>
      </c>
      <c r="P6" t="str">
        <f>IF($N6="","N° ?",VLOOKUP($N6,Tableau1[],3,FALSE))</f>
        <v>N° ?</v>
      </c>
      <c r="Q6" t="str">
        <f>IF($N6="","N° ?",VLOOKUP($N6,Tableau1[],4,FALSE))</f>
        <v>N° ?</v>
      </c>
      <c r="R6" t="str">
        <f>IF($N6="","N° ?",VLOOKUP($N6,Tableau1[],6,FALSE))</f>
        <v>N° ?</v>
      </c>
      <c r="S6">
        <f>Tableau24[[#This Row],[Rang]]</f>
        <v>4</v>
      </c>
    </row>
    <row r="7" spans="1:19" x14ac:dyDescent="0.2">
      <c r="A7" s="4">
        <f t="shared" si="0"/>
        <v>5</v>
      </c>
      <c r="C7" t="str">
        <f>IF($B7="","N° ?",VLOOKUP($B7,Tableau1[],2,FALSE))</f>
        <v>N° ?</v>
      </c>
      <c r="D7" t="str">
        <f>IF($B7="","N° ?",VLOOKUP($B7,Tableau1[],3,FALSE))</f>
        <v>N° ?</v>
      </c>
      <c r="E7" t="str">
        <f>IF($B7="","N° ?",VLOOKUP($B7,Tableau1[],4,FALSE))</f>
        <v>N° ?</v>
      </c>
      <c r="F7" t="str">
        <f>IF($B7="","N° ?",VLOOKUP($B7,Tableau1[],6,FALSE))</f>
        <v>N° ?</v>
      </c>
      <c r="G7">
        <f>Tableau2[[#This Row],[Rang]]</f>
        <v>5</v>
      </c>
      <c r="I7" s="8" t="s">
        <v>1070</v>
      </c>
      <c r="J7" s="8">
        <f>SUMIF('Benjamins 1 - 6ème'!$E$3:$E$102,"6_4",'Benjamins 1 - 6ème'!$G$3:$G$102)+SUMIF('Benjamins 1 - 6ème'!$Q$3:$Q$102,"6_4",'Benjamins 1 - 6ème'!$S$3:$S$102)</f>
        <v>0</v>
      </c>
      <c r="K7" s="8">
        <f t="shared" si="1"/>
        <v>1</v>
      </c>
      <c r="M7" s="4">
        <f t="shared" si="2"/>
        <v>5</v>
      </c>
      <c r="O7" t="str">
        <f>IF($N7="","N° ?",VLOOKUP($N7,Tableau1[],2,FALSE))</f>
        <v>N° ?</v>
      </c>
      <c r="P7" t="str">
        <f>IF($N7="","N° ?",VLOOKUP($N7,Tableau1[],3,FALSE))</f>
        <v>N° ?</v>
      </c>
      <c r="Q7" t="str">
        <f>IF($N7="","N° ?",VLOOKUP($N7,Tableau1[],4,FALSE))</f>
        <v>N° ?</v>
      </c>
      <c r="R7" t="str">
        <f>IF($N7="","N° ?",VLOOKUP($N7,Tableau1[],6,FALSE))</f>
        <v>N° ?</v>
      </c>
      <c r="S7">
        <f>Tableau24[[#This Row],[Rang]]</f>
        <v>5</v>
      </c>
    </row>
    <row r="8" spans="1:19" x14ac:dyDescent="0.2">
      <c r="A8" s="4">
        <f t="shared" si="0"/>
        <v>6</v>
      </c>
      <c r="C8" t="str">
        <f>IF($B8="","N° ?",VLOOKUP($B8,Tableau1[],2,FALSE))</f>
        <v>N° ?</v>
      </c>
      <c r="D8" t="str">
        <f>IF($B8="","N° ?",VLOOKUP($B8,Tableau1[],3,FALSE))</f>
        <v>N° ?</v>
      </c>
      <c r="E8" t="str">
        <f>IF($B8="","N° ?",VLOOKUP($B8,Tableau1[],4,FALSE))</f>
        <v>N° ?</v>
      </c>
      <c r="F8" t="str">
        <f>IF($B8="","N° ?",VLOOKUP($B8,Tableau1[],6,FALSE))</f>
        <v>N° ?</v>
      </c>
      <c r="G8">
        <f>Tableau2[[#This Row],[Rang]]</f>
        <v>6</v>
      </c>
      <c r="I8" s="8" t="s">
        <v>1071</v>
      </c>
      <c r="J8" s="8">
        <f>SUMIF('Benjamins 1 - 6ème'!$E$3:$E$102,"6_5",'Benjamins 1 - 6ème'!$G$3:$G$102)+SUMIF('Benjamins 1 - 6ème'!$Q$3:$Q$102,"6_5",'Benjamins 1 - 6ème'!$S$3:$S$102)</f>
        <v>0</v>
      </c>
      <c r="K8" s="8">
        <f t="shared" si="1"/>
        <v>1</v>
      </c>
      <c r="M8" s="4">
        <f t="shared" si="2"/>
        <v>6</v>
      </c>
      <c r="O8" t="str">
        <f>IF($N8="","N° ?",VLOOKUP($N8,Tableau1[],2,FALSE))</f>
        <v>N° ?</v>
      </c>
      <c r="P8" t="str">
        <f>IF($N8="","N° ?",VLOOKUP($N8,Tableau1[],3,FALSE))</f>
        <v>N° ?</v>
      </c>
      <c r="Q8" t="str">
        <f>IF($N8="","N° ?",VLOOKUP($N8,Tableau1[],4,FALSE))</f>
        <v>N° ?</v>
      </c>
      <c r="R8" t="str">
        <f>IF($N8="","N° ?",VLOOKUP($N8,Tableau1[],6,FALSE))</f>
        <v>N° ?</v>
      </c>
      <c r="S8">
        <f>Tableau24[[#This Row],[Rang]]</f>
        <v>6</v>
      </c>
    </row>
    <row r="9" spans="1:19" x14ac:dyDescent="0.2">
      <c r="A9" s="4">
        <f t="shared" si="0"/>
        <v>7</v>
      </c>
      <c r="C9" t="str">
        <f>IF($B9="","N° ?",VLOOKUP($B9,Tableau1[],2,FALSE))</f>
        <v>N° ?</v>
      </c>
      <c r="D9" t="str">
        <f>IF($B9="","N° ?",VLOOKUP($B9,Tableau1[],3,FALSE))</f>
        <v>N° ?</v>
      </c>
      <c r="E9" t="str">
        <f>IF($B9="","N° ?",VLOOKUP($B9,Tableau1[],4,FALSE))</f>
        <v>N° ?</v>
      </c>
      <c r="F9" t="str">
        <f>IF($B9="","N° ?",VLOOKUP($B9,Tableau1[],6,FALSE))</f>
        <v>N° ?</v>
      </c>
      <c r="G9">
        <f>Tableau2[[#This Row],[Rang]]</f>
        <v>7</v>
      </c>
      <c r="I9" s="8" t="s">
        <v>1094</v>
      </c>
      <c r="J9" s="8">
        <f>SUMIF('Benjamins 1 - 6ème'!$E$3:$E$102,"6_6",'Benjamins 1 - 6ème'!$G$3:$G$102)+SUMIF('Benjamins 1 - 6ème'!$Q$3:$Q$102,"6_6",'Benjamins 1 - 6ème'!$S$3:$S$102)</f>
        <v>0</v>
      </c>
      <c r="K9" s="8">
        <f t="shared" si="1"/>
        <v>1</v>
      </c>
      <c r="M9" s="4">
        <f t="shared" si="2"/>
        <v>7</v>
      </c>
      <c r="O9" t="str">
        <f>IF($N9="","N° ?",VLOOKUP($N9,Tableau1[],2,FALSE))</f>
        <v>N° ?</v>
      </c>
      <c r="P9" t="str">
        <f>IF($N9="","N° ?",VLOOKUP($N9,Tableau1[],3,FALSE))</f>
        <v>N° ?</v>
      </c>
      <c r="Q9" t="str">
        <f>IF($N9="","N° ?",VLOOKUP($N9,Tableau1[],4,FALSE))</f>
        <v>N° ?</v>
      </c>
      <c r="R9" t="str">
        <f>IF($N9="","N° ?",VLOOKUP($N9,Tableau1[],6,FALSE))</f>
        <v>N° ?</v>
      </c>
      <c r="S9">
        <f>Tableau24[[#This Row],[Rang]]</f>
        <v>7</v>
      </c>
    </row>
    <row r="10" spans="1:19" ht="17" thickBot="1" x14ac:dyDescent="0.25">
      <c r="A10" s="4">
        <f t="shared" si="0"/>
        <v>8</v>
      </c>
      <c r="C10" t="str">
        <f>IF($B10="","N° ?",VLOOKUP($B10,Tableau1[],2,FALSE))</f>
        <v>N° ?</v>
      </c>
      <c r="D10" t="str">
        <f>IF($B10="","N° ?",VLOOKUP($B10,Tableau1[],3,FALSE))</f>
        <v>N° ?</v>
      </c>
      <c r="E10" t="str">
        <f>IF($B10="","N° ?",VLOOKUP($B10,Tableau1[],4,FALSE))</f>
        <v>N° ?</v>
      </c>
      <c r="F10" t="str">
        <f>IF($B10="","N° ?",VLOOKUP($B10,Tableau1[],6,FALSE))</f>
        <v>N° ?</v>
      </c>
      <c r="G10">
        <f>Tableau2[[#This Row],[Rang]]</f>
        <v>8</v>
      </c>
      <c r="I10" s="9" t="s">
        <v>1072</v>
      </c>
      <c r="J10" s="9">
        <f>SUMIF('Benjamins 1 - 6ème'!$E$3:$E$102,"6_7",'Benjamins 1 - 6ème'!$G$3:$G$102)+SUMIF('Benjamins 1 - 6ème'!$Q$3:$Q$102,"6_7",'Benjamins 1 - 6ème'!$S$3:$S$102)</f>
        <v>0</v>
      </c>
      <c r="K10" s="9">
        <f t="shared" si="1"/>
        <v>1</v>
      </c>
      <c r="M10" s="4">
        <f t="shared" si="2"/>
        <v>8</v>
      </c>
      <c r="O10" t="str">
        <f>IF($N10="","N° ?",VLOOKUP($N10,Tableau1[],2,FALSE))</f>
        <v>N° ?</v>
      </c>
      <c r="P10" t="str">
        <f>IF($N10="","N° ?",VLOOKUP($N10,Tableau1[],3,FALSE))</f>
        <v>N° ?</v>
      </c>
      <c r="Q10" t="str">
        <f>IF($N10="","N° ?",VLOOKUP($N10,Tableau1[],4,FALSE))</f>
        <v>N° ?</v>
      </c>
      <c r="R10" t="str">
        <f>IF($N10="","N° ?",VLOOKUP($N10,Tableau1[],6,FALSE))</f>
        <v>N° ?</v>
      </c>
      <c r="S10">
        <f>Tableau24[[#This Row],[Rang]]</f>
        <v>8</v>
      </c>
    </row>
    <row r="11" spans="1:19" x14ac:dyDescent="0.2">
      <c r="A11" s="4">
        <f t="shared" si="0"/>
        <v>9</v>
      </c>
      <c r="C11" t="str">
        <f>IF($B11="","N° ?",VLOOKUP($B11,Tableau1[],2,FALSE))</f>
        <v>N° ?</v>
      </c>
      <c r="D11" t="str">
        <f>IF($B11="","N° ?",VLOOKUP($B11,Tableau1[],3,FALSE))</f>
        <v>N° ?</v>
      </c>
      <c r="E11" t="str">
        <f>IF($B11="","N° ?",VLOOKUP($B11,Tableau1[],4,FALSE))</f>
        <v>N° ?</v>
      </c>
      <c r="F11" t="str">
        <f>IF($B11="","N° ?",VLOOKUP($B11,Tableau1[],6,FALSE))</f>
        <v>N° ?</v>
      </c>
      <c r="G11">
        <f>Tableau2[[#This Row],[Rang]]</f>
        <v>9</v>
      </c>
      <c r="M11" s="4">
        <f t="shared" si="2"/>
        <v>9</v>
      </c>
      <c r="O11" t="str">
        <f>IF($N11="","N° ?",VLOOKUP($N11,Tableau1[],2,FALSE))</f>
        <v>N° ?</v>
      </c>
      <c r="P11" t="str">
        <f>IF($N11="","N° ?",VLOOKUP($N11,Tableau1[],3,FALSE))</f>
        <v>N° ?</v>
      </c>
      <c r="Q11" t="str">
        <f>IF($N11="","N° ?",VLOOKUP($N11,Tableau1[],4,FALSE))</f>
        <v>N° ?</v>
      </c>
      <c r="R11" t="str">
        <f>IF($N11="","N° ?",VLOOKUP($N11,Tableau1[],6,FALSE))</f>
        <v>N° ?</v>
      </c>
      <c r="S11">
        <f>Tableau24[[#This Row],[Rang]]</f>
        <v>9</v>
      </c>
    </row>
    <row r="12" spans="1:19" ht="17" thickBot="1" x14ac:dyDescent="0.25">
      <c r="A12" s="4">
        <f t="shared" si="0"/>
        <v>10</v>
      </c>
      <c r="C12" t="str">
        <f>IF($B12="","N° ?",VLOOKUP($B12,Tableau1[],2,FALSE))</f>
        <v>N° ?</v>
      </c>
      <c r="D12" t="str">
        <f>IF($B12="","N° ?",VLOOKUP($B12,Tableau1[],3,FALSE))</f>
        <v>N° ?</v>
      </c>
      <c r="E12" t="str">
        <f>IF($B12="","N° ?",VLOOKUP($B12,Tableau1[],4,FALSE))</f>
        <v>N° ?</v>
      </c>
      <c r="F12" t="str">
        <f>IF($B12="","N° ?",VLOOKUP($B12,Tableau1[],6,FALSE))</f>
        <v>N° ?</v>
      </c>
      <c r="G12">
        <f>Tableau2[[#This Row],[Rang]]</f>
        <v>10</v>
      </c>
      <c r="M12" s="4">
        <f t="shared" si="2"/>
        <v>10</v>
      </c>
      <c r="O12" t="str">
        <f>IF($N12="","N° ?",VLOOKUP($N12,Tableau1[],2,FALSE))</f>
        <v>N° ?</v>
      </c>
      <c r="P12" t="str">
        <f>IF($N12="","N° ?",VLOOKUP($N12,Tableau1[],3,FALSE))</f>
        <v>N° ?</v>
      </c>
      <c r="Q12" t="str">
        <f>IF($N12="","N° ?",VLOOKUP($N12,Tableau1[],4,FALSE))</f>
        <v>N° ?</v>
      </c>
      <c r="R12" t="str">
        <f>IF($N12="","N° ?",VLOOKUP($N12,Tableau1[],6,FALSE))</f>
        <v>N° ?</v>
      </c>
      <c r="S12">
        <f>Tableau24[[#This Row],[Rang]]</f>
        <v>10</v>
      </c>
    </row>
    <row r="13" spans="1:19" ht="16" customHeight="1" x14ac:dyDescent="0.2">
      <c r="A13" s="4">
        <f t="shared" si="0"/>
        <v>11</v>
      </c>
      <c r="C13" t="str">
        <f>IF($B13="","N° ?",VLOOKUP($B13,Tableau1[],2,FALSE))</f>
        <v>N° ?</v>
      </c>
      <c r="D13" t="str">
        <f>IF($B13="","N° ?",VLOOKUP($B13,Tableau1[],3,FALSE))</f>
        <v>N° ?</v>
      </c>
      <c r="E13" t="str">
        <f>IF($B13="","N° ?",VLOOKUP($B13,Tableau1[],4,FALSE))</f>
        <v>N° ?</v>
      </c>
      <c r="F13" t="str">
        <f>IF($B13="","N° ?",VLOOKUP($B13,Tableau1[],6,FALSE))</f>
        <v>N° ?</v>
      </c>
      <c r="G13">
        <f>Tableau2[[#This Row],[Rang]]</f>
        <v>11</v>
      </c>
      <c r="I13" s="18" t="s">
        <v>1138</v>
      </c>
      <c r="J13" s="19"/>
      <c r="K13" s="20"/>
      <c r="M13" s="4">
        <f t="shared" si="2"/>
        <v>11</v>
      </c>
      <c r="O13" t="str">
        <f>IF($N13="","N° ?",VLOOKUP($N13,Tableau1[],2,FALSE))</f>
        <v>N° ?</v>
      </c>
      <c r="P13" t="str">
        <f>IF($N13="","N° ?",VLOOKUP($N13,Tableau1[],3,FALSE))</f>
        <v>N° ?</v>
      </c>
      <c r="Q13" t="str">
        <f>IF($N13="","N° ?",VLOOKUP($N13,Tableau1[],4,FALSE))</f>
        <v>N° ?</v>
      </c>
      <c r="R13" t="str">
        <f>IF($N13="","N° ?",VLOOKUP($N13,Tableau1[],6,FALSE))</f>
        <v>N° ?</v>
      </c>
      <c r="S13">
        <f>Tableau24[[#This Row],[Rang]]</f>
        <v>11</v>
      </c>
    </row>
    <row r="14" spans="1:19" ht="17" customHeight="1" thickBot="1" x14ac:dyDescent="0.25">
      <c r="A14" s="4">
        <f t="shared" si="0"/>
        <v>12</v>
      </c>
      <c r="C14" t="str">
        <f>IF($B14="","N° ?",VLOOKUP($B14,Tableau1[],2,FALSE))</f>
        <v>N° ?</v>
      </c>
      <c r="D14" t="str">
        <f>IF($B14="","N° ?",VLOOKUP($B14,Tableau1[],3,FALSE))</f>
        <v>N° ?</v>
      </c>
      <c r="E14" t="str">
        <f>IF($B14="","N° ?",VLOOKUP($B14,Tableau1[],4,FALSE))</f>
        <v>N° ?</v>
      </c>
      <c r="F14" t="str">
        <f>IF($B14="","N° ?",VLOOKUP($B14,Tableau1[],6,FALSE))</f>
        <v>N° ?</v>
      </c>
      <c r="G14">
        <f>Tableau2[[#This Row],[Rang]]</f>
        <v>12</v>
      </c>
      <c r="I14" s="21"/>
      <c r="J14" s="22"/>
      <c r="K14" s="23"/>
      <c r="M14" s="4">
        <f t="shared" si="2"/>
        <v>12</v>
      </c>
      <c r="O14" t="str">
        <f>IF($N14="","N° ?",VLOOKUP($N14,Tableau1[],2,FALSE))</f>
        <v>N° ?</v>
      </c>
      <c r="P14" t="str">
        <f>IF($N14="","N° ?",VLOOKUP($N14,Tableau1[],3,FALSE))</f>
        <v>N° ?</v>
      </c>
      <c r="Q14" t="str">
        <f>IF($N14="","N° ?",VLOOKUP($N14,Tableau1[],4,FALSE))</f>
        <v>N° ?</v>
      </c>
      <c r="R14" t="str">
        <f>IF($N14="","N° ?",VLOOKUP($N14,Tableau1[],6,FALSE))</f>
        <v>N° ?</v>
      </c>
      <c r="S14">
        <f>Tableau24[[#This Row],[Rang]]</f>
        <v>12</v>
      </c>
    </row>
    <row r="15" spans="1:19" ht="17" thickBot="1" x14ac:dyDescent="0.25">
      <c r="A15" s="4">
        <f t="shared" si="0"/>
        <v>13</v>
      </c>
      <c r="C15" t="str">
        <f>IF($B15="","N° ?",VLOOKUP($B15,Tableau1[],2,FALSE))</f>
        <v>N° ?</v>
      </c>
      <c r="D15" t="str">
        <f>IF($B15="","N° ?",VLOOKUP($B15,Tableau1[],3,FALSE))</f>
        <v>N° ?</v>
      </c>
      <c r="E15" t="str">
        <f>IF($B15="","N° ?",VLOOKUP($B15,Tableau1[],4,FALSE))</f>
        <v>N° ?</v>
      </c>
      <c r="F15" t="str">
        <f>IF($B15="","N° ?",VLOOKUP($B15,Tableau1[],6,FALSE))</f>
        <v>N° ?</v>
      </c>
      <c r="G15">
        <f>Tableau2[[#This Row],[Rang]]</f>
        <v>13</v>
      </c>
      <c r="I15" s="6" t="s">
        <v>3</v>
      </c>
      <c r="J15" s="6" t="s">
        <v>1057</v>
      </c>
      <c r="K15" s="6" t="s">
        <v>1056</v>
      </c>
      <c r="M15" s="4">
        <f t="shared" si="2"/>
        <v>13</v>
      </c>
      <c r="O15" t="str">
        <f>IF($N15="","N° ?",VLOOKUP($N15,Tableau1[],2,FALSE))</f>
        <v>N° ?</v>
      </c>
      <c r="P15" t="str">
        <f>IF($N15="","N° ?",VLOOKUP($N15,Tableau1[],3,FALSE))</f>
        <v>N° ?</v>
      </c>
      <c r="Q15" t="str">
        <f>IF($N15="","N° ?",VLOOKUP($N15,Tableau1[],4,FALSE))</f>
        <v>N° ?</v>
      </c>
      <c r="R15" t="str">
        <f>IF($N15="","N° ?",VLOOKUP($N15,Tableau1[],6,FALSE))</f>
        <v>N° ?</v>
      </c>
      <c r="S15">
        <f>Tableau24[[#This Row],[Rang]]</f>
        <v>13</v>
      </c>
    </row>
    <row r="16" spans="1:19" x14ac:dyDescent="0.2">
      <c r="A16" s="4">
        <f t="shared" si="0"/>
        <v>14</v>
      </c>
      <c r="C16" t="str">
        <f>IF($B16="","N° ?",VLOOKUP($B16,Tableau1[],2,FALSE))</f>
        <v>N° ?</v>
      </c>
      <c r="D16" t="str">
        <f>IF($B16="","N° ?",VLOOKUP($B16,Tableau1[],3,FALSE))</f>
        <v>N° ?</v>
      </c>
      <c r="E16" t="str">
        <f>IF($B16="","N° ?",VLOOKUP($B16,Tableau1[],4,FALSE))</f>
        <v>N° ?</v>
      </c>
      <c r="F16" t="str">
        <f>IF($B16="","N° ?",VLOOKUP($B16,Tableau1[],6,FALSE))</f>
        <v>N° ?</v>
      </c>
      <c r="G16">
        <f>Tableau2[[#This Row],[Rang]]</f>
        <v>14</v>
      </c>
      <c r="I16" s="7" t="s">
        <v>1067</v>
      </c>
      <c r="J16" s="7">
        <f>SUMIF('Benjamins 1 - 6ème'!$E$3:$E$102,"6_1",'Benjamins 1 - 6ème'!$G$3:$G$102)+SUMIF('Benjamins 1 - 6ème'!$Q$3:$Q$102,"6_1",'Benjamins 1 - 6ème'!$S$3:$S$102)</f>
        <v>0</v>
      </c>
      <c r="K16" s="7">
        <f>RANK(J16,$J$4:$J$10,1)</f>
        <v>1</v>
      </c>
      <c r="M16" s="4">
        <f t="shared" si="2"/>
        <v>14</v>
      </c>
      <c r="O16" t="str">
        <f>IF($N16="","N° ?",VLOOKUP($N16,Tableau1[],2,FALSE))</f>
        <v>N° ?</v>
      </c>
      <c r="P16" t="str">
        <f>IF($N16="","N° ?",VLOOKUP($N16,Tableau1[],3,FALSE))</f>
        <v>N° ?</v>
      </c>
      <c r="Q16" t="str">
        <f>IF($N16="","N° ?",VLOOKUP($N16,Tableau1[],4,FALSE))</f>
        <v>N° ?</v>
      </c>
      <c r="R16" t="str">
        <f>IF($N16="","N° ?",VLOOKUP($N16,Tableau1[],6,FALSE))</f>
        <v>N° ?</v>
      </c>
      <c r="S16">
        <f>Tableau24[[#This Row],[Rang]]</f>
        <v>14</v>
      </c>
    </row>
    <row r="17" spans="1:19" x14ac:dyDescent="0.2">
      <c r="A17" s="4">
        <f t="shared" si="0"/>
        <v>15</v>
      </c>
      <c r="C17" t="str">
        <f>IF($B17="","N° ?",VLOOKUP($B17,Tableau1[],2,FALSE))</f>
        <v>N° ?</v>
      </c>
      <c r="D17" t="str">
        <f>IF($B17="","N° ?",VLOOKUP($B17,Tableau1[],3,FALSE))</f>
        <v>N° ?</v>
      </c>
      <c r="E17" t="str">
        <f>IF($B17="","N° ?",VLOOKUP($B17,Tableau1[],4,FALSE))</f>
        <v>N° ?</v>
      </c>
      <c r="F17" t="str">
        <f>IF($B17="","N° ?",VLOOKUP($B17,Tableau1[],6,FALSE))</f>
        <v>N° ?</v>
      </c>
      <c r="G17">
        <f>Tableau2[[#This Row],[Rang]]</f>
        <v>15</v>
      </c>
      <c r="I17" s="8" t="s">
        <v>1068</v>
      </c>
      <c r="J17" s="8">
        <f>SUMIF('Benjamins 1 - 6ème'!$E$3:$E$102,"6_2",'Benjamins 1 - 6ème'!$G$3:$G$102)+SUMIF('Benjamins 1 - 6ème'!$Q$3:$Q$102,"6_2",'Benjamins 1 - 6ème'!$S$3:$S$102)</f>
        <v>0</v>
      </c>
      <c r="K17" s="8">
        <f t="shared" ref="K17:K22" si="3">RANK(J17,$J$4:$J$10,1)</f>
        <v>1</v>
      </c>
      <c r="M17" s="4">
        <f t="shared" si="2"/>
        <v>15</v>
      </c>
      <c r="O17" t="str">
        <f>IF($N17="","N° ?",VLOOKUP($N17,Tableau1[],2,FALSE))</f>
        <v>N° ?</v>
      </c>
      <c r="P17" t="str">
        <f>IF($N17="","N° ?",VLOOKUP($N17,Tableau1[],3,FALSE))</f>
        <v>N° ?</v>
      </c>
      <c r="Q17" t="str">
        <f>IF($N17="","N° ?",VLOOKUP($N17,Tableau1[],4,FALSE))</f>
        <v>N° ?</v>
      </c>
      <c r="R17" t="str">
        <f>IF($N17="","N° ?",VLOOKUP($N17,Tableau1[],6,FALSE))</f>
        <v>N° ?</v>
      </c>
      <c r="S17">
        <f>Tableau24[[#This Row],[Rang]]</f>
        <v>15</v>
      </c>
    </row>
    <row r="18" spans="1:19" x14ac:dyDescent="0.2">
      <c r="A18" s="4">
        <f t="shared" si="0"/>
        <v>16</v>
      </c>
      <c r="C18" t="str">
        <f>IF($B18="","N° ?",VLOOKUP($B18,Tableau1[],2,FALSE))</f>
        <v>N° ?</v>
      </c>
      <c r="D18" t="str">
        <f>IF($B18="","N° ?",VLOOKUP($B18,Tableau1[],3,FALSE))</f>
        <v>N° ?</v>
      </c>
      <c r="E18" t="str">
        <f>IF($B18="","N° ?",VLOOKUP($B18,Tableau1[],4,FALSE))</f>
        <v>N° ?</v>
      </c>
      <c r="F18" t="str">
        <f>IF($B18="","N° ?",VLOOKUP($B18,Tableau1[],6,FALSE))</f>
        <v>N° ?</v>
      </c>
      <c r="G18">
        <f>Tableau2[[#This Row],[Rang]]</f>
        <v>16</v>
      </c>
      <c r="I18" s="8" t="s">
        <v>1069</v>
      </c>
      <c r="J18" s="8">
        <f>SUMIF('Benjamins 1 - 6ème'!$E$3:$E$102,"6_3",'Benjamins 1 - 6ème'!$G$3:$G$102)+SUMIF('Benjamins 1 - 6ème'!$Q$3:$Q$102,"6_3",'Benjamins 1 - 6ème'!$S$3:$S$102)</f>
        <v>0</v>
      </c>
      <c r="K18" s="8">
        <f t="shared" si="3"/>
        <v>1</v>
      </c>
      <c r="M18" s="4">
        <f t="shared" si="2"/>
        <v>16</v>
      </c>
      <c r="O18" t="str">
        <f>IF($N18="","N° ?",VLOOKUP($N18,Tableau1[],2,FALSE))</f>
        <v>N° ?</v>
      </c>
      <c r="P18" t="str">
        <f>IF($N18="","N° ?",VLOOKUP($N18,Tableau1[],3,FALSE))</f>
        <v>N° ?</v>
      </c>
      <c r="Q18" t="str">
        <f>IF($N18="","N° ?",VLOOKUP($N18,Tableau1[],4,FALSE))</f>
        <v>N° ?</v>
      </c>
      <c r="R18" t="str">
        <f>IF($N18="","N° ?",VLOOKUP($N18,Tableau1[],6,FALSE))</f>
        <v>N° ?</v>
      </c>
      <c r="S18">
        <f>Tableau24[[#This Row],[Rang]]</f>
        <v>16</v>
      </c>
    </row>
    <row r="19" spans="1:19" x14ac:dyDescent="0.2">
      <c r="A19" s="4">
        <f t="shared" si="0"/>
        <v>17</v>
      </c>
      <c r="C19" t="str">
        <f>IF($B19="","N° ?",VLOOKUP($B19,Tableau1[],2,FALSE))</f>
        <v>N° ?</v>
      </c>
      <c r="D19" t="str">
        <f>IF($B19="","N° ?",VLOOKUP($B19,Tableau1[],3,FALSE))</f>
        <v>N° ?</v>
      </c>
      <c r="E19" t="str">
        <f>IF($B19="","N° ?",VLOOKUP($B19,Tableau1[],4,FALSE))</f>
        <v>N° ?</v>
      </c>
      <c r="F19" t="str">
        <f>IF($B19="","N° ?",VLOOKUP($B19,Tableau1[],6,FALSE))</f>
        <v>N° ?</v>
      </c>
      <c r="G19">
        <f>Tableau2[[#This Row],[Rang]]</f>
        <v>17</v>
      </c>
      <c r="I19" s="8" t="s">
        <v>1070</v>
      </c>
      <c r="J19" s="8">
        <f>SUMIF('Benjamins 1 - 6ème'!$E$3:$E$102,"6_4",'Benjamins 1 - 6ème'!$G$3:$G$102)+SUMIF('Benjamins 1 - 6ème'!$Q$3:$Q$102,"6_4",'Benjamins 1 - 6ème'!$S$3:$S$102)</f>
        <v>0</v>
      </c>
      <c r="K19" s="8">
        <f t="shared" si="3"/>
        <v>1</v>
      </c>
      <c r="M19" s="4">
        <f t="shared" si="2"/>
        <v>17</v>
      </c>
      <c r="O19" t="str">
        <f>IF($N19="","N° ?",VLOOKUP($N19,Tableau1[],2,FALSE))</f>
        <v>N° ?</v>
      </c>
      <c r="P19" t="str">
        <f>IF($N19="","N° ?",VLOOKUP($N19,Tableau1[],3,FALSE))</f>
        <v>N° ?</v>
      </c>
      <c r="Q19" t="str">
        <f>IF($N19="","N° ?",VLOOKUP($N19,Tableau1[],4,FALSE))</f>
        <v>N° ?</v>
      </c>
      <c r="R19" t="str">
        <f>IF($N19="","N° ?",VLOOKUP($N19,Tableau1[],6,FALSE))</f>
        <v>N° ?</v>
      </c>
      <c r="S19">
        <f>Tableau24[[#This Row],[Rang]]</f>
        <v>17</v>
      </c>
    </row>
    <row r="20" spans="1:19" x14ac:dyDescent="0.2">
      <c r="A20" s="4">
        <f t="shared" si="0"/>
        <v>18</v>
      </c>
      <c r="C20" t="str">
        <f>IF($B20="","N° ?",VLOOKUP($B20,Tableau1[],2,FALSE))</f>
        <v>N° ?</v>
      </c>
      <c r="D20" t="str">
        <f>IF($B20="","N° ?",VLOOKUP($B20,Tableau1[],3,FALSE))</f>
        <v>N° ?</v>
      </c>
      <c r="E20" t="str">
        <f>IF($B20="","N° ?",VLOOKUP($B20,Tableau1[],4,FALSE))</f>
        <v>N° ?</v>
      </c>
      <c r="F20" t="str">
        <f>IF($B20="","N° ?",VLOOKUP($B20,Tableau1[],6,FALSE))</f>
        <v>N° ?</v>
      </c>
      <c r="G20">
        <f>Tableau2[[#This Row],[Rang]]</f>
        <v>18</v>
      </c>
      <c r="I20" s="8" t="s">
        <v>1071</v>
      </c>
      <c r="J20" s="8">
        <f>SUMIF('Benjamins 1 - 6ème'!$E$3:$E$102,"6_5",'Benjamins 1 - 6ème'!$G$3:$G$102)+SUMIF('Benjamins 1 - 6ème'!$Q$3:$Q$102,"6_5",'Benjamins 1 - 6ème'!$S$3:$S$102)</f>
        <v>0</v>
      </c>
      <c r="K20" s="8">
        <f t="shared" si="3"/>
        <v>1</v>
      </c>
      <c r="M20" s="4">
        <f t="shared" si="2"/>
        <v>18</v>
      </c>
      <c r="O20" t="str">
        <f>IF($N20="","N° ?",VLOOKUP($N20,Tableau1[],2,FALSE))</f>
        <v>N° ?</v>
      </c>
      <c r="P20" t="str">
        <f>IF($N20="","N° ?",VLOOKUP($N20,Tableau1[],3,FALSE))</f>
        <v>N° ?</v>
      </c>
      <c r="Q20" t="str">
        <f>IF($N20="","N° ?",VLOOKUP($N20,Tableau1[],4,FALSE))</f>
        <v>N° ?</v>
      </c>
      <c r="R20" t="str">
        <f>IF($N20="","N° ?",VLOOKUP($N20,Tableau1[],6,FALSE))</f>
        <v>N° ?</v>
      </c>
      <c r="S20">
        <f>Tableau24[[#This Row],[Rang]]</f>
        <v>18</v>
      </c>
    </row>
    <row r="21" spans="1:19" x14ac:dyDescent="0.2">
      <c r="A21" s="4">
        <f t="shared" si="0"/>
        <v>19</v>
      </c>
      <c r="C21" t="str">
        <f>IF($B21="","N° ?",VLOOKUP($B21,Tableau1[],2,FALSE))</f>
        <v>N° ?</v>
      </c>
      <c r="D21" t="str">
        <f>IF($B21="","N° ?",VLOOKUP($B21,Tableau1[],3,FALSE))</f>
        <v>N° ?</v>
      </c>
      <c r="E21" t="str">
        <f>IF($B21="","N° ?",VLOOKUP($B21,Tableau1[],4,FALSE))</f>
        <v>N° ?</v>
      </c>
      <c r="F21" t="str">
        <f>IF($B21="","N° ?",VLOOKUP($B21,Tableau1[],6,FALSE))</f>
        <v>N° ?</v>
      </c>
      <c r="G21">
        <f>Tableau2[[#This Row],[Rang]]</f>
        <v>19</v>
      </c>
      <c r="I21" s="8" t="s">
        <v>1094</v>
      </c>
      <c r="J21" s="8">
        <f>SUMIF('Benjamins 1 - 6ème'!$E$3:$E$102,"6_6",'Benjamins 1 - 6ème'!$G$3:$G$102)+SUMIF('Benjamins 1 - 6ème'!$Q$3:$Q$102,"6_6",'Benjamins 1 - 6ème'!$S$3:$S$102)</f>
        <v>0</v>
      </c>
      <c r="K21" s="8">
        <f t="shared" si="3"/>
        <v>1</v>
      </c>
      <c r="M21" s="4">
        <f t="shared" si="2"/>
        <v>19</v>
      </c>
      <c r="O21" t="str">
        <f>IF($N21="","N° ?",VLOOKUP($N21,Tableau1[],2,FALSE))</f>
        <v>N° ?</v>
      </c>
      <c r="P21" t="str">
        <f>IF($N21="","N° ?",VLOOKUP($N21,Tableau1[],3,FALSE))</f>
        <v>N° ?</v>
      </c>
      <c r="Q21" t="str">
        <f>IF($N21="","N° ?",VLOOKUP($N21,Tableau1[],4,FALSE))</f>
        <v>N° ?</v>
      </c>
      <c r="R21" t="str">
        <f>IF($N21="","N° ?",VLOOKUP($N21,Tableau1[],6,FALSE))</f>
        <v>N° ?</v>
      </c>
      <c r="S21">
        <f>Tableau24[[#This Row],[Rang]]</f>
        <v>19</v>
      </c>
    </row>
    <row r="22" spans="1:19" ht="17" thickBot="1" x14ac:dyDescent="0.25">
      <c r="A22" s="4">
        <f t="shared" si="0"/>
        <v>20</v>
      </c>
      <c r="C22" t="str">
        <f>IF($B22="","N° ?",VLOOKUP($B22,Tableau1[],2,FALSE))</f>
        <v>N° ?</v>
      </c>
      <c r="D22" t="str">
        <f>IF($B22="","N° ?",VLOOKUP($B22,Tableau1[],3,FALSE))</f>
        <v>N° ?</v>
      </c>
      <c r="E22" t="str">
        <f>IF($B22="","N° ?",VLOOKUP($B22,Tableau1[],4,FALSE))</f>
        <v>N° ?</v>
      </c>
      <c r="F22" t="str">
        <f>IF($B22="","N° ?",VLOOKUP($B22,Tableau1[],6,FALSE))</f>
        <v>N° ?</v>
      </c>
      <c r="G22">
        <f>Tableau2[[#This Row],[Rang]]</f>
        <v>20</v>
      </c>
      <c r="I22" s="9" t="s">
        <v>1072</v>
      </c>
      <c r="J22" s="9">
        <f>SUMIF('Benjamins 1 - 6ème'!$E$3:$E$102,"6_7",'Benjamins 1 - 6ème'!$G$3:$G$102)+SUMIF('Benjamins 1 - 6ème'!$Q$3:$Q$102,"6_7",'Benjamins 1 - 6ème'!$S$3:$S$102)</f>
        <v>0</v>
      </c>
      <c r="K22" s="9">
        <f t="shared" si="3"/>
        <v>1</v>
      </c>
      <c r="M22" s="4">
        <f t="shared" si="2"/>
        <v>20</v>
      </c>
      <c r="O22" t="str">
        <f>IF($N22="","N° ?",VLOOKUP($N22,Tableau1[],2,FALSE))</f>
        <v>N° ?</v>
      </c>
      <c r="P22" t="str">
        <f>IF($N22="","N° ?",VLOOKUP($N22,Tableau1[],3,FALSE))</f>
        <v>N° ?</v>
      </c>
      <c r="Q22" t="str">
        <f>IF($N22="","N° ?",VLOOKUP($N22,Tableau1[],4,FALSE))</f>
        <v>N° ?</v>
      </c>
      <c r="R22" t="str">
        <f>IF($N22="","N° ?",VLOOKUP($N22,Tableau1[],6,FALSE))</f>
        <v>N° ?</v>
      </c>
      <c r="S22">
        <f>Tableau24[[#This Row],[Rang]]</f>
        <v>20</v>
      </c>
    </row>
    <row r="23" spans="1:19" x14ac:dyDescent="0.2">
      <c r="A23" s="4">
        <f t="shared" si="0"/>
        <v>21</v>
      </c>
      <c r="C23" t="str">
        <f>IF($B23="","N° ?",VLOOKUP($B23,Tableau1[],2,FALSE))</f>
        <v>N° ?</v>
      </c>
      <c r="D23" t="str">
        <f>IF($B23="","N° ?",VLOOKUP($B23,Tableau1[],3,FALSE))</f>
        <v>N° ?</v>
      </c>
      <c r="E23" t="str">
        <f>IF($B23="","N° ?",VLOOKUP($B23,Tableau1[],4,FALSE))</f>
        <v>N° ?</v>
      </c>
      <c r="F23" t="str">
        <f>IF($B23="","N° ?",VLOOKUP($B23,Tableau1[],6,FALSE))</f>
        <v>N° ?</v>
      </c>
      <c r="G23">
        <f>Tableau2[[#This Row],[Rang]]</f>
        <v>21</v>
      </c>
      <c r="M23" s="4">
        <f t="shared" si="2"/>
        <v>21</v>
      </c>
      <c r="O23" t="str">
        <f>IF($N23="","N° ?",VLOOKUP($N23,Tableau1[],2,FALSE))</f>
        <v>N° ?</v>
      </c>
      <c r="P23" t="str">
        <f>IF($N23="","N° ?",VLOOKUP($N23,Tableau1[],3,FALSE))</f>
        <v>N° ?</v>
      </c>
      <c r="Q23" t="str">
        <f>IF($N23="","N° ?",VLOOKUP($N23,Tableau1[],4,FALSE))</f>
        <v>N° ?</v>
      </c>
      <c r="R23" t="str">
        <f>IF($N23="","N° ?",VLOOKUP($N23,Tableau1[],6,FALSE))</f>
        <v>N° ?</v>
      </c>
      <c r="S23">
        <f>Tableau24[[#This Row],[Rang]]</f>
        <v>21</v>
      </c>
    </row>
    <row r="24" spans="1:19" x14ac:dyDescent="0.2">
      <c r="A24" s="4">
        <f t="shared" si="0"/>
        <v>22</v>
      </c>
      <c r="C24" t="str">
        <f>IF($B24="","N° ?",VLOOKUP($B24,Tableau1[],2,FALSE))</f>
        <v>N° ?</v>
      </c>
      <c r="D24" t="str">
        <f>IF($B24="","N° ?",VLOOKUP($B24,Tableau1[],3,FALSE))</f>
        <v>N° ?</v>
      </c>
      <c r="E24" t="str">
        <f>IF($B24="","N° ?",VLOOKUP($B24,Tableau1[],4,FALSE))</f>
        <v>N° ?</v>
      </c>
      <c r="F24" t="str">
        <f>IF($B24="","N° ?",VLOOKUP($B24,Tableau1[],6,FALSE))</f>
        <v>N° ?</v>
      </c>
      <c r="G24">
        <f>Tableau2[[#This Row],[Rang]]</f>
        <v>22</v>
      </c>
      <c r="M24" s="4">
        <f t="shared" si="2"/>
        <v>22</v>
      </c>
      <c r="O24" t="str">
        <f>IF($N24="","N° ?",VLOOKUP($N24,Tableau1[],2,FALSE))</f>
        <v>N° ?</v>
      </c>
      <c r="P24" t="str">
        <f>IF($N24="","N° ?",VLOOKUP($N24,Tableau1[],3,FALSE))</f>
        <v>N° ?</v>
      </c>
      <c r="Q24" t="str">
        <f>IF($N24="","N° ?",VLOOKUP($N24,Tableau1[],4,FALSE))</f>
        <v>N° ?</v>
      </c>
      <c r="R24" t="str">
        <f>IF($N24="","N° ?",VLOOKUP($N24,Tableau1[],6,FALSE))</f>
        <v>N° ?</v>
      </c>
      <c r="S24">
        <f>Tableau24[[#This Row],[Rang]]</f>
        <v>22</v>
      </c>
    </row>
    <row r="25" spans="1:19" x14ac:dyDescent="0.2">
      <c r="A25" s="4">
        <f t="shared" si="0"/>
        <v>23</v>
      </c>
      <c r="C25" t="str">
        <f>IF($B25="","N° ?",VLOOKUP($B25,Tableau1[],2,FALSE))</f>
        <v>N° ?</v>
      </c>
      <c r="D25" t="str">
        <f>IF($B25="","N° ?",VLOOKUP($B25,Tableau1[],3,FALSE))</f>
        <v>N° ?</v>
      </c>
      <c r="E25" t="str">
        <f>IF($B25="","N° ?",VLOOKUP($B25,Tableau1[],4,FALSE))</f>
        <v>N° ?</v>
      </c>
      <c r="F25" t="str">
        <f>IF($B25="","N° ?",VLOOKUP($B25,Tableau1[],6,FALSE))</f>
        <v>N° ?</v>
      </c>
      <c r="G25">
        <f>Tableau2[[#This Row],[Rang]]</f>
        <v>23</v>
      </c>
      <c r="M25" s="4">
        <f t="shared" si="2"/>
        <v>23</v>
      </c>
      <c r="O25" t="str">
        <f>IF($N25="","N° ?",VLOOKUP($N25,Tableau1[],2,FALSE))</f>
        <v>N° ?</v>
      </c>
      <c r="P25" t="str">
        <f>IF($N25="","N° ?",VLOOKUP($N25,Tableau1[],3,FALSE))</f>
        <v>N° ?</v>
      </c>
      <c r="Q25" t="str">
        <f>IF($N25="","N° ?",VLOOKUP($N25,Tableau1[],4,FALSE))</f>
        <v>N° ?</v>
      </c>
      <c r="R25" t="str">
        <f>IF($N25="","N° ?",VLOOKUP($N25,Tableau1[],6,FALSE))</f>
        <v>N° ?</v>
      </c>
      <c r="S25">
        <f>Tableau24[[#This Row],[Rang]]</f>
        <v>23</v>
      </c>
    </row>
    <row r="26" spans="1:19" x14ac:dyDescent="0.2">
      <c r="A26" s="4">
        <f t="shared" si="0"/>
        <v>24</v>
      </c>
      <c r="C26" t="str">
        <f>IF($B26="","N° ?",VLOOKUP($B26,Tableau1[],2,FALSE))</f>
        <v>N° ?</v>
      </c>
      <c r="D26" t="str">
        <f>IF($B26="","N° ?",VLOOKUP($B26,Tableau1[],3,FALSE))</f>
        <v>N° ?</v>
      </c>
      <c r="E26" t="str">
        <f>IF($B26="","N° ?",VLOOKUP($B26,Tableau1[],4,FALSE))</f>
        <v>N° ?</v>
      </c>
      <c r="F26" t="str">
        <f>IF($B26="","N° ?",VLOOKUP($B26,Tableau1[],6,FALSE))</f>
        <v>N° ?</v>
      </c>
      <c r="G26">
        <f>Tableau2[[#This Row],[Rang]]</f>
        <v>24</v>
      </c>
      <c r="M26" s="4">
        <f t="shared" si="2"/>
        <v>24</v>
      </c>
      <c r="O26" t="str">
        <f>IF($N26="","N° ?",VLOOKUP($N26,Tableau1[],2,FALSE))</f>
        <v>N° ?</v>
      </c>
      <c r="P26" t="str">
        <f>IF($N26="","N° ?",VLOOKUP($N26,Tableau1[],3,FALSE))</f>
        <v>N° ?</v>
      </c>
      <c r="Q26" t="str">
        <f>IF($N26="","N° ?",VLOOKUP($N26,Tableau1[],4,FALSE))</f>
        <v>N° ?</v>
      </c>
      <c r="R26" t="str">
        <f>IF($N26="","N° ?",VLOOKUP($N26,Tableau1[],6,FALSE))</f>
        <v>N° ?</v>
      </c>
      <c r="S26">
        <f>Tableau24[[#This Row],[Rang]]</f>
        <v>24</v>
      </c>
    </row>
    <row r="27" spans="1:19" x14ac:dyDescent="0.2">
      <c r="A27" s="4">
        <f t="shared" si="0"/>
        <v>25</v>
      </c>
      <c r="C27" t="str">
        <f>IF($B27="","N° ?",VLOOKUP($B27,Tableau1[],2,FALSE))</f>
        <v>N° ?</v>
      </c>
      <c r="D27" t="str">
        <f>IF($B27="","N° ?",VLOOKUP($B27,Tableau1[],3,FALSE))</f>
        <v>N° ?</v>
      </c>
      <c r="E27" t="str">
        <f>IF($B27="","N° ?",VLOOKUP($B27,Tableau1[],4,FALSE))</f>
        <v>N° ?</v>
      </c>
      <c r="F27" t="str">
        <f>IF($B27="","N° ?",VLOOKUP($B27,Tableau1[],6,FALSE))</f>
        <v>N° ?</v>
      </c>
      <c r="G27">
        <f>Tableau2[[#This Row],[Rang]]</f>
        <v>25</v>
      </c>
      <c r="M27" s="4">
        <f t="shared" si="2"/>
        <v>25</v>
      </c>
      <c r="O27" t="str">
        <f>IF($N27="","N° ?",VLOOKUP($N27,Tableau1[],2,FALSE))</f>
        <v>N° ?</v>
      </c>
      <c r="P27" t="str">
        <f>IF($N27="","N° ?",VLOOKUP($N27,Tableau1[],3,FALSE))</f>
        <v>N° ?</v>
      </c>
      <c r="Q27" t="str">
        <f>IF($N27="","N° ?",VLOOKUP($N27,Tableau1[],4,FALSE))</f>
        <v>N° ?</v>
      </c>
      <c r="R27" t="str">
        <f>IF($N27="","N° ?",VLOOKUP($N27,Tableau1[],6,FALSE))</f>
        <v>N° ?</v>
      </c>
      <c r="S27">
        <f>Tableau24[[#This Row],[Rang]]</f>
        <v>25</v>
      </c>
    </row>
    <row r="28" spans="1:19" x14ac:dyDescent="0.2">
      <c r="A28" s="4">
        <f t="shared" si="0"/>
        <v>26</v>
      </c>
      <c r="C28" t="str">
        <f>IF($B28="","N° ?",VLOOKUP($B28,Tableau1[],2,FALSE))</f>
        <v>N° ?</v>
      </c>
      <c r="D28" t="str">
        <f>IF($B28="","N° ?",VLOOKUP($B28,Tableau1[],3,FALSE))</f>
        <v>N° ?</v>
      </c>
      <c r="E28" t="str">
        <f>IF($B28="","N° ?",VLOOKUP($B28,Tableau1[],4,FALSE))</f>
        <v>N° ?</v>
      </c>
      <c r="F28" t="str">
        <f>IF($B28="","N° ?",VLOOKUP($B28,Tableau1[],6,FALSE))</f>
        <v>N° ?</v>
      </c>
      <c r="G28">
        <f>Tableau2[[#This Row],[Rang]]</f>
        <v>26</v>
      </c>
      <c r="M28" s="4">
        <f t="shared" si="2"/>
        <v>26</v>
      </c>
      <c r="O28" t="str">
        <f>IF($N28="","N° ?",VLOOKUP($N28,Tableau1[],2,FALSE))</f>
        <v>N° ?</v>
      </c>
      <c r="P28" t="str">
        <f>IF($N28="","N° ?",VLOOKUP($N28,Tableau1[],3,FALSE))</f>
        <v>N° ?</v>
      </c>
      <c r="Q28" t="str">
        <f>IF($N28="","N° ?",VLOOKUP($N28,Tableau1[],4,FALSE))</f>
        <v>N° ?</v>
      </c>
      <c r="R28" t="str">
        <f>IF($N28="","N° ?",VLOOKUP($N28,Tableau1[],6,FALSE))</f>
        <v>N° ?</v>
      </c>
      <c r="S28">
        <f>Tableau24[[#This Row],[Rang]]</f>
        <v>26</v>
      </c>
    </row>
    <row r="29" spans="1:19" x14ac:dyDescent="0.2">
      <c r="A29" s="4">
        <f t="shared" si="0"/>
        <v>27</v>
      </c>
      <c r="C29" t="str">
        <f>IF($B29="","N° ?",VLOOKUP($B29,Tableau1[],2,FALSE))</f>
        <v>N° ?</v>
      </c>
      <c r="D29" t="str">
        <f>IF($B29="","N° ?",VLOOKUP($B29,Tableau1[],3,FALSE))</f>
        <v>N° ?</v>
      </c>
      <c r="E29" t="str">
        <f>IF($B29="","N° ?",VLOOKUP($B29,Tableau1[],4,FALSE))</f>
        <v>N° ?</v>
      </c>
      <c r="F29" t="str">
        <f>IF($B29="","N° ?",VLOOKUP($B29,Tableau1[],6,FALSE))</f>
        <v>N° ?</v>
      </c>
      <c r="G29">
        <f>Tableau2[[#This Row],[Rang]]</f>
        <v>27</v>
      </c>
      <c r="M29" s="4">
        <f t="shared" si="2"/>
        <v>27</v>
      </c>
      <c r="O29" t="str">
        <f>IF($N29="","N° ?",VLOOKUP($N29,Tableau1[],2,FALSE))</f>
        <v>N° ?</v>
      </c>
      <c r="P29" t="str">
        <f>IF($N29="","N° ?",VLOOKUP($N29,Tableau1[],3,FALSE))</f>
        <v>N° ?</v>
      </c>
      <c r="Q29" t="str">
        <f>IF($N29="","N° ?",VLOOKUP($N29,Tableau1[],4,FALSE))</f>
        <v>N° ?</v>
      </c>
      <c r="R29" t="str">
        <f>IF($N29="","N° ?",VLOOKUP($N29,Tableau1[],6,FALSE))</f>
        <v>N° ?</v>
      </c>
      <c r="S29">
        <f>Tableau24[[#This Row],[Rang]]</f>
        <v>27</v>
      </c>
    </row>
    <row r="30" spans="1:19" x14ac:dyDescent="0.2">
      <c r="A30" s="4">
        <f t="shared" si="0"/>
        <v>28</v>
      </c>
      <c r="C30" t="str">
        <f>IF($B30="","N° ?",VLOOKUP($B30,Tableau1[],2,FALSE))</f>
        <v>N° ?</v>
      </c>
      <c r="D30" t="str">
        <f>IF($B30="","N° ?",VLOOKUP($B30,Tableau1[],3,FALSE))</f>
        <v>N° ?</v>
      </c>
      <c r="E30" t="str">
        <f>IF($B30="","N° ?",VLOOKUP($B30,Tableau1[],4,FALSE))</f>
        <v>N° ?</v>
      </c>
      <c r="F30" t="str">
        <f>IF($B30="","N° ?",VLOOKUP($B30,Tableau1[],6,FALSE))</f>
        <v>N° ?</v>
      </c>
      <c r="G30">
        <f>Tableau2[[#This Row],[Rang]]</f>
        <v>28</v>
      </c>
      <c r="M30" s="4">
        <f t="shared" si="2"/>
        <v>28</v>
      </c>
      <c r="O30" t="str">
        <f>IF($N30="","N° ?",VLOOKUP($N30,Tableau1[],2,FALSE))</f>
        <v>N° ?</v>
      </c>
      <c r="P30" t="str">
        <f>IF($N30="","N° ?",VLOOKUP($N30,Tableau1[],3,FALSE))</f>
        <v>N° ?</v>
      </c>
      <c r="Q30" t="str">
        <f>IF($N30="","N° ?",VLOOKUP($N30,Tableau1[],4,FALSE))</f>
        <v>N° ?</v>
      </c>
      <c r="R30" t="str">
        <f>IF($N30="","N° ?",VLOOKUP($N30,Tableau1[],6,FALSE))</f>
        <v>N° ?</v>
      </c>
      <c r="S30">
        <f>Tableau24[[#This Row],[Rang]]</f>
        <v>28</v>
      </c>
    </row>
    <row r="31" spans="1:19" x14ac:dyDescent="0.2">
      <c r="A31" s="4">
        <f t="shared" si="0"/>
        <v>29</v>
      </c>
      <c r="C31" t="str">
        <f>IF($B31="","N° ?",VLOOKUP($B31,Tableau1[],2,FALSE))</f>
        <v>N° ?</v>
      </c>
      <c r="D31" t="str">
        <f>IF($B31="","N° ?",VLOOKUP($B31,Tableau1[],3,FALSE))</f>
        <v>N° ?</v>
      </c>
      <c r="E31" t="str">
        <f>IF($B31="","N° ?",VLOOKUP($B31,Tableau1[],4,FALSE))</f>
        <v>N° ?</v>
      </c>
      <c r="F31" t="str">
        <f>IF($B31="","N° ?",VLOOKUP($B31,Tableau1[],6,FALSE))</f>
        <v>N° ?</v>
      </c>
      <c r="G31">
        <f>Tableau2[[#This Row],[Rang]]</f>
        <v>29</v>
      </c>
      <c r="M31" s="4">
        <f t="shared" si="2"/>
        <v>29</v>
      </c>
      <c r="O31" t="str">
        <f>IF($N31="","N° ?",VLOOKUP($N31,Tableau1[],2,FALSE))</f>
        <v>N° ?</v>
      </c>
      <c r="P31" t="str">
        <f>IF($N31="","N° ?",VLOOKUP($N31,Tableau1[],3,FALSE))</f>
        <v>N° ?</v>
      </c>
      <c r="Q31" t="str">
        <f>IF($N31="","N° ?",VLOOKUP($N31,Tableau1[],4,FALSE))</f>
        <v>N° ?</v>
      </c>
      <c r="R31" t="str">
        <f>IF($N31="","N° ?",VLOOKUP($N31,Tableau1[],6,FALSE))</f>
        <v>N° ?</v>
      </c>
      <c r="S31">
        <f>Tableau24[[#This Row],[Rang]]</f>
        <v>29</v>
      </c>
    </row>
    <row r="32" spans="1:19" x14ac:dyDescent="0.2">
      <c r="A32" s="4">
        <f t="shared" si="0"/>
        <v>30</v>
      </c>
      <c r="C32" t="str">
        <f>IF($B32="","N° ?",VLOOKUP($B32,Tableau1[],2,FALSE))</f>
        <v>N° ?</v>
      </c>
      <c r="D32" t="str">
        <f>IF($B32="","N° ?",VLOOKUP($B32,Tableau1[],3,FALSE))</f>
        <v>N° ?</v>
      </c>
      <c r="E32" t="str">
        <f>IF($B32="","N° ?",VLOOKUP($B32,Tableau1[],4,FALSE))</f>
        <v>N° ?</v>
      </c>
      <c r="F32" t="str">
        <f>IF($B32="","N° ?",VLOOKUP($B32,Tableau1[],6,FALSE))</f>
        <v>N° ?</v>
      </c>
      <c r="G32">
        <f>Tableau2[[#This Row],[Rang]]</f>
        <v>30</v>
      </c>
      <c r="M32" s="4">
        <f t="shared" si="2"/>
        <v>30</v>
      </c>
      <c r="O32" t="str">
        <f>IF($N32="","N° ?",VLOOKUP($N32,Tableau1[],2,FALSE))</f>
        <v>N° ?</v>
      </c>
      <c r="P32" t="str">
        <f>IF($N32="","N° ?",VLOOKUP($N32,Tableau1[],3,FALSE))</f>
        <v>N° ?</v>
      </c>
      <c r="Q32" t="str">
        <f>IF($N32="","N° ?",VLOOKUP($N32,Tableau1[],4,FALSE))</f>
        <v>N° ?</v>
      </c>
      <c r="R32" t="str">
        <f>IF($N32="","N° ?",VLOOKUP($N32,Tableau1[],6,FALSE))</f>
        <v>N° ?</v>
      </c>
      <c r="S32">
        <f>Tableau24[[#This Row],[Rang]]</f>
        <v>30</v>
      </c>
    </row>
    <row r="33" spans="1:19" x14ac:dyDescent="0.2">
      <c r="A33" s="4">
        <f t="shared" si="0"/>
        <v>31</v>
      </c>
      <c r="C33" t="str">
        <f>IF($B33="","N° ?",VLOOKUP($B33,Tableau1[],2,FALSE))</f>
        <v>N° ?</v>
      </c>
      <c r="D33" t="str">
        <f>IF($B33="","N° ?",VLOOKUP($B33,Tableau1[],3,FALSE))</f>
        <v>N° ?</v>
      </c>
      <c r="E33" t="str">
        <f>IF($B33="","N° ?",VLOOKUP($B33,Tableau1[],4,FALSE))</f>
        <v>N° ?</v>
      </c>
      <c r="F33" t="str">
        <f>IF($B33="","N° ?",VLOOKUP($B33,Tableau1[],6,FALSE))</f>
        <v>N° ?</v>
      </c>
      <c r="G33">
        <f>Tableau2[[#This Row],[Rang]]</f>
        <v>31</v>
      </c>
      <c r="M33" s="4">
        <f t="shared" si="2"/>
        <v>31</v>
      </c>
      <c r="O33" t="str">
        <f>IF($N33="","N° ?",VLOOKUP($N33,Tableau1[],2,FALSE))</f>
        <v>N° ?</v>
      </c>
      <c r="P33" t="str">
        <f>IF($N33="","N° ?",VLOOKUP($N33,Tableau1[],3,FALSE))</f>
        <v>N° ?</v>
      </c>
      <c r="Q33" t="str">
        <f>IF($N33="","N° ?",VLOOKUP($N33,Tableau1[],4,FALSE))</f>
        <v>N° ?</v>
      </c>
      <c r="R33" t="str">
        <f>IF($N33="","N° ?",VLOOKUP($N33,Tableau1[],6,FALSE))</f>
        <v>N° ?</v>
      </c>
      <c r="S33">
        <f>Tableau24[[#This Row],[Rang]]</f>
        <v>31</v>
      </c>
    </row>
    <row r="34" spans="1:19" x14ac:dyDescent="0.2">
      <c r="A34" s="4">
        <f t="shared" si="0"/>
        <v>32</v>
      </c>
      <c r="C34" t="str">
        <f>IF($B34="","N° ?",VLOOKUP($B34,Tableau1[],2,FALSE))</f>
        <v>N° ?</v>
      </c>
      <c r="D34" t="str">
        <f>IF($B34="","N° ?",VLOOKUP($B34,Tableau1[],3,FALSE))</f>
        <v>N° ?</v>
      </c>
      <c r="E34" t="str">
        <f>IF($B34="","N° ?",VLOOKUP($B34,Tableau1[],4,FALSE))</f>
        <v>N° ?</v>
      </c>
      <c r="F34" t="str">
        <f>IF($B34="","N° ?",VLOOKUP($B34,Tableau1[],6,FALSE))</f>
        <v>N° ?</v>
      </c>
      <c r="G34">
        <f>Tableau2[[#This Row],[Rang]]</f>
        <v>32</v>
      </c>
      <c r="M34" s="4">
        <f t="shared" si="2"/>
        <v>32</v>
      </c>
      <c r="O34" t="str">
        <f>IF($N34="","N° ?",VLOOKUP($N34,Tableau1[],2,FALSE))</f>
        <v>N° ?</v>
      </c>
      <c r="P34" t="str">
        <f>IF($N34="","N° ?",VLOOKUP($N34,Tableau1[],3,FALSE))</f>
        <v>N° ?</v>
      </c>
      <c r="Q34" t="str">
        <f>IF($N34="","N° ?",VLOOKUP($N34,Tableau1[],4,FALSE))</f>
        <v>N° ?</v>
      </c>
      <c r="R34" t="str">
        <f>IF($N34="","N° ?",VLOOKUP($N34,Tableau1[],6,FALSE))</f>
        <v>N° ?</v>
      </c>
      <c r="S34">
        <f>Tableau24[[#This Row],[Rang]]</f>
        <v>32</v>
      </c>
    </row>
    <row r="35" spans="1:19" x14ac:dyDescent="0.2">
      <c r="A35" s="4">
        <f t="shared" si="0"/>
        <v>33</v>
      </c>
      <c r="C35" t="str">
        <f>IF($B35="","N° ?",VLOOKUP($B35,Tableau1[],2,FALSE))</f>
        <v>N° ?</v>
      </c>
      <c r="D35" t="str">
        <f>IF($B35="","N° ?",VLOOKUP($B35,Tableau1[],3,FALSE))</f>
        <v>N° ?</v>
      </c>
      <c r="E35" t="str">
        <f>IF($B35="","N° ?",VLOOKUP($B35,Tableau1[],4,FALSE))</f>
        <v>N° ?</v>
      </c>
      <c r="F35" t="str">
        <f>IF($B35="","N° ?",VLOOKUP($B35,Tableau1[],6,FALSE))</f>
        <v>N° ?</v>
      </c>
      <c r="G35">
        <f>Tableau2[[#This Row],[Rang]]</f>
        <v>33</v>
      </c>
      <c r="M35" s="4">
        <f t="shared" si="2"/>
        <v>33</v>
      </c>
      <c r="O35" t="str">
        <f>IF($N35="","N° ?",VLOOKUP($N35,Tableau1[],2,FALSE))</f>
        <v>N° ?</v>
      </c>
      <c r="P35" t="str">
        <f>IF($N35="","N° ?",VLOOKUP($N35,Tableau1[],3,FALSE))</f>
        <v>N° ?</v>
      </c>
      <c r="Q35" t="str">
        <f>IF($N35="","N° ?",VLOOKUP($N35,Tableau1[],4,FALSE))</f>
        <v>N° ?</v>
      </c>
      <c r="R35" t="str">
        <f>IF($N35="","N° ?",VLOOKUP($N35,Tableau1[],6,FALSE))</f>
        <v>N° ?</v>
      </c>
      <c r="S35">
        <f>Tableau24[[#This Row],[Rang]]</f>
        <v>33</v>
      </c>
    </row>
    <row r="36" spans="1:19" x14ac:dyDescent="0.2">
      <c r="A36" s="4">
        <f t="shared" si="0"/>
        <v>34</v>
      </c>
      <c r="C36" t="str">
        <f>IF($B36="","N° ?",VLOOKUP($B36,Tableau1[],2,FALSE))</f>
        <v>N° ?</v>
      </c>
      <c r="D36" t="str">
        <f>IF($B36="","N° ?",VLOOKUP($B36,Tableau1[],3,FALSE))</f>
        <v>N° ?</v>
      </c>
      <c r="E36" t="str">
        <f>IF($B36="","N° ?",VLOOKUP($B36,Tableau1[],4,FALSE))</f>
        <v>N° ?</v>
      </c>
      <c r="F36" t="str">
        <f>IF($B36="","N° ?",VLOOKUP($B36,Tableau1[],6,FALSE))</f>
        <v>N° ?</v>
      </c>
      <c r="G36">
        <f>Tableau2[[#This Row],[Rang]]</f>
        <v>34</v>
      </c>
      <c r="M36" s="4">
        <f t="shared" si="2"/>
        <v>34</v>
      </c>
      <c r="O36" t="str">
        <f>IF($N36="","N° ?",VLOOKUP($N36,Tableau1[],2,FALSE))</f>
        <v>N° ?</v>
      </c>
      <c r="P36" t="str">
        <f>IF($N36="","N° ?",VLOOKUP($N36,Tableau1[],3,FALSE))</f>
        <v>N° ?</v>
      </c>
      <c r="Q36" t="str">
        <f>IF($N36="","N° ?",VLOOKUP($N36,Tableau1[],4,FALSE))</f>
        <v>N° ?</v>
      </c>
      <c r="R36" t="str">
        <f>IF($N36="","N° ?",VLOOKUP($N36,Tableau1[],6,FALSE))</f>
        <v>N° ?</v>
      </c>
      <c r="S36">
        <f>Tableau24[[#This Row],[Rang]]</f>
        <v>34</v>
      </c>
    </row>
    <row r="37" spans="1:19" x14ac:dyDescent="0.2">
      <c r="A37" s="4">
        <f t="shared" si="0"/>
        <v>35</v>
      </c>
      <c r="C37" t="str">
        <f>IF($B37="","N° ?",VLOOKUP($B37,Tableau1[],2,FALSE))</f>
        <v>N° ?</v>
      </c>
      <c r="D37" t="str">
        <f>IF($B37="","N° ?",VLOOKUP($B37,Tableau1[],3,FALSE))</f>
        <v>N° ?</v>
      </c>
      <c r="E37" t="str">
        <f>IF($B37="","N° ?",VLOOKUP($B37,Tableau1[],4,FALSE))</f>
        <v>N° ?</v>
      </c>
      <c r="F37" t="str">
        <f>IF($B37="","N° ?",VLOOKUP($B37,Tableau1[],6,FALSE))</f>
        <v>N° ?</v>
      </c>
      <c r="G37">
        <f>Tableau2[[#This Row],[Rang]]</f>
        <v>35</v>
      </c>
      <c r="M37" s="4">
        <f t="shared" si="2"/>
        <v>35</v>
      </c>
      <c r="O37" t="str">
        <f>IF($N37="","N° ?",VLOOKUP($N37,Tableau1[],2,FALSE))</f>
        <v>N° ?</v>
      </c>
      <c r="P37" t="str">
        <f>IF($N37="","N° ?",VLOOKUP($N37,Tableau1[],3,FALSE))</f>
        <v>N° ?</v>
      </c>
      <c r="Q37" t="str">
        <f>IF($N37="","N° ?",VLOOKUP($N37,Tableau1[],4,FALSE))</f>
        <v>N° ?</v>
      </c>
      <c r="R37" t="str">
        <f>IF($N37="","N° ?",VLOOKUP($N37,Tableau1[],6,FALSE))</f>
        <v>N° ?</v>
      </c>
      <c r="S37">
        <f>Tableau24[[#This Row],[Rang]]</f>
        <v>35</v>
      </c>
    </row>
    <row r="38" spans="1:19" x14ac:dyDescent="0.2">
      <c r="A38" s="4">
        <f t="shared" si="0"/>
        <v>36</v>
      </c>
      <c r="C38" t="str">
        <f>IF($B38="","N° ?",VLOOKUP($B38,Tableau1[],2,FALSE))</f>
        <v>N° ?</v>
      </c>
      <c r="D38" t="str">
        <f>IF($B38="","N° ?",VLOOKUP($B38,Tableau1[],3,FALSE))</f>
        <v>N° ?</v>
      </c>
      <c r="E38" t="str">
        <f>IF($B38="","N° ?",VLOOKUP($B38,Tableau1[],4,FALSE))</f>
        <v>N° ?</v>
      </c>
      <c r="F38" t="str">
        <f>IF($B38="","N° ?",VLOOKUP($B38,Tableau1[],6,FALSE))</f>
        <v>N° ?</v>
      </c>
      <c r="G38">
        <f>Tableau2[[#This Row],[Rang]]</f>
        <v>36</v>
      </c>
      <c r="M38" s="4">
        <f t="shared" si="2"/>
        <v>36</v>
      </c>
      <c r="O38" t="str">
        <f>IF($N38="","N° ?",VLOOKUP($N38,Tableau1[],2,FALSE))</f>
        <v>N° ?</v>
      </c>
      <c r="P38" t="str">
        <f>IF($N38="","N° ?",VLOOKUP($N38,Tableau1[],3,FALSE))</f>
        <v>N° ?</v>
      </c>
      <c r="Q38" t="str">
        <f>IF($N38="","N° ?",VLOOKUP($N38,Tableau1[],4,FALSE))</f>
        <v>N° ?</v>
      </c>
      <c r="R38" t="str">
        <f>IF($N38="","N° ?",VLOOKUP($N38,Tableau1[],6,FALSE))</f>
        <v>N° ?</v>
      </c>
      <c r="S38">
        <f>Tableau24[[#This Row],[Rang]]</f>
        <v>36</v>
      </c>
    </row>
    <row r="39" spans="1:19" x14ac:dyDescent="0.2">
      <c r="A39" s="4">
        <f t="shared" si="0"/>
        <v>37</v>
      </c>
      <c r="C39" t="str">
        <f>IF($B39="","N° ?",VLOOKUP($B39,Tableau1[],2,FALSE))</f>
        <v>N° ?</v>
      </c>
      <c r="D39" t="str">
        <f>IF($B39="","N° ?",VLOOKUP($B39,Tableau1[],3,FALSE))</f>
        <v>N° ?</v>
      </c>
      <c r="E39" t="str">
        <f>IF($B39="","N° ?",VLOOKUP($B39,Tableau1[],4,FALSE))</f>
        <v>N° ?</v>
      </c>
      <c r="F39" t="str">
        <f>IF($B39="","N° ?",VLOOKUP($B39,Tableau1[],6,FALSE))</f>
        <v>N° ?</v>
      </c>
      <c r="G39">
        <f>Tableau2[[#This Row],[Rang]]</f>
        <v>37</v>
      </c>
      <c r="M39" s="4">
        <f t="shared" si="2"/>
        <v>37</v>
      </c>
      <c r="O39" t="str">
        <f>IF($N39="","N° ?",VLOOKUP($N39,Tableau1[],2,FALSE))</f>
        <v>N° ?</v>
      </c>
      <c r="P39" t="str">
        <f>IF($N39="","N° ?",VLOOKUP($N39,Tableau1[],3,FALSE))</f>
        <v>N° ?</v>
      </c>
      <c r="Q39" t="str">
        <f>IF($N39="","N° ?",VLOOKUP($N39,Tableau1[],4,FALSE))</f>
        <v>N° ?</v>
      </c>
      <c r="R39" t="str">
        <f>IF($N39="","N° ?",VLOOKUP($N39,Tableau1[],6,FALSE))</f>
        <v>N° ?</v>
      </c>
      <c r="S39">
        <f>Tableau24[[#This Row],[Rang]]</f>
        <v>37</v>
      </c>
    </row>
    <row r="40" spans="1:19" x14ac:dyDescent="0.2">
      <c r="A40" s="4">
        <f t="shared" si="0"/>
        <v>38</v>
      </c>
      <c r="C40" t="str">
        <f>IF($B40="","N° ?",VLOOKUP($B40,Tableau1[],2,FALSE))</f>
        <v>N° ?</v>
      </c>
      <c r="D40" t="str">
        <f>IF($B40="","N° ?",VLOOKUP($B40,Tableau1[],3,FALSE))</f>
        <v>N° ?</v>
      </c>
      <c r="E40" t="str">
        <f>IF($B40="","N° ?",VLOOKUP($B40,Tableau1[],4,FALSE))</f>
        <v>N° ?</v>
      </c>
      <c r="F40" t="str">
        <f>IF($B40="","N° ?",VLOOKUP($B40,Tableau1[],6,FALSE))</f>
        <v>N° ?</v>
      </c>
      <c r="G40">
        <f>Tableau2[[#This Row],[Rang]]</f>
        <v>38</v>
      </c>
      <c r="M40" s="4">
        <f t="shared" si="2"/>
        <v>38</v>
      </c>
      <c r="O40" t="str">
        <f>IF($N40="","N° ?",VLOOKUP($N40,Tableau1[],2,FALSE))</f>
        <v>N° ?</v>
      </c>
      <c r="P40" t="str">
        <f>IF($N40="","N° ?",VLOOKUP($N40,Tableau1[],3,FALSE))</f>
        <v>N° ?</v>
      </c>
      <c r="Q40" t="str">
        <f>IF($N40="","N° ?",VLOOKUP($N40,Tableau1[],4,FALSE))</f>
        <v>N° ?</v>
      </c>
      <c r="R40" t="str">
        <f>IF($N40="","N° ?",VLOOKUP($N40,Tableau1[],6,FALSE))</f>
        <v>N° ?</v>
      </c>
      <c r="S40">
        <f>Tableau24[[#This Row],[Rang]]</f>
        <v>38</v>
      </c>
    </row>
    <row r="41" spans="1:19" x14ac:dyDescent="0.2">
      <c r="A41" s="4">
        <f t="shared" si="0"/>
        <v>39</v>
      </c>
      <c r="C41" t="str">
        <f>IF($B41="","N° ?",VLOOKUP($B41,Tableau1[],2,FALSE))</f>
        <v>N° ?</v>
      </c>
      <c r="D41" t="str">
        <f>IF($B41="","N° ?",VLOOKUP($B41,Tableau1[],3,FALSE))</f>
        <v>N° ?</v>
      </c>
      <c r="E41" t="str">
        <f>IF($B41="","N° ?",VLOOKUP($B41,Tableau1[],4,FALSE))</f>
        <v>N° ?</v>
      </c>
      <c r="F41" t="str">
        <f>IF($B41="","N° ?",VLOOKUP($B41,Tableau1[],6,FALSE))</f>
        <v>N° ?</v>
      </c>
      <c r="G41">
        <f>Tableau2[[#This Row],[Rang]]</f>
        <v>39</v>
      </c>
      <c r="M41" s="4">
        <f t="shared" si="2"/>
        <v>39</v>
      </c>
      <c r="O41" t="str">
        <f>IF($N41="","N° ?",VLOOKUP($N41,Tableau1[],2,FALSE))</f>
        <v>N° ?</v>
      </c>
      <c r="P41" t="str">
        <f>IF($N41="","N° ?",VLOOKUP($N41,Tableau1[],3,FALSE))</f>
        <v>N° ?</v>
      </c>
      <c r="Q41" t="str">
        <f>IF($N41="","N° ?",VLOOKUP($N41,Tableau1[],4,FALSE))</f>
        <v>N° ?</v>
      </c>
      <c r="R41" t="str">
        <f>IF($N41="","N° ?",VLOOKUP($N41,Tableau1[],6,FALSE))</f>
        <v>N° ?</v>
      </c>
      <c r="S41">
        <f>Tableau24[[#This Row],[Rang]]</f>
        <v>39</v>
      </c>
    </row>
    <row r="42" spans="1:19" x14ac:dyDescent="0.2">
      <c r="A42" s="4">
        <f t="shared" si="0"/>
        <v>40</v>
      </c>
      <c r="C42" t="str">
        <f>IF($B42="","N° ?",VLOOKUP($B42,Tableau1[],2,FALSE))</f>
        <v>N° ?</v>
      </c>
      <c r="D42" t="str">
        <f>IF($B42="","N° ?",VLOOKUP($B42,Tableau1[],3,FALSE))</f>
        <v>N° ?</v>
      </c>
      <c r="E42" t="str">
        <f>IF($B42="","N° ?",VLOOKUP($B42,Tableau1[],4,FALSE))</f>
        <v>N° ?</v>
      </c>
      <c r="F42" t="str">
        <f>IF($B42="","N° ?",VLOOKUP($B42,Tableau1[],6,FALSE))</f>
        <v>N° ?</v>
      </c>
      <c r="G42">
        <f>Tableau2[[#This Row],[Rang]]</f>
        <v>40</v>
      </c>
      <c r="M42" s="4">
        <f t="shared" si="2"/>
        <v>40</v>
      </c>
      <c r="O42" t="str">
        <f>IF($N42="","N° ?",VLOOKUP($N42,Tableau1[],2,FALSE))</f>
        <v>N° ?</v>
      </c>
      <c r="P42" t="str">
        <f>IF($N42="","N° ?",VLOOKUP($N42,Tableau1[],3,FALSE))</f>
        <v>N° ?</v>
      </c>
      <c r="Q42" t="str">
        <f>IF($N42="","N° ?",VLOOKUP($N42,Tableau1[],4,FALSE))</f>
        <v>N° ?</v>
      </c>
      <c r="R42" t="str">
        <f>IF($N42="","N° ?",VLOOKUP($N42,Tableau1[],6,FALSE))</f>
        <v>N° ?</v>
      </c>
      <c r="S42">
        <f>Tableau24[[#This Row],[Rang]]</f>
        <v>40</v>
      </c>
    </row>
    <row r="43" spans="1:19" x14ac:dyDescent="0.2">
      <c r="A43" s="4">
        <f t="shared" si="0"/>
        <v>41</v>
      </c>
      <c r="C43" t="str">
        <f>IF($B43="","N° ?",VLOOKUP($B43,Tableau1[],2,FALSE))</f>
        <v>N° ?</v>
      </c>
      <c r="D43" t="str">
        <f>IF($B43="","N° ?",VLOOKUP($B43,Tableau1[],3,FALSE))</f>
        <v>N° ?</v>
      </c>
      <c r="E43" t="str">
        <f>IF($B43="","N° ?",VLOOKUP($B43,Tableau1[],4,FALSE))</f>
        <v>N° ?</v>
      </c>
      <c r="F43" t="str">
        <f>IF($B43="","N° ?",VLOOKUP($B43,Tableau1[],6,FALSE))</f>
        <v>N° ?</v>
      </c>
      <c r="G43">
        <f>Tableau2[[#This Row],[Rang]]</f>
        <v>41</v>
      </c>
      <c r="M43" s="4">
        <f t="shared" si="2"/>
        <v>41</v>
      </c>
      <c r="O43" t="str">
        <f>IF($N43="","N° ?",VLOOKUP($N43,Tableau1[],2,FALSE))</f>
        <v>N° ?</v>
      </c>
      <c r="P43" t="str">
        <f>IF($N43="","N° ?",VLOOKUP($N43,Tableau1[],3,FALSE))</f>
        <v>N° ?</v>
      </c>
      <c r="Q43" t="str">
        <f>IF($N43="","N° ?",VLOOKUP($N43,Tableau1[],4,FALSE))</f>
        <v>N° ?</v>
      </c>
      <c r="R43" t="str">
        <f>IF($N43="","N° ?",VLOOKUP($N43,Tableau1[],6,FALSE))</f>
        <v>N° ?</v>
      </c>
      <c r="S43">
        <f>Tableau24[[#This Row],[Rang]]</f>
        <v>41</v>
      </c>
    </row>
    <row r="44" spans="1:19" x14ac:dyDescent="0.2">
      <c r="A44" s="4">
        <f t="shared" si="0"/>
        <v>42</v>
      </c>
      <c r="C44" t="str">
        <f>IF($B44="","N° ?",VLOOKUP($B44,Tableau1[],2,FALSE))</f>
        <v>N° ?</v>
      </c>
      <c r="D44" t="str">
        <f>IF($B44="","N° ?",VLOOKUP($B44,Tableau1[],3,FALSE))</f>
        <v>N° ?</v>
      </c>
      <c r="E44" t="str">
        <f>IF($B44="","N° ?",VLOOKUP($B44,Tableau1[],4,FALSE))</f>
        <v>N° ?</v>
      </c>
      <c r="F44" t="str">
        <f>IF($B44="","N° ?",VLOOKUP($B44,Tableau1[],6,FALSE))</f>
        <v>N° ?</v>
      </c>
      <c r="G44">
        <f>Tableau2[[#This Row],[Rang]]</f>
        <v>42</v>
      </c>
      <c r="M44" s="4">
        <f t="shared" si="2"/>
        <v>42</v>
      </c>
      <c r="O44" t="str">
        <f>IF($N44="","N° ?",VLOOKUP($N44,Tableau1[],2,FALSE))</f>
        <v>N° ?</v>
      </c>
      <c r="P44" t="str">
        <f>IF($N44="","N° ?",VLOOKUP($N44,Tableau1[],3,FALSE))</f>
        <v>N° ?</v>
      </c>
      <c r="Q44" t="str">
        <f>IF($N44="","N° ?",VLOOKUP($N44,Tableau1[],4,FALSE))</f>
        <v>N° ?</v>
      </c>
      <c r="R44" t="str">
        <f>IF($N44="","N° ?",VLOOKUP($N44,Tableau1[],6,FALSE))</f>
        <v>N° ?</v>
      </c>
      <c r="S44">
        <f>Tableau24[[#This Row],[Rang]]</f>
        <v>42</v>
      </c>
    </row>
    <row r="45" spans="1:19" x14ac:dyDescent="0.2">
      <c r="A45" s="4">
        <f t="shared" si="0"/>
        <v>43</v>
      </c>
      <c r="C45" t="str">
        <f>IF($B45="","N° ?",VLOOKUP($B45,Tableau1[],2,FALSE))</f>
        <v>N° ?</v>
      </c>
      <c r="D45" t="str">
        <f>IF($B45="","N° ?",VLOOKUP($B45,Tableau1[],3,FALSE))</f>
        <v>N° ?</v>
      </c>
      <c r="E45" t="str">
        <f>IF($B45="","N° ?",VLOOKUP($B45,Tableau1[],4,FALSE))</f>
        <v>N° ?</v>
      </c>
      <c r="F45" t="str">
        <f>IF($B45="","N° ?",VLOOKUP($B45,Tableau1[],6,FALSE))</f>
        <v>N° ?</v>
      </c>
      <c r="G45">
        <f>Tableau2[[#This Row],[Rang]]</f>
        <v>43</v>
      </c>
      <c r="M45" s="4">
        <f t="shared" si="2"/>
        <v>43</v>
      </c>
      <c r="O45" t="str">
        <f>IF($N45="","N° ?",VLOOKUP($N45,Tableau1[],2,FALSE))</f>
        <v>N° ?</v>
      </c>
      <c r="P45" t="str">
        <f>IF($N45="","N° ?",VLOOKUP($N45,Tableau1[],3,FALSE))</f>
        <v>N° ?</v>
      </c>
      <c r="Q45" t="str">
        <f>IF($N45="","N° ?",VLOOKUP($N45,Tableau1[],4,FALSE))</f>
        <v>N° ?</v>
      </c>
      <c r="R45" t="str">
        <f>IF($N45="","N° ?",VLOOKUP($N45,Tableau1[],6,FALSE))</f>
        <v>N° ?</v>
      </c>
      <c r="S45">
        <f>Tableau24[[#This Row],[Rang]]</f>
        <v>43</v>
      </c>
    </row>
    <row r="46" spans="1:19" x14ac:dyDescent="0.2">
      <c r="A46" s="4">
        <f t="shared" si="0"/>
        <v>44</v>
      </c>
      <c r="C46" t="str">
        <f>IF($B46="","N° ?",VLOOKUP($B46,Tableau1[],2,FALSE))</f>
        <v>N° ?</v>
      </c>
      <c r="D46" t="str">
        <f>IF($B46="","N° ?",VLOOKUP($B46,Tableau1[],3,FALSE))</f>
        <v>N° ?</v>
      </c>
      <c r="E46" t="str">
        <f>IF($B46="","N° ?",VLOOKUP($B46,Tableau1[],4,FALSE))</f>
        <v>N° ?</v>
      </c>
      <c r="F46" t="str">
        <f>IF($B46="","N° ?",VLOOKUP($B46,Tableau1[],6,FALSE))</f>
        <v>N° ?</v>
      </c>
      <c r="G46">
        <f>Tableau2[[#This Row],[Rang]]</f>
        <v>44</v>
      </c>
      <c r="M46" s="4">
        <f t="shared" si="2"/>
        <v>44</v>
      </c>
      <c r="O46" t="str">
        <f>IF($N46="","N° ?",VLOOKUP($N46,Tableau1[],2,FALSE))</f>
        <v>N° ?</v>
      </c>
      <c r="P46" t="str">
        <f>IF($N46="","N° ?",VLOOKUP($N46,Tableau1[],3,FALSE))</f>
        <v>N° ?</v>
      </c>
      <c r="Q46" t="str">
        <f>IF($N46="","N° ?",VLOOKUP($N46,Tableau1[],4,FALSE))</f>
        <v>N° ?</v>
      </c>
      <c r="R46" t="str">
        <f>IF($N46="","N° ?",VLOOKUP($N46,Tableau1[],6,FALSE))</f>
        <v>N° ?</v>
      </c>
      <c r="S46">
        <f>Tableau24[[#This Row],[Rang]]</f>
        <v>44</v>
      </c>
    </row>
    <row r="47" spans="1:19" x14ac:dyDescent="0.2">
      <c r="A47" s="4">
        <f t="shared" si="0"/>
        <v>45</v>
      </c>
      <c r="C47" t="str">
        <f>IF($B47="","N° ?",VLOOKUP($B47,Tableau1[],2,FALSE))</f>
        <v>N° ?</v>
      </c>
      <c r="D47" t="str">
        <f>IF($B47="","N° ?",VLOOKUP($B47,Tableau1[],3,FALSE))</f>
        <v>N° ?</v>
      </c>
      <c r="E47" t="str">
        <f>IF($B47="","N° ?",VLOOKUP($B47,Tableau1[],4,FALSE))</f>
        <v>N° ?</v>
      </c>
      <c r="F47" t="str">
        <f>IF($B47="","N° ?",VLOOKUP($B47,Tableau1[],6,FALSE))</f>
        <v>N° ?</v>
      </c>
      <c r="G47">
        <f>Tableau2[[#This Row],[Rang]]</f>
        <v>45</v>
      </c>
      <c r="M47" s="4">
        <f t="shared" si="2"/>
        <v>45</v>
      </c>
      <c r="O47" t="str">
        <f>IF($N47="","N° ?",VLOOKUP($N47,Tableau1[],2,FALSE))</f>
        <v>N° ?</v>
      </c>
      <c r="P47" t="str">
        <f>IF($N47="","N° ?",VLOOKUP($N47,Tableau1[],3,FALSE))</f>
        <v>N° ?</v>
      </c>
      <c r="Q47" t="str">
        <f>IF($N47="","N° ?",VLOOKUP($N47,Tableau1[],4,FALSE))</f>
        <v>N° ?</v>
      </c>
      <c r="R47" t="str">
        <f>IF($N47="","N° ?",VLOOKUP($N47,Tableau1[],6,FALSE))</f>
        <v>N° ?</v>
      </c>
      <c r="S47">
        <f>Tableau24[[#This Row],[Rang]]</f>
        <v>45</v>
      </c>
    </row>
    <row r="48" spans="1:19" x14ac:dyDescent="0.2">
      <c r="A48" s="4">
        <f t="shared" si="0"/>
        <v>46</v>
      </c>
      <c r="C48" t="str">
        <f>IF($B48="","N° ?",VLOOKUP($B48,Tableau1[],2,FALSE))</f>
        <v>N° ?</v>
      </c>
      <c r="D48" t="str">
        <f>IF($B48="","N° ?",VLOOKUP($B48,Tableau1[],3,FALSE))</f>
        <v>N° ?</v>
      </c>
      <c r="E48" t="str">
        <f>IF($B48="","N° ?",VLOOKUP($B48,Tableau1[],4,FALSE))</f>
        <v>N° ?</v>
      </c>
      <c r="F48" t="str">
        <f>IF($B48="","N° ?",VLOOKUP($B48,Tableau1[],6,FALSE))</f>
        <v>N° ?</v>
      </c>
      <c r="G48">
        <f>Tableau2[[#This Row],[Rang]]</f>
        <v>46</v>
      </c>
      <c r="M48" s="4">
        <f t="shared" si="2"/>
        <v>46</v>
      </c>
      <c r="O48" t="str">
        <f>IF($N48="","N° ?",VLOOKUP($N48,Tableau1[],2,FALSE))</f>
        <v>N° ?</v>
      </c>
      <c r="P48" t="str">
        <f>IF($N48="","N° ?",VLOOKUP($N48,Tableau1[],3,FALSE))</f>
        <v>N° ?</v>
      </c>
      <c r="Q48" t="str">
        <f>IF($N48="","N° ?",VLOOKUP($N48,Tableau1[],4,FALSE))</f>
        <v>N° ?</v>
      </c>
      <c r="R48" t="str">
        <f>IF($N48="","N° ?",VLOOKUP($N48,Tableau1[],6,FALSE))</f>
        <v>N° ?</v>
      </c>
      <c r="S48">
        <f>Tableau24[[#This Row],[Rang]]</f>
        <v>46</v>
      </c>
    </row>
    <row r="49" spans="1:19" x14ac:dyDescent="0.2">
      <c r="A49" s="4">
        <f t="shared" si="0"/>
        <v>47</v>
      </c>
      <c r="C49" t="str">
        <f>IF($B49="","N° ?",VLOOKUP($B49,Tableau1[],2,FALSE))</f>
        <v>N° ?</v>
      </c>
      <c r="D49" t="str">
        <f>IF($B49="","N° ?",VLOOKUP($B49,Tableau1[],3,FALSE))</f>
        <v>N° ?</v>
      </c>
      <c r="E49" t="str">
        <f>IF($B49="","N° ?",VLOOKUP($B49,Tableau1[],4,FALSE))</f>
        <v>N° ?</v>
      </c>
      <c r="F49" t="str">
        <f>IF($B49="","N° ?",VLOOKUP($B49,Tableau1[],6,FALSE))</f>
        <v>N° ?</v>
      </c>
      <c r="G49">
        <f>Tableau2[[#This Row],[Rang]]</f>
        <v>47</v>
      </c>
      <c r="M49" s="4">
        <f t="shared" si="2"/>
        <v>47</v>
      </c>
      <c r="O49" t="str">
        <f>IF($N49="","N° ?",VLOOKUP($N49,Tableau1[],2,FALSE))</f>
        <v>N° ?</v>
      </c>
      <c r="P49" t="str">
        <f>IF($N49="","N° ?",VLOOKUP($N49,Tableau1[],3,FALSE))</f>
        <v>N° ?</v>
      </c>
      <c r="Q49" t="str">
        <f>IF($N49="","N° ?",VLOOKUP($N49,Tableau1[],4,FALSE))</f>
        <v>N° ?</v>
      </c>
      <c r="R49" t="str">
        <f>IF($N49="","N° ?",VLOOKUP($N49,Tableau1[],6,FALSE))</f>
        <v>N° ?</v>
      </c>
      <c r="S49">
        <f>Tableau24[[#This Row],[Rang]]</f>
        <v>47</v>
      </c>
    </row>
    <row r="50" spans="1:19" x14ac:dyDescent="0.2">
      <c r="A50" s="4">
        <f t="shared" si="0"/>
        <v>48</v>
      </c>
      <c r="C50" t="str">
        <f>IF($B50="","N° ?",VLOOKUP($B50,Tableau1[],2,FALSE))</f>
        <v>N° ?</v>
      </c>
      <c r="D50" t="str">
        <f>IF($B50="","N° ?",VLOOKUP($B50,Tableau1[],3,FALSE))</f>
        <v>N° ?</v>
      </c>
      <c r="E50" t="str">
        <f>IF($B50="","N° ?",VLOOKUP($B50,Tableau1[],4,FALSE))</f>
        <v>N° ?</v>
      </c>
      <c r="F50" t="str">
        <f>IF($B50="","N° ?",VLOOKUP($B50,Tableau1[],6,FALSE))</f>
        <v>N° ?</v>
      </c>
      <c r="G50">
        <f>Tableau2[[#This Row],[Rang]]</f>
        <v>48</v>
      </c>
      <c r="M50" s="4">
        <f t="shared" si="2"/>
        <v>48</v>
      </c>
      <c r="O50" t="str">
        <f>IF($N50="","N° ?",VLOOKUP($N50,Tableau1[],2,FALSE))</f>
        <v>N° ?</v>
      </c>
      <c r="P50" t="str">
        <f>IF($N50="","N° ?",VLOOKUP($N50,Tableau1[],3,FALSE))</f>
        <v>N° ?</v>
      </c>
      <c r="Q50" t="str">
        <f>IF($N50="","N° ?",VLOOKUP($N50,Tableau1[],4,FALSE))</f>
        <v>N° ?</v>
      </c>
      <c r="R50" t="str">
        <f>IF($N50="","N° ?",VLOOKUP($N50,Tableau1[],6,FALSE))</f>
        <v>N° ?</v>
      </c>
      <c r="S50">
        <f>Tableau24[[#This Row],[Rang]]</f>
        <v>48</v>
      </c>
    </row>
    <row r="51" spans="1:19" x14ac:dyDescent="0.2">
      <c r="A51" s="4">
        <f t="shared" si="0"/>
        <v>49</v>
      </c>
      <c r="C51" t="str">
        <f>IF($B51="","N° ?",VLOOKUP($B51,Tableau1[],2,FALSE))</f>
        <v>N° ?</v>
      </c>
      <c r="D51" t="str">
        <f>IF($B51="","N° ?",VLOOKUP($B51,Tableau1[],3,FALSE))</f>
        <v>N° ?</v>
      </c>
      <c r="E51" t="str">
        <f>IF($B51="","N° ?",VLOOKUP($B51,Tableau1[],4,FALSE))</f>
        <v>N° ?</v>
      </c>
      <c r="F51" t="str">
        <f>IF($B51="","N° ?",VLOOKUP($B51,Tableau1[],6,FALSE))</f>
        <v>N° ?</v>
      </c>
      <c r="G51">
        <f>Tableau2[[#This Row],[Rang]]</f>
        <v>49</v>
      </c>
      <c r="M51" s="4">
        <f t="shared" si="2"/>
        <v>49</v>
      </c>
      <c r="O51" t="str">
        <f>IF($N51="","N° ?",VLOOKUP($N51,Tableau1[],2,FALSE))</f>
        <v>N° ?</v>
      </c>
      <c r="P51" t="str">
        <f>IF($N51="","N° ?",VLOOKUP($N51,Tableau1[],3,FALSE))</f>
        <v>N° ?</v>
      </c>
      <c r="Q51" t="str">
        <f>IF($N51="","N° ?",VLOOKUP($N51,Tableau1[],4,FALSE))</f>
        <v>N° ?</v>
      </c>
      <c r="R51" t="str">
        <f>IF($N51="","N° ?",VLOOKUP($N51,Tableau1[],6,FALSE))</f>
        <v>N° ?</v>
      </c>
      <c r="S51">
        <f>Tableau24[[#This Row],[Rang]]</f>
        <v>49</v>
      </c>
    </row>
    <row r="52" spans="1:19" x14ac:dyDescent="0.2">
      <c r="A52" s="4">
        <f t="shared" si="0"/>
        <v>50</v>
      </c>
      <c r="C52" t="str">
        <f>IF($B52="","N° ?",VLOOKUP($B52,Tableau1[],2,FALSE))</f>
        <v>N° ?</v>
      </c>
      <c r="D52" t="str">
        <f>IF($B52="","N° ?",VLOOKUP($B52,Tableau1[],3,FALSE))</f>
        <v>N° ?</v>
      </c>
      <c r="E52" t="str">
        <f>IF($B52="","N° ?",VLOOKUP($B52,Tableau1[],4,FALSE))</f>
        <v>N° ?</v>
      </c>
      <c r="F52" t="str">
        <f>IF($B52="","N° ?",VLOOKUP($B52,Tableau1[],6,FALSE))</f>
        <v>N° ?</v>
      </c>
      <c r="G52">
        <f>Tableau2[[#This Row],[Rang]]</f>
        <v>50</v>
      </c>
      <c r="M52" s="4">
        <f t="shared" si="2"/>
        <v>50</v>
      </c>
      <c r="O52" t="str">
        <f>IF($N52="","N° ?",VLOOKUP($N52,Tableau1[],2,FALSE))</f>
        <v>N° ?</v>
      </c>
      <c r="P52" t="str">
        <f>IF($N52="","N° ?",VLOOKUP($N52,Tableau1[],3,FALSE))</f>
        <v>N° ?</v>
      </c>
      <c r="Q52" t="str">
        <f>IF($N52="","N° ?",VLOOKUP($N52,Tableau1[],4,FALSE))</f>
        <v>N° ?</v>
      </c>
      <c r="R52" t="str">
        <f>IF($N52="","N° ?",VLOOKUP($N52,Tableau1[],6,FALSE))</f>
        <v>N° ?</v>
      </c>
      <c r="S52">
        <f>Tableau24[[#This Row],[Rang]]</f>
        <v>50</v>
      </c>
    </row>
    <row r="53" spans="1:19" x14ac:dyDescent="0.2">
      <c r="A53" s="4">
        <f t="shared" si="0"/>
        <v>51</v>
      </c>
      <c r="C53" t="str">
        <f>IF($B53="","N° ?",VLOOKUP($B53,Tableau1[],2,FALSE))</f>
        <v>N° ?</v>
      </c>
      <c r="D53" t="str">
        <f>IF($B53="","N° ?",VLOOKUP($B53,Tableau1[],3,FALSE))</f>
        <v>N° ?</v>
      </c>
      <c r="E53" t="str">
        <f>IF($B53="","N° ?",VLOOKUP($B53,Tableau1[],4,FALSE))</f>
        <v>N° ?</v>
      </c>
      <c r="F53" t="str">
        <f>IF($B53="","N° ?",VLOOKUP($B53,Tableau1[],6,FALSE))</f>
        <v>N° ?</v>
      </c>
      <c r="G53">
        <f>Tableau2[[#This Row],[Rang]]</f>
        <v>51</v>
      </c>
      <c r="M53" s="4">
        <f t="shared" si="2"/>
        <v>51</v>
      </c>
      <c r="O53" t="str">
        <f>IF($N53="","N° ?",VLOOKUP($N53,Tableau1[],2,FALSE))</f>
        <v>N° ?</v>
      </c>
      <c r="P53" t="str">
        <f>IF($N53="","N° ?",VLOOKUP($N53,Tableau1[],3,FALSE))</f>
        <v>N° ?</v>
      </c>
      <c r="Q53" t="str">
        <f>IF($N53="","N° ?",VLOOKUP($N53,Tableau1[],4,FALSE))</f>
        <v>N° ?</v>
      </c>
      <c r="R53" t="str">
        <f>IF($N53="","N° ?",VLOOKUP($N53,Tableau1[],6,FALSE))</f>
        <v>N° ?</v>
      </c>
      <c r="S53">
        <f>Tableau24[[#This Row],[Rang]]</f>
        <v>51</v>
      </c>
    </row>
    <row r="54" spans="1:19" x14ac:dyDescent="0.2">
      <c r="A54" s="4">
        <f t="shared" si="0"/>
        <v>52</v>
      </c>
      <c r="C54" t="str">
        <f>IF($B54="","N° ?",VLOOKUP($B54,Tableau1[],2,FALSE))</f>
        <v>N° ?</v>
      </c>
      <c r="D54" t="str">
        <f>IF($B54="","N° ?",VLOOKUP($B54,Tableau1[],3,FALSE))</f>
        <v>N° ?</v>
      </c>
      <c r="E54" t="str">
        <f>IF($B54="","N° ?",VLOOKUP($B54,Tableau1[],4,FALSE))</f>
        <v>N° ?</v>
      </c>
      <c r="F54" t="str">
        <f>IF($B54="","N° ?",VLOOKUP($B54,Tableau1[],6,FALSE))</f>
        <v>N° ?</v>
      </c>
      <c r="G54">
        <f>Tableau2[[#This Row],[Rang]]</f>
        <v>52</v>
      </c>
      <c r="M54" s="4">
        <f t="shared" si="2"/>
        <v>52</v>
      </c>
      <c r="O54" t="str">
        <f>IF($N54="","N° ?",VLOOKUP($N54,Tableau1[],2,FALSE))</f>
        <v>N° ?</v>
      </c>
      <c r="P54" t="str">
        <f>IF($N54="","N° ?",VLOOKUP($N54,Tableau1[],3,FALSE))</f>
        <v>N° ?</v>
      </c>
      <c r="Q54" t="str">
        <f>IF($N54="","N° ?",VLOOKUP($N54,Tableau1[],4,FALSE))</f>
        <v>N° ?</v>
      </c>
      <c r="R54" t="str">
        <f>IF($N54="","N° ?",VLOOKUP($N54,Tableau1[],6,FALSE))</f>
        <v>N° ?</v>
      </c>
      <c r="S54">
        <f>Tableau24[[#This Row],[Rang]]</f>
        <v>52</v>
      </c>
    </row>
    <row r="55" spans="1:19" x14ac:dyDescent="0.2">
      <c r="A55" s="4">
        <f t="shared" si="0"/>
        <v>53</v>
      </c>
      <c r="C55" t="str">
        <f>IF($B55="","N° ?",VLOOKUP($B55,Tableau1[],2,FALSE))</f>
        <v>N° ?</v>
      </c>
      <c r="D55" t="str">
        <f>IF($B55="","N° ?",VLOOKUP($B55,Tableau1[],3,FALSE))</f>
        <v>N° ?</v>
      </c>
      <c r="E55" t="str">
        <f>IF($B55="","N° ?",VLOOKUP($B55,Tableau1[],4,FALSE))</f>
        <v>N° ?</v>
      </c>
      <c r="F55" t="str">
        <f>IF($B55="","N° ?",VLOOKUP($B55,Tableau1[],6,FALSE))</f>
        <v>N° ?</v>
      </c>
      <c r="G55">
        <f>Tableau2[[#This Row],[Rang]]</f>
        <v>53</v>
      </c>
      <c r="M55" s="4">
        <f t="shared" si="2"/>
        <v>53</v>
      </c>
      <c r="O55" t="str">
        <f>IF($N55="","N° ?",VLOOKUP($N55,Tableau1[],2,FALSE))</f>
        <v>N° ?</v>
      </c>
      <c r="P55" t="str">
        <f>IF($N55="","N° ?",VLOOKUP($N55,Tableau1[],3,FALSE))</f>
        <v>N° ?</v>
      </c>
      <c r="Q55" t="str">
        <f>IF($N55="","N° ?",VLOOKUP($N55,Tableau1[],4,FALSE))</f>
        <v>N° ?</v>
      </c>
      <c r="R55" t="str">
        <f>IF($N55="","N° ?",VLOOKUP($N55,Tableau1[],6,FALSE))</f>
        <v>N° ?</v>
      </c>
      <c r="S55">
        <f>Tableau24[[#This Row],[Rang]]</f>
        <v>53</v>
      </c>
    </row>
    <row r="56" spans="1:19" x14ac:dyDescent="0.2">
      <c r="A56" s="4">
        <f t="shared" si="0"/>
        <v>54</v>
      </c>
      <c r="C56" t="str">
        <f>IF($B56="","N° ?",VLOOKUP($B56,Tableau1[],2,FALSE))</f>
        <v>N° ?</v>
      </c>
      <c r="D56" t="str">
        <f>IF($B56="","N° ?",VLOOKUP($B56,Tableau1[],3,FALSE))</f>
        <v>N° ?</v>
      </c>
      <c r="E56" t="str">
        <f>IF($B56="","N° ?",VLOOKUP($B56,Tableau1[],4,FALSE))</f>
        <v>N° ?</v>
      </c>
      <c r="F56" t="str">
        <f>IF($B56="","N° ?",VLOOKUP($B56,Tableau1[],6,FALSE))</f>
        <v>N° ?</v>
      </c>
      <c r="G56">
        <f>Tableau2[[#This Row],[Rang]]</f>
        <v>54</v>
      </c>
      <c r="M56" s="4">
        <f t="shared" si="2"/>
        <v>54</v>
      </c>
      <c r="O56" t="str">
        <f>IF($N56="","N° ?",VLOOKUP($N56,Tableau1[],2,FALSE))</f>
        <v>N° ?</v>
      </c>
      <c r="P56" t="str">
        <f>IF($N56="","N° ?",VLOOKUP($N56,Tableau1[],3,FALSE))</f>
        <v>N° ?</v>
      </c>
      <c r="Q56" t="str">
        <f>IF($N56="","N° ?",VLOOKUP($N56,Tableau1[],4,FALSE))</f>
        <v>N° ?</v>
      </c>
      <c r="R56" t="str">
        <f>IF($N56="","N° ?",VLOOKUP($N56,Tableau1[],6,FALSE))</f>
        <v>N° ?</v>
      </c>
      <c r="S56">
        <f>Tableau24[[#This Row],[Rang]]</f>
        <v>54</v>
      </c>
    </row>
    <row r="57" spans="1:19" x14ac:dyDescent="0.2">
      <c r="A57" s="4">
        <f t="shared" si="0"/>
        <v>55</v>
      </c>
      <c r="C57" t="str">
        <f>IF($B57="","N° ?",VLOOKUP($B57,Tableau1[],2,FALSE))</f>
        <v>N° ?</v>
      </c>
      <c r="D57" t="str">
        <f>IF($B57="","N° ?",VLOOKUP($B57,Tableau1[],3,FALSE))</f>
        <v>N° ?</v>
      </c>
      <c r="E57" t="str">
        <f>IF($B57="","N° ?",VLOOKUP($B57,Tableau1[],4,FALSE))</f>
        <v>N° ?</v>
      </c>
      <c r="F57" t="str">
        <f>IF($B57="","N° ?",VLOOKUP($B57,Tableau1[],6,FALSE))</f>
        <v>N° ?</v>
      </c>
      <c r="G57">
        <f>Tableau2[[#This Row],[Rang]]</f>
        <v>55</v>
      </c>
      <c r="M57" s="4">
        <f t="shared" si="2"/>
        <v>55</v>
      </c>
      <c r="O57" t="str">
        <f>IF($N57="","N° ?",VLOOKUP($N57,Tableau1[],2,FALSE))</f>
        <v>N° ?</v>
      </c>
      <c r="P57" t="str">
        <f>IF($N57="","N° ?",VLOOKUP($N57,Tableau1[],3,FALSE))</f>
        <v>N° ?</v>
      </c>
      <c r="Q57" t="str">
        <f>IF($N57="","N° ?",VLOOKUP($N57,Tableau1[],4,FALSE))</f>
        <v>N° ?</v>
      </c>
      <c r="R57" t="str">
        <f>IF($N57="","N° ?",VLOOKUP($N57,Tableau1[],6,FALSE))</f>
        <v>N° ?</v>
      </c>
      <c r="S57">
        <f>Tableau24[[#This Row],[Rang]]</f>
        <v>55</v>
      </c>
    </row>
    <row r="58" spans="1:19" x14ac:dyDescent="0.2">
      <c r="A58" s="4">
        <f t="shared" si="0"/>
        <v>56</v>
      </c>
      <c r="C58" t="str">
        <f>IF($B58="","N° ?",VLOOKUP($B58,Tableau1[],2,FALSE))</f>
        <v>N° ?</v>
      </c>
      <c r="D58" t="str">
        <f>IF($B58="","N° ?",VLOOKUP($B58,Tableau1[],3,FALSE))</f>
        <v>N° ?</v>
      </c>
      <c r="E58" t="str">
        <f>IF($B58="","N° ?",VLOOKUP($B58,Tableau1[],4,FALSE))</f>
        <v>N° ?</v>
      </c>
      <c r="F58" t="str">
        <f>IF($B58="","N° ?",VLOOKUP($B58,Tableau1[],6,FALSE))</f>
        <v>N° ?</v>
      </c>
      <c r="G58">
        <f>Tableau2[[#This Row],[Rang]]</f>
        <v>56</v>
      </c>
      <c r="M58" s="4">
        <f t="shared" si="2"/>
        <v>56</v>
      </c>
      <c r="O58" t="str">
        <f>IF($N58="","N° ?",VLOOKUP($N58,Tableau1[],2,FALSE))</f>
        <v>N° ?</v>
      </c>
      <c r="P58" t="str">
        <f>IF($N58="","N° ?",VLOOKUP($N58,Tableau1[],3,FALSE))</f>
        <v>N° ?</v>
      </c>
      <c r="Q58" t="str">
        <f>IF($N58="","N° ?",VLOOKUP($N58,Tableau1[],4,FALSE))</f>
        <v>N° ?</v>
      </c>
      <c r="R58" t="str">
        <f>IF($N58="","N° ?",VLOOKUP($N58,Tableau1[],6,FALSE))</f>
        <v>N° ?</v>
      </c>
      <c r="S58">
        <f>Tableau24[[#This Row],[Rang]]</f>
        <v>56</v>
      </c>
    </row>
    <row r="59" spans="1:19" x14ac:dyDescent="0.2">
      <c r="A59" s="4">
        <f t="shared" si="0"/>
        <v>57</v>
      </c>
      <c r="C59" t="str">
        <f>IF($B59="","N° ?",VLOOKUP($B59,Tableau1[],2,FALSE))</f>
        <v>N° ?</v>
      </c>
      <c r="D59" t="str">
        <f>IF($B59="","N° ?",VLOOKUP($B59,Tableau1[],3,FALSE))</f>
        <v>N° ?</v>
      </c>
      <c r="E59" t="str">
        <f>IF($B59="","N° ?",VLOOKUP($B59,Tableau1[],4,FALSE))</f>
        <v>N° ?</v>
      </c>
      <c r="F59" t="str">
        <f>IF($B59="","N° ?",VLOOKUP($B59,Tableau1[],6,FALSE))</f>
        <v>N° ?</v>
      </c>
      <c r="G59">
        <f>Tableau2[[#This Row],[Rang]]</f>
        <v>57</v>
      </c>
      <c r="M59" s="4">
        <f t="shared" si="2"/>
        <v>57</v>
      </c>
      <c r="O59" t="str">
        <f>IF($N59="","N° ?",VLOOKUP($N59,Tableau1[],2,FALSE))</f>
        <v>N° ?</v>
      </c>
      <c r="P59" t="str">
        <f>IF($N59="","N° ?",VLOOKUP($N59,Tableau1[],3,FALSE))</f>
        <v>N° ?</v>
      </c>
      <c r="Q59" t="str">
        <f>IF($N59="","N° ?",VLOOKUP($N59,Tableau1[],4,FALSE))</f>
        <v>N° ?</v>
      </c>
      <c r="R59" t="str">
        <f>IF($N59="","N° ?",VLOOKUP($N59,Tableau1[],6,FALSE))</f>
        <v>N° ?</v>
      </c>
      <c r="S59">
        <f>Tableau24[[#This Row],[Rang]]</f>
        <v>57</v>
      </c>
    </row>
    <row r="60" spans="1:19" x14ac:dyDescent="0.2">
      <c r="A60" s="4">
        <f t="shared" si="0"/>
        <v>58</v>
      </c>
      <c r="C60" t="str">
        <f>IF($B60="","N° ?",VLOOKUP($B60,Tableau1[],2,FALSE))</f>
        <v>N° ?</v>
      </c>
      <c r="D60" t="str">
        <f>IF($B60="","N° ?",VLOOKUP($B60,Tableau1[],3,FALSE))</f>
        <v>N° ?</v>
      </c>
      <c r="E60" t="str">
        <f>IF($B60="","N° ?",VLOOKUP($B60,Tableau1[],4,FALSE))</f>
        <v>N° ?</v>
      </c>
      <c r="F60" t="str">
        <f>IF($B60="","N° ?",VLOOKUP($B60,Tableau1[],6,FALSE))</f>
        <v>N° ?</v>
      </c>
      <c r="G60">
        <f>Tableau2[[#This Row],[Rang]]</f>
        <v>58</v>
      </c>
      <c r="M60" s="4">
        <f t="shared" si="2"/>
        <v>58</v>
      </c>
      <c r="O60" t="str">
        <f>IF($N60="","N° ?",VLOOKUP($N60,Tableau1[],2,FALSE))</f>
        <v>N° ?</v>
      </c>
      <c r="P60" t="str">
        <f>IF($N60="","N° ?",VLOOKUP($N60,Tableau1[],3,FALSE))</f>
        <v>N° ?</v>
      </c>
      <c r="Q60" t="str">
        <f>IF($N60="","N° ?",VLOOKUP($N60,Tableau1[],4,FALSE))</f>
        <v>N° ?</v>
      </c>
      <c r="R60" t="str">
        <f>IF($N60="","N° ?",VLOOKUP($N60,Tableau1[],6,FALSE))</f>
        <v>N° ?</v>
      </c>
      <c r="S60">
        <f>Tableau24[[#This Row],[Rang]]</f>
        <v>58</v>
      </c>
    </row>
    <row r="61" spans="1:19" x14ac:dyDescent="0.2">
      <c r="A61" s="4">
        <f t="shared" si="0"/>
        <v>59</v>
      </c>
      <c r="C61" t="str">
        <f>IF($B61="","N° ?",VLOOKUP($B61,Tableau1[],2,FALSE))</f>
        <v>N° ?</v>
      </c>
      <c r="D61" t="str">
        <f>IF($B61="","N° ?",VLOOKUP($B61,Tableau1[],3,FALSE))</f>
        <v>N° ?</v>
      </c>
      <c r="E61" t="str">
        <f>IF($B61="","N° ?",VLOOKUP($B61,Tableau1[],4,FALSE))</f>
        <v>N° ?</v>
      </c>
      <c r="F61" t="str">
        <f>IF($B61="","N° ?",VLOOKUP($B61,Tableau1[],6,FALSE))</f>
        <v>N° ?</v>
      </c>
      <c r="G61">
        <f>Tableau2[[#This Row],[Rang]]</f>
        <v>59</v>
      </c>
      <c r="M61" s="4">
        <f t="shared" si="2"/>
        <v>59</v>
      </c>
      <c r="O61" t="str">
        <f>IF($N61="","N° ?",VLOOKUP($N61,Tableau1[],2,FALSE))</f>
        <v>N° ?</v>
      </c>
      <c r="P61" t="str">
        <f>IF($N61="","N° ?",VLOOKUP($N61,Tableau1[],3,FALSE))</f>
        <v>N° ?</v>
      </c>
      <c r="Q61" t="str">
        <f>IF($N61="","N° ?",VLOOKUP($N61,Tableau1[],4,FALSE))</f>
        <v>N° ?</v>
      </c>
      <c r="R61" t="str">
        <f>IF($N61="","N° ?",VLOOKUP($N61,Tableau1[],6,FALSE))</f>
        <v>N° ?</v>
      </c>
      <c r="S61">
        <f>Tableau24[[#This Row],[Rang]]</f>
        <v>59</v>
      </c>
    </row>
    <row r="62" spans="1:19" x14ac:dyDescent="0.2">
      <c r="A62" s="4">
        <f t="shared" si="0"/>
        <v>60</v>
      </c>
      <c r="C62" t="str">
        <f>IF($B62="","N° ?",VLOOKUP($B62,Tableau1[],2,FALSE))</f>
        <v>N° ?</v>
      </c>
      <c r="D62" t="str">
        <f>IF($B62="","N° ?",VLOOKUP($B62,Tableau1[],3,FALSE))</f>
        <v>N° ?</v>
      </c>
      <c r="E62" t="str">
        <f>IF($B62="","N° ?",VLOOKUP($B62,Tableau1[],4,FALSE))</f>
        <v>N° ?</v>
      </c>
      <c r="F62" t="str">
        <f>IF($B62="","N° ?",VLOOKUP($B62,Tableau1[],6,FALSE))</f>
        <v>N° ?</v>
      </c>
      <c r="G62">
        <f>Tableau2[[#This Row],[Rang]]</f>
        <v>60</v>
      </c>
      <c r="M62" s="4">
        <f t="shared" si="2"/>
        <v>60</v>
      </c>
      <c r="O62" t="str">
        <f>IF($N62="","N° ?",VLOOKUP($N62,Tableau1[],2,FALSE))</f>
        <v>N° ?</v>
      </c>
      <c r="P62" t="str">
        <f>IF($N62="","N° ?",VLOOKUP($N62,Tableau1[],3,FALSE))</f>
        <v>N° ?</v>
      </c>
      <c r="Q62" t="str">
        <f>IF($N62="","N° ?",VLOOKUP($N62,Tableau1[],4,FALSE))</f>
        <v>N° ?</v>
      </c>
      <c r="R62" t="str">
        <f>IF($N62="","N° ?",VLOOKUP($N62,Tableau1[],6,FALSE))</f>
        <v>N° ?</v>
      </c>
      <c r="S62">
        <f>Tableau24[[#This Row],[Rang]]</f>
        <v>60</v>
      </c>
    </row>
    <row r="63" spans="1:19" x14ac:dyDescent="0.2">
      <c r="A63" s="4">
        <f t="shared" si="0"/>
        <v>61</v>
      </c>
      <c r="C63" t="str">
        <f>IF($B63="","N° ?",VLOOKUP($B63,Tableau1[],2,FALSE))</f>
        <v>N° ?</v>
      </c>
      <c r="D63" t="str">
        <f>IF($B63="","N° ?",VLOOKUP($B63,Tableau1[],3,FALSE))</f>
        <v>N° ?</v>
      </c>
      <c r="E63" t="str">
        <f>IF($B63="","N° ?",VLOOKUP($B63,Tableau1[],4,FALSE))</f>
        <v>N° ?</v>
      </c>
      <c r="F63" t="str">
        <f>IF($B63="","N° ?",VLOOKUP($B63,Tableau1[],6,FALSE))</f>
        <v>N° ?</v>
      </c>
      <c r="G63">
        <f>Tableau2[[#This Row],[Rang]]</f>
        <v>61</v>
      </c>
      <c r="M63" s="4">
        <f t="shared" si="2"/>
        <v>61</v>
      </c>
      <c r="O63" t="str">
        <f>IF($N63="","N° ?",VLOOKUP($N63,Tableau1[],2,FALSE))</f>
        <v>N° ?</v>
      </c>
      <c r="P63" t="str">
        <f>IF($N63="","N° ?",VLOOKUP($N63,Tableau1[],3,FALSE))</f>
        <v>N° ?</v>
      </c>
      <c r="Q63" t="str">
        <f>IF($N63="","N° ?",VLOOKUP($N63,Tableau1[],4,FALSE))</f>
        <v>N° ?</v>
      </c>
      <c r="R63" t="str">
        <f>IF($N63="","N° ?",VLOOKUP($N63,Tableau1[],6,FALSE))</f>
        <v>N° ?</v>
      </c>
      <c r="S63">
        <f>Tableau24[[#This Row],[Rang]]</f>
        <v>61</v>
      </c>
    </row>
    <row r="64" spans="1:19" x14ac:dyDescent="0.2">
      <c r="A64" s="4">
        <f t="shared" si="0"/>
        <v>62</v>
      </c>
      <c r="C64" t="str">
        <f>IF($B64="","N° ?",VLOOKUP($B64,Tableau1[],2,FALSE))</f>
        <v>N° ?</v>
      </c>
      <c r="D64" t="str">
        <f>IF($B64="","N° ?",VLOOKUP($B64,Tableau1[],3,FALSE))</f>
        <v>N° ?</v>
      </c>
      <c r="E64" t="str">
        <f>IF($B64="","N° ?",VLOOKUP($B64,Tableau1[],4,FALSE))</f>
        <v>N° ?</v>
      </c>
      <c r="F64" t="str">
        <f>IF($B64="","N° ?",VLOOKUP($B64,Tableau1[],6,FALSE))</f>
        <v>N° ?</v>
      </c>
      <c r="G64">
        <f>Tableau2[[#This Row],[Rang]]</f>
        <v>62</v>
      </c>
      <c r="M64" s="4">
        <f t="shared" si="2"/>
        <v>62</v>
      </c>
      <c r="O64" t="str">
        <f>IF($N64="","N° ?",VLOOKUP($N64,Tableau1[],2,FALSE))</f>
        <v>N° ?</v>
      </c>
      <c r="P64" t="str">
        <f>IF($N64="","N° ?",VLOOKUP($N64,Tableau1[],3,FALSE))</f>
        <v>N° ?</v>
      </c>
      <c r="Q64" t="str">
        <f>IF($N64="","N° ?",VLOOKUP($N64,Tableau1[],4,FALSE))</f>
        <v>N° ?</v>
      </c>
      <c r="R64" t="str">
        <f>IF($N64="","N° ?",VLOOKUP($N64,Tableau1[],6,FALSE))</f>
        <v>N° ?</v>
      </c>
      <c r="S64">
        <f>Tableau24[[#This Row],[Rang]]</f>
        <v>62</v>
      </c>
    </row>
    <row r="65" spans="1:19" x14ac:dyDescent="0.2">
      <c r="A65" s="4">
        <f t="shared" si="0"/>
        <v>63</v>
      </c>
      <c r="C65" t="str">
        <f>IF($B65="","N° ?",VLOOKUP($B65,Tableau1[],2,FALSE))</f>
        <v>N° ?</v>
      </c>
      <c r="D65" t="str">
        <f>IF($B65="","N° ?",VLOOKUP($B65,Tableau1[],3,FALSE))</f>
        <v>N° ?</v>
      </c>
      <c r="E65" t="str">
        <f>IF($B65="","N° ?",VLOOKUP($B65,Tableau1[],4,FALSE))</f>
        <v>N° ?</v>
      </c>
      <c r="F65" t="str">
        <f>IF($B65="","N° ?",VLOOKUP($B65,Tableau1[],6,FALSE))</f>
        <v>N° ?</v>
      </c>
      <c r="G65">
        <f>Tableau2[[#This Row],[Rang]]</f>
        <v>63</v>
      </c>
      <c r="M65" s="4">
        <f t="shared" si="2"/>
        <v>63</v>
      </c>
      <c r="O65" t="str">
        <f>IF($N65="","N° ?",VLOOKUP($N65,Tableau1[],2,FALSE))</f>
        <v>N° ?</v>
      </c>
      <c r="P65" t="str">
        <f>IF($N65="","N° ?",VLOOKUP($N65,Tableau1[],3,FALSE))</f>
        <v>N° ?</v>
      </c>
      <c r="Q65" t="str">
        <f>IF($N65="","N° ?",VLOOKUP($N65,Tableau1[],4,FALSE))</f>
        <v>N° ?</v>
      </c>
      <c r="R65" t="str">
        <f>IF($N65="","N° ?",VLOOKUP($N65,Tableau1[],6,FALSE))</f>
        <v>N° ?</v>
      </c>
      <c r="S65">
        <f>Tableau24[[#This Row],[Rang]]</f>
        <v>63</v>
      </c>
    </row>
    <row r="66" spans="1:19" x14ac:dyDescent="0.2">
      <c r="A66" s="4">
        <f t="shared" si="0"/>
        <v>64</v>
      </c>
      <c r="C66" t="str">
        <f>IF($B66="","N° ?",VLOOKUP($B66,Tableau1[],2,FALSE))</f>
        <v>N° ?</v>
      </c>
      <c r="D66" t="str">
        <f>IF($B66="","N° ?",VLOOKUP($B66,Tableau1[],3,FALSE))</f>
        <v>N° ?</v>
      </c>
      <c r="E66" t="str">
        <f>IF($B66="","N° ?",VLOOKUP($B66,Tableau1[],4,FALSE))</f>
        <v>N° ?</v>
      </c>
      <c r="F66" t="str">
        <f>IF($B66="","N° ?",VLOOKUP($B66,Tableau1[],6,FALSE))</f>
        <v>N° ?</v>
      </c>
      <c r="G66">
        <f>Tableau2[[#This Row],[Rang]]</f>
        <v>64</v>
      </c>
      <c r="M66" s="4">
        <f t="shared" si="2"/>
        <v>64</v>
      </c>
      <c r="O66" t="str">
        <f>IF($N66="","N° ?",VLOOKUP($N66,Tableau1[],2,FALSE))</f>
        <v>N° ?</v>
      </c>
      <c r="P66" t="str">
        <f>IF($N66="","N° ?",VLOOKUP($N66,Tableau1[],3,FALSE))</f>
        <v>N° ?</v>
      </c>
      <c r="Q66" t="str">
        <f>IF($N66="","N° ?",VLOOKUP($N66,Tableau1[],4,FALSE))</f>
        <v>N° ?</v>
      </c>
      <c r="R66" t="str">
        <f>IF($N66="","N° ?",VLOOKUP($N66,Tableau1[],6,FALSE))</f>
        <v>N° ?</v>
      </c>
      <c r="S66">
        <f>Tableau24[[#This Row],[Rang]]</f>
        <v>64</v>
      </c>
    </row>
    <row r="67" spans="1:19" x14ac:dyDescent="0.2">
      <c r="A67" s="4">
        <f t="shared" si="0"/>
        <v>65</v>
      </c>
      <c r="C67" t="str">
        <f>IF($B67="","N° ?",VLOOKUP($B67,Tableau1[],2,FALSE))</f>
        <v>N° ?</v>
      </c>
      <c r="D67" t="str">
        <f>IF($B67="","N° ?",VLOOKUP($B67,Tableau1[],3,FALSE))</f>
        <v>N° ?</v>
      </c>
      <c r="E67" t="str">
        <f>IF($B67="","N° ?",VLOOKUP($B67,Tableau1[],4,FALSE))</f>
        <v>N° ?</v>
      </c>
      <c r="F67" t="str">
        <f>IF($B67="","N° ?",VLOOKUP($B67,Tableau1[],6,FALSE))</f>
        <v>N° ?</v>
      </c>
      <c r="G67">
        <f>Tableau2[[#This Row],[Rang]]</f>
        <v>65</v>
      </c>
      <c r="M67" s="4">
        <f t="shared" si="2"/>
        <v>65</v>
      </c>
      <c r="O67" t="str">
        <f>IF($N67="","N° ?",VLOOKUP($N67,Tableau1[],2,FALSE))</f>
        <v>N° ?</v>
      </c>
      <c r="P67" t="str">
        <f>IF($N67="","N° ?",VLOOKUP($N67,Tableau1[],3,FALSE))</f>
        <v>N° ?</v>
      </c>
      <c r="Q67" t="str">
        <f>IF($N67="","N° ?",VLOOKUP($N67,Tableau1[],4,FALSE))</f>
        <v>N° ?</v>
      </c>
      <c r="R67" t="str">
        <f>IF($N67="","N° ?",VLOOKUP($N67,Tableau1[],6,FALSE))</f>
        <v>N° ?</v>
      </c>
      <c r="S67">
        <f>Tableau24[[#This Row],[Rang]]</f>
        <v>65</v>
      </c>
    </row>
    <row r="68" spans="1:19" x14ac:dyDescent="0.2">
      <c r="A68" s="4">
        <f t="shared" si="0"/>
        <v>66</v>
      </c>
      <c r="C68" t="str">
        <f>IF($B68="","N° ?",VLOOKUP($B68,Tableau1[],2,FALSE))</f>
        <v>N° ?</v>
      </c>
      <c r="D68" t="str">
        <f>IF($B68="","N° ?",VLOOKUP($B68,Tableau1[],3,FALSE))</f>
        <v>N° ?</v>
      </c>
      <c r="E68" t="str">
        <f>IF($B68="","N° ?",VLOOKUP($B68,Tableau1[],4,FALSE))</f>
        <v>N° ?</v>
      </c>
      <c r="F68" t="str">
        <f>IF($B68="","N° ?",VLOOKUP($B68,Tableau1[],6,FALSE))</f>
        <v>N° ?</v>
      </c>
      <c r="G68">
        <f>Tableau2[[#This Row],[Rang]]</f>
        <v>66</v>
      </c>
      <c r="M68" s="4">
        <f t="shared" si="2"/>
        <v>66</v>
      </c>
      <c r="O68" t="str">
        <f>IF($N68="","N° ?",VLOOKUP($N68,Tableau1[],2,FALSE))</f>
        <v>N° ?</v>
      </c>
      <c r="P68" t="str">
        <f>IF($N68="","N° ?",VLOOKUP($N68,Tableau1[],3,FALSE))</f>
        <v>N° ?</v>
      </c>
      <c r="Q68" t="str">
        <f>IF($N68="","N° ?",VLOOKUP($N68,Tableau1[],4,FALSE))</f>
        <v>N° ?</v>
      </c>
      <c r="R68" t="str">
        <f>IF($N68="","N° ?",VLOOKUP($N68,Tableau1[],6,FALSE))</f>
        <v>N° ?</v>
      </c>
      <c r="S68">
        <f>Tableau24[[#This Row],[Rang]]</f>
        <v>66</v>
      </c>
    </row>
    <row r="69" spans="1:19" x14ac:dyDescent="0.2">
      <c r="A69" s="4">
        <f t="shared" ref="A69:A102" si="4">A68+1</f>
        <v>67</v>
      </c>
      <c r="C69" t="str">
        <f>IF($B69="","N° ?",VLOOKUP($B69,Tableau1[],2,FALSE))</f>
        <v>N° ?</v>
      </c>
      <c r="D69" t="str">
        <f>IF($B69="","N° ?",VLOOKUP($B69,Tableau1[],3,FALSE))</f>
        <v>N° ?</v>
      </c>
      <c r="E69" t="str">
        <f>IF($B69="","N° ?",VLOOKUP($B69,Tableau1[],4,FALSE))</f>
        <v>N° ?</v>
      </c>
      <c r="F69" t="str">
        <f>IF($B69="","N° ?",VLOOKUP($B69,Tableau1[],6,FALSE))</f>
        <v>N° ?</v>
      </c>
      <c r="G69">
        <f>Tableau2[[#This Row],[Rang]]</f>
        <v>67</v>
      </c>
      <c r="M69" s="4">
        <f t="shared" ref="M69:M102" si="5">M68+1</f>
        <v>67</v>
      </c>
      <c r="O69" t="str">
        <f>IF($N69="","N° ?",VLOOKUP($N69,Tableau1[],2,FALSE))</f>
        <v>N° ?</v>
      </c>
      <c r="P69" t="str">
        <f>IF($N69="","N° ?",VLOOKUP($N69,Tableau1[],3,FALSE))</f>
        <v>N° ?</v>
      </c>
      <c r="Q69" t="str">
        <f>IF($N69="","N° ?",VLOOKUP($N69,Tableau1[],4,FALSE))</f>
        <v>N° ?</v>
      </c>
      <c r="R69" t="str">
        <f>IF($N69="","N° ?",VLOOKUP($N69,Tableau1[],6,FALSE))</f>
        <v>N° ?</v>
      </c>
      <c r="S69">
        <f>Tableau24[[#This Row],[Rang]]</f>
        <v>67</v>
      </c>
    </row>
    <row r="70" spans="1:19" x14ac:dyDescent="0.2">
      <c r="A70" s="4">
        <f t="shared" si="4"/>
        <v>68</v>
      </c>
      <c r="C70" t="str">
        <f>IF($B70="","N° ?",VLOOKUP($B70,Tableau1[],2,FALSE))</f>
        <v>N° ?</v>
      </c>
      <c r="D70" t="str">
        <f>IF($B70="","N° ?",VLOOKUP($B70,Tableau1[],3,FALSE))</f>
        <v>N° ?</v>
      </c>
      <c r="E70" t="str">
        <f>IF($B70="","N° ?",VLOOKUP($B70,Tableau1[],4,FALSE))</f>
        <v>N° ?</v>
      </c>
      <c r="F70" t="str">
        <f>IF($B70="","N° ?",VLOOKUP($B70,Tableau1[],6,FALSE))</f>
        <v>N° ?</v>
      </c>
      <c r="G70">
        <f>Tableau2[[#This Row],[Rang]]</f>
        <v>68</v>
      </c>
      <c r="M70" s="4">
        <f t="shared" si="5"/>
        <v>68</v>
      </c>
      <c r="O70" t="str">
        <f>IF($N70="","N° ?",VLOOKUP($N70,Tableau1[],2,FALSE))</f>
        <v>N° ?</v>
      </c>
      <c r="P70" t="str">
        <f>IF($N70="","N° ?",VLOOKUP($N70,Tableau1[],3,FALSE))</f>
        <v>N° ?</v>
      </c>
      <c r="Q70" t="str">
        <f>IF($N70="","N° ?",VLOOKUP($N70,Tableau1[],4,FALSE))</f>
        <v>N° ?</v>
      </c>
      <c r="R70" t="str">
        <f>IF($N70="","N° ?",VLOOKUP($N70,Tableau1[],6,FALSE))</f>
        <v>N° ?</v>
      </c>
      <c r="S70">
        <f>Tableau24[[#This Row],[Rang]]</f>
        <v>68</v>
      </c>
    </row>
    <row r="71" spans="1:19" x14ac:dyDescent="0.2">
      <c r="A71" s="4">
        <f t="shared" si="4"/>
        <v>69</v>
      </c>
      <c r="C71" t="str">
        <f>IF($B71="","N° ?",VLOOKUP($B71,Tableau1[],2,FALSE))</f>
        <v>N° ?</v>
      </c>
      <c r="D71" t="str">
        <f>IF($B71="","N° ?",VLOOKUP($B71,Tableau1[],3,FALSE))</f>
        <v>N° ?</v>
      </c>
      <c r="E71" t="str">
        <f>IF($B71="","N° ?",VLOOKUP($B71,Tableau1[],4,FALSE))</f>
        <v>N° ?</v>
      </c>
      <c r="F71" t="str">
        <f>IF($B71="","N° ?",VLOOKUP($B71,Tableau1[],6,FALSE))</f>
        <v>N° ?</v>
      </c>
      <c r="G71">
        <f>Tableau2[[#This Row],[Rang]]</f>
        <v>69</v>
      </c>
      <c r="M71" s="4">
        <f t="shared" si="5"/>
        <v>69</v>
      </c>
      <c r="O71" t="str">
        <f>IF($N71="","N° ?",VLOOKUP($N71,Tableau1[],2,FALSE))</f>
        <v>N° ?</v>
      </c>
      <c r="P71" t="str">
        <f>IF($N71="","N° ?",VLOOKUP($N71,Tableau1[],3,FALSE))</f>
        <v>N° ?</v>
      </c>
      <c r="Q71" t="str">
        <f>IF($N71="","N° ?",VLOOKUP($N71,Tableau1[],4,FALSE))</f>
        <v>N° ?</v>
      </c>
      <c r="R71" t="str">
        <f>IF($N71="","N° ?",VLOOKUP($N71,Tableau1[],6,FALSE))</f>
        <v>N° ?</v>
      </c>
      <c r="S71">
        <f>Tableau24[[#This Row],[Rang]]</f>
        <v>69</v>
      </c>
    </row>
    <row r="72" spans="1:19" x14ac:dyDescent="0.2">
      <c r="A72" s="4">
        <f t="shared" si="4"/>
        <v>70</v>
      </c>
      <c r="C72" t="str">
        <f>IF($B72="","N° ?",VLOOKUP($B72,Tableau1[],2,FALSE))</f>
        <v>N° ?</v>
      </c>
      <c r="D72" t="str">
        <f>IF($B72="","N° ?",VLOOKUP($B72,Tableau1[],3,FALSE))</f>
        <v>N° ?</v>
      </c>
      <c r="E72" t="str">
        <f>IF($B72="","N° ?",VLOOKUP($B72,Tableau1[],4,FALSE))</f>
        <v>N° ?</v>
      </c>
      <c r="F72" t="str">
        <f>IF($B72="","N° ?",VLOOKUP($B72,Tableau1[],6,FALSE))</f>
        <v>N° ?</v>
      </c>
      <c r="G72">
        <f>Tableau2[[#This Row],[Rang]]</f>
        <v>70</v>
      </c>
      <c r="M72" s="4">
        <f t="shared" si="5"/>
        <v>70</v>
      </c>
      <c r="O72" t="str">
        <f>IF($N72="","N° ?",VLOOKUP($N72,Tableau1[],2,FALSE))</f>
        <v>N° ?</v>
      </c>
      <c r="P72" t="str">
        <f>IF($N72="","N° ?",VLOOKUP($N72,Tableau1[],3,FALSE))</f>
        <v>N° ?</v>
      </c>
      <c r="Q72" t="str">
        <f>IF($N72="","N° ?",VLOOKUP($N72,Tableau1[],4,FALSE))</f>
        <v>N° ?</v>
      </c>
      <c r="R72" t="str">
        <f>IF($N72="","N° ?",VLOOKUP($N72,Tableau1[],6,FALSE))</f>
        <v>N° ?</v>
      </c>
      <c r="S72">
        <f>Tableau24[[#This Row],[Rang]]</f>
        <v>70</v>
      </c>
    </row>
    <row r="73" spans="1:19" x14ac:dyDescent="0.2">
      <c r="A73" s="4">
        <f t="shared" si="4"/>
        <v>71</v>
      </c>
      <c r="C73" t="str">
        <f>IF($B73="","N° ?",VLOOKUP($B73,Tableau1[],2,FALSE))</f>
        <v>N° ?</v>
      </c>
      <c r="D73" t="str">
        <f>IF($B73="","N° ?",VLOOKUP($B73,Tableau1[],3,FALSE))</f>
        <v>N° ?</v>
      </c>
      <c r="E73" t="str">
        <f>IF($B73="","N° ?",VLOOKUP($B73,Tableau1[],4,FALSE))</f>
        <v>N° ?</v>
      </c>
      <c r="F73" t="str">
        <f>IF($B73="","N° ?",VLOOKUP($B73,Tableau1[],6,FALSE))</f>
        <v>N° ?</v>
      </c>
      <c r="G73">
        <f>Tableau2[[#This Row],[Rang]]</f>
        <v>71</v>
      </c>
      <c r="M73" s="4">
        <f t="shared" si="5"/>
        <v>71</v>
      </c>
      <c r="O73" t="str">
        <f>IF($N73="","N° ?",VLOOKUP($N73,Tableau1[],2,FALSE))</f>
        <v>N° ?</v>
      </c>
      <c r="P73" t="str">
        <f>IF($N73="","N° ?",VLOOKUP($N73,Tableau1[],3,FALSE))</f>
        <v>N° ?</v>
      </c>
      <c r="Q73" t="str">
        <f>IF($N73="","N° ?",VLOOKUP($N73,Tableau1[],4,FALSE))</f>
        <v>N° ?</v>
      </c>
      <c r="R73" t="str">
        <f>IF($N73="","N° ?",VLOOKUP($N73,Tableau1[],6,FALSE))</f>
        <v>N° ?</v>
      </c>
      <c r="S73">
        <f>Tableau24[[#This Row],[Rang]]</f>
        <v>71</v>
      </c>
    </row>
    <row r="74" spans="1:19" x14ac:dyDescent="0.2">
      <c r="A74" s="4">
        <f t="shared" si="4"/>
        <v>72</v>
      </c>
      <c r="C74" t="str">
        <f>IF($B74="","N° ?",VLOOKUP($B74,Tableau1[],2,FALSE))</f>
        <v>N° ?</v>
      </c>
      <c r="D74" t="str">
        <f>IF($B74="","N° ?",VLOOKUP($B74,Tableau1[],3,FALSE))</f>
        <v>N° ?</v>
      </c>
      <c r="E74" t="str">
        <f>IF($B74="","N° ?",VLOOKUP($B74,Tableau1[],4,FALSE))</f>
        <v>N° ?</v>
      </c>
      <c r="F74" t="str">
        <f>IF($B74="","N° ?",VLOOKUP($B74,Tableau1[],6,FALSE))</f>
        <v>N° ?</v>
      </c>
      <c r="G74">
        <f>Tableau2[[#This Row],[Rang]]</f>
        <v>72</v>
      </c>
      <c r="M74" s="4">
        <f t="shared" si="5"/>
        <v>72</v>
      </c>
      <c r="O74" t="str">
        <f>IF($N74="","N° ?",VLOOKUP($N74,Tableau1[],2,FALSE))</f>
        <v>N° ?</v>
      </c>
      <c r="P74" t="str">
        <f>IF($N74="","N° ?",VLOOKUP($N74,Tableau1[],3,FALSE))</f>
        <v>N° ?</v>
      </c>
      <c r="Q74" t="str">
        <f>IF($N74="","N° ?",VLOOKUP($N74,Tableau1[],4,FALSE))</f>
        <v>N° ?</v>
      </c>
      <c r="R74" t="str">
        <f>IF($N74="","N° ?",VLOOKUP($N74,Tableau1[],6,FALSE))</f>
        <v>N° ?</v>
      </c>
      <c r="S74">
        <f>Tableau24[[#This Row],[Rang]]</f>
        <v>72</v>
      </c>
    </row>
    <row r="75" spans="1:19" x14ac:dyDescent="0.2">
      <c r="A75" s="4">
        <f t="shared" si="4"/>
        <v>73</v>
      </c>
      <c r="C75" t="str">
        <f>IF($B75="","N° ?",VLOOKUP($B75,Tableau1[],2,FALSE))</f>
        <v>N° ?</v>
      </c>
      <c r="D75" t="str">
        <f>IF($B75="","N° ?",VLOOKUP($B75,Tableau1[],3,FALSE))</f>
        <v>N° ?</v>
      </c>
      <c r="E75" t="str">
        <f>IF($B75="","N° ?",VLOOKUP($B75,Tableau1[],4,FALSE))</f>
        <v>N° ?</v>
      </c>
      <c r="F75" t="str">
        <f>IF($B75="","N° ?",VLOOKUP($B75,Tableau1[],6,FALSE))</f>
        <v>N° ?</v>
      </c>
      <c r="G75">
        <f>Tableau2[[#This Row],[Rang]]</f>
        <v>73</v>
      </c>
      <c r="M75" s="4">
        <f t="shared" si="5"/>
        <v>73</v>
      </c>
      <c r="O75" t="str">
        <f>IF($N75="","N° ?",VLOOKUP($N75,Tableau1[],2,FALSE))</f>
        <v>N° ?</v>
      </c>
      <c r="P75" t="str">
        <f>IF($N75="","N° ?",VLOOKUP($N75,Tableau1[],3,FALSE))</f>
        <v>N° ?</v>
      </c>
      <c r="Q75" t="str">
        <f>IF($N75="","N° ?",VLOOKUP($N75,Tableau1[],4,FALSE))</f>
        <v>N° ?</v>
      </c>
      <c r="R75" t="str">
        <f>IF($N75="","N° ?",VLOOKUP($N75,Tableau1[],6,FALSE))</f>
        <v>N° ?</v>
      </c>
      <c r="S75">
        <f>Tableau24[[#This Row],[Rang]]</f>
        <v>73</v>
      </c>
    </row>
    <row r="76" spans="1:19" x14ac:dyDescent="0.2">
      <c r="A76" s="4">
        <f t="shared" si="4"/>
        <v>74</v>
      </c>
      <c r="C76" t="str">
        <f>IF($B76="","N° ?",VLOOKUP($B76,Tableau1[],2,FALSE))</f>
        <v>N° ?</v>
      </c>
      <c r="D76" t="str">
        <f>IF($B76="","N° ?",VLOOKUP($B76,Tableau1[],3,FALSE))</f>
        <v>N° ?</v>
      </c>
      <c r="E76" t="str">
        <f>IF($B76="","N° ?",VLOOKUP($B76,Tableau1[],4,FALSE))</f>
        <v>N° ?</v>
      </c>
      <c r="F76" t="str">
        <f>IF($B76="","N° ?",VLOOKUP($B76,Tableau1[],6,FALSE))</f>
        <v>N° ?</v>
      </c>
      <c r="G76">
        <f>Tableau2[[#This Row],[Rang]]</f>
        <v>74</v>
      </c>
      <c r="M76" s="4">
        <f t="shared" si="5"/>
        <v>74</v>
      </c>
      <c r="O76" t="str">
        <f>IF($N76="","N° ?",VLOOKUP($N76,Tableau1[],2,FALSE))</f>
        <v>N° ?</v>
      </c>
      <c r="P76" t="str">
        <f>IF($N76="","N° ?",VLOOKUP($N76,Tableau1[],3,FALSE))</f>
        <v>N° ?</v>
      </c>
      <c r="Q76" t="str">
        <f>IF($N76="","N° ?",VLOOKUP($N76,Tableau1[],4,FALSE))</f>
        <v>N° ?</v>
      </c>
      <c r="R76" t="str">
        <f>IF($N76="","N° ?",VLOOKUP($N76,Tableau1[],6,FALSE))</f>
        <v>N° ?</v>
      </c>
      <c r="S76">
        <f>Tableau24[[#This Row],[Rang]]</f>
        <v>74</v>
      </c>
    </row>
    <row r="77" spans="1:19" x14ac:dyDescent="0.2">
      <c r="A77" s="4">
        <f t="shared" si="4"/>
        <v>75</v>
      </c>
      <c r="C77" t="str">
        <f>IF($B77="","N° ?",VLOOKUP($B77,Tableau1[],2,FALSE))</f>
        <v>N° ?</v>
      </c>
      <c r="D77" t="str">
        <f>IF($B77="","N° ?",VLOOKUP($B77,Tableau1[],3,FALSE))</f>
        <v>N° ?</v>
      </c>
      <c r="E77" t="str">
        <f>IF($B77="","N° ?",VLOOKUP($B77,Tableau1[],4,FALSE))</f>
        <v>N° ?</v>
      </c>
      <c r="F77" t="str">
        <f>IF($B77="","N° ?",VLOOKUP($B77,Tableau1[],6,FALSE))</f>
        <v>N° ?</v>
      </c>
      <c r="G77">
        <f>Tableau2[[#This Row],[Rang]]</f>
        <v>75</v>
      </c>
      <c r="M77" s="4">
        <f t="shared" si="5"/>
        <v>75</v>
      </c>
      <c r="O77" t="str">
        <f>IF($N77="","N° ?",VLOOKUP($N77,Tableau1[],2,FALSE))</f>
        <v>N° ?</v>
      </c>
      <c r="P77" t="str">
        <f>IF($N77="","N° ?",VLOOKUP($N77,Tableau1[],3,FALSE))</f>
        <v>N° ?</v>
      </c>
      <c r="Q77" t="str">
        <f>IF($N77="","N° ?",VLOOKUP($N77,Tableau1[],4,FALSE))</f>
        <v>N° ?</v>
      </c>
      <c r="R77" t="str">
        <f>IF($N77="","N° ?",VLOOKUP($N77,Tableau1[],6,FALSE))</f>
        <v>N° ?</v>
      </c>
      <c r="S77">
        <f>Tableau24[[#This Row],[Rang]]</f>
        <v>75</v>
      </c>
    </row>
    <row r="78" spans="1:19" x14ac:dyDescent="0.2">
      <c r="A78" s="4">
        <f t="shared" si="4"/>
        <v>76</v>
      </c>
      <c r="C78" s="5" t="str">
        <f>IF($B78="","N° ?",VLOOKUP($B78,Tableau1[],2,FALSE))</f>
        <v>N° ?</v>
      </c>
      <c r="D78" s="5" t="str">
        <f>IF($B78="","N° ?",VLOOKUP($B78,Tableau1[],3,FALSE))</f>
        <v>N° ?</v>
      </c>
      <c r="E78" s="5" t="str">
        <f>IF($B78="","N° ?",VLOOKUP($B78,Tableau1[],4,FALSE))</f>
        <v>N° ?</v>
      </c>
      <c r="F78" s="5" t="str">
        <f>IF($B78="","N° ?",VLOOKUP($B78,Tableau1[],6,FALSE))</f>
        <v>N° ?</v>
      </c>
      <c r="G78">
        <f>Tableau2[[#This Row],[Rang]]</f>
        <v>76</v>
      </c>
      <c r="M78" s="4">
        <f t="shared" si="5"/>
        <v>76</v>
      </c>
      <c r="O78" s="5" t="str">
        <f>IF($N78="","N° ?",VLOOKUP($N78,Tableau1[],2,FALSE))</f>
        <v>N° ?</v>
      </c>
      <c r="P78" s="5" t="str">
        <f>IF($N78="","N° ?",VLOOKUP($N78,Tableau1[],3,FALSE))</f>
        <v>N° ?</v>
      </c>
      <c r="Q78" s="5" t="str">
        <f>IF($N78="","N° ?",VLOOKUP($N78,Tableau1[],4,FALSE))</f>
        <v>N° ?</v>
      </c>
      <c r="R78" s="5" t="str">
        <f>IF($N78="","N° ?",VLOOKUP($N78,Tableau1[],6,FALSE))</f>
        <v>N° ?</v>
      </c>
      <c r="S78">
        <f>Tableau24[[#This Row],[Rang]]</f>
        <v>76</v>
      </c>
    </row>
    <row r="79" spans="1:19" x14ac:dyDescent="0.2">
      <c r="A79" s="4">
        <f t="shared" si="4"/>
        <v>77</v>
      </c>
      <c r="C79" s="5" t="str">
        <f>IF($B79="","N° ?",VLOOKUP($B79,Tableau1[],2,FALSE))</f>
        <v>N° ?</v>
      </c>
      <c r="D79" s="5" t="str">
        <f>IF($B79="","N° ?",VLOOKUP($B79,Tableau1[],3,FALSE))</f>
        <v>N° ?</v>
      </c>
      <c r="E79" s="5" t="str">
        <f>IF($B79="","N° ?",VLOOKUP($B79,Tableau1[],4,FALSE))</f>
        <v>N° ?</v>
      </c>
      <c r="F79" s="5" t="str">
        <f>IF($B79="","N° ?",VLOOKUP($B79,Tableau1[],6,FALSE))</f>
        <v>N° ?</v>
      </c>
      <c r="G79">
        <f>Tableau2[[#This Row],[Rang]]</f>
        <v>77</v>
      </c>
      <c r="M79" s="4">
        <f t="shared" si="5"/>
        <v>77</v>
      </c>
      <c r="O79" s="5" t="str">
        <f>IF($N79="","N° ?",VLOOKUP($N79,Tableau1[],2,FALSE))</f>
        <v>N° ?</v>
      </c>
      <c r="P79" s="5" t="str">
        <f>IF($N79="","N° ?",VLOOKUP($N79,Tableau1[],3,FALSE))</f>
        <v>N° ?</v>
      </c>
      <c r="Q79" s="5" t="str">
        <f>IF($N79="","N° ?",VLOOKUP($N79,Tableau1[],4,FALSE))</f>
        <v>N° ?</v>
      </c>
      <c r="R79" s="5" t="str">
        <f>IF($N79="","N° ?",VLOOKUP($N79,Tableau1[],6,FALSE))</f>
        <v>N° ?</v>
      </c>
      <c r="S79">
        <f>Tableau24[[#This Row],[Rang]]</f>
        <v>77</v>
      </c>
    </row>
    <row r="80" spans="1:19" x14ac:dyDescent="0.2">
      <c r="A80" s="4">
        <f t="shared" si="4"/>
        <v>78</v>
      </c>
      <c r="C80" s="5" t="str">
        <f>IF($B80="","N° ?",VLOOKUP($B80,Tableau1[],2,FALSE))</f>
        <v>N° ?</v>
      </c>
      <c r="D80" s="5" t="str">
        <f>IF($B80="","N° ?",VLOOKUP($B80,Tableau1[],3,FALSE))</f>
        <v>N° ?</v>
      </c>
      <c r="E80" s="5" t="str">
        <f>IF($B80="","N° ?",VLOOKUP($B80,Tableau1[],4,FALSE))</f>
        <v>N° ?</v>
      </c>
      <c r="F80" s="5" t="str">
        <f>IF($B80="","N° ?",VLOOKUP($B80,Tableau1[],6,FALSE))</f>
        <v>N° ?</v>
      </c>
      <c r="G80">
        <f>Tableau2[[#This Row],[Rang]]</f>
        <v>78</v>
      </c>
      <c r="M80" s="4">
        <f t="shared" si="5"/>
        <v>78</v>
      </c>
      <c r="O80" s="5" t="str">
        <f>IF($N80="","N° ?",VLOOKUP($N80,Tableau1[],2,FALSE))</f>
        <v>N° ?</v>
      </c>
      <c r="P80" s="5" t="str">
        <f>IF($N80="","N° ?",VLOOKUP($N80,Tableau1[],3,FALSE))</f>
        <v>N° ?</v>
      </c>
      <c r="Q80" s="5" t="str">
        <f>IF($N80="","N° ?",VLOOKUP($N80,Tableau1[],4,FALSE))</f>
        <v>N° ?</v>
      </c>
      <c r="R80" s="5" t="str">
        <f>IF($N80="","N° ?",VLOOKUP($N80,Tableau1[],6,FALSE))</f>
        <v>N° ?</v>
      </c>
      <c r="S80">
        <f>Tableau24[[#This Row],[Rang]]</f>
        <v>78</v>
      </c>
    </row>
    <row r="81" spans="1:19" x14ac:dyDescent="0.2">
      <c r="A81" s="4">
        <f t="shared" si="4"/>
        <v>79</v>
      </c>
      <c r="C81" s="5" t="str">
        <f>IF($B81="","N° ?",VLOOKUP($B81,Tableau1[],2,FALSE))</f>
        <v>N° ?</v>
      </c>
      <c r="D81" s="5" t="str">
        <f>IF($B81="","N° ?",VLOOKUP($B81,Tableau1[],3,FALSE))</f>
        <v>N° ?</v>
      </c>
      <c r="E81" s="5" t="str">
        <f>IF($B81="","N° ?",VLOOKUP($B81,Tableau1[],4,FALSE))</f>
        <v>N° ?</v>
      </c>
      <c r="F81" s="5" t="str">
        <f>IF($B81="","N° ?",VLOOKUP($B81,Tableau1[],6,FALSE))</f>
        <v>N° ?</v>
      </c>
      <c r="G81">
        <f>Tableau2[[#This Row],[Rang]]</f>
        <v>79</v>
      </c>
      <c r="M81" s="4">
        <f t="shared" si="5"/>
        <v>79</v>
      </c>
      <c r="O81" s="5" t="str">
        <f>IF($N81="","N° ?",VLOOKUP($N81,Tableau1[],2,FALSE))</f>
        <v>N° ?</v>
      </c>
      <c r="P81" s="5" t="str">
        <f>IF($N81="","N° ?",VLOOKUP($N81,Tableau1[],3,FALSE))</f>
        <v>N° ?</v>
      </c>
      <c r="Q81" s="5" t="str">
        <f>IF($N81="","N° ?",VLOOKUP($N81,Tableau1[],4,FALSE))</f>
        <v>N° ?</v>
      </c>
      <c r="R81" s="5" t="str">
        <f>IF($N81="","N° ?",VLOOKUP($N81,Tableau1[],6,FALSE))</f>
        <v>N° ?</v>
      </c>
      <c r="S81">
        <f>Tableau24[[#This Row],[Rang]]</f>
        <v>79</v>
      </c>
    </row>
    <row r="82" spans="1:19" x14ac:dyDescent="0.2">
      <c r="A82" s="4">
        <f t="shared" si="4"/>
        <v>80</v>
      </c>
      <c r="C82" s="5" t="str">
        <f>IF($B82="","N° ?",VLOOKUP($B82,Tableau1[],2,FALSE))</f>
        <v>N° ?</v>
      </c>
      <c r="D82" s="5" t="str">
        <f>IF($B82="","N° ?",VLOOKUP($B82,Tableau1[],3,FALSE))</f>
        <v>N° ?</v>
      </c>
      <c r="E82" s="5" t="str">
        <f>IF($B82="","N° ?",VLOOKUP($B82,Tableau1[],4,FALSE))</f>
        <v>N° ?</v>
      </c>
      <c r="F82" s="5" t="str">
        <f>IF($B82="","N° ?",VLOOKUP($B82,Tableau1[],6,FALSE))</f>
        <v>N° ?</v>
      </c>
      <c r="G82">
        <f>Tableau2[[#This Row],[Rang]]</f>
        <v>80</v>
      </c>
      <c r="M82" s="4">
        <f t="shared" si="5"/>
        <v>80</v>
      </c>
      <c r="O82" s="5" t="str">
        <f>IF($N82="","N° ?",VLOOKUP($N82,Tableau1[],2,FALSE))</f>
        <v>N° ?</v>
      </c>
      <c r="P82" s="5" t="str">
        <f>IF($N82="","N° ?",VLOOKUP($N82,Tableau1[],3,FALSE))</f>
        <v>N° ?</v>
      </c>
      <c r="Q82" s="5" t="str">
        <f>IF($N82="","N° ?",VLOOKUP($N82,Tableau1[],4,FALSE))</f>
        <v>N° ?</v>
      </c>
      <c r="R82" s="5" t="str">
        <f>IF($N82="","N° ?",VLOOKUP($N82,Tableau1[],6,FALSE))</f>
        <v>N° ?</v>
      </c>
      <c r="S82">
        <f>Tableau24[[#This Row],[Rang]]</f>
        <v>80</v>
      </c>
    </row>
    <row r="83" spans="1:19" x14ac:dyDescent="0.2">
      <c r="A83" s="4">
        <f t="shared" si="4"/>
        <v>81</v>
      </c>
      <c r="C83" s="5" t="str">
        <f>IF($B83="","N° ?",VLOOKUP($B83,Tableau1[],2,FALSE))</f>
        <v>N° ?</v>
      </c>
      <c r="D83" s="5" t="str">
        <f>IF($B83="","N° ?",VLOOKUP($B83,Tableau1[],3,FALSE))</f>
        <v>N° ?</v>
      </c>
      <c r="E83" s="5" t="str">
        <f>IF($B83="","N° ?",VLOOKUP($B83,Tableau1[],4,FALSE))</f>
        <v>N° ?</v>
      </c>
      <c r="F83" s="5" t="str">
        <f>IF($B83="","N° ?",VLOOKUP($B83,Tableau1[],6,FALSE))</f>
        <v>N° ?</v>
      </c>
      <c r="G83">
        <f>Tableau2[[#This Row],[Rang]]</f>
        <v>81</v>
      </c>
      <c r="M83" s="4">
        <f t="shared" si="5"/>
        <v>81</v>
      </c>
      <c r="O83" s="5" t="str">
        <f>IF($N83="","N° ?",VLOOKUP($N83,Tableau1[],2,FALSE))</f>
        <v>N° ?</v>
      </c>
      <c r="P83" s="5" t="str">
        <f>IF($N83="","N° ?",VLOOKUP($N83,Tableau1[],3,FALSE))</f>
        <v>N° ?</v>
      </c>
      <c r="Q83" s="5" t="str">
        <f>IF($N83="","N° ?",VLOOKUP($N83,Tableau1[],4,FALSE))</f>
        <v>N° ?</v>
      </c>
      <c r="R83" s="5" t="str">
        <f>IF($N83="","N° ?",VLOOKUP($N83,Tableau1[],6,FALSE))</f>
        <v>N° ?</v>
      </c>
      <c r="S83">
        <f>Tableau24[[#This Row],[Rang]]</f>
        <v>81</v>
      </c>
    </row>
    <row r="84" spans="1:19" x14ac:dyDescent="0.2">
      <c r="A84" s="4">
        <f t="shared" si="4"/>
        <v>82</v>
      </c>
      <c r="C84" s="5" t="str">
        <f>IF($B84="","N° ?",VLOOKUP($B84,Tableau1[],2,FALSE))</f>
        <v>N° ?</v>
      </c>
      <c r="D84" s="5" t="str">
        <f>IF($B84="","N° ?",VLOOKUP($B84,Tableau1[],3,FALSE))</f>
        <v>N° ?</v>
      </c>
      <c r="E84" s="5" t="str">
        <f>IF($B84="","N° ?",VLOOKUP($B84,Tableau1[],4,FALSE))</f>
        <v>N° ?</v>
      </c>
      <c r="F84" s="5" t="str">
        <f>IF($B84="","N° ?",VLOOKUP($B84,Tableau1[],6,FALSE))</f>
        <v>N° ?</v>
      </c>
      <c r="G84">
        <f>Tableau2[[#This Row],[Rang]]</f>
        <v>82</v>
      </c>
      <c r="M84" s="4">
        <f t="shared" si="5"/>
        <v>82</v>
      </c>
      <c r="O84" s="5" t="str">
        <f>IF($N84="","N° ?",VLOOKUP($N84,Tableau1[],2,FALSE))</f>
        <v>N° ?</v>
      </c>
      <c r="P84" s="5" t="str">
        <f>IF($N84="","N° ?",VLOOKUP($N84,Tableau1[],3,FALSE))</f>
        <v>N° ?</v>
      </c>
      <c r="Q84" s="5" t="str">
        <f>IF($N84="","N° ?",VLOOKUP($N84,Tableau1[],4,FALSE))</f>
        <v>N° ?</v>
      </c>
      <c r="R84" s="5" t="str">
        <f>IF($N84="","N° ?",VLOOKUP($N84,Tableau1[],6,FALSE))</f>
        <v>N° ?</v>
      </c>
      <c r="S84">
        <f>Tableau24[[#This Row],[Rang]]</f>
        <v>82</v>
      </c>
    </row>
    <row r="85" spans="1:19" x14ac:dyDescent="0.2">
      <c r="A85" s="4">
        <f t="shared" si="4"/>
        <v>83</v>
      </c>
      <c r="C85" s="5" t="str">
        <f>IF($B85="","N° ?",VLOOKUP($B85,Tableau1[],2,FALSE))</f>
        <v>N° ?</v>
      </c>
      <c r="D85" s="5" t="str">
        <f>IF($B85="","N° ?",VLOOKUP($B85,Tableau1[],3,FALSE))</f>
        <v>N° ?</v>
      </c>
      <c r="E85" s="5" t="str">
        <f>IF($B85="","N° ?",VLOOKUP($B85,Tableau1[],4,FALSE))</f>
        <v>N° ?</v>
      </c>
      <c r="F85" s="5" t="str">
        <f>IF($B85="","N° ?",VLOOKUP($B85,Tableau1[],6,FALSE))</f>
        <v>N° ?</v>
      </c>
      <c r="G85">
        <f>Tableau2[[#This Row],[Rang]]</f>
        <v>83</v>
      </c>
      <c r="M85" s="4">
        <f t="shared" si="5"/>
        <v>83</v>
      </c>
      <c r="O85" s="5" t="str">
        <f>IF($N85="","N° ?",VLOOKUP($N85,Tableau1[],2,FALSE))</f>
        <v>N° ?</v>
      </c>
      <c r="P85" s="5" t="str">
        <f>IF($N85="","N° ?",VLOOKUP($N85,Tableau1[],3,FALSE))</f>
        <v>N° ?</v>
      </c>
      <c r="Q85" s="5" t="str">
        <f>IF($N85="","N° ?",VLOOKUP($N85,Tableau1[],4,FALSE))</f>
        <v>N° ?</v>
      </c>
      <c r="R85" s="5" t="str">
        <f>IF($N85="","N° ?",VLOOKUP($N85,Tableau1[],6,FALSE))</f>
        <v>N° ?</v>
      </c>
      <c r="S85">
        <f>Tableau24[[#This Row],[Rang]]</f>
        <v>83</v>
      </c>
    </row>
    <row r="86" spans="1:19" x14ac:dyDescent="0.2">
      <c r="A86" s="4">
        <f t="shared" si="4"/>
        <v>84</v>
      </c>
      <c r="C86" s="5" t="str">
        <f>IF($B86="","N° ?",VLOOKUP($B86,Tableau1[],2,FALSE))</f>
        <v>N° ?</v>
      </c>
      <c r="D86" s="5" t="str">
        <f>IF($B86="","N° ?",VLOOKUP($B86,Tableau1[],3,FALSE))</f>
        <v>N° ?</v>
      </c>
      <c r="E86" s="5" t="str">
        <f>IF($B86="","N° ?",VLOOKUP($B86,Tableau1[],4,FALSE))</f>
        <v>N° ?</v>
      </c>
      <c r="F86" s="5" t="str">
        <f>IF($B86="","N° ?",VLOOKUP($B86,Tableau1[],6,FALSE))</f>
        <v>N° ?</v>
      </c>
      <c r="G86">
        <f>Tableau2[[#This Row],[Rang]]</f>
        <v>84</v>
      </c>
      <c r="M86" s="4">
        <f t="shared" si="5"/>
        <v>84</v>
      </c>
      <c r="O86" s="5" t="str">
        <f>IF($N86="","N° ?",VLOOKUP($N86,Tableau1[],2,FALSE))</f>
        <v>N° ?</v>
      </c>
      <c r="P86" s="5" t="str">
        <f>IF($N86="","N° ?",VLOOKUP($N86,Tableau1[],3,FALSE))</f>
        <v>N° ?</v>
      </c>
      <c r="Q86" s="5" t="str">
        <f>IF($N86="","N° ?",VLOOKUP($N86,Tableau1[],4,FALSE))</f>
        <v>N° ?</v>
      </c>
      <c r="R86" s="5" t="str">
        <f>IF($N86="","N° ?",VLOOKUP($N86,Tableau1[],6,FALSE))</f>
        <v>N° ?</v>
      </c>
      <c r="S86">
        <f>Tableau24[[#This Row],[Rang]]</f>
        <v>84</v>
      </c>
    </row>
    <row r="87" spans="1:19" x14ac:dyDescent="0.2">
      <c r="A87" s="4">
        <f t="shared" si="4"/>
        <v>85</v>
      </c>
      <c r="C87" s="5" t="str">
        <f>IF($B87="","N° ?",VLOOKUP($B87,Tableau1[],2,FALSE))</f>
        <v>N° ?</v>
      </c>
      <c r="D87" s="5" t="str">
        <f>IF($B87="","N° ?",VLOOKUP($B87,Tableau1[],3,FALSE))</f>
        <v>N° ?</v>
      </c>
      <c r="E87" s="5" t="str">
        <f>IF($B87="","N° ?",VLOOKUP($B87,Tableau1[],4,FALSE))</f>
        <v>N° ?</v>
      </c>
      <c r="F87" s="5" t="str">
        <f>IF($B87="","N° ?",VLOOKUP($B87,Tableau1[],6,FALSE))</f>
        <v>N° ?</v>
      </c>
      <c r="G87">
        <f>Tableau2[[#This Row],[Rang]]</f>
        <v>85</v>
      </c>
      <c r="M87" s="4">
        <f t="shared" si="5"/>
        <v>85</v>
      </c>
      <c r="O87" s="5" t="str">
        <f>IF($N87="","N° ?",VLOOKUP($N87,Tableau1[],2,FALSE))</f>
        <v>N° ?</v>
      </c>
      <c r="P87" s="5" t="str">
        <f>IF($N87="","N° ?",VLOOKUP($N87,Tableau1[],3,FALSE))</f>
        <v>N° ?</v>
      </c>
      <c r="Q87" s="5" t="str">
        <f>IF($N87="","N° ?",VLOOKUP($N87,Tableau1[],4,FALSE))</f>
        <v>N° ?</v>
      </c>
      <c r="R87" s="5" t="str">
        <f>IF($N87="","N° ?",VLOOKUP($N87,Tableau1[],6,FALSE))</f>
        <v>N° ?</v>
      </c>
      <c r="S87">
        <f>Tableau24[[#This Row],[Rang]]</f>
        <v>85</v>
      </c>
    </row>
    <row r="88" spans="1:19" x14ac:dyDescent="0.2">
      <c r="A88" s="4">
        <f t="shared" si="4"/>
        <v>86</v>
      </c>
      <c r="C88" s="5" t="str">
        <f>IF($B88="","N° ?",VLOOKUP($B88,Tableau1[],2,FALSE))</f>
        <v>N° ?</v>
      </c>
      <c r="D88" s="5" t="str">
        <f>IF($B88="","N° ?",VLOOKUP($B88,Tableau1[],3,FALSE))</f>
        <v>N° ?</v>
      </c>
      <c r="E88" s="5" t="str">
        <f>IF($B88="","N° ?",VLOOKUP($B88,Tableau1[],4,FALSE))</f>
        <v>N° ?</v>
      </c>
      <c r="F88" s="5" t="str">
        <f>IF($B88="","N° ?",VLOOKUP($B88,Tableau1[],6,FALSE))</f>
        <v>N° ?</v>
      </c>
      <c r="G88">
        <f>Tableau2[[#This Row],[Rang]]</f>
        <v>86</v>
      </c>
      <c r="M88" s="4">
        <f t="shared" si="5"/>
        <v>86</v>
      </c>
      <c r="O88" s="5" t="str">
        <f>IF($N88="","N° ?",VLOOKUP($N88,Tableau1[],2,FALSE))</f>
        <v>N° ?</v>
      </c>
      <c r="P88" s="5" t="str">
        <f>IF($N88="","N° ?",VLOOKUP($N88,Tableau1[],3,FALSE))</f>
        <v>N° ?</v>
      </c>
      <c r="Q88" s="5" t="str">
        <f>IF($N88="","N° ?",VLOOKUP($N88,Tableau1[],4,FALSE))</f>
        <v>N° ?</v>
      </c>
      <c r="R88" s="5" t="str">
        <f>IF($N88="","N° ?",VLOOKUP($N88,Tableau1[],6,FALSE))</f>
        <v>N° ?</v>
      </c>
      <c r="S88">
        <f>Tableau24[[#This Row],[Rang]]</f>
        <v>86</v>
      </c>
    </row>
    <row r="89" spans="1:19" x14ac:dyDescent="0.2">
      <c r="A89" s="4">
        <f t="shared" si="4"/>
        <v>87</v>
      </c>
      <c r="C89" s="5" t="str">
        <f>IF($B89="","N° ?",VLOOKUP($B89,Tableau1[],2,FALSE))</f>
        <v>N° ?</v>
      </c>
      <c r="D89" s="5" t="str">
        <f>IF($B89="","N° ?",VLOOKUP($B89,Tableau1[],3,FALSE))</f>
        <v>N° ?</v>
      </c>
      <c r="E89" s="5" t="str">
        <f>IF($B89="","N° ?",VLOOKUP($B89,Tableau1[],4,FALSE))</f>
        <v>N° ?</v>
      </c>
      <c r="F89" s="5" t="str">
        <f>IF($B89="","N° ?",VLOOKUP($B89,Tableau1[],6,FALSE))</f>
        <v>N° ?</v>
      </c>
      <c r="G89">
        <f>Tableau2[[#This Row],[Rang]]</f>
        <v>87</v>
      </c>
      <c r="M89" s="4">
        <f t="shared" si="5"/>
        <v>87</v>
      </c>
      <c r="O89" s="5" t="str">
        <f>IF($N89="","N° ?",VLOOKUP($N89,Tableau1[],2,FALSE))</f>
        <v>N° ?</v>
      </c>
      <c r="P89" s="5" t="str">
        <f>IF($N89="","N° ?",VLOOKUP($N89,Tableau1[],3,FALSE))</f>
        <v>N° ?</v>
      </c>
      <c r="Q89" s="5" t="str">
        <f>IF($N89="","N° ?",VLOOKUP($N89,Tableau1[],4,FALSE))</f>
        <v>N° ?</v>
      </c>
      <c r="R89" s="5" t="str">
        <f>IF($N89="","N° ?",VLOOKUP($N89,Tableau1[],6,FALSE))</f>
        <v>N° ?</v>
      </c>
      <c r="S89">
        <f>Tableau24[[#This Row],[Rang]]</f>
        <v>87</v>
      </c>
    </row>
    <row r="90" spans="1:19" x14ac:dyDescent="0.2">
      <c r="A90" s="4">
        <f t="shared" si="4"/>
        <v>88</v>
      </c>
      <c r="C90" s="5" t="str">
        <f>IF($B90="","N° ?",VLOOKUP($B90,Tableau1[],2,FALSE))</f>
        <v>N° ?</v>
      </c>
      <c r="D90" s="5" t="str">
        <f>IF($B90="","N° ?",VLOOKUP($B90,Tableau1[],3,FALSE))</f>
        <v>N° ?</v>
      </c>
      <c r="E90" s="5" t="str">
        <f>IF($B90="","N° ?",VLOOKUP($B90,Tableau1[],4,FALSE))</f>
        <v>N° ?</v>
      </c>
      <c r="F90" s="5" t="str">
        <f>IF($B90="","N° ?",VLOOKUP($B90,Tableau1[],6,FALSE))</f>
        <v>N° ?</v>
      </c>
      <c r="G90">
        <f>Tableau2[[#This Row],[Rang]]</f>
        <v>88</v>
      </c>
      <c r="M90" s="4">
        <f t="shared" si="5"/>
        <v>88</v>
      </c>
      <c r="O90" s="5" t="str">
        <f>IF($N90="","N° ?",VLOOKUP($N90,Tableau1[],2,FALSE))</f>
        <v>N° ?</v>
      </c>
      <c r="P90" s="5" t="str">
        <f>IF($N90="","N° ?",VLOOKUP($N90,Tableau1[],3,FALSE))</f>
        <v>N° ?</v>
      </c>
      <c r="Q90" s="5" t="str">
        <f>IF($N90="","N° ?",VLOOKUP($N90,Tableau1[],4,FALSE))</f>
        <v>N° ?</v>
      </c>
      <c r="R90" s="5" t="str">
        <f>IF($N90="","N° ?",VLOOKUP($N90,Tableau1[],6,FALSE))</f>
        <v>N° ?</v>
      </c>
      <c r="S90">
        <f>Tableau24[[#This Row],[Rang]]</f>
        <v>88</v>
      </c>
    </row>
    <row r="91" spans="1:19" x14ac:dyDescent="0.2">
      <c r="A91" s="4">
        <f t="shared" si="4"/>
        <v>89</v>
      </c>
      <c r="C91" s="5" t="str">
        <f>IF($B91="","N° ?",VLOOKUP($B91,Tableau1[],2,FALSE))</f>
        <v>N° ?</v>
      </c>
      <c r="D91" s="5" t="str">
        <f>IF($B91="","N° ?",VLOOKUP($B91,Tableau1[],3,FALSE))</f>
        <v>N° ?</v>
      </c>
      <c r="E91" s="5" t="str">
        <f>IF($B91="","N° ?",VLOOKUP($B91,Tableau1[],4,FALSE))</f>
        <v>N° ?</v>
      </c>
      <c r="F91" s="5" t="str">
        <f>IF($B91="","N° ?",VLOOKUP($B91,Tableau1[],6,FALSE))</f>
        <v>N° ?</v>
      </c>
      <c r="G91">
        <f>Tableau2[[#This Row],[Rang]]</f>
        <v>89</v>
      </c>
      <c r="M91" s="4">
        <f t="shared" si="5"/>
        <v>89</v>
      </c>
      <c r="O91" s="5" t="str">
        <f>IF($N91="","N° ?",VLOOKUP($N91,Tableau1[],2,FALSE))</f>
        <v>N° ?</v>
      </c>
      <c r="P91" s="5" t="str">
        <f>IF($N91="","N° ?",VLOOKUP($N91,Tableau1[],3,FALSE))</f>
        <v>N° ?</v>
      </c>
      <c r="Q91" s="5" t="str">
        <f>IF($N91="","N° ?",VLOOKUP($N91,Tableau1[],4,FALSE))</f>
        <v>N° ?</v>
      </c>
      <c r="R91" s="5" t="str">
        <f>IF($N91="","N° ?",VLOOKUP($N91,Tableau1[],6,FALSE))</f>
        <v>N° ?</v>
      </c>
      <c r="S91">
        <f>Tableau24[[#This Row],[Rang]]</f>
        <v>89</v>
      </c>
    </row>
    <row r="92" spans="1:19" x14ac:dyDescent="0.2">
      <c r="A92" s="4">
        <f t="shared" si="4"/>
        <v>90</v>
      </c>
      <c r="C92" s="5" t="str">
        <f>IF($B92="","N° ?",VLOOKUP($B92,Tableau1[],2,FALSE))</f>
        <v>N° ?</v>
      </c>
      <c r="D92" s="5" t="str">
        <f>IF($B92="","N° ?",VLOOKUP($B92,Tableau1[],3,FALSE))</f>
        <v>N° ?</v>
      </c>
      <c r="E92" s="5" t="str">
        <f>IF($B92="","N° ?",VLOOKUP($B92,Tableau1[],4,FALSE))</f>
        <v>N° ?</v>
      </c>
      <c r="F92" s="5" t="str">
        <f>IF($B92="","N° ?",VLOOKUP($B92,Tableau1[],6,FALSE))</f>
        <v>N° ?</v>
      </c>
      <c r="G92">
        <f>Tableau2[[#This Row],[Rang]]</f>
        <v>90</v>
      </c>
      <c r="M92" s="4">
        <f t="shared" si="5"/>
        <v>90</v>
      </c>
      <c r="O92" s="5" t="str">
        <f>IF($N92="","N° ?",VLOOKUP($N92,Tableau1[],2,FALSE))</f>
        <v>N° ?</v>
      </c>
      <c r="P92" s="5" t="str">
        <f>IF($N92="","N° ?",VLOOKUP($N92,Tableau1[],3,FALSE))</f>
        <v>N° ?</v>
      </c>
      <c r="Q92" s="5" t="str">
        <f>IF($N92="","N° ?",VLOOKUP($N92,Tableau1[],4,FALSE))</f>
        <v>N° ?</v>
      </c>
      <c r="R92" s="5" t="str">
        <f>IF($N92="","N° ?",VLOOKUP($N92,Tableau1[],6,FALSE))</f>
        <v>N° ?</v>
      </c>
      <c r="S92">
        <f>Tableau24[[#This Row],[Rang]]</f>
        <v>90</v>
      </c>
    </row>
    <row r="93" spans="1:19" x14ac:dyDescent="0.2">
      <c r="A93" s="4">
        <f t="shared" si="4"/>
        <v>91</v>
      </c>
      <c r="C93" s="5" t="str">
        <f>IF($B93="","N° ?",VLOOKUP($B93,Tableau1[],2,FALSE))</f>
        <v>N° ?</v>
      </c>
      <c r="D93" s="5" t="str">
        <f>IF($B93="","N° ?",VLOOKUP($B93,Tableau1[],3,FALSE))</f>
        <v>N° ?</v>
      </c>
      <c r="E93" s="5" t="str">
        <f>IF($B93="","N° ?",VLOOKUP($B93,Tableau1[],4,FALSE))</f>
        <v>N° ?</v>
      </c>
      <c r="F93" s="5" t="str">
        <f>IF($B93="","N° ?",VLOOKUP($B93,Tableau1[],6,FALSE))</f>
        <v>N° ?</v>
      </c>
      <c r="G93">
        <f>Tableau2[[#This Row],[Rang]]</f>
        <v>91</v>
      </c>
      <c r="M93" s="4">
        <f t="shared" si="5"/>
        <v>91</v>
      </c>
      <c r="O93" s="5" t="str">
        <f>IF($N93="","N° ?",VLOOKUP($N93,Tableau1[],2,FALSE))</f>
        <v>N° ?</v>
      </c>
      <c r="P93" s="5" t="str">
        <f>IF($N93="","N° ?",VLOOKUP($N93,Tableau1[],3,FALSE))</f>
        <v>N° ?</v>
      </c>
      <c r="Q93" s="5" t="str">
        <f>IF($N93="","N° ?",VLOOKUP($N93,Tableau1[],4,FALSE))</f>
        <v>N° ?</v>
      </c>
      <c r="R93" s="5" t="str">
        <f>IF($N93="","N° ?",VLOOKUP($N93,Tableau1[],6,FALSE))</f>
        <v>N° ?</v>
      </c>
      <c r="S93">
        <f>Tableau24[[#This Row],[Rang]]</f>
        <v>91</v>
      </c>
    </row>
    <row r="94" spans="1:19" x14ac:dyDescent="0.2">
      <c r="A94" s="4">
        <f t="shared" si="4"/>
        <v>92</v>
      </c>
      <c r="C94" s="5" t="str">
        <f>IF($B94="","N° ?",VLOOKUP($B94,Tableau1[],2,FALSE))</f>
        <v>N° ?</v>
      </c>
      <c r="D94" s="5" t="str">
        <f>IF($B94="","N° ?",VLOOKUP($B94,Tableau1[],3,FALSE))</f>
        <v>N° ?</v>
      </c>
      <c r="E94" s="5" t="str">
        <f>IF($B94="","N° ?",VLOOKUP($B94,Tableau1[],4,FALSE))</f>
        <v>N° ?</v>
      </c>
      <c r="F94" s="5" t="str">
        <f>IF($B94="","N° ?",VLOOKUP($B94,Tableau1[],6,FALSE))</f>
        <v>N° ?</v>
      </c>
      <c r="G94">
        <f>Tableau2[[#This Row],[Rang]]</f>
        <v>92</v>
      </c>
      <c r="M94" s="4">
        <f t="shared" si="5"/>
        <v>92</v>
      </c>
      <c r="O94" s="5" t="str">
        <f>IF($N94="","N° ?",VLOOKUP($N94,Tableau1[],2,FALSE))</f>
        <v>N° ?</v>
      </c>
      <c r="P94" s="5" t="str">
        <f>IF($N94="","N° ?",VLOOKUP($N94,Tableau1[],3,FALSE))</f>
        <v>N° ?</v>
      </c>
      <c r="Q94" s="5" t="str">
        <f>IF($N94="","N° ?",VLOOKUP($N94,Tableau1[],4,FALSE))</f>
        <v>N° ?</v>
      </c>
      <c r="R94" s="5" t="str">
        <f>IF($N94="","N° ?",VLOOKUP($N94,Tableau1[],6,FALSE))</f>
        <v>N° ?</v>
      </c>
      <c r="S94">
        <f>Tableau24[[#This Row],[Rang]]</f>
        <v>92</v>
      </c>
    </row>
    <row r="95" spans="1:19" x14ac:dyDescent="0.2">
      <c r="A95" s="4">
        <f t="shared" si="4"/>
        <v>93</v>
      </c>
      <c r="C95" s="5" t="str">
        <f>IF($B95="","N° ?",VLOOKUP($B95,Tableau1[],2,FALSE))</f>
        <v>N° ?</v>
      </c>
      <c r="D95" s="5" t="str">
        <f>IF($B95="","N° ?",VLOOKUP($B95,Tableau1[],3,FALSE))</f>
        <v>N° ?</v>
      </c>
      <c r="E95" s="5" t="str">
        <f>IF($B95="","N° ?",VLOOKUP($B95,Tableau1[],4,FALSE))</f>
        <v>N° ?</v>
      </c>
      <c r="F95" s="5" t="str">
        <f>IF($B95="","N° ?",VLOOKUP($B95,Tableau1[],6,FALSE))</f>
        <v>N° ?</v>
      </c>
      <c r="G95">
        <f>Tableau2[[#This Row],[Rang]]</f>
        <v>93</v>
      </c>
      <c r="M95" s="4">
        <f t="shared" si="5"/>
        <v>93</v>
      </c>
      <c r="O95" s="5" t="str">
        <f>IF($N95="","N° ?",VLOOKUP($N95,Tableau1[],2,FALSE))</f>
        <v>N° ?</v>
      </c>
      <c r="P95" s="5" t="str">
        <f>IF($N95="","N° ?",VLOOKUP($N95,Tableau1[],3,FALSE))</f>
        <v>N° ?</v>
      </c>
      <c r="Q95" s="5" t="str">
        <f>IF($N95="","N° ?",VLOOKUP($N95,Tableau1[],4,FALSE))</f>
        <v>N° ?</v>
      </c>
      <c r="R95" s="5" t="str">
        <f>IF($N95="","N° ?",VLOOKUP($N95,Tableau1[],6,FALSE))</f>
        <v>N° ?</v>
      </c>
      <c r="S95">
        <f>Tableau24[[#This Row],[Rang]]</f>
        <v>93</v>
      </c>
    </row>
    <row r="96" spans="1:19" x14ac:dyDescent="0.2">
      <c r="A96" s="4">
        <f t="shared" si="4"/>
        <v>94</v>
      </c>
      <c r="C96" s="5" t="str">
        <f>IF($B96="","N° ?",VLOOKUP($B96,Tableau1[],2,FALSE))</f>
        <v>N° ?</v>
      </c>
      <c r="D96" s="5" t="str">
        <f>IF($B96="","N° ?",VLOOKUP($B96,Tableau1[],3,FALSE))</f>
        <v>N° ?</v>
      </c>
      <c r="E96" s="5" t="str">
        <f>IF($B96="","N° ?",VLOOKUP($B96,Tableau1[],4,FALSE))</f>
        <v>N° ?</v>
      </c>
      <c r="F96" s="5" t="str">
        <f>IF($B96="","N° ?",VLOOKUP($B96,Tableau1[],6,FALSE))</f>
        <v>N° ?</v>
      </c>
      <c r="G96">
        <f>Tableau2[[#This Row],[Rang]]</f>
        <v>94</v>
      </c>
      <c r="M96" s="4">
        <f t="shared" si="5"/>
        <v>94</v>
      </c>
      <c r="O96" s="5" t="str">
        <f>IF($N96="","N° ?",VLOOKUP($N96,Tableau1[],2,FALSE))</f>
        <v>N° ?</v>
      </c>
      <c r="P96" s="5" t="str">
        <f>IF($N96="","N° ?",VLOOKUP($N96,Tableau1[],3,FALSE))</f>
        <v>N° ?</v>
      </c>
      <c r="Q96" s="5" t="str">
        <f>IF($N96="","N° ?",VLOOKUP($N96,Tableau1[],4,FALSE))</f>
        <v>N° ?</v>
      </c>
      <c r="R96" s="5" t="str">
        <f>IF($N96="","N° ?",VLOOKUP($N96,Tableau1[],6,FALSE))</f>
        <v>N° ?</v>
      </c>
      <c r="S96">
        <f>Tableau24[[#This Row],[Rang]]</f>
        <v>94</v>
      </c>
    </row>
    <row r="97" spans="1:27" x14ac:dyDescent="0.2">
      <c r="A97" s="4">
        <f t="shared" si="4"/>
        <v>95</v>
      </c>
      <c r="C97" s="5" t="str">
        <f>IF($B97="","N° ?",VLOOKUP($B97,Tableau1[],2,FALSE))</f>
        <v>N° ?</v>
      </c>
      <c r="D97" s="5" t="str">
        <f>IF($B97="","N° ?",VLOOKUP($B97,Tableau1[],3,FALSE))</f>
        <v>N° ?</v>
      </c>
      <c r="E97" s="5" t="str">
        <f>IF($B97="","N° ?",VLOOKUP($B97,Tableau1[],4,FALSE))</f>
        <v>N° ?</v>
      </c>
      <c r="F97" s="5" t="str">
        <f>IF($B97="","N° ?",VLOOKUP($B97,Tableau1[],6,FALSE))</f>
        <v>N° ?</v>
      </c>
      <c r="G97">
        <f>Tableau2[[#This Row],[Rang]]</f>
        <v>95</v>
      </c>
      <c r="M97" s="4">
        <f t="shared" si="5"/>
        <v>95</v>
      </c>
      <c r="O97" s="5" t="str">
        <f>IF($N97="","N° ?",VLOOKUP($N97,Tableau1[],2,FALSE))</f>
        <v>N° ?</v>
      </c>
      <c r="P97" s="5" t="str">
        <f>IF($N97="","N° ?",VLOOKUP($N97,Tableau1[],3,FALSE))</f>
        <v>N° ?</v>
      </c>
      <c r="Q97" s="5" t="str">
        <f>IF($N97="","N° ?",VLOOKUP($N97,Tableau1[],4,FALSE))</f>
        <v>N° ?</v>
      </c>
      <c r="R97" s="5" t="str">
        <f>IF($N97="","N° ?",VLOOKUP($N97,Tableau1[],6,FALSE))</f>
        <v>N° ?</v>
      </c>
      <c r="S97">
        <f>Tableau24[[#This Row],[Rang]]</f>
        <v>95</v>
      </c>
    </row>
    <row r="98" spans="1:27" x14ac:dyDescent="0.2">
      <c r="A98" s="4">
        <f t="shared" si="4"/>
        <v>96</v>
      </c>
      <c r="C98" s="5" t="str">
        <f>IF($B98="","N° ?",VLOOKUP($B98,Tableau1[],2,FALSE))</f>
        <v>N° ?</v>
      </c>
      <c r="D98" s="5" t="str">
        <f>IF($B98="","N° ?",VLOOKUP($B98,Tableau1[],3,FALSE))</f>
        <v>N° ?</v>
      </c>
      <c r="E98" s="5" t="str">
        <f>IF($B98="","N° ?",VLOOKUP($B98,Tableau1[],4,FALSE))</f>
        <v>N° ?</v>
      </c>
      <c r="F98" s="5" t="str">
        <f>IF($B98="","N° ?",VLOOKUP($B98,Tableau1[],6,FALSE))</f>
        <v>N° ?</v>
      </c>
      <c r="G98">
        <f>Tableau2[[#This Row],[Rang]]</f>
        <v>96</v>
      </c>
      <c r="M98" s="4">
        <f t="shared" si="5"/>
        <v>96</v>
      </c>
      <c r="O98" s="5" t="str">
        <f>IF($N98="","N° ?",VLOOKUP($N98,Tableau1[],2,FALSE))</f>
        <v>N° ?</v>
      </c>
      <c r="P98" s="5" t="str">
        <f>IF($N98="","N° ?",VLOOKUP($N98,Tableau1[],3,FALSE))</f>
        <v>N° ?</v>
      </c>
      <c r="Q98" s="5" t="str">
        <f>IF($N98="","N° ?",VLOOKUP($N98,Tableau1[],4,FALSE))</f>
        <v>N° ?</v>
      </c>
      <c r="R98" s="5" t="str">
        <f>IF($N98="","N° ?",VLOOKUP($N98,Tableau1[],6,FALSE))</f>
        <v>N° ?</v>
      </c>
      <c r="S98">
        <f>Tableau24[[#This Row],[Rang]]</f>
        <v>96</v>
      </c>
    </row>
    <row r="99" spans="1:27" x14ac:dyDescent="0.2">
      <c r="A99" s="4">
        <f t="shared" si="4"/>
        <v>97</v>
      </c>
      <c r="C99" s="5" t="str">
        <f>IF($B99="","N° ?",VLOOKUP($B99,Tableau1[],2,FALSE))</f>
        <v>N° ?</v>
      </c>
      <c r="D99" s="5" t="str">
        <f>IF($B99="","N° ?",VLOOKUP($B99,Tableau1[],3,FALSE))</f>
        <v>N° ?</v>
      </c>
      <c r="E99" s="5" t="str">
        <f>IF($B99="","N° ?",VLOOKUP($B99,Tableau1[],4,FALSE))</f>
        <v>N° ?</v>
      </c>
      <c r="F99" s="5" t="str">
        <f>IF($B99="","N° ?",VLOOKUP($B99,Tableau1[],6,FALSE))</f>
        <v>N° ?</v>
      </c>
      <c r="G99">
        <f>Tableau2[[#This Row],[Rang]]</f>
        <v>97</v>
      </c>
      <c r="M99" s="4">
        <f t="shared" si="5"/>
        <v>97</v>
      </c>
      <c r="O99" s="5" t="str">
        <f>IF($N99="","N° ?",VLOOKUP($N99,Tableau1[],2,FALSE))</f>
        <v>N° ?</v>
      </c>
      <c r="P99" s="5" t="str">
        <f>IF($N99="","N° ?",VLOOKUP($N99,Tableau1[],3,FALSE))</f>
        <v>N° ?</v>
      </c>
      <c r="Q99" s="5" t="str">
        <f>IF($N99="","N° ?",VLOOKUP($N99,Tableau1[],4,FALSE))</f>
        <v>N° ?</v>
      </c>
      <c r="R99" s="5" t="str">
        <f>IF($N99="","N° ?",VLOOKUP($N99,Tableau1[],6,FALSE))</f>
        <v>N° ?</v>
      </c>
      <c r="S99">
        <f>Tableau24[[#This Row],[Rang]]</f>
        <v>97</v>
      </c>
    </row>
    <row r="100" spans="1:27" x14ac:dyDescent="0.2">
      <c r="A100" s="4">
        <f t="shared" si="4"/>
        <v>98</v>
      </c>
      <c r="C100" s="5" t="str">
        <f>IF($B100="","N° ?",VLOOKUP($B100,Tableau1[],2,FALSE))</f>
        <v>N° ?</v>
      </c>
      <c r="D100" s="5" t="str">
        <f>IF($B100="","N° ?",VLOOKUP($B100,Tableau1[],3,FALSE))</f>
        <v>N° ?</v>
      </c>
      <c r="E100" s="5" t="str">
        <f>IF($B100="","N° ?",VLOOKUP($B100,Tableau1[],4,FALSE))</f>
        <v>N° ?</v>
      </c>
      <c r="F100" s="5" t="str">
        <f>IF($B100="","N° ?",VLOOKUP($B100,Tableau1[],6,FALSE))</f>
        <v>N° ?</v>
      </c>
      <c r="G100">
        <f>Tableau2[[#This Row],[Rang]]</f>
        <v>98</v>
      </c>
      <c r="M100" s="4">
        <f t="shared" si="5"/>
        <v>98</v>
      </c>
      <c r="O100" s="5" t="str">
        <f>IF($N100="","N° ?",VLOOKUP($N100,Tableau1[],2,FALSE))</f>
        <v>N° ?</v>
      </c>
      <c r="P100" s="5" t="str">
        <f>IF($N100="","N° ?",VLOOKUP($N100,Tableau1[],3,FALSE))</f>
        <v>N° ?</v>
      </c>
      <c r="Q100" s="5" t="str">
        <f>IF($N100="","N° ?",VLOOKUP($N100,Tableau1[],4,FALSE))</f>
        <v>N° ?</v>
      </c>
      <c r="R100" s="5" t="str">
        <f>IF($N100="","N° ?",VLOOKUP($N100,Tableau1[],6,FALSE))</f>
        <v>N° ?</v>
      </c>
      <c r="S100">
        <f>Tableau24[[#This Row],[Rang]]</f>
        <v>98</v>
      </c>
    </row>
    <row r="101" spans="1:27" x14ac:dyDescent="0.2">
      <c r="A101" s="4">
        <f t="shared" si="4"/>
        <v>99</v>
      </c>
      <c r="C101" s="5" t="str">
        <f>IF($B101="","N° ?",VLOOKUP($B101,Tableau1[],2,FALSE))</f>
        <v>N° ?</v>
      </c>
      <c r="D101" s="5" t="str">
        <f>IF($B101="","N° ?",VLOOKUP($B101,Tableau1[],3,FALSE))</f>
        <v>N° ?</v>
      </c>
      <c r="E101" s="5" t="str">
        <f>IF($B101="","N° ?",VLOOKUP($B101,Tableau1[],4,FALSE))</f>
        <v>N° ?</v>
      </c>
      <c r="F101" s="5" t="str">
        <f>IF($B101="","N° ?",VLOOKUP($B101,Tableau1[],6,FALSE))</f>
        <v>N° ?</v>
      </c>
      <c r="G101">
        <f>Tableau2[[#This Row],[Rang]]</f>
        <v>99</v>
      </c>
      <c r="M101" s="4">
        <f t="shared" si="5"/>
        <v>99</v>
      </c>
      <c r="O101" s="5" t="str">
        <f>IF($N101="","N° ?",VLOOKUP($N101,Tableau1[],2,FALSE))</f>
        <v>N° ?</v>
      </c>
      <c r="P101" s="5" t="str">
        <f>IF($N101="","N° ?",VLOOKUP($N101,Tableau1[],3,FALSE))</f>
        <v>N° ?</v>
      </c>
      <c r="Q101" s="5" t="str">
        <f>IF($N101="","N° ?",VLOOKUP($N101,Tableau1[],4,FALSE))</f>
        <v>N° ?</v>
      </c>
      <c r="R101" s="5" t="str">
        <f>IF($N101="","N° ?",VLOOKUP($N101,Tableau1[],6,FALSE))</f>
        <v>N° ?</v>
      </c>
      <c r="S101">
        <f>Tableau24[[#This Row],[Rang]]</f>
        <v>99</v>
      </c>
    </row>
    <row r="102" spans="1:27" x14ac:dyDescent="0.2">
      <c r="A102" s="4">
        <f t="shared" si="4"/>
        <v>100</v>
      </c>
      <c r="C102" s="5" t="str">
        <f>IF($B102="","N° ?",VLOOKUP($B102,Tableau1[],2,FALSE))</f>
        <v>N° ?</v>
      </c>
      <c r="D102" s="5" t="str">
        <f>IF($B102="","N° ?",VLOOKUP($B102,Tableau1[],3,FALSE))</f>
        <v>N° ?</v>
      </c>
      <c r="E102" s="5" t="str">
        <f>IF($B102="","N° ?",VLOOKUP($B102,Tableau1[],4,FALSE))</f>
        <v>N° ?</v>
      </c>
      <c r="F102" s="5" t="str">
        <f>IF($B102="","N° ?",VLOOKUP($B102,Tableau1[],6,FALSE))</f>
        <v>N° ?</v>
      </c>
      <c r="G102">
        <f>Tableau2[[#This Row],[Rang]]</f>
        <v>100</v>
      </c>
      <c r="M102" s="4">
        <f t="shared" si="5"/>
        <v>100</v>
      </c>
      <c r="O102" s="5" t="str">
        <f>IF($N102="","N° ?",VLOOKUP($N102,Tableau1[],2,FALSE))</f>
        <v>N° ?</v>
      </c>
      <c r="P102" s="5" t="str">
        <f>IF($N102="","N° ?",VLOOKUP($N102,Tableau1[],3,FALSE))</f>
        <v>N° ?</v>
      </c>
      <c r="Q102" s="5" t="str">
        <f>IF($N102="","N° ?",VLOOKUP($N102,Tableau1[],4,FALSE))</f>
        <v>N° ?</v>
      </c>
      <c r="R102" s="5" t="str">
        <f>IF($N102="","N° ?",VLOOKUP($N102,Tableau1[],6,FALSE))</f>
        <v>N° ?</v>
      </c>
      <c r="S102">
        <f>Tableau24[[#This Row],[Rang]]</f>
        <v>100</v>
      </c>
    </row>
    <row r="104" spans="1:27" ht="17" thickBot="1" x14ac:dyDescent="0.25"/>
    <row r="105" spans="1:27" x14ac:dyDescent="0.2">
      <c r="A105" s="24" t="s">
        <v>1139</v>
      </c>
      <c r="B105" s="25"/>
      <c r="C105" s="25"/>
      <c r="D105" s="25"/>
      <c r="E105" s="25"/>
      <c r="F105" s="26"/>
      <c r="H105" s="24" t="s">
        <v>1140</v>
      </c>
      <c r="I105" s="25"/>
      <c r="J105" s="25"/>
      <c r="K105" s="25"/>
      <c r="L105" s="25"/>
      <c r="M105" s="26"/>
      <c r="O105" s="30" t="s">
        <v>1141</v>
      </c>
      <c r="P105" s="31"/>
      <c r="Q105" s="31"/>
      <c r="R105" s="31"/>
      <c r="S105" s="31"/>
      <c r="T105" s="32"/>
      <c r="V105" s="30" t="s">
        <v>1142</v>
      </c>
      <c r="W105" s="31"/>
      <c r="X105" s="31"/>
      <c r="Y105" s="31"/>
      <c r="Z105" s="31"/>
      <c r="AA105" s="32"/>
    </row>
    <row r="106" spans="1:27" ht="17" thickBot="1" x14ac:dyDescent="0.25">
      <c r="A106" s="27"/>
      <c r="B106" s="28"/>
      <c r="C106" s="28"/>
      <c r="D106" s="28"/>
      <c r="E106" s="28"/>
      <c r="F106" s="29"/>
      <c r="H106" s="27"/>
      <c r="I106" s="28"/>
      <c r="J106" s="28"/>
      <c r="K106" s="28"/>
      <c r="L106" s="28"/>
      <c r="M106" s="29"/>
      <c r="O106" s="33"/>
      <c r="P106" s="34"/>
      <c r="Q106" s="34"/>
      <c r="R106" s="34"/>
      <c r="S106" s="34"/>
      <c r="T106" s="35"/>
      <c r="V106" s="33"/>
      <c r="W106" s="34"/>
      <c r="X106" s="34"/>
      <c r="Y106" s="34"/>
      <c r="Z106" s="34"/>
      <c r="AA106" s="35"/>
    </row>
    <row r="107" spans="1:27" x14ac:dyDescent="0.2">
      <c r="A107" t="s">
        <v>1056</v>
      </c>
      <c r="B107" t="s">
        <v>0</v>
      </c>
      <c r="C107" t="s">
        <v>1</v>
      </c>
      <c r="D107" t="s">
        <v>2</v>
      </c>
      <c r="E107" t="s">
        <v>3</v>
      </c>
      <c r="F107" t="s">
        <v>1057</v>
      </c>
      <c r="H107" t="s">
        <v>1056</v>
      </c>
      <c r="I107" t="s">
        <v>0</v>
      </c>
      <c r="J107" t="s">
        <v>1</v>
      </c>
      <c r="K107" t="s">
        <v>2</v>
      </c>
      <c r="L107" t="s">
        <v>3</v>
      </c>
      <c r="M107" t="s">
        <v>1057</v>
      </c>
      <c r="O107" t="s">
        <v>1056</v>
      </c>
      <c r="P107" t="s">
        <v>0</v>
      </c>
      <c r="Q107" t="s">
        <v>1</v>
      </c>
      <c r="R107" t="s">
        <v>2</v>
      </c>
      <c r="S107" t="s">
        <v>3</v>
      </c>
      <c r="T107" t="s">
        <v>1057</v>
      </c>
      <c r="V107" t="s">
        <v>1056</v>
      </c>
      <c r="W107" t="s">
        <v>0</v>
      </c>
      <c r="X107" t="s">
        <v>1</v>
      </c>
      <c r="Y107" t="s">
        <v>2</v>
      </c>
      <c r="Z107" t="s">
        <v>3</v>
      </c>
      <c r="AA107" t="s">
        <v>1057</v>
      </c>
    </row>
    <row r="139" spans="1:20" ht="17" thickBot="1" x14ac:dyDescent="0.25"/>
    <row r="140" spans="1:20" x14ac:dyDescent="0.2">
      <c r="A140" s="30" t="s">
        <v>1143</v>
      </c>
      <c r="B140" s="31"/>
      <c r="C140" s="31"/>
      <c r="D140" s="31"/>
      <c r="E140" s="31"/>
      <c r="F140" s="32"/>
      <c r="H140" s="30" t="s">
        <v>1144</v>
      </c>
      <c r="I140" s="31"/>
      <c r="J140" s="31"/>
      <c r="K140" s="31"/>
      <c r="L140" s="31"/>
      <c r="M140" s="32"/>
      <c r="O140" s="30" t="s">
        <v>1145</v>
      </c>
      <c r="P140" s="31"/>
      <c r="Q140" s="31"/>
      <c r="R140" s="31"/>
      <c r="S140" s="31"/>
      <c r="T140" s="32"/>
    </row>
    <row r="141" spans="1:20" ht="17" thickBot="1" x14ac:dyDescent="0.25">
      <c r="A141" s="33"/>
      <c r="B141" s="34"/>
      <c r="C141" s="34"/>
      <c r="D141" s="34"/>
      <c r="E141" s="34"/>
      <c r="F141" s="35"/>
      <c r="H141" s="33"/>
      <c r="I141" s="34"/>
      <c r="J141" s="34"/>
      <c r="K141" s="34"/>
      <c r="L141" s="34"/>
      <c r="M141" s="35"/>
      <c r="O141" s="33"/>
      <c r="P141" s="34"/>
      <c r="Q141" s="34"/>
      <c r="R141" s="34"/>
      <c r="S141" s="34"/>
      <c r="T141" s="35"/>
    </row>
    <row r="142" spans="1:20" x14ac:dyDescent="0.2">
      <c r="A142" t="s">
        <v>1056</v>
      </c>
      <c r="B142" t="s">
        <v>0</v>
      </c>
      <c r="C142" t="s">
        <v>1</v>
      </c>
      <c r="D142" t="s">
        <v>2</v>
      </c>
      <c r="E142" t="s">
        <v>3</v>
      </c>
      <c r="F142" t="s">
        <v>1057</v>
      </c>
      <c r="H142" t="s">
        <v>1056</v>
      </c>
      <c r="I142" t="s">
        <v>0</v>
      </c>
      <c r="J142" t="s">
        <v>1</v>
      </c>
      <c r="K142" t="s">
        <v>2</v>
      </c>
      <c r="L142" t="s">
        <v>3</v>
      </c>
      <c r="M142" t="s">
        <v>1057</v>
      </c>
      <c r="O142" t="s">
        <v>1056</v>
      </c>
      <c r="P142" t="s">
        <v>0</v>
      </c>
      <c r="Q142" t="s">
        <v>1</v>
      </c>
      <c r="R142" t="s">
        <v>2</v>
      </c>
      <c r="S142" t="s">
        <v>3</v>
      </c>
      <c r="T142" t="s">
        <v>1057</v>
      </c>
    </row>
  </sheetData>
  <mergeCells count="11">
    <mergeCell ref="V105:AA106"/>
    <mergeCell ref="A140:F141"/>
    <mergeCell ref="H140:M141"/>
    <mergeCell ref="O140:T141"/>
    <mergeCell ref="A1:G1"/>
    <mergeCell ref="M1:S1"/>
    <mergeCell ref="I1:K2"/>
    <mergeCell ref="I13:K14"/>
    <mergeCell ref="A105:F106"/>
    <mergeCell ref="H105:M106"/>
    <mergeCell ref="O105:T106"/>
  </mergeCell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B418-DF9C-AB4B-A856-E9E6F14C9420}">
  <dimension ref="A1:AA142"/>
  <sheetViews>
    <sheetView topLeftCell="A101" zoomScale="38" workbookViewId="0">
      <selection activeCell="A105" sqref="A105:AA172"/>
    </sheetView>
  </sheetViews>
  <sheetFormatPr baseColWidth="10" defaultRowHeight="16" x14ac:dyDescent="0.2"/>
  <cols>
    <col min="18" max="18" width="11.33203125" customWidth="1"/>
  </cols>
  <sheetData>
    <row r="1" spans="1:19" ht="30" thickBot="1" x14ac:dyDescent="0.25">
      <c r="A1" s="12" t="s">
        <v>1060</v>
      </c>
      <c r="B1" s="13"/>
      <c r="C1" s="13"/>
      <c r="D1" s="13"/>
      <c r="E1" s="13"/>
      <c r="F1" s="13"/>
      <c r="G1" s="14"/>
      <c r="I1" s="18" t="s">
        <v>1066</v>
      </c>
      <c r="J1" s="19"/>
      <c r="K1" s="20"/>
      <c r="M1" s="15" t="s">
        <v>1061</v>
      </c>
      <c r="N1" s="16"/>
      <c r="O1" s="16"/>
      <c r="P1" s="16"/>
      <c r="Q1" s="16"/>
      <c r="R1" s="16"/>
      <c r="S1" s="17"/>
    </row>
    <row r="2" spans="1:19" ht="17" thickBot="1" x14ac:dyDescent="0.25">
      <c r="A2" t="s">
        <v>1056</v>
      </c>
      <c r="B2" t="s">
        <v>0</v>
      </c>
      <c r="C2" t="s">
        <v>1</v>
      </c>
      <c r="D2" t="s">
        <v>2</v>
      </c>
      <c r="E2" t="s">
        <v>3</v>
      </c>
      <c r="F2" t="s">
        <v>5</v>
      </c>
      <c r="G2" t="s">
        <v>1057</v>
      </c>
      <c r="I2" s="21"/>
      <c r="J2" s="22"/>
      <c r="K2" s="23"/>
      <c r="M2" t="s">
        <v>1056</v>
      </c>
      <c r="N2" t="s">
        <v>0</v>
      </c>
      <c r="O2" t="s">
        <v>1</v>
      </c>
      <c r="P2" t="s">
        <v>2</v>
      </c>
      <c r="Q2" t="s">
        <v>3</v>
      </c>
      <c r="R2" t="s">
        <v>5</v>
      </c>
      <c r="S2" t="s">
        <v>1057</v>
      </c>
    </row>
    <row r="3" spans="1:19" ht="17" thickBot="1" x14ac:dyDescent="0.25">
      <c r="A3" s="4">
        <v>1</v>
      </c>
      <c r="C3" t="str">
        <f>IF($B3="","N° ?",VLOOKUP($B3,Tableau1[],2,FALSE))</f>
        <v>N° ?</v>
      </c>
      <c r="D3" t="str">
        <f>IF($B3="","N° ?",VLOOKUP($B3,Tableau1[],3,FALSE))</f>
        <v>N° ?</v>
      </c>
      <c r="E3" t="str">
        <f>IF($B3="","N° ?",VLOOKUP($B3,Tableau1[],4,FALSE))</f>
        <v>N° ?</v>
      </c>
      <c r="F3" t="str">
        <f>IF($B3="","N° ?",VLOOKUP($B3,Tableau1[],6,FALSE))</f>
        <v>N° ?</v>
      </c>
      <c r="G3">
        <f>Tableau245[[#This Row],[Rang]]</f>
        <v>1</v>
      </c>
      <c r="I3" s="6" t="s">
        <v>3</v>
      </c>
      <c r="J3" s="6" t="s">
        <v>1057</v>
      </c>
      <c r="K3" s="6" t="s">
        <v>1056</v>
      </c>
      <c r="M3" s="4">
        <v>1</v>
      </c>
      <c r="O3" t="str">
        <f>IF($N3="","N° ?",VLOOKUP($N3,Tableau1[],2,FALSE))</f>
        <v>N° ?</v>
      </c>
      <c r="P3" t="str">
        <f>IF($N3="","N° ?",VLOOKUP($N3,Tableau1[],3,FALSE))</f>
        <v>N° ?</v>
      </c>
      <c r="Q3" t="str">
        <f>IF($N3="","N° ?",VLOOKUP($N3,Tableau1[],4,FALSE))</f>
        <v>N° ?</v>
      </c>
      <c r="R3" t="str">
        <f>IF($N3="","N° ?",VLOOKUP($N3,Tableau1[],6,FALSE))</f>
        <v>N° ?</v>
      </c>
      <c r="S3">
        <f>Tableau2459[[#This Row],[Rang]]</f>
        <v>1</v>
      </c>
    </row>
    <row r="4" spans="1:19" x14ac:dyDescent="0.2">
      <c r="A4" s="4">
        <f>A3+1</f>
        <v>2</v>
      </c>
      <c r="C4" t="str">
        <f>IF($B4="","N° ?",VLOOKUP($B4,Tableau1[],2,FALSE))</f>
        <v>N° ?</v>
      </c>
      <c r="D4" t="str">
        <f>IF($B4="","N° ?",VLOOKUP($B4,Tableau1[],3,FALSE))</f>
        <v>N° ?</v>
      </c>
      <c r="E4" t="str">
        <f>IF($B4="","N° ?",VLOOKUP($B4,Tableau1[],4,FALSE))</f>
        <v>N° ?</v>
      </c>
      <c r="F4" t="str">
        <f>IF($B4="","N° ?",VLOOKUP($B4,Tableau1[],6,FALSE))</f>
        <v>N° ?</v>
      </c>
      <c r="G4">
        <f>Tableau245[[#This Row],[Rang]]</f>
        <v>2</v>
      </c>
      <c r="I4" s="7" t="s">
        <v>1087</v>
      </c>
      <c r="J4" s="7">
        <f>SUMIF('Benjamins 2 - 5ème'!$E$3:$E$102,"5_1",'Benjamins 2 - 5ème'!$G$3:$G$102)+SUMIF('Benjamins 2 - 5ème'!$Q$3:$Q$102,"5_1",'Benjamins 2 - 5ème'!$S$3:$S$102)</f>
        <v>0</v>
      </c>
      <c r="K4" s="7">
        <f>RANK(J4,$J$4:$J$10,1)</f>
        <v>1</v>
      </c>
      <c r="M4" s="4">
        <f>M3+1</f>
        <v>2</v>
      </c>
      <c r="O4" t="str">
        <f>IF($N4="","N° ?",VLOOKUP($N4,Tableau1[],2,FALSE))</f>
        <v>N° ?</v>
      </c>
      <c r="P4" t="str">
        <f>IF($N4="","N° ?",VLOOKUP($N4,Tableau1[],3,FALSE))</f>
        <v>N° ?</v>
      </c>
      <c r="Q4" t="str">
        <f>IF($N4="","N° ?",VLOOKUP($N4,Tableau1[],4,FALSE))</f>
        <v>N° ?</v>
      </c>
      <c r="R4" t="str">
        <f>IF($N4="","N° ?",VLOOKUP($N4,Tableau1[],6,FALSE))</f>
        <v>N° ?</v>
      </c>
      <c r="S4">
        <f>Tableau2459[[#This Row],[Rang]]</f>
        <v>2</v>
      </c>
    </row>
    <row r="5" spans="1:19" x14ac:dyDescent="0.2">
      <c r="A5" s="4">
        <f t="shared" ref="A5:A68" si="0">A4+1</f>
        <v>3</v>
      </c>
      <c r="C5" t="str">
        <f>IF($B5="","N° ?",VLOOKUP($B5,Tableau1[],2,FALSE))</f>
        <v>N° ?</v>
      </c>
      <c r="D5" t="str">
        <f>IF($B5="","N° ?",VLOOKUP($B5,Tableau1[],3,FALSE))</f>
        <v>N° ?</v>
      </c>
      <c r="E5" t="str">
        <f>IF($B5="","N° ?",VLOOKUP($B5,Tableau1[],4,FALSE))</f>
        <v>N° ?</v>
      </c>
      <c r="F5" t="str">
        <f>IF($B5="","N° ?",VLOOKUP($B5,Tableau1[],6,FALSE))</f>
        <v>N° ?</v>
      </c>
      <c r="G5">
        <f>Tableau245[[#This Row],[Rang]]</f>
        <v>3</v>
      </c>
      <c r="I5" s="8" t="s">
        <v>1088</v>
      </c>
      <c r="J5" s="8">
        <f>SUMIF('Benjamins 2 - 5ème'!$E$3:$E$102,"5_2",'Benjamins 2 - 5ème'!$G$3:$G$102)+SUMIF('Benjamins 2 - 5ème'!$Q$3:$Q$102,"5_2",'Benjamins 2 - 5ème'!$S$3:$S$102)</f>
        <v>0</v>
      </c>
      <c r="K5" s="8">
        <f t="shared" ref="K5:K10" si="1">RANK(J5,$J$4:$J$10,1)</f>
        <v>1</v>
      </c>
      <c r="M5" s="4">
        <f t="shared" ref="M5:M68" si="2">M4+1</f>
        <v>3</v>
      </c>
      <c r="O5" t="str">
        <f>IF($N5="","N° ?",VLOOKUP($N5,Tableau1[],2,FALSE))</f>
        <v>N° ?</v>
      </c>
      <c r="P5" t="str">
        <f>IF($N5="","N° ?",VLOOKUP($N5,Tableau1[],3,FALSE))</f>
        <v>N° ?</v>
      </c>
      <c r="Q5" t="str">
        <f>IF($N5="","N° ?",VLOOKUP($N5,Tableau1[],4,FALSE))</f>
        <v>N° ?</v>
      </c>
      <c r="R5" t="str">
        <f>IF($N5="","N° ?",VLOOKUP($N5,Tableau1[],6,FALSE))</f>
        <v>N° ?</v>
      </c>
      <c r="S5">
        <f>Tableau2459[[#This Row],[Rang]]</f>
        <v>3</v>
      </c>
    </row>
    <row r="6" spans="1:19" x14ac:dyDescent="0.2">
      <c r="A6" s="4">
        <f t="shared" si="0"/>
        <v>4</v>
      </c>
      <c r="C6" t="str">
        <f>IF($B6="","N° ?",VLOOKUP($B6,Tableau1[],2,FALSE))</f>
        <v>N° ?</v>
      </c>
      <c r="D6" t="str">
        <f>IF($B6="","N° ?",VLOOKUP($B6,Tableau1[],3,FALSE))</f>
        <v>N° ?</v>
      </c>
      <c r="E6" t="str">
        <f>IF($B6="","N° ?",VLOOKUP($B6,Tableau1[],4,FALSE))</f>
        <v>N° ?</v>
      </c>
      <c r="F6" t="str">
        <f>IF($B6="","N° ?",VLOOKUP($B6,Tableau1[],6,FALSE))</f>
        <v>N° ?</v>
      </c>
      <c r="G6">
        <f>Tableau245[[#This Row],[Rang]]</f>
        <v>4</v>
      </c>
      <c r="I6" s="8" t="s">
        <v>1089</v>
      </c>
      <c r="J6" s="8">
        <f>SUMIF('Benjamins 2 - 5ème'!$E$3:$E$102,"5_3",'Benjamins 2 - 5ème'!$G$3:$G$102)+SUMIF('Benjamins 2 - 5ème'!$Q$3:$Q$102,"5_3",'Benjamins 2 - 5ème'!$S$3:$S$102)</f>
        <v>0</v>
      </c>
      <c r="K6" s="8">
        <f t="shared" si="1"/>
        <v>1</v>
      </c>
      <c r="M6" s="4">
        <f t="shared" si="2"/>
        <v>4</v>
      </c>
      <c r="O6" t="str">
        <f>IF($N6="","N° ?",VLOOKUP($N6,Tableau1[],2,FALSE))</f>
        <v>N° ?</v>
      </c>
      <c r="P6" t="str">
        <f>IF($N6="","N° ?",VLOOKUP($N6,Tableau1[],3,FALSE))</f>
        <v>N° ?</v>
      </c>
      <c r="Q6" t="str">
        <f>IF($N6="","N° ?",VLOOKUP($N6,Tableau1[],4,FALSE))</f>
        <v>N° ?</v>
      </c>
      <c r="R6" t="str">
        <f>IF($N6="","N° ?",VLOOKUP($N6,Tableau1[],6,FALSE))</f>
        <v>N° ?</v>
      </c>
      <c r="S6">
        <f>Tableau2459[[#This Row],[Rang]]</f>
        <v>4</v>
      </c>
    </row>
    <row r="7" spans="1:19" x14ac:dyDescent="0.2">
      <c r="A7" s="4">
        <f t="shared" si="0"/>
        <v>5</v>
      </c>
      <c r="C7" t="str">
        <f>IF($B7="","N° ?",VLOOKUP($B7,Tableau1[],2,FALSE))</f>
        <v>N° ?</v>
      </c>
      <c r="D7" t="str">
        <f>IF($B7="","N° ?",VLOOKUP($B7,Tableau1[],3,FALSE))</f>
        <v>N° ?</v>
      </c>
      <c r="E7" t="str">
        <f>IF($B7="","N° ?",VLOOKUP($B7,Tableau1[],4,FALSE))</f>
        <v>N° ?</v>
      </c>
      <c r="F7" t="str">
        <f>IF($B7="","N° ?",VLOOKUP($B7,Tableau1[],6,FALSE))</f>
        <v>N° ?</v>
      </c>
      <c r="G7">
        <f>Tableau245[[#This Row],[Rang]]</f>
        <v>5</v>
      </c>
      <c r="I7" s="8" t="s">
        <v>1090</v>
      </c>
      <c r="J7" s="8">
        <f>SUMIF('Benjamins 2 - 5ème'!$E$3:$E$102,"5_4",'Benjamins 2 - 5ème'!$G$3:$G$102)+SUMIF('Benjamins 2 - 5ème'!$Q$3:$Q$102,"5_4",'Benjamins 2 - 5ème'!$S$3:$S$102)</f>
        <v>0</v>
      </c>
      <c r="K7" s="8">
        <f t="shared" si="1"/>
        <v>1</v>
      </c>
      <c r="M7" s="4">
        <f t="shared" si="2"/>
        <v>5</v>
      </c>
      <c r="O7" t="str">
        <f>IF($N7="","N° ?",VLOOKUP($N7,Tableau1[],2,FALSE))</f>
        <v>N° ?</v>
      </c>
      <c r="P7" t="str">
        <f>IF($N7="","N° ?",VLOOKUP($N7,Tableau1[],3,FALSE))</f>
        <v>N° ?</v>
      </c>
      <c r="Q7" t="str">
        <f>IF($N7="","N° ?",VLOOKUP($N7,Tableau1[],4,FALSE))</f>
        <v>N° ?</v>
      </c>
      <c r="R7" t="str">
        <f>IF($N7="","N° ?",VLOOKUP($N7,Tableau1[],6,FALSE))</f>
        <v>N° ?</v>
      </c>
      <c r="S7">
        <f>Tableau2459[[#This Row],[Rang]]</f>
        <v>5</v>
      </c>
    </row>
    <row r="8" spans="1:19" x14ac:dyDescent="0.2">
      <c r="A8" s="4">
        <f t="shared" si="0"/>
        <v>6</v>
      </c>
      <c r="C8" t="str">
        <f>IF($B8="","N° ?",VLOOKUP($B8,Tableau1[],2,FALSE))</f>
        <v>N° ?</v>
      </c>
      <c r="D8" t="str">
        <f>IF($B8="","N° ?",VLOOKUP($B8,Tableau1[],3,FALSE))</f>
        <v>N° ?</v>
      </c>
      <c r="E8" t="str">
        <f>IF($B8="","N° ?",VLOOKUP($B8,Tableau1[],4,FALSE))</f>
        <v>N° ?</v>
      </c>
      <c r="F8" t="str">
        <f>IF($B8="","N° ?",VLOOKUP($B8,Tableau1[],6,FALSE))</f>
        <v>N° ?</v>
      </c>
      <c r="G8">
        <f>Tableau245[[#This Row],[Rang]]</f>
        <v>6</v>
      </c>
      <c r="I8" s="8" t="s">
        <v>1091</v>
      </c>
      <c r="J8" s="8">
        <f>SUMIF('Benjamins 2 - 5ème'!$E$3:$E$102,"5_5",'Benjamins 2 - 5ème'!$G$3:$G$102)+SUMIF('Benjamins 2 - 5ème'!$Q$3:$Q$102,"5_5",'Benjamins 2 - 5ème'!$S$3:$S$102)</f>
        <v>0</v>
      </c>
      <c r="K8" s="8">
        <f t="shared" si="1"/>
        <v>1</v>
      </c>
      <c r="M8" s="4">
        <f t="shared" si="2"/>
        <v>6</v>
      </c>
      <c r="O8" t="str">
        <f>IF($N8="","N° ?",VLOOKUP($N8,Tableau1[],2,FALSE))</f>
        <v>N° ?</v>
      </c>
      <c r="P8" t="str">
        <f>IF($N8="","N° ?",VLOOKUP($N8,Tableau1[],3,FALSE))</f>
        <v>N° ?</v>
      </c>
      <c r="Q8" t="str">
        <f>IF($N8="","N° ?",VLOOKUP($N8,Tableau1[],4,FALSE))</f>
        <v>N° ?</v>
      </c>
      <c r="R8" t="str">
        <f>IF($N8="","N° ?",VLOOKUP($N8,Tableau1[],6,FALSE))</f>
        <v>N° ?</v>
      </c>
      <c r="S8">
        <f>Tableau2459[[#This Row],[Rang]]</f>
        <v>6</v>
      </c>
    </row>
    <row r="9" spans="1:19" x14ac:dyDescent="0.2">
      <c r="A9" s="4">
        <f t="shared" si="0"/>
        <v>7</v>
      </c>
      <c r="C9" t="str">
        <f>IF($B9="","N° ?",VLOOKUP($B9,Tableau1[],2,FALSE))</f>
        <v>N° ?</v>
      </c>
      <c r="D9" t="str">
        <f>IF($B9="","N° ?",VLOOKUP($B9,Tableau1[],3,FALSE))</f>
        <v>N° ?</v>
      </c>
      <c r="E9" t="str">
        <f>IF($B9="","N° ?",VLOOKUP($B9,Tableau1[],4,FALSE))</f>
        <v>N° ?</v>
      </c>
      <c r="F9" t="str">
        <f>IF($B9="","N° ?",VLOOKUP($B9,Tableau1[],6,FALSE))</f>
        <v>N° ?</v>
      </c>
      <c r="G9">
        <f>Tableau245[[#This Row],[Rang]]</f>
        <v>7</v>
      </c>
      <c r="I9" s="8" t="s">
        <v>1092</v>
      </c>
      <c r="J9" s="8">
        <f>SUMIF('Benjamins 2 - 5ème'!$E$3:$E$102,"5_6",'Benjamins 2 - 5ème'!$G$3:$G$102)+SUMIF('Benjamins 2 - 5ème'!$Q$3:$Q$102,"5_6",'Benjamins 2 - 5ème'!$S$3:$S$102)</f>
        <v>0</v>
      </c>
      <c r="K9" s="8">
        <f t="shared" si="1"/>
        <v>1</v>
      </c>
      <c r="M9" s="4">
        <f t="shared" si="2"/>
        <v>7</v>
      </c>
      <c r="O9" t="str">
        <f>IF($N9="","N° ?",VLOOKUP($N9,Tableau1[],2,FALSE))</f>
        <v>N° ?</v>
      </c>
      <c r="P9" t="str">
        <f>IF($N9="","N° ?",VLOOKUP($N9,Tableau1[],3,FALSE))</f>
        <v>N° ?</v>
      </c>
      <c r="Q9" t="str">
        <f>IF($N9="","N° ?",VLOOKUP($N9,Tableau1[],4,FALSE))</f>
        <v>N° ?</v>
      </c>
      <c r="R9" t="str">
        <f>IF($N9="","N° ?",VLOOKUP($N9,Tableau1[],6,FALSE))</f>
        <v>N° ?</v>
      </c>
      <c r="S9">
        <f>Tableau2459[[#This Row],[Rang]]</f>
        <v>7</v>
      </c>
    </row>
    <row r="10" spans="1:19" ht="17" thickBot="1" x14ac:dyDescent="0.25">
      <c r="A10" s="4">
        <f t="shared" si="0"/>
        <v>8</v>
      </c>
      <c r="C10" t="str">
        <f>IF($B10="","N° ?",VLOOKUP($B10,Tableau1[],2,FALSE))</f>
        <v>N° ?</v>
      </c>
      <c r="D10" t="str">
        <f>IF($B10="","N° ?",VLOOKUP($B10,Tableau1[],3,FALSE))</f>
        <v>N° ?</v>
      </c>
      <c r="E10" t="str">
        <f>IF($B10="","N° ?",VLOOKUP($B10,Tableau1[],4,FALSE))</f>
        <v>N° ?</v>
      </c>
      <c r="F10" t="str">
        <f>IF($B10="","N° ?",VLOOKUP($B10,Tableau1[],6,FALSE))</f>
        <v>N° ?</v>
      </c>
      <c r="G10">
        <f>Tableau245[[#This Row],[Rang]]</f>
        <v>8</v>
      </c>
      <c r="I10" s="9" t="s">
        <v>1093</v>
      </c>
      <c r="J10" s="9">
        <f>SUMIF('Benjamins 2 - 5ème'!$E$3:$E$102,"5_7",'Benjamins 2 - 5ème'!$G$3:$G$102)+SUMIF('Benjamins 2 - 5ème'!$Q$3:$Q$102,"5_7",'Benjamins 2 - 5ème'!$S$3:$S$102)</f>
        <v>0</v>
      </c>
      <c r="K10" s="9">
        <f t="shared" si="1"/>
        <v>1</v>
      </c>
      <c r="M10" s="4">
        <f t="shared" si="2"/>
        <v>8</v>
      </c>
      <c r="O10" t="str">
        <f>IF($N10="","N° ?",VLOOKUP($N10,Tableau1[],2,FALSE))</f>
        <v>N° ?</v>
      </c>
      <c r="P10" t="str">
        <f>IF($N10="","N° ?",VLOOKUP($N10,Tableau1[],3,FALSE))</f>
        <v>N° ?</v>
      </c>
      <c r="Q10" t="str">
        <f>IF($N10="","N° ?",VLOOKUP($N10,Tableau1[],4,FALSE))</f>
        <v>N° ?</v>
      </c>
      <c r="R10" t="str">
        <f>IF($N10="","N° ?",VLOOKUP($N10,Tableau1[],6,FALSE))</f>
        <v>N° ?</v>
      </c>
      <c r="S10">
        <f>Tableau2459[[#This Row],[Rang]]</f>
        <v>8</v>
      </c>
    </row>
    <row r="11" spans="1:19" x14ac:dyDescent="0.2">
      <c r="A11" s="4">
        <f t="shared" si="0"/>
        <v>9</v>
      </c>
      <c r="C11" t="str">
        <f>IF($B11="","N° ?",VLOOKUP($B11,Tableau1[],2,FALSE))</f>
        <v>N° ?</v>
      </c>
      <c r="D11" t="str">
        <f>IF($B11="","N° ?",VLOOKUP($B11,Tableau1[],3,FALSE))</f>
        <v>N° ?</v>
      </c>
      <c r="E11" t="str">
        <f>IF($B11="","N° ?",VLOOKUP($B11,Tableau1[],4,FALSE))</f>
        <v>N° ?</v>
      </c>
      <c r="F11" t="str">
        <f>IF($B11="","N° ?",VLOOKUP($B11,Tableau1[],6,FALSE))</f>
        <v>N° ?</v>
      </c>
      <c r="G11">
        <f>Tableau245[[#This Row],[Rang]]</f>
        <v>9</v>
      </c>
      <c r="M11" s="4">
        <f t="shared" si="2"/>
        <v>9</v>
      </c>
      <c r="O11" t="str">
        <f>IF($N11="","N° ?",VLOOKUP($N11,Tableau1[],2,FALSE))</f>
        <v>N° ?</v>
      </c>
      <c r="P11" t="str">
        <f>IF($N11="","N° ?",VLOOKUP($N11,Tableau1[],3,FALSE))</f>
        <v>N° ?</v>
      </c>
      <c r="Q11" t="str">
        <f>IF($N11="","N° ?",VLOOKUP($N11,Tableau1[],4,FALSE))</f>
        <v>N° ?</v>
      </c>
      <c r="R11" t="str">
        <f>IF($N11="","N° ?",VLOOKUP($N11,Tableau1[],6,FALSE))</f>
        <v>N° ?</v>
      </c>
      <c r="S11">
        <f>Tableau2459[[#This Row],[Rang]]</f>
        <v>9</v>
      </c>
    </row>
    <row r="12" spans="1:19" x14ac:dyDescent="0.2">
      <c r="A12" s="4">
        <f t="shared" si="0"/>
        <v>10</v>
      </c>
      <c r="C12" t="str">
        <f>IF($B12="","N° ?",VLOOKUP($B12,Tableau1[],2,FALSE))</f>
        <v>N° ?</v>
      </c>
      <c r="D12" t="str">
        <f>IF($B12="","N° ?",VLOOKUP($B12,Tableau1[],3,FALSE))</f>
        <v>N° ?</v>
      </c>
      <c r="E12" t="str">
        <f>IF($B12="","N° ?",VLOOKUP($B12,Tableau1[],4,FALSE))</f>
        <v>N° ?</v>
      </c>
      <c r="F12" t="str">
        <f>IF($B12="","N° ?",VLOOKUP($B12,Tableau1[],6,FALSE))</f>
        <v>N° ?</v>
      </c>
      <c r="G12">
        <f>Tableau245[[#This Row],[Rang]]</f>
        <v>10</v>
      </c>
      <c r="M12" s="4">
        <f t="shared" si="2"/>
        <v>10</v>
      </c>
      <c r="O12" t="str">
        <f>IF($N12="","N° ?",VLOOKUP($N12,Tableau1[],2,FALSE))</f>
        <v>N° ?</v>
      </c>
      <c r="P12" t="str">
        <f>IF($N12="","N° ?",VLOOKUP($N12,Tableau1[],3,FALSE))</f>
        <v>N° ?</v>
      </c>
      <c r="Q12" t="str">
        <f>IF($N12="","N° ?",VLOOKUP($N12,Tableau1[],4,FALSE))</f>
        <v>N° ?</v>
      </c>
      <c r="R12" t="str">
        <f>IF($N12="","N° ?",VLOOKUP($N12,Tableau1[],6,FALSE))</f>
        <v>N° ?</v>
      </c>
      <c r="S12">
        <f>Tableau2459[[#This Row],[Rang]]</f>
        <v>10</v>
      </c>
    </row>
    <row r="13" spans="1:19" x14ac:dyDescent="0.2">
      <c r="A13" s="4">
        <f t="shared" si="0"/>
        <v>11</v>
      </c>
      <c r="C13" t="str">
        <f>IF($B13="","N° ?",VLOOKUP($B13,Tableau1[],2,FALSE))</f>
        <v>N° ?</v>
      </c>
      <c r="D13" t="str">
        <f>IF($B13="","N° ?",VLOOKUP($B13,Tableau1[],3,FALSE))</f>
        <v>N° ?</v>
      </c>
      <c r="E13" t="str">
        <f>IF($B13="","N° ?",VLOOKUP($B13,Tableau1[],4,FALSE))</f>
        <v>N° ?</v>
      </c>
      <c r="F13" t="str">
        <f>IF($B13="","N° ?",VLOOKUP($B13,Tableau1[],6,FALSE))</f>
        <v>N° ?</v>
      </c>
      <c r="G13">
        <f>Tableau245[[#This Row],[Rang]]</f>
        <v>11</v>
      </c>
      <c r="M13" s="4">
        <f t="shared" si="2"/>
        <v>11</v>
      </c>
      <c r="O13" t="str">
        <f>IF($N13="","N° ?",VLOOKUP($N13,Tableau1[],2,FALSE))</f>
        <v>N° ?</v>
      </c>
      <c r="P13" t="str">
        <f>IF($N13="","N° ?",VLOOKUP($N13,Tableau1[],3,FALSE))</f>
        <v>N° ?</v>
      </c>
      <c r="Q13" t="str">
        <f>IF($N13="","N° ?",VLOOKUP($N13,Tableau1[],4,FALSE))</f>
        <v>N° ?</v>
      </c>
      <c r="R13" t="str">
        <f>IF($N13="","N° ?",VLOOKUP($N13,Tableau1[],6,FALSE))</f>
        <v>N° ?</v>
      </c>
      <c r="S13">
        <f>Tableau2459[[#This Row],[Rang]]</f>
        <v>11</v>
      </c>
    </row>
    <row r="14" spans="1:19" x14ac:dyDescent="0.2">
      <c r="A14" s="4">
        <f t="shared" si="0"/>
        <v>12</v>
      </c>
      <c r="C14" t="str">
        <f>IF($B14="","N° ?",VLOOKUP($B14,Tableau1[],2,FALSE))</f>
        <v>N° ?</v>
      </c>
      <c r="D14" t="str">
        <f>IF($B14="","N° ?",VLOOKUP($B14,Tableau1[],3,FALSE))</f>
        <v>N° ?</v>
      </c>
      <c r="E14" t="str">
        <f>IF($B14="","N° ?",VLOOKUP($B14,Tableau1[],4,FALSE))</f>
        <v>N° ?</v>
      </c>
      <c r="F14" t="str">
        <f>IF($B14="","N° ?",VLOOKUP($B14,Tableau1[],6,FALSE))</f>
        <v>N° ?</v>
      </c>
      <c r="G14">
        <f>Tableau245[[#This Row],[Rang]]</f>
        <v>12</v>
      </c>
      <c r="M14" s="4">
        <f t="shared" si="2"/>
        <v>12</v>
      </c>
      <c r="O14" t="str">
        <f>IF($N14="","N° ?",VLOOKUP($N14,Tableau1[],2,FALSE))</f>
        <v>N° ?</v>
      </c>
      <c r="P14" t="str">
        <f>IF($N14="","N° ?",VLOOKUP($N14,Tableau1[],3,FALSE))</f>
        <v>N° ?</v>
      </c>
      <c r="Q14" t="str">
        <f>IF($N14="","N° ?",VLOOKUP($N14,Tableau1[],4,FALSE))</f>
        <v>N° ?</v>
      </c>
      <c r="R14" t="str">
        <f>IF($N14="","N° ?",VLOOKUP($N14,Tableau1[],6,FALSE))</f>
        <v>N° ?</v>
      </c>
      <c r="S14">
        <f>Tableau2459[[#This Row],[Rang]]</f>
        <v>12</v>
      </c>
    </row>
    <row r="15" spans="1:19" x14ac:dyDescent="0.2">
      <c r="A15" s="4">
        <f t="shared" si="0"/>
        <v>13</v>
      </c>
      <c r="C15" t="str">
        <f>IF($B15="","N° ?",VLOOKUP($B15,Tableau1[],2,FALSE))</f>
        <v>N° ?</v>
      </c>
      <c r="D15" t="str">
        <f>IF($B15="","N° ?",VLOOKUP($B15,Tableau1[],3,FALSE))</f>
        <v>N° ?</v>
      </c>
      <c r="E15" t="str">
        <f>IF($B15="","N° ?",VLOOKUP($B15,Tableau1[],4,FALSE))</f>
        <v>N° ?</v>
      </c>
      <c r="F15" t="str">
        <f>IF($B15="","N° ?",VLOOKUP($B15,Tableau1[],6,FALSE))</f>
        <v>N° ?</v>
      </c>
      <c r="G15">
        <f>Tableau245[[#This Row],[Rang]]</f>
        <v>13</v>
      </c>
      <c r="M15" s="4">
        <f t="shared" si="2"/>
        <v>13</v>
      </c>
      <c r="O15" t="str">
        <f>IF($N15="","N° ?",VLOOKUP($N15,Tableau1[],2,FALSE))</f>
        <v>N° ?</v>
      </c>
      <c r="P15" t="str">
        <f>IF($N15="","N° ?",VLOOKUP($N15,Tableau1[],3,FALSE))</f>
        <v>N° ?</v>
      </c>
      <c r="Q15" t="str">
        <f>IF($N15="","N° ?",VLOOKUP($N15,Tableau1[],4,FALSE))</f>
        <v>N° ?</v>
      </c>
      <c r="R15" t="str">
        <f>IF($N15="","N° ?",VLOOKUP($N15,Tableau1[],6,FALSE))</f>
        <v>N° ?</v>
      </c>
      <c r="S15">
        <f>Tableau2459[[#This Row],[Rang]]</f>
        <v>13</v>
      </c>
    </row>
    <row r="16" spans="1:19" x14ac:dyDescent="0.2">
      <c r="A16" s="4">
        <f t="shared" si="0"/>
        <v>14</v>
      </c>
      <c r="C16" t="str">
        <f>IF($B16="","N° ?",VLOOKUP($B16,Tableau1[],2,FALSE))</f>
        <v>N° ?</v>
      </c>
      <c r="D16" t="str">
        <f>IF($B16="","N° ?",VLOOKUP($B16,Tableau1[],3,FALSE))</f>
        <v>N° ?</v>
      </c>
      <c r="E16" t="str">
        <f>IF($B16="","N° ?",VLOOKUP($B16,Tableau1[],4,FALSE))</f>
        <v>N° ?</v>
      </c>
      <c r="F16" t="str">
        <f>IF($B16="","N° ?",VLOOKUP($B16,Tableau1[],6,FALSE))</f>
        <v>N° ?</v>
      </c>
      <c r="G16">
        <f>Tableau245[[#This Row],[Rang]]</f>
        <v>14</v>
      </c>
      <c r="M16" s="4">
        <f t="shared" si="2"/>
        <v>14</v>
      </c>
      <c r="O16" t="str">
        <f>IF($N16="","N° ?",VLOOKUP($N16,Tableau1[],2,FALSE))</f>
        <v>N° ?</v>
      </c>
      <c r="P16" t="str">
        <f>IF($N16="","N° ?",VLOOKUP($N16,Tableau1[],3,FALSE))</f>
        <v>N° ?</v>
      </c>
      <c r="Q16" t="str">
        <f>IF($N16="","N° ?",VLOOKUP($N16,Tableau1[],4,FALSE))</f>
        <v>N° ?</v>
      </c>
      <c r="R16" t="str">
        <f>IF($N16="","N° ?",VLOOKUP($N16,Tableau1[],6,FALSE))</f>
        <v>N° ?</v>
      </c>
      <c r="S16">
        <f>Tableau2459[[#This Row],[Rang]]</f>
        <v>14</v>
      </c>
    </row>
    <row r="17" spans="1:19" x14ac:dyDescent="0.2">
      <c r="A17" s="4">
        <f t="shared" si="0"/>
        <v>15</v>
      </c>
      <c r="C17" t="str">
        <f>IF($B17="","N° ?",VLOOKUP($B17,Tableau1[],2,FALSE))</f>
        <v>N° ?</v>
      </c>
      <c r="D17" t="str">
        <f>IF($B17="","N° ?",VLOOKUP($B17,Tableau1[],3,FALSE))</f>
        <v>N° ?</v>
      </c>
      <c r="E17" t="str">
        <f>IF($B17="","N° ?",VLOOKUP($B17,Tableau1[],4,FALSE))</f>
        <v>N° ?</v>
      </c>
      <c r="F17" t="str">
        <f>IF($B17="","N° ?",VLOOKUP($B17,Tableau1[],6,FALSE))</f>
        <v>N° ?</v>
      </c>
      <c r="G17">
        <f>Tableau245[[#This Row],[Rang]]</f>
        <v>15</v>
      </c>
      <c r="M17" s="4">
        <f t="shared" si="2"/>
        <v>15</v>
      </c>
      <c r="O17" t="str">
        <f>IF($N17="","N° ?",VLOOKUP($N17,Tableau1[],2,FALSE))</f>
        <v>N° ?</v>
      </c>
      <c r="P17" t="str">
        <f>IF($N17="","N° ?",VLOOKUP($N17,Tableau1[],3,FALSE))</f>
        <v>N° ?</v>
      </c>
      <c r="Q17" t="str">
        <f>IF($N17="","N° ?",VLOOKUP($N17,Tableau1[],4,FALSE))</f>
        <v>N° ?</v>
      </c>
      <c r="R17" t="str">
        <f>IF($N17="","N° ?",VLOOKUP($N17,Tableau1[],6,FALSE))</f>
        <v>N° ?</v>
      </c>
      <c r="S17">
        <f>Tableau2459[[#This Row],[Rang]]</f>
        <v>15</v>
      </c>
    </row>
    <row r="18" spans="1:19" x14ac:dyDescent="0.2">
      <c r="A18" s="4">
        <f t="shared" si="0"/>
        <v>16</v>
      </c>
      <c r="C18" t="str">
        <f>IF($B18="","N° ?",VLOOKUP($B18,Tableau1[],2,FALSE))</f>
        <v>N° ?</v>
      </c>
      <c r="D18" t="str">
        <f>IF($B18="","N° ?",VLOOKUP($B18,Tableau1[],3,FALSE))</f>
        <v>N° ?</v>
      </c>
      <c r="E18" t="str">
        <f>IF($B18="","N° ?",VLOOKUP($B18,Tableau1[],4,FALSE))</f>
        <v>N° ?</v>
      </c>
      <c r="F18" t="str">
        <f>IF($B18="","N° ?",VLOOKUP($B18,Tableau1[],6,FALSE))</f>
        <v>N° ?</v>
      </c>
      <c r="G18">
        <f>Tableau245[[#This Row],[Rang]]</f>
        <v>16</v>
      </c>
      <c r="M18" s="4">
        <f t="shared" si="2"/>
        <v>16</v>
      </c>
      <c r="O18" t="str">
        <f>IF($N18="","N° ?",VLOOKUP($N18,Tableau1[],2,FALSE))</f>
        <v>N° ?</v>
      </c>
      <c r="P18" t="str">
        <f>IF($N18="","N° ?",VLOOKUP($N18,Tableau1[],3,FALSE))</f>
        <v>N° ?</v>
      </c>
      <c r="Q18" t="str">
        <f>IF($N18="","N° ?",VLOOKUP($N18,Tableau1[],4,FALSE))</f>
        <v>N° ?</v>
      </c>
      <c r="R18" t="str">
        <f>IF($N18="","N° ?",VLOOKUP($N18,Tableau1[],6,FALSE))</f>
        <v>N° ?</v>
      </c>
      <c r="S18">
        <f>Tableau2459[[#This Row],[Rang]]</f>
        <v>16</v>
      </c>
    </row>
    <row r="19" spans="1:19" x14ac:dyDescent="0.2">
      <c r="A19" s="4">
        <f t="shared" si="0"/>
        <v>17</v>
      </c>
      <c r="C19" t="str">
        <f>IF($B19="","N° ?",VLOOKUP($B19,Tableau1[],2,FALSE))</f>
        <v>N° ?</v>
      </c>
      <c r="D19" t="str">
        <f>IF($B19="","N° ?",VLOOKUP($B19,Tableau1[],3,FALSE))</f>
        <v>N° ?</v>
      </c>
      <c r="E19" t="str">
        <f>IF($B19="","N° ?",VLOOKUP($B19,Tableau1[],4,FALSE))</f>
        <v>N° ?</v>
      </c>
      <c r="F19" t="str">
        <f>IF($B19="","N° ?",VLOOKUP($B19,Tableau1[],6,FALSE))</f>
        <v>N° ?</v>
      </c>
      <c r="G19">
        <f>Tableau245[[#This Row],[Rang]]</f>
        <v>17</v>
      </c>
      <c r="M19" s="4">
        <f t="shared" si="2"/>
        <v>17</v>
      </c>
      <c r="O19" t="str">
        <f>IF($N19="","N° ?",VLOOKUP($N19,Tableau1[],2,FALSE))</f>
        <v>N° ?</v>
      </c>
      <c r="P19" t="str">
        <f>IF($N19="","N° ?",VLOOKUP($N19,Tableau1[],3,FALSE))</f>
        <v>N° ?</v>
      </c>
      <c r="Q19" t="str">
        <f>IF($N19="","N° ?",VLOOKUP($N19,Tableau1[],4,FALSE))</f>
        <v>N° ?</v>
      </c>
      <c r="R19" t="str">
        <f>IF($N19="","N° ?",VLOOKUP($N19,Tableau1[],6,FALSE))</f>
        <v>N° ?</v>
      </c>
      <c r="S19">
        <f>Tableau2459[[#This Row],[Rang]]</f>
        <v>17</v>
      </c>
    </row>
    <row r="20" spans="1:19" x14ac:dyDescent="0.2">
      <c r="A20" s="4">
        <f t="shared" si="0"/>
        <v>18</v>
      </c>
      <c r="C20" t="str">
        <f>IF($B20="","N° ?",VLOOKUP($B20,Tableau1[],2,FALSE))</f>
        <v>N° ?</v>
      </c>
      <c r="D20" t="str">
        <f>IF($B20="","N° ?",VLOOKUP($B20,Tableau1[],3,FALSE))</f>
        <v>N° ?</v>
      </c>
      <c r="E20" t="str">
        <f>IF($B20="","N° ?",VLOOKUP($B20,Tableau1[],4,FALSE))</f>
        <v>N° ?</v>
      </c>
      <c r="F20" t="str">
        <f>IF($B20="","N° ?",VLOOKUP($B20,Tableau1[],6,FALSE))</f>
        <v>N° ?</v>
      </c>
      <c r="G20">
        <f>Tableau245[[#This Row],[Rang]]</f>
        <v>18</v>
      </c>
      <c r="M20" s="4">
        <f t="shared" si="2"/>
        <v>18</v>
      </c>
      <c r="O20" t="str">
        <f>IF($N20="","N° ?",VLOOKUP($N20,Tableau1[],2,FALSE))</f>
        <v>N° ?</v>
      </c>
      <c r="P20" t="str">
        <f>IF($N20="","N° ?",VLOOKUP($N20,Tableau1[],3,FALSE))</f>
        <v>N° ?</v>
      </c>
      <c r="Q20" t="str">
        <f>IF($N20="","N° ?",VLOOKUP($N20,Tableau1[],4,FALSE))</f>
        <v>N° ?</v>
      </c>
      <c r="R20" t="str">
        <f>IF($N20="","N° ?",VLOOKUP($N20,Tableau1[],6,FALSE))</f>
        <v>N° ?</v>
      </c>
      <c r="S20">
        <f>Tableau2459[[#This Row],[Rang]]</f>
        <v>18</v>
      </c>
    </row>
    <row r="21" spans="1:19" x14ac:dyDescent="0.2">
      <c r="A21" s="4">
        <f t="shared" si="0"/>
        <v>19</v>
      </c>
      <c r="C21" t="str">
        <f>IF($B21="","N° ?",VLOOKUP($B21,Tableau1[],2,FALSE))</f>
        <v>N° ?</v>
      </c>
      <c r="D21" t="str">
        <f>IF($B21="","N° ?",VLOOKUP($B21,Tableau1[],3,FALSE))</f>
        <v>N° ?</v>
      </c>
      <c r="E21" t="str">
        <f>IF($B21="","N° ?",VLOOKUP($B21,Tableau1[],4,FALSE))</f>
        <v>N° ?</v>
      </c>
      <c r="F21" t="str">
        <f>IF($B21="","N° ?",VLOOKUP($B21,Tableau1[],6,FALSE))</f>
        <v>N° ?</v>
      </c>
      <c r="G21">
        <f>Tableau245[[#This Row],[Rang]]</f>
        <v>19</v>
      </c>
      <c r="M21" s="4">
        <f t="shared" si="2"/>
        <v>19</v>
      </c>
      <c r="O21" t="str">
        <f>IF($N21="","N° ?",VLOOKUP($N21,Tableau1[],2,FALSE))</f>
        <v>N° ?</v>
      </c>
      <c r="P21" t="str">
        <f>IF($N21="","N° ?",VLOOKUP($N21,Tableau1[],3,FALSE))</f>
        <v>N° ?</v>
      </c>
      <c r="Q21" t="str">
        <f>IF($N21="","N° ?",VLOOKUP($N21,Tableau1[],4,FALSE))</f>
        <v>N° ?</v>
      </c>
      <c r="R21" t="str">
        <f>IF($N21="","N° ?",VLOOKUP($N21,Tableau1[],6,FALSE))</f>
        <v>N° ?</v>
      </c>
      <c r="S21">
        <f>Tableau2459[[#This Row],[Rang]]</f>
        <v>19</v>
      </c>
    </row>
    <row r="22" spans="1:19" x14ac:dyDescent="0.2">
      <c r="A22" s="4">
        <f t="shared" si="0"/>
        <v>20</v>
      </c>
      <c r="C22" t="str">
        <f>IF($B22="","N° ?",VLOOKUP($B22,Tableau1[],2,FALSE))</f>
        <v>N° ?</v>
      </c>
      <c r="D22" t="str">
        <f>IF($B22="","N° ?",VLOOKUP($B22,Tableau1[],3,FALSE))</f>
        <v>N° ?</v>
      </c>
      <c r="E22" t="str">
        <f>IF($B22="","N° ?",VLOOKUP($B22,Tableau1[],4,FALSE))</f>
        <v>N° ?</v>
      </c>
      <c r="F22" t="str">
        <f>IF($B22="","N° ?",VLOOKUP($B22,Tableau1[],6,FALSE))</f>
        <v>N° ?</v>
      </c>
      <c r="G22">
        <f>Tableau245[[#This Row],[Rang]]</f>
        <v>20</v>
      </c>
      <c r="M22" s="4">
        <f t="shared" si="2"/>
        <v>20</v>
      </c>
      <c r="O22" t="str">
        <f>IF($N22="","N° ?",VLOOKUP($N22,Tableau1[],2,FALSE))</f>
        <v>N° ?</v>
      </c>
      <c r="P22" t="str">
        <f>IF($N22="","N° ?",VLOOKUP($N22,Tableau1[],3,FALSE))</f>
        <v>N° ?</v>
      </c>
      <c r="Q22" t="str">
        <f>IF($N22="","N° ?",VLOOKUP($N22,Tableau1[],4,FALSE))</f>
        <v>N° ?</v>
      </c>
      <c r="R22" t="str">
        <f>IF($N22="","N° ?",VLOOKUP($N22,Tableau1[],6,FALSE))</f>
        <v>N° ?</v>
      </c>
      <c r="S22">
        <f>Tableau2459[[#This Row],[Rang]]</f>
        <v>20</v>
      </c>
    </row>
    <row r="23" spans="1:19" x14ac:dyDescent="0.2">
      <c r="A23" s="4">
        <f t="shared" si="0"/>
        <v>21</v>
      </c>
      <c r="C23" t="str">
        <f>IF($B23="","N° ?",VLOOKUP($B23,Tableau1[],2,FALSE))</f>
        <v>N° ?</v>
      </c>
      <c r="D23" t="str">
        <f>IF($B23="","N° ?",VLOOKUP($B23,Tableau1[],3,FALSE))</f>
        <v>N° ?</v>
      </c>
      <c r="E23" t="str">
        <f>IF($B23="","N° ?",VLOOKUP($B23,Tableau1[],4,FALSE))</f>
        <v>N° ?</v>
      </c>
      <c r="F23" t="str">
        <f>IF($B23="","N° ?",VLOOKUP($B23,Tableau1[],6,FALSE))</f>
        <v>N° ?</v>
      </c>
      <c r="G23">
        <f>Tableau245[[#This Row],[Rang]]</f>
        <v>21</v>
      </c>
      <c r="M23" s="4">
        <f t="shared" si="2"/>
        <v>21</v>
      </c>
      <c r="O23" t="str">
        <f>IF($N23="","N° ?",VLOOKUP($N23,Tableau1[],2,FALSE))</f>
        <v>N° ?</v>
      </c>
      <c r="P23" t="str">
        <f>IF($N23="","N° ?",VLOOKUP($N23,Tableau1[],3,FALSE))</f>
        <v>N° ?</v>
      </c>
      <c r="Q23" t="str">
        <f>IF($N23="","N° ?",VLOOKUP($N23,Tableau1[],4,FALSE))</f>
        <v>N° ?</v>
      </c>
      <c r="R23" t="str">
        <f>IF($N23="","N° ?",VLOOKUP($N23,Tableau1[],6,FALSE))</f>
        <v>N° ?</v>
      </c>
      <c r="S23">
        <f>Tableau2459[[#This Row],[Rang]]</f>
        <v>21</v>
      </c>
    </row>
    <row r="24" spans="1:19" x14ac:dyDescent="0.2">
      <c r="A24" s="4">
        <f t="shared" si="0"/>
        <v>22</v>
      </c>
      <c r="C24" t="str">
        <f>IF($B24="","N° ?",VLOOKUP($B24,Tableau1[],2,FALSE))</f>
        <v>N° ?</v>
      </c>
      <c r="D24" t="str">
        <f>IF($B24="","N° ?",VLOOKUP($B24,Tableau1[],3,FALSE))</f>
        <v>N° ?</v>
      </c>
      <c r="E24" t="str">
        <f>IF($B24="","N° ?",VLOOKUP($B24,Tableau1[],4,FALSE))</f>
        <v>N° ?</v>
      </c>
      <c r="F24" t="str">
        <f>IF($B24="","N° ?",VLOOKUP($B24,Tableau1[],6,FALSE))</f>
        <v>N° ?</v>
      </c>
      <c r="G24">
        <f>Tableau245[[#This Row],[Rang]]</f>
        <v>22</v>
      </c>
      <c r="M24" s="4">
        <f t="shared" si="2"/>
        <v>22</v>
      </c>
      <c r="O24" t="str">
        <f>IF($N24="","N° ?",VLOOKUP($N24,Tableau1[],2,FALSE))</f>
        <v>N° ?</v>
      </c>
      <c r="P24" t="str">
        <f>IF($N24="","N° ?",VLOOKUP($N24,Tableau1[],3,FALSE))</f>
        <v>N° ?</v>
      </c>
      <c r="Q24" t="str">
        <f>IF($N24="","N° ?",VLOOKUP($N24,Tableau1[],4,FALSE))</f>
        <v>N° ?</v>
      </c>
      <c r="R24" t="str">
        <f>IF($N24="","N° ?",VLOOKUP($N24,Tableau1[],6,FALSE))</f>
        <v>N° ?</v>
      </c>
      <c r="S24">
        <f>Tableau2459[[#This Row],[Rang]]</f>
        <v>22</v>
      </c>
    </row>
    <row r="25" spans="1:19" x14ac:dyDescent="0.2">
      <c r="A25" s="4">
        <f t="shared" si="0"/>
        <v>23</v>
      </c>
      <c r="C25" t="str">
        <f>IF($B25="","N° ?",VLOOKUP($B25,Tableau1[],2,FALSE))</f>
        <v>N° ?</v>
      </c>
      <c r="D25" t="str">
        <f>IF($B25="","N° ?",VLOOKUP($B25,Tableau1[],3,FALSE))</f>
        <v>N° ?</v>
      </c>
      <c r="E25" t="str">
        <f>IF($B25="","N° ?",VLOOKUP($B25,Tableau1[],4,FALSE))</f>
        <v>N° ?</v>
      </c>
      <c r="F25" t="str">
        <f>IF($B25="","N° ?",VLOOKUP($B25,Tableau1[],6,FALSE))</f>
        <v>N° ?</v>
      </c>
      <c r="G25">
        <f>Tableau245[[#This Row],[Rang]]</f>
        <v>23</v>
      </c>
      <c r="M25" s="4">
        <f t="shared" si="2"/>
        <v>23</v>
      </c>
      <c r="O25" t="str">
        <f>IF($N25="","N° ?",VLOOKUP($N25,Tableau1[],2,FALSE))</f>
        <v>N° ?</v>
      </c>
      <c r="P25" t="str">
        <f>IF($N25="","N° ?",VLOOKUP($N25,Tableau1[],3,FALSE))</f>
        <v>N° ?</v>
      </c>
      <c r="Q25" t="str">
        <f>IF($N25="","N° ?",VLOOKUP($N25,Tableau1[],4,FALSE))</f>
        <v>N° ?</v>
      </c>
      <c r="R25" t="str">
        <f>IF($N25="","N° ?",VLOOKUP($N25,Tableau1[],6,FALSE))</f>
        <v>N° ?</v>
      </c>
      <c r="S25">
        <f>Tableau2459[[#This Row],[Rang]]</f>
        <v>23</v>
      </c>
    </row>
    <row r="26" spans="1:19" x14ac:dyDescent="0.2">
      <c r="A26" s="4">
        <f t="shared" si="0"/>
        <v>24</v>
      </c>
      <c r="C26" t="str">
        <f>IF($B26="","N° ?",VLOOKUP($B26,Tableau1[],2,FALSE))</f>
        <v>N° ?</v>
      </c>
      <c r="D26" t="str">
        <f>IF($B26="","N° ?",VLOOKUP($B26,Tableau1[],3,FALSE))</f>
        <v>N° ?</v>
      </c>
      <c r="E26" t="str">
        <f>IF($B26="","N° ?",VLOOKUP($B26,Tableau1[],4,FALSE))</f>
        <v>N° ?</v>
      </c>
      <c r="F26" t="str">
        <f>IF($B26="","N° ?",VLOOKUP($B26,Tableau1[],6,FALSE))</f>
        <v>N° ?</v>
      </c>
      <c r="G26">
        <f>Tableau245[[#This Row],[Rang]]</f>
        <v>24</v>
      </c>
      <c r="M26" s="4">
        <f t="shared" si="2"/>
        <v>24</v>
      </c>
      <c r="O26" t="str">
        <f>IF($N26="","N° ?",VLOOKUP($N26,Tableau1[],2,FALSE))</f>
        <v>N° ?</v>
      </c>
      <c r="P26" t="str">
        <f>IF($N26="","N° ?",VLOOKUP($N26,Tableau1[],3,FALSE))</f>
        <v>N° ?</v>
      </c>
      <c r="Q26" t="str">
        <f>IF($N26="","N° ?",VLOOKUP($N26,Tableau1[],4,FALSE))</f>
        <v>N° ?</v>
      </c>
      <c r="R26" t="str">
        <f>IF($N26="","N° ?",VLOOKUP($N26,Tableau1[],6,FALSE))</f>
        <v>N° ?</v>
      </c>
      <c r="S26">
        <f>Tableau2459[[#This Row],[Rang]]</f>
        <v>24</v>
      </c>
    </row>
    <row r="27" spans="1:19" x14ac:dyDescent="0.2">
      <c r="A27" s="4">
        <f t="shared" si="0"/>
        <v>25</v>
      </c>
      <c r="C27" t="str">
        <f>IF($B27="","N° ?",VLOOKUP($B27,Tableau1[],2,FALSE))</f>
        <v>N° ?</v>
      </c>
      <c r="D27" t="str">
        <f>IF($B27="","N° ?",VLOOKUP($B27,Tableau1[],3,FALSE))</f>
        <v>N° ?</v>
      </c>
      <c r="E27" t="str">
        <f>IF($B27="","N° ?",VLOOKUP($B27,Tableau1[],4,FALSE))</f>
        <v>N° ?</v>
      </c>
      <c r="F27" t="str">
        <f>IF($B27="","N° ?",VLOOKUP($B27,Tableau1[],6,FALSE))</f>
        <v>N° ?</v>
      </c>
      <c r="G27">
        <f>Tableau245[[#This Row],[Rang]]</f>
        <v>25</v>
      </c>
      <c r="M27" s="4">
        <f t="shared" si="2"/>
        <v>25</v>
      </c>
      <c r="O27" t="str">
        <f>IF($N27="","N° ?",VLOOKUP($N27,Tableau1[],2,FALSE))</f>
        <v>N° ?</v>
      </c>
      <c r="P27" t="str">
        <f>IF($N27="","N° ?",VLOOKUP($N27,Tableau1[],3,FALSE))</f>
        <v>N° ?</v>
      </c>
      <c r="Q27" t="str">
        <f>IF($N27="","N° ?",VLOOKUP($N27,Tableau1[],4,FALSE))</f>
        <v>N° ?</v>
      </c>
      <c r="R27" t="str">
        <f>IF($N27="","N° ?",VLOOKUP($N27,Tableau1[],6,FALSE))</f>
        <v>N° ?</v>
      </c>
      <c r="S27">
        <f>Tableau2459[[#This Row],[Rang]]</f>
        <v>25</v>
      </c>
    </row>
    <row r="28" spans="1:19" x14ac:dyDescent="0.2">
      <c r="A28" s="4">
        <f t="shared" si="0"/>
        <v>26</v>
      </c>
      <c r="C28" t="str">
        <f>IF($B28="","N° ?",VLOOKUP($B28,Tableau1[],2,FALSE))</f>
        <v>N° ?</v>
      </c>
      <c r="D28" t="str">
        <f>IF($B28="","N° ?",VLOOKUP($B28,Tableau1[],3,FALSE))</f>
        <v>N° ?</v>
      </c>
      <c r="E28" t="str">
        <f>IF($B28="","N° ?",VLOOKUP($B28,Tableau1[],4,FALSE))</f>
        <v>N° ?</v>
      </c>
      <c r="F28" t="str">
        <f>IF($B28="","N° ?",VLOOKUP($B28,Tableau1[],6,FALSE))</f>
        <v>N° ?</v>
      </c>
      <c r="G28">
        <f>Tableau245[[#This Row],[Rang]]</f>
        <v>26</v>
      </c>
      <c r="M28" s="4">
        <f t="shared" si="2"/>
        <v>26</v>
      </c>
      <c r="O28" t="str">
        <f>IF($N28="","N° ?",VLOOKUP($N28,Tableau1[],2,FALSE))</f>
        <v>N° ?</v>
      </c>
      <c r="P28" t="str">
        <f>IF($N28="","N° ?",VLOOKUP($N28,Tableau1[],3,FALSE))</f>
        <v>N° ?</v>
      </c>
      <c r="Q28" t="str">
        <f>IF($N28="","N° ?",VLOOKUP($N28,Tableau1[],4,FALSE))</f>
        <v>N° ?</v>
      </c>
      <c r="R28" t="str">
        <f>IF($N28="","N° ?",VLOOKUP($N28,Tableau1[],6,FALSE))</f>
        <v>N° ?</v>
      </c>
      <c r="S28">
        <f>Tableau2459[[#This Row],[Rang]]</f>
        <v>26</v>
      </c>
    </row>
    <row r="29" spans="1:19" x14ac:dyDescent="0.2">
      <c r="A29" s="4">
        <f t="shared" si="0"/>
        <v>27</v>
      </c>
      <c r="C29" t="str">
        <f>IF($B29="","N° ?",VLOOKUP($B29,Tableau1[],2,FALSE))</f>
        <v>N° ?</v>
      </c>
      <c r="D29" t="str">
        <f>IF($B29="","N° ?",VLOOKUP($B29,Tableau1[],3,FALSE))</f>
        <v>N° ?</v>
      </c>
      <c r="E29" t="str">
        <f>IF($B29="","N° ?",VLOOKUP($B29,Tableau1[],4,FALSE))</f>
        <v>N° ?</v>
      </c>
      <c r="F29" t="str">
        <f>IF($B29="","N° ?",VLOOKUP($B29,Tableau1[],6,FALSE))</f>
        <v>N° ?</v>
      </c>
      <c r="G29">
        <f>Tableau245[[#This Row],[Rang]]</f>
        <v>27</v>
      </c>
      <c r="M29" s="4">
        <f t="shared" si="2"/>
        <v>27</v>
      </c>
      <c r="O29" t="str">
        <f>IF($N29="","N° ?",VLOOKUP($N29,Tableau1[],2,FALSE))</f>
        <v>N° ?</v>
      </c>
      <c r="P29" t="str">
        <f>IF($N29="","N° ?",VLOOKUP($N29,Tableau1[],3,FALSE))</f>
        <v>N° ?</v>
      </c>
      <c r="Q29" t="str">
        <f>IF($N29="","N° ?",VLOOKUP($N29,Tableau1[],4,FALSE))</f>
        <v>N° ?</v>
      </c>
      <c r="R29" t="str">
        <f>IF($N29="","N° ?",VLOOKUP($N29,Tableau1[],6,FALSE))</f>
        <v>N° ?</v>
      </c>
      <c r="S29">
        <f>Tableau2459[[#This Row],[Rang]]</f>
        <v>27</v>
      </c>
    </row>
    <row r="30" spans="1:19" x14ac:dyDescent="0.2">
      <c r="A30" s="4">
        <f t="shared" si="0"/>
        <v>28</v>
      </c>
      <c r="C30" t="str">
        <f>IF($B30="","N° ?",VLOOKUP($B30,Tableau1[],2,FALSE))</f>
        <v>N° ?</v>
      </c>
      <c r="D30" t="str">
        <f>IF($B30="","N° ?",VLOOKUP($B30,Tableau1[],3,FALSE))</f>
        <v>N° ?</v>
      </c>
      <c r="E30" t="str">
        <f>IF($B30="","N° ?",VLOOKUP($B30,Tableau1[],4,FALSE))</f>
        <v>N° ?</v>
      </c>
      <c r="F30" t="str">
        <f>IF($B30="","N° ?",VLOOKUP($B30,Tableau1[],6,FALSE))</f>
        <v>N° ?</v>
      </c>
      <c r="G30">
        <f>Tableau245[[#This Row],[Rang]]</f>
        <v>28</v>
      </c>
      <c r="M30" s="4">
        <f t="shared" si="2"/>
        <v>28</v>
      </c>
      <c r="O30" t="str">
        <f>IF($N30="","N° ?",VLOOKUP($N30,Tableau1[],2,FALSE))</f>
        <v>N° ?</v>
      </c>
      <c r="P30" t="str">
        <f>IF($N30="","N° ?",VLOOKUP($N30,Tableau1[],3,FALSE))</f>
        <v>N° ?</v>
      </c>
      <c r="Q30" t="str">
        <f>IF($N30="","N° ?",VLOOKUP($N30,Tableau1[],4,FALSE))</f>
        <v>N° ?</v>
      </c>
      <c r="R30" t="str">
        <f>IF($N30="","N° ?",VLOOKUP($N30,Tableau1[],6,FALSE))</f>
        <v>N° ?</v>
      </c>
      <c r="S30">
        <f>Tableau2459[[#This Row],[Rang]]</f>
        <v>28</v>
      </c>
    </row>
    <row r="31" spans="1:19" x14ac:dyDescent="0.2">
      <c r="A31" s="4">
        <f t="shared" si="0"/>
        <v>29</v>
      </c>
      <c r="C31" t="str">
        <f>IF($B31="","N° ?",VLOOKUP($B31,Tableau1[],2,FALSE))</f>
        <v>N° ?</v>
      </c>
      <c r="D31" t="str">
        <f>IF($B31="","N° ?",VLOOKUP($B31,Tableau1[],3,FALSE))</f>
        <v>N° ?</v>
      </c>
      <c r="E31" t="str">
        <f>IF($B31="","N° ?",VLOOKUP($B31,Tableau1[],4,FALSE))</f>
        <v>N° ?</v>
      </c>
      <c r="F31" t="str">
        <f>IF($B31="","N° ?",VLOOKUP($B31,Tableau1[],6,FALSE))</f>
        <v>N° ?</v>
      </c>
      <c r="G31">
        <f>Tableau245[[#This Row],[Rang]]</f>
        <v>29</v>
      </c>
      <c r="M31" s="4">
        <f t="shared" si="2"/>
        <v>29</v>
      </c>
      <c r="O31" t="str">
        <f>IF($N31="","N° ?",VLOOKUP($N31,Tableau1[],2,FALSE))</f>
        <v>N° ?</v>
      </c>
      <c r="P31" t="str">
        <f>IF($N31="","N° ?",VLOOKUP($N31,Tableau1[],3,FALSE))</f>
        <v>N° ?</v>
      </c>
      <c r="Q31" t="str">
        <f>IF($N31="","N° ?",VLOOKUP($N31,Tableau1[],4,FALSE))</f>
        <v>N° ?</v>
      </c>
      <c r="R31" t="str">
        <f>IF($N31="","N° ?",VLOOKUP($N31,Tableau1[],6,FALSE))</f>
        <v>N° ?</v>
      </c>
      <c r="S31">
        <f>Tableau2459[[#This Row],[Rang]]</f>
        <v>29</v>
      </c>
    </row>
    <row r="32" spans="1:19" x14ac:dyDescent="0.2">
      <c r="A32" s="4">
        <f t="shared" si="0"/>
        <v>30</v>
      </c>
      <c r="C32" t="str">
        <f>IF($B32="","N° ?",VLOOKUP($B32,Tableau1[],2,FALSE))</f>
        <v>N° ?</v>
      </c>
      <c r="D32" t="str">
        <f>IF($B32="","N° ?",VLOOKUP($B32,Tableau1[],3,FALSE))</f>
        <v>N° ?</v>
      </c>
      <c r="E32" t="str">
        <f>IF($B32="","N° ?",VLOOKUP($B32,Tableau1[],4,FALSE))</f>
        <v>N° ?</v>
      </c>
      <c r="F32" t="str">
        <f>IF($B32="","N° ?",VLOOKUP($B32,Tableau1[],6,FALSE))</f>
        <v>N° ?</v>
      </c>
      <c r="G32">
        <f>Tableau245[[#This Row],[Rang]]</f>
        <v>30</v>
      </c>
      <c r="M32" s="4">
        <f t="shared" si="2"/>
        <v>30</v>
      </c>
      <c r="O32" t="str">
        <f>IF($N32="","N° ?",VLOOKUP($N32,Tableau1[],2,FALSE))</f>
        <v>N° ?</v>
      </c>
      <c r="P32" t="str">
        <f>IF($N32="","N° ?",VLOOKUP($N32,Tableau1[],3,FALSE))</f>
        <v>N° ?</v>
      </c>
      <c r="Q32" t="str">
        <f>IF($N32="","N° ?",VLOOKUP($N32,Tableau1[],4,FALSE))</f>
        <v>N° ?</v>
      </c>
      <c r="R32" t="str">
        <f>IF($N32="","N° ?",VLOOKUP($N32,Tableau1[],6,FALSE))</f>
        <v>N° ?</v>
      </c>
      <c r="S32">
        <f>Tableau2459[[#This Row],[Rang]]</f>
        <v>30</v>
      </c>
    </row>
    <row r="33" spans="1:19" x14ac:dyDescent="0.2">
      <c r="A33" s="4">
        <f t="shared" si="0"/>
        <v>31</v>
      </c>
      <c r="C33" t="str">
        <f>IF($B33="","N° ?",VLOOKUP($B33,Tableau1[],2,FALSE))</f>
        <v>N° ?</v>
      </c>
      <c r="D33" t="str">
        <f>IF($B33="","N° ?",VLOOKUP($B33,Tableau1[],3,FALSE))</f>
        <v>N° ?</v>
      </c>
      <c r="E33" t="str">
        <f>IF($B33="","N° ?",VLOOKUP($B33,Tableau1[],4,FALSE))</f>
        <v>N° ?</v>
      </c>
      <c r="F33" t="str">
        <f>IF($B33="","N° ?",VLOOKUP($B33,Tableau1[],6,FALSE))</f>
        <v>N° ?</v>
      </c>
      <c r="G33">
        <f>Tableau245[[#This Row],[Rang]]</f>
        <v>31</v>
      </c>
      <c r="M33" s="4">
        <f t="shared" si="2"/>
        <v>31</v>
      </c>
      <c r="O33" t="str">
        <f>IF($N33="","N° ?",VLOOKUP($N33,Tableau1[],2,FALSE))</f>
        <v>N° ?</v>
      </c>
      <c r="P33" t="str">
        <f>IF($N33="","N° ?",VLOOKUP($N33,Tableau1[],3,FALSE))</f>
        <v>N° ?</v>
      </c>
      <c r="Q33" t="str">
        <f>IF($N33="","N° ?",VLOOKUP($N33,Tableau1[],4,FALSE))</f>
        <v>N° ?</v>
      </c>
      <c r="R33" t="str">
        <f>IF($N33="","N° ?",VLOOKUP($N33,Tableau1[],6,FALSE))</f>
        <v>N° ?</v>
      </c>
      <c r="S33">
        <f>Tableau2459[[#This Row],[Rang]]</f>
        <v>31</v>
      </c>
    </row>
    <row r="34" spans="1:19" x14ac:dyDescent="0.2">
      <c r="A34" s="4">
        <f t="shared" si="0"/>
        <v>32</v>
      </c>
      <c r="C34" t="str">
        <f>IF($B34="","N° ?",VLOOKUP($B34,Tableau1[],2,FALSE))</f>
        <v>N° ?</v>
      </c>
      <c r="D34" t="str">
        <f>IF($B34="","N° ?",VLOOKUP($B34,Tableau1[],3,FALSE))</f>
        <v>N° ?</v>
      </c>
      <c r="E34" t="str">
        <f>IF($B34="","N° ?",VLOOKUP($B34,Tableau1[],4,FALSE))</f>
        <v>N° ?</v>
      </c>
      <c r="F34" t="str">
        <f>IF($B34="","N° ?",VLOOKUP($B34,Tableau1[],6,FALSE))</f>
        <v>N° ?</v>
      </c>
      <c r="G34">
        <f>Tableau245[[#This Row],[Rang]]</f>
        <v>32</v>
      </c>
      <c r="M34" s="4">
        <f t="shared" si="2"/>
        <v>32</v>
      </c>
      <c r="O34" t="str">
        <f>IF($N34="","N° ?",VLOOKUP($N34,Tableau1[],2,FALSE))</f>
        <v>N° ?</v>
      </c>
      <c r="P34" t="str">
        <f>IF($N34="","N° ?",VLOOKUP($N34,Tableau1[],3,FALSE))</f>
        <v>N° ?</v>
      </c>
      <c r="Q34" t="str">
        <f>IF($N34="","N° ?",VLOOKUP($N34,Tableau1[],4,FALSE))</f>
        <v>N° ?</v>
      </c>
      <c r="R34" t="str">
        <f>IF($N34="","N° ?",VLOOKUP($N34,Tableau1[],6,FALSE))</f>
        <v>N° ?</v>
      </c>
      <c r="S34">
        <f>Tableau2459[[#This Row],[Rang]]</f>
        <v>32</v>
      </c>
    </row>
    <row r="35" spans="1:19" x14ac:dyDescent="0.2">
      <c r="A35" s="4">
        <f t="shared" si="0"/>
        <v>33</v>
      </c>
      <c r="C35" t="str">
        <f>IF($B35="","N° ?",VLOOKUP($B35,Tableau1[],2,FALSE))</f>
        <v>N° ?</v>
      </c>
      <c r="D35" t="str">
        <f>IF($B35="","N° ?",VLOOKUP($B35,Tableau1[],3,FALSE))</f>
        <v>N° ?</v>
      </c>
      <c r="E35" t="str">
        <f>IF($B35="","N° ?",VLOOKUP($B35,Tableau1[],4,FALSE))</f>
        <v>N° ?</v>
      </c>
      <c r="F35" t="str">
        <f>IF($B35="","N° ?",VLOOKUP($B35,Tableau1[],6,FALSE))</f>
        <v>N° ?</v>
      </c>
      <c r="G35">
        <f>Tableau245[[#This Row],[Rang]]</f>
        <v>33</v>
      </c>
      <c r="M35" s="4">
        <f t="shared" si="2"/>
        <v>33</v>
      </c>
      <c r="O35" t="str">
        <f>IF($N35="","N° ?",VLOOKUP($N35,Tableau1[],2,FALSE))</f>
        <v>N° ?</v>
      </c>
      <c r="P35" t="str">
        <f>IF($N35="","N° ?",VLOOKUP($N35,Tableau1[],3,FALSE))</f>
        <v>N° ?</v>
      </c>
      <c r="Q35" t="str">
        <f>IF($N35="","N° ?",VLOOKUP($N35,Tableau1[],4,FALSE))</f>
        <v>N° ?</v>
      </c>
      <c r="R35" t="str">
        <f>IF($N35="","N° ?",VLOOKUP($N35,Tableau1[],6,FALSE))</f>
        <v>N° ?</v>
      </c>
      <c r="S35">
        <f>Tableau2459[[#This Row],[Rang]]</f>
        <v>33</v>
      </c>
    </row>
    <row r="36" spans="1:19" x14ac:dyDescent="0.2">
      <c r="A36" s="4">
        <f t="shared" si="0"/>
        <v>34</v>
      </c>
      <c r="C36" t="str">
        <f>IF($B36="","N° ?",VLOOKUP($B36,Tableau1[],2,FALSE))</f>
        <v>N° ?</v>
      </c>
      <c r="D36" t="str">
        <f>IF($B36="","N° ?",VLOOKUP($B36,Tableau1[],3,FALSE))</f>
        <v>N° ?</v>
      </c>
      <c r="E36" t="str">
        <f>IF($B36="","N° ?",VLOOKUP($B36,Tableau1[],4,FALSE))</f>
        <v>N° ?</v>
      </c>
      <c r="F36" t="str">
        <f>IF($B36="","N° ?",VLOOKUP($B36,Tableau1[],6,FALSE))</f>
        <v>N° ?</v>
      </c>
      <c r="G36">
        <f>Tableau245[[#This Row],[Rang]]</f>
        <v>34</v>
      </c>
      <c r="M36" s="4">
        <f t="shared" si="2"/>
        <v>34</v>
      </c>
      <c r="O36" t="str">
        <f>IF($N36="","N° ?",VLOOKUP($N36,Tableau1[],2,FALSE))</f>
        <v>N° ?</v>
      </c>
      <c r="P36" t="str">
        <f>IF($N36="","N° ?",VLOOKUP($N36,Tableau1[],3,FALSE))</f>
        <v>N° ?</v>
      </c>
      <c r="Q36" t="str">
        <f>IF($N36="","N° ?",VLOOKUP($N36,Tableau1[],4,FALSE))</f>
        <v>N° ?</v>
      </c>
      <c r="R36" t="str">
        <f>IF($N36="","N° ?",VLOOKUP($N36,Tableau1[],6,FALSE))</f>
        <v>N° ?</v>
      </c>
      <c r="S36">
        <f>Tableau2459[[#This Row],[Rang]]</f>
        <v>34</v>
      </c>
    </row>
    <row r="37" spans="1:19" x14ac:dyDescent="0.2">
      <c r="A37" s="4">
        <f t="shared" si="0"/>
        <v>35</v>
      </c>
      <c r="C37" t="str">
        <f>IF($B37="","N° ?",VLOOKUP($B37,Tableau1[],2,FALSE))</f>
        <v>N° ?</v>
      </c>
      <c r="D37" t="str">
        <f>IF($B37="","N° ?",VLOOKUP($B37,Tableau1[],3,FALSE))</f>
        <v>N° ?</v>
      </c>
      <c r="E37" t="str">
        <f>IF($B37="","N° ?",VLOOKUP($B37,Tableau1[],4,FALSE))</f>
        <v>N° ?</v>
      </c>
      <c r="F37" t="str">
        <f>IF($B37="","N° ?",VLOOKUP($B37,Tableau1[],6,FALSE))</f>
        <v>N° ?</v>
      </c>
      <c r="G37">
        <f>Tableau245[[#This Row],[Rang]]</f>
        <v>35</v>
      </c>
      <c r="M37" s="4">
        <f t="shared" si="2"/>
        <v>35</v>
      </c>
      <c r="O37" t="str">
        <f>IF($N37="","N° ?",VLOOKUP($N37,Tableau1[],2,FALSE))</f>
        <v>N° ?</v>
      </c>
      <c r="P37" t="str">
        <f>IF($N37="","N° ?",VLOOKUP($N37,Tableau1[],3,FALSE))</f>
        <v>N° ?</v>
      </c>
      <c r="Q37" t="str">
        <f>IF($N37="","N° ?",VLOOKUP($N37,Tableau1[],4,FALSE))</f>
        <v>N° ?</v>
      </c>
      <c r="R37" t="str">
        <f>IF($N37="","N° ?",VLOOKUP($N37,Tableau1[],6,FALSE))</f>
        <v>N° ?</v>
      </c>
      <c r="S37">
        <f>Tableau2459[[#This Row],[Rang]]</f>
        <v>35</v>
      </c>
    </row>
    <row r="38" spans="1:19" x14ac:dyDescent="0.2">
      <c r="A38" s="4">
        <f t="shared" si="0"/>
        <v>36</v>
      </c>
      <c r="C38" t="str">
        <f>IF($B38="","N° ?",VLOOKUP($B38,Tableau1[],2,FALSE))</f>
        <v>N° ?</v>
      </c>
      <c r="D38" t="str">
        <f>IF($B38="","N° ?",VLOOKUP($B38,Tableau1[],3,FALSE))</f>
        <v>N° ?</v>
      </c>
      <c r="E38" t="str">
        <f>IF($B38="","N° ?",VLOOKUP($B38,Tableau1[],4,FALSE))</f>
        <v>N° ?</v>
      </c>
      <c r="F38" t="str">
        <f>IF($B38="","N° ?",VLOOKUP($B38,Tableau1[],6,FALSE))</f>
        <v>N° ?</v>
      </c>
      <c r="G38">
        <f>Tableau245[[#This Row],[Rang]]</f>
        <v>36</v>
      </c>
      <c r="M38" s="4">
        <f t="shared" si="2"/>
        <v>36</v>
      </c>
      <c r="O38" t="str">
        <f>IF($N38="","N° ?",VLOOKUP($N38,Tableau1[],2,FALSE))</f>
        <v>N° ?</v>
      </c>
      <c r="P38" t="str">
        <f>IF($N38="","N° ?",VLOOKUP($N38,Tableau1[],3,FALSE))</f>
        <v>N° ?</v>
      </c>
      <c r="Q38" t="str">
        <f>IF($N38="","N° ?",VLOOKUP($N38,Tableau1[],4,FALSE))</f>
        <v>N° ?</v>
      </c>
      <c r="R38" t="str">
        <f>IF($N38="","N° ?",VLOOKUP($N38,Tableau1[],6,FALSE))</f>
        <v>N° ?</v>
      </c>
      <c r="S38">
        <f>Tableau2459[[#This Row],[Rang]]</f>
        <v>36</v>
      </c>
    </row>
    <row r="39" spans="1:19" x14ac:dyDescent="0.2">
      <c r="A39" s="4">
        <f t="shared" si="0"/>
        <v>37</v>
      </c>
      <c r="C39" t="str">
        <f>IF($B39="","N° ?",VLOOKUP($B39,Tableau1[],2,FALSE))</f>
        <v>N° ?</v>
      </c>
      <c r="D39" t="str">
        <f>IF($B39="","N° ?",VLOOKUP($B39,Tableau1[],3,FALSE))</f>
        <v>N° ?</v>
      </c>
      <c r="E39" t="str">
        <f>IF($B39="","N° ?",VLOOKUP($B39,Tableau1[],4,FALSE))</f>
        <v>N° ?</v>
      </c>
      <c r="F39" t="str">
        <f>IF($B39="","N° ?",VLOOKUP($B39,Tableau1[],6,FALSE))</f>
        <v>N° ?</v>
      </c>
      <c r="G39">
        <f>Tableau245[[#This Row],[Rang]]</f>
        <v>37</v>
      </c>
      <c r="M39" s="4">
        <f t="shared" si="2"/>
        <v>37</v>
      </c>
      <c r="O39" t="str">
        <f>IF($N39="","N° ?",VLOOKUP($N39,Tableau1[],2,FALSE))</f>
        <v>N° ?</v>
      </c>
      <c r="P39" t="str">
        <f>IF($N39="","N° ?",VLOOKUP($N39,Tableau1[],3,FALSE))</f>
        <v>N° ?</v>
      </c>
      <c r="Q39" t="str">
        <f>IF($N39="","N° ?",VLOOKUP($N39,Tableau1[],4,FALSE))</f>
        <v>N° ?</v>
      </c>
      <c r="R39" t="str">
        <f>IF($N39="","N° ?",VLOOKUP($N39,Tableau1[],6,FALSE))</f>
        <v>N° ?</v>
      </c>
      <c r="S39">
        <f>Tableau2459[[#This Row],[Rang]]</f>
        <v>37</v>
      </c>
    </row>
    <row r="40" spans="1:19" x14ac:dyDescent="0.2">
      <c r="A40" s="4">
        <f t="shared" si="0"/>
        <v>38</v>
      </c>
      <c r="C40" t="str">
        <f>IF($B40="","N° ?",VLOOKUP($B40,Tableau1[],2,FALSE))</f>
        <v>N° ?</v>
      </c>
      <c r="D40" t="str">
        <f>IF($B40="","N° ?",VLOOKUP($B40,Tableau1[],3,FALSE))</f>
        <v>N° ?</v>
      </c>
      <c r="E40" t="str">
        <f>IF($B40="","N° ?",VLOOKUP($B40,Tableau1[],4,FALSE))</f>
        <v>N° ?</v>
      </c>
      <c r="F40" t="str">
        <f>IF($B40="","N° ?",VLOOKUP($B40,Tableau1[],6,FALSE))</f>
        <v>N° ?</v>
      </c>
      <c r="G40">
        <f>Tableau245[[#This Row],[Rang]]</f>
        <v>38</v>
      </c>
      <c r="M40" s="4">
        <f t="shared" si="2"/>
        <v>38</v>
      </c>
      <c r="O40" t="str">
        <f>IF($N40="","N° ?",VLOOKUP($N40,Tableau1[],2,FALSE))</f>
        <v>N° ?</v>
      </c>
      <c r="P40" t="str">
        <f>IF($N40="","N° ?",VLOOKUP($N40,Tableau1[],3,FALSE))</f>
        <v>N° ?</v>
      </c>
      <c r="Q40" t="str">
        <f>IF($N40="","N° ?",VLOOKUP($N40,Tableau1[],4,FALSE))</f>
        <v>N° ?</v>
      </c>
      <c r="R40" t="str">
        <f>IF($N40="","N° ?",VLOOKUP($N40,Tableau1[],6,FALSE))</f>
        <v>N° ?</v>
      </c>
      <c r="S40">
        <f>Tableau2459[[#This Row],[Rang]]</f>
        <v>38</v>
      </c>
    </row>
    <row r="41" spans="1:19" x14ac:dyDescent="0.2">
      <c r="A41" s="4">
        <f t="shared" si="0"/>
        <v>39</v>
      </c>
      <c r="C41" t="str">
        <f>IF($B41="","N° ?",VLOOKUP($B41,Tableau1[],2,FALSE))</f>
        <v>N° ?</v>
      </c>
      <c r="D41" t="str">
        <f>IF($B41="","N° ?",VLOOKUP($B41,Tableau1[],3,FALSE))</f>
        <v>N° ?</v>
      </c>
      <c r="E41" t="str">
        <f>IF($B41="","N° ?",VLOOKUP($B41,Tableau1[],4,FALSE))</f>
        <v>N° ?</v>
      </c>
      <c r="F41" t="str">
        <f>IF($B41="","N° ?",VLOOKUP($B41,Tableau1[],6,FALSE))</f>
        <v>N° ?</v>
      </c>
      <c r="G41">
        <f>Tableau245[[#This Row],[Rang]]</f>
        <v>39</v>
      </c>
      <c r="M41" s="4">
        <f t="shared" si="2"/>
        <v>39</v>
      </c>
      <c r="O41" t="str">
        <f>IF($N41="","N° ?",VLOOKUP($N41,Tableau1[],2,FALSE))</f>
        <v>N° ?</v>
      </c>
      <c r="P41" t="str">
        <f>IF($N41="","N° ?",VLOOKUP($N41,Tableau1[],3,FALSE))</f>
        <v>N° ?</v>
      </c>
      <c r="Q41" t="str">
        <f>IF($N41="","N° ?",VLOOKUP($N41,Tableau1[],4,FALSE))</f>
        <v>N° ?</v>
      </c>
      <c r="R41" t="str">
        <f>IF($N41="","N° ?",VLOOKUP($N41,Tableau1[],6,FALSE))</f>
        <v>N° ?</v>
      </c>
      <c r="S41">
        <f>Tableau2459[[#This Row],[Rang]]</f>
        <v>39</v>
      </c>
    </row>
    <row r="42" spans="1:19" x14ac:dyDescent="0.2">
      <c r="A42" s="4">
        <f t="shared" si="0"/>
        <v>40</v>
      </c>
      <c r="C42" t="str">
        <f>IF($B42="","N° ?",VLOOKUP($B42,Tableau1[],2,FALSE))</f>
        <v>N° ?</v>
      </c>
      <c r="D42" t="str">
        <f>IF($B42="","N° ?",VLOOKUP($B42,Tableau1[],3,FALSE))</f>
        <v>N° ?</v>
      </c>
      <c r="E42" t="str">
        <f>IF($B42="","N° ?",VLOOKUP($B42,Tableau1[],4,FALSE))</f>
        <v>N° ?</v>
      </c>
      <c r="F42" t="str">
        <f>IF($B42="","N° ?",VLOOKUP($B42,Tableau1[],6,FALSE))</f>
        <v>N° ?</v>
      </c>
      <c r="G42">
        <f>Tableau245[[#This Row],[Rang]]</f>
        <v>40</v>
      </c>
      <c r="M42" s="4">
        <f t="shared" si="2"/>
        <v>40</v>
      </c>
      <c r="O42" t="str">
        <f>IF($N42="","N° ?",VLOOKUP($N42,Tableau1[],2,FALSE))</f>
        <v>N° ?</v>
      </c>
      <c r="P42" t="str">
        <f>IF($N42="","N° ?",VLOOKUP($N42,Tableau1[],3,FALSE))</f>
        <v>N° ?</v>
      </c>
      <c r="Q42" t="str">
        <f>IF($N42="","N° ?",VLOOKUP($N42,Tableau1[],4,FALSE))</f>
        <v>N° ?</v>
      </c>
      <c r="R42" t="str">
        <f>IF($N42="","N° ?",VLOOKUP($N42,Tableau1[],6,FALSE))</f>
        <v>N° ?</v>
      </c>
      <c r="S42">
        <f>Tableau2459[[#This Row],[Rang]]</f>
        <v>40</v>
      </c>
    </row>
    <row r="43" spans="1:19" x14ac:dyDescent="0.2">
      <c r="A43" s="4">
        <f t="shared" si="0"/>
        <v>41</v>
      </c>
      <c r="C43" t="str">
        <f>IF($B43="","N° ?",VLOOKUP($B43,Tableau1[],2,FALSE))</f>
        <v>N° ?</v>
      </c>
      <c r="D43" t="str">
        <f>IF($B43="","N° ?",VLOOKUP($B43,Tableau1[],3,FALSE))</f>
        <v>N° ?</v>
      </c>
      <c r="E43" t="str">
        <f>IF($B43="","N° ?",VLOOKUP($B43,Tableau1[],4,FALSE))</f>
        <v>N° ?</v>
      </c>
      <c r="F43" t="str">
        <f>IF($B43="","N° ?",VLOOKUP($B43,Tableau1[],6,FALSE))</f>
        <v>N° ?</v>
      </c>
      <c r="G43">
        <f>Tableau245[[#This Row],[Rang]]</f>
        <v>41</v>
      </c>
      <c r="M43" s="4">
        <f t="shared" si="2"/>
        <v>41</v>
      </c>
      <c r="O43" t="str">
        <f>IF($N43="","N° ?",VLOOKUP($N43,Tableau1[],2,FALSE))</f>
        <v>N° ?</v>
      </c>
      <c r="P43" t="str">
        <f>IF($N43="","N° ?",VLOOKUP($N43,Tableau1[],3,FALSE))</f>
        <v>N° ?</v>
      </c>
      <c r="Q43" t="str">
        <f>IF($N43="","N° ?",VLOOKUP($N43,Tableau1[],4,FALSE))</f>
        <v>N° ?</v>
      </c>
      <c r="R43" t="str">
        <f>IF($N43="","N° ?",VLOOKUP($N43,Tableau1[],6,FALSE))</f>
        <v>N° ?</v>
      </c>
      <c r="S43">
        <f>Tableau2459[[#This Row],[Rang]]</f>
        <v>41</v>
      </c>
    </row>
    <row r="44" spans="1:19" x14ac:dyDescent="0.2">
      <c r="A44" s="4">
        <f t="shared" si="0"/>
        <v>42</v>
      </c>
      <c r="C44" t="str">
        <f>IF($B44="","N° ?",VLOOKUP($B44,Tableau1[],2,FALSE))</f>
        <v>N° ?</v>
      </c>
      <c r="D44" t="str">
        <f>IF($B44="","N° ?",VLOOKUP($B44,Tableau1[],3,FALSE))</f>
        <v>N° ?</v>
      </c>
      <c r="E44" t="str">
        <f>IF($B44="","N° ?",VLOOKUP($B44,Tableau1[],4,FALSE))</f>
        <v>N° ?</v>
      </c>
      <c r="F44" t="str">
        <f>IF($B44="","N° ?",VLOOKUP($B44,Tableau1[],6,FALSE))</f>
        <v>N° ?</v>
      </c>
      <c r="G44">
        <f>Tableau245[[#This Row],[Rang]]</f>
        <v>42</v>
      </c>
      <c r="M44" s="4">
        <f t="shared" si="2"/>
        <v>42</v>
      </c>
      <c r="O44" t="str">
        <f>IF($N44="","N° ?",VLOOKUP($N44,Tableau1[],2,FALSE))</f>
        <v>N° ?</v>
      </c>
      <c r="P44" t="str">
        <f>IF($N44="","N° ?",VLOOKUP($N44,Tableau1[],3,FALSE))</f>
        <v>N° ?</v>
      </c>
      <c r="Q44" t="str">
        <f>IF($N44="","N° ?",VLOOKUP($N44,Tableau1[],4,FALSE))</f>
        <v>N° ?</v>
      </c>
      <c r="R44" t="str">
        <f>IF($N44="","N° ?",VLOOKUP($N44,Tableau1[],6,FALSE))</f>
        <v>N° ?</v>
      </c>
      <c r="S44">
        <f>Tableau2459[[#This Row],[Rang]]</f>
        <v>42</v>
      </c>
    </row>
    <row r="45" spans="1:19" x14ac:dyDescent="0.2">
      <c r="A45" s="4">
        <f t="shared" si="0"/>
        <v>43</v>
      </c>
      <c r="C45" t="str">
        <f>IF($B45="","N° ?",VLOOKUP($B45,Tableau1[],2,FALSE))</f>
        <v>N° ?</v>
      </c>
      <c r="D45" t="str">
        <f>IF($B45="","N° ?",VLOOKUP($B45,Tableau1[],3,FALSE))</f>
        <v>N° ?</v>
      </c>
      <c r="E45" t="str">
        <f>IF($B45="","N° ?",VLOOKUP($B45,Tableau1[],4,FALSE))</f>
        <v>N° ?</v>
      </c>
      <c r="F45" t="str">
        <f>IF($B45="","N° ?",VLOOKUP($B45,Tableau1[],6,FALSE))</f>
        <v>N° ?</v>
      </c>
      <c r="G45">
        <f>Tableau245[[#This Row],[Rang]]</f>
        <v>43</v>
      </c>
      <c r="M45" s="4">
        <f t="shared" si="2"/>
        <v>43</v>
      </c>
      <c r="O45" t="str">
        <f>IF($N45="","N° ?",VLOOKUP($N45,Tableau1[],2,FALSE))</f>
        <v>N° ?</v>
      </c>
      <c r="P45" t="str">
        <f>IF($N45="","N° ?",VLOOKUP($N45,Tableau1[],3,FALSE))</f>
        <v>N° ?</v>
      </c>
      <c r="Q45" t="str">
        <f>IF($N45="","N° ?",VLOOKUP($N45,Tableau1[],4,FALSE))</f>
        <v>N° ?</v>
      </c>
      <c r="R45" t="str">
        <f>IF($N45="","N° ?",VLOOKUP($N45,Tableau1[],6,FALSE))</f>
        <v>N° ?</v>
      </c>
      <c r="S45">
        <f>Tableau2459[[#This Row],[Rang]]</f>
        <v>43</v>
      </c>
    </row>
    <row r="46" spans="1:19" x14ac:dyDescent="0.2">
      <c r="A46" s="4">
        <f t="shared" si="0"/>
        <v>44</v>
      </c>
      <c r="C46" t="str">
        <f>IF($B46="","N° ?",VLOOKUP($B46,Tableau1[],2,FALSE))</f>
        <v>N° ?</v>
      </c>
      <c r="D46" t="str">
        <f>IF($B46="","N° ?",VLOOKUP($B46,Tableau1[],3,FALSE))</f>
        <v>N° ?</v>
      </c>
      <c r="E46" t="str">
        <f>IF($B46="","N° ?",VLOOKUP($B46,Tableau1[],4,FALSE))</f>
        <v>N° ?</v>
      </c>
      <c r="F46" t="str">
        <f>IF($B46="","N° ?",VLOOKUP($B46,Tableau1[],6,FALSE))</f>
        <v>N° ?</v>
      </c>
      <c r="G46">
        <f>Tableau245[[#This Row],[Rang]]</f>
        <v>44</v>
      </c>
      <c r="M46" s="4">
        <f t="shared" si="2"/>
        <v>44</v>
      </c>
      <c r="O46" t="str">
        <f>IF($N46="","N° ?",VLOOKUP($N46,Tableau1[],2,FALSE))</f>
        <v>N° ?</v>
      </c>
      <c r="P46" t="str">
        <f>IF($N46="","N° ?",VLOOKUP($N46,Tableau1[],3,FALSE))</f>
        <v>N° ?</v>
      </c>
      <c r="Q46" t="str">
        <f>IF($N46="","N° ?",VLOOKUP($N46,Tableau1[],4,FALSE))</f>
        <v>N° ?</v>
      </c>
      <c r="R46" t="str">
        <f>IF($N46="","N° ?",VLOOKUP($N46,Tableau1[],6,FALSE))</f>
        <v>N° ?</v>
      </c>
      <c r="S46">
        <f>Tableau2459[[#This Row],[Rang]]</f>
        <v>44</v>
      </c>
    </row>
    <row r="47" spans="1:19" x14ac:dyDescent="0.2">
      <c r="A47" s="4">
        <f t="shared" si="0"/>
        <v>45</v>
      </c>
      <c r="C47" t="str">
        <f>IF($B47="","N° ?",VLOOKUP($B47,Tableau1[],2,FALSE))</f>
        <v>N° ?</v>
      </c>
      <c r="D47" t="str">
        <f>IF($B47="","N° ?",VLOOKUP($B47,Tableau1[],3,FALSE))</f>
        <v>N° ?</v>
      </c>
      <c r="E47" t="str">
        <f>IF($B47="","N° ?",VLOOKUP($B47,Tableau1[],4,FALSE))</f>
        <v>N° ?</v>
      </c>
      <c r="F47" t="str">
        <f>IF($B47="","N° ?",VLOOKUP($B47,Tableau1[],6,FALSE))</f>
        <v>N° ?</v>
      </c>
      <c r="G47">
        <f>Tableau245[[#This Row],[Rang]]</f>
        <v>45</v>
      </c>
      <c r="M47" s="4">
        <f t="shared" si="2"/>
        <v>45</v>
      </c>
      <c r="O47" t="str">
        <f>IF($N47="","N° ?",VLOOKUP($N47,Tableau1[],2,FALSE))</f>
        <v>N° ?</v>
      </c>
      <c r="P47" t="str">
        <f>IF($N47="","N° ?",VLOOKUP($N47,Tableau1[],3,FALSE))</f>
        <v>N° ?</v>
      </c>
      <c r="Q47" t="str">
        <f>IF($N47="","N° ?",VLOOKUP($N47,Tableau1[],4,FALSE))</f>
        <v>N° ?</v>
      </c>
      <c r="R47" t="str">
        <f>IF($N47="","N° ?",VLOOKUP($N47,Tableau1[],6,FALSE))</f>
        <v>N° ?</v>
      </c>
      <c r="S47">
        <f>Tableau2459[[#This Row],[Rang]]</f>
        <v>45</v>
      </c>
    </row>
    <row r="48" spans="1:19" x14ac:dyDescent="0.2">
      <c r="A48" s="4">
        <f t="shared" si="0"/>
        <v>46</v>
      </c>
      <c r="C48" t="str">
        <f>IF($B48="","N° ?",VLOOKUP($B48,Tableau1[],2,FALSE))</f>
        <v>N° ?</v>
      </c>
      <c r="D48" t="str">
        <f>IF($B48="","N° ?",VLOOKUP($B48,Tableau1[],3,FALSE))</f>
        <v>N° ?</v>
      </c>
      <c r="E48" t="str">
        <f>IF($B48="","N° ?",VLOOKUP($B48,Tableau1[],4,FALSE))</f>
        <v>N° ?</v>
      </c>
      <c r="F48" t="str">
        <f>IF($B48="","N° ?",VLOOKUP($B48,Tableau1[],6,FALSE))</f>
        <v>N° ?</v>
      </c>
      <c r="G48">
        <f>Tableau245[[#This Row],[Rang]]</f>
        <v>46</v>
      </c>
      <c r="M48" s="4">
        <f t="shared" si="2"/>
        <v>46</v>
      </c>
      <c r="O48" t="str">
        <f>IF($N48="","N° ?",VLOOKUP($N48,Tableau1[],2,FALSE))</f>
        <v>N° ?</v>
      </c>
      <c r="P48" t="str">
        <f>IF($N48="","N° ?",VLOOKUP($N48,Tableau1[],3,FALSE))</f>
        <v>N° ?</v>
      </c>
      <c r="Q48" t="str">
        <f>IF($N48="","N° ?",VLOOKUP($N48,Tableau1[],4,FALSE))</f>
        <v>N° ?</v>
      </c>
      <c r="R48" t="str">
        <f>IF($N48="","N° ?",VLOOKUP($N48,Tableau1[],6,FALSE))</f>
        <v>N° ?</v>
      </c>
      <c r="S48">
        <f>Tableau2459[[#This Row],[Rang]]</f>
        <v>46</v>
      </c>
    </row>
    <row r="49" spans="1:19" x14ac:dyDescent="0.2">
      <c r="A49" s="4">
        <f t="shared" si="0"/>
        <v>47</v>
      </c>
      <c r="C49" t="str">
        <f>IF($B49="","N° ?",VLOOKUP($B49,Tableau1[],2,FALSE))</f>
        <v>N° ?</v>
      </c>
      <c r="D49" t="str">
        <f>IF($B49="","N° ?",VLOOKUP($B49,Tableau1[],3,FALSE))</f>
        <v>N° ?</v>
      </c>
      <c r="E49" t="str">
        <f>IF($B49="","N° ?",VLOOKUP($B49,Tableau1[],4,FALSE))</f>
        <v>N° ?</v>
      </c>
      <c r="F49" t="str">
        <f>IF($B49="","N° ?",VLOOKUP($B49,Tableau1[],6,FALSE))</f>
        <v>N° ?</v>
      </c>
      <c r="G49">
        <f>Tableau245[[#This Row],[Rang]]</f>
        <v>47</v>
      </c>
      <c r="M49" s="4">
        <f t="shared" si="2"/>
        <v>47</v>
      </c>
      <c r="O49" t="str">
        <f>IF($N49="","N° ?",VLOOKUP($N49,Tableau1[],2,FALSE))</f>
        <v>N° ?</v>
      </c>
      <c r="P49" t="str">
        <f>IF($N49="","N° ?",VLOOKUP($N49,Tableau1[],3,FALSE))</f>
        <v>N° ?</v>
      </c>
      <c r="Q49" t="str">
        <f>IF($N49="","N° ?",VLOOKUP($N49,Tableau1[],4,FALSE))</f>
        <v>N° ?</v>
      </c>
      <c r="R49" t="str">
        <f>IF($N49="","N° ?",VLOOKUP($N49,Tableau1[],6,FALSE))</f>
        <v>N° ?</v>
      </c>
      <c r="S49">
        <f>Tableau2459[[#This Row],[Rang]]</f>
        <v>47</v>
      </c>
    </row>
    <row r="50" spans="1:19" x14ac:dyDescent="0.2">
      <c r="A50" s="4">
        <f t="shared" si="0"/>
        <v>48</v>
      </c>
      <c r="C50" t="str">
        <f>IF($B50="","N° ?",VLOOKUP($B50,Tableau1[],2,FALSE))</f>
        <v>N° ?</v>
      </c>
      <c r="D50" t="str">
        <f>IF($B50="","N° ?",VLOOKUP($B50,Tableau1[],3,FALSE))</f>
        <v>N° ?</v>
      </c>
      <c r="E50" t="str">
        <f>IF($B50="","N° ?",VLOOKUP($B50,Tableau1[],4,FALSE))</f>
        <v>N° ?</v>
      </c>
      <c r="F50" t="str">
        <f>IF($B50="","N° ?",VLOOKUP($B50,Tableau1[],6,FALSE))</f>
        <v>N° ?</v>
      </c>
      <c r="G50">
        <f>Tableau245[[#This Row],[Rang]]</f>
        <v>48</v>
      </c>
      <c r="M50" s="4">
        <f t="shared" si="2"/>
        <v>48</v>
      </c>
      <c r="O50" t="str">
        <f>IF($N50="","N° ?",VLOOKUP($N50,Tableau1[],2,FALSE))</f>
        <v>N° ?</v>
      </c>
      <c r="P50" t="str">
        <f>IF($N50="","N° ?",VLOOKUP($N50,Tableau1[],3,FALSE))</f>
        <v>N° ?</v>
      </c>
      <c r="Q50" t="str">
        <f>IF($N50="","N° ?",VLOOKUP($N50,Tableau1[],4,FALSE))</f>
        <v>N° ?</v>
      </c>
      <c r="R50" t="str">
        <f>IF($N50="","N° ?",VLOOKUP($N50,Tableau1[],6,FALSE))</f>
        <v>N° ?</v>
      </c>
      <c r="S50">
        <f>Tableau2459[[#This Row],[Rang]]</f>
        <v>48</v>
      </c>
    </row>
    <row r="51" spans="1:19" x14ac:dyDescent="0.2">
      <c r="A51" s="4">
        <f t="shared" si="0"/>
        <v>49</v>
      </c>
      <c r="C51" t="str">
        <f>IF($B51="","N° ?",VLOOKUP($B51,Tableau1[],2,FALSE))</f>
        <v>N° ?</v>
      </c>
      <c r="D51" t="str">
        <f>IF($B51="","N° ?",VLOOKUP($B51,Tableau1[],3,FALSE))</f>
        <v>N° ?</v>
      </c>
      <c r="E51" t="str">
        <f>IF($B51="","N° ?",VLOOKUP($B51,Tableau1[],4,FALSE))</f>
        <v>N° ?</v>
      </c>
      <c r="F51" t="str">
        <f>IF($B51="","N° ?",VLOOKUP($B51,Tableau1[],6,FALSE))</f>
        <v>N° ?</v>
      </c>
      <c r="G51">
        <f>Tableau245[[#This Row],[Rang]]</f>
        <v>49</v>
      </c>
      <c r="M51" s="4">
        <f t="shared" si="2"/>
        <v>49</v>
      </c>
      <c r="O51" t="str">
        <f>IF($N51="","N° ?",VLOOKUP($N51,Tableau1[],2,FALSE))</f>
        <v>N° ?</v>
      </c>
      <c r="P51" t="str">
        <f>IF($N51="","N° ?",VLOOKUP($N51,Tableau1[],3,FALSE))</f>
        <v>N° ?</v>
      </c>
      <c r="Q51" t="str">
        <f>IF($N51="","N° ?",VLOOKUP($N51,Tableau1[],4,FALSE))</f>
        <v>N° ?</v>
      </c>
      <c r="R51" t="str">
        <f>IF($N51="","N° ?",VLOOKUP($N51,Tableau1[],6,FALSE))</f>
        <v>N° ?</v>
      </c>
      <c r="S51">
        <f>Tableau2459[[#This Row],[Rang]]</f>
        <v>49</v>
      </c>
    </row>
    <row r="52" spans="1:19" x14ac:dyDescent="0.2">
      <c r="A52" s="4">
        <f t="shared" si="0"/>
        <v>50</v>
      </c>
      <c r="C52" t="str">
        <f>IF($B52="","N° ?",VLOOKUP($B52,Tableau1[],2,FALSE))</f>
        <v>N° ?</v>
      </c>
      <c r="D52" t="str">
        <f>IF($B52="","N° ?",VLOOKUP($B52,Tableau1[],3,FALSE))</f>
        <v>N° ?</v>
      </c>
      <c r="E52" t="str">
        <f>IF($B52="","N° ?",VLOOKUP($B52,Tableau1[],4,FALSE))</f>
        <v>N° ?</v>
      </c>
      <c r="F52" t="str">
        <f>IF($B52="","N° ?",VLOOKUP($B52,Tableau1[],6,FALSE))</f>
        <v>N° ?</v>
      </c>
      <c r="G52">
        <f>Tableau245[[#This Row],[Rang]]</f>
        <v>50</v>
      </c>
      <c r="M52" s="4">
        <f t="shared" si="2"/>
        <v>50</v>
      </c>
      <c r="O52" t="str">
        <f>IF($N52="","N° ?",VLOOKUP($N52,Tableau1[],2,FALSE))</f>
        <v>N° ?</v>
      </c>
      <c r="P52" t="str">
        <f>IF($N52="","N° ?",VLOOKUP($N52,Tableau1[],3,FALSE))</f>
        <v>N° ?</v>
      </c>
      <c r="Q52" t="str">
        <f>IF($N52="","N° ?",VLOOKUP($N52,Tableau1[],4,FALSE))</f>
        <v>N° ?</v>
      </c>
      <c r="R52" t="str">
        <f>IF($N52="","N° ?",VLOOKUP($N52,Tableau1[],6,FALSE))</f>
        <v>N° ?</v>
      </c>
      <c r="S52">
        <f>Tableau2459[[#This Row],[Rang]]</f>
        <v>50</v>
      </c>
    </row>
    <row r="53" spans="1:19" x14ac:dyDescent="0.2">
      <c r="A53" s="4">
        <f t="shared" si="0"/>
        <v>51</v>
      </c>
      <c r="C53" t="str">
        <f>IF($B53="","N° ?",VLOOKUP($B53,Tableau1[],2,FALSE))</f>
        <v>N° ?</v>
      </c>
      <c r="D53" t="str">
        <f>IF($B53="","N° ?",VLOOKUP($B53,Tableau1[],3,FALSE))</f>
        <v>N° ?</v>
      </c>
      <c r="E53" t="str">
        <f>IF($B53="","N° ?",VLOOKUP($B53,Tableau1[],4,FALSE))</f>
        <v>N° ?</v>
      </c>
      <c r="F53" t="str">
        <f>IF($B53="","N° ?",VLOOKUP($B53,Tableau1[],6,FALSE))</f>
        <v>N° ?</v>
      </c>
      <c r="G53">
        <f>Tableau245[[#This Row],[Rang]]</f>
        <v>51</v>
      </c>
      <c r="M53" s="4">
        <f t="shared" si="2"/>
        <v>51</v>
      </c>
      <c r="O53" t="str">
        <f>IF($N53="","N° ?",VLOOKUP($N53,Tableau1[],2,FALSE))</f>
        <v>N° ?</v>
      </c>
      <c r="P53" t="str">
        <f>IF($N53="","N° ?",VLOOKUP($N53,Tableau1[],3,FALSE))</f>
        <v>N° ?</v>
      </c>
      <c r="Q53" t="str">
        <f>IF($N53="","N° ?",VLOOKUP($N53,Tableau1[],4,FALSE))</f>
        <v>N° ?</v>
      </c>
      <c r="R53" t="str">
        <f>IF($N53="","N° ?",VLOOKUP($N53,Tableau1[],6,FALSE))</f>
        <v>N° ?</v>
      </c>
      <c r="S53">
        <f>Tableau2459[[#This Row],[Rang]]</f>
        <v>51</v>
      </c>
    </row>
    <row r="54" spans="1:19" x14ac:dyDescent="0.2">
      <c r="A54" s="4">
        <f t="shared" si="0"/>
        <v>52</v>
      </c>
      <c r="C54" t="str">
        <f>IF($B54="","N° ?",VLOOKUP($B54,Tableau1[],2,FALSE))</f>
        <v>N° ?</v>
      </c>
      <c r="D54" t="str">
        <f>IF($B54="","N° ?",VLOOKUP($B54,Tableau1[],3,FALSE))</f>
        <v>N° ?</v>
      </c>
      <c r="E54" t="str">
        <f>IF($B54="","N° ?",VLOOKUP($B54,Tableau1[],4,FALSE))</f>
        <v>N° ?</v>
      </c>
      <c r="F54" t="str">
        <f>IF($B54="","N° ?",VLOOKUP($B54,Tableau1[],6,FALSE))</f>
        <v>N° ?</v>
      </c>
      <c r="G54">
        <f>Tableau245[[#This Row],[Rang]]</f>
        <v>52</v>
      </c>
      <c r="M54" s="4">
        <f t="shared" si="2"/>
        <v>52</v>
      </c>
      <c r="O54" t="str">
        <f>IF($N54="","N° ?",VLOOKUP($N54,Tableau1[],2,FALSE))</f>
        <v>N° ?</v>
      </c>
      <c r="P54" t="str">
        <f>IF($N54="","N° ?",VLOOKUP($N54,Tableau1[],3,FALSE))</f>
        <v>N° ?</v>
      </c>
      <c r="Q54" t="str">
        <f>IF($N54="","N° ?",VLOOKUP($N54,Tableau1[],4,FALSE))</f>
        <v>N° ?</v>
      </c>
      <c r="R54" t="str">
        <f>IF($N54="","N° ?",VLOOKUP($N54,Tableau1[],6,FALSE))</f>
        <v>N° ?</v>
      </c>
      <c r="S54">
        <f>Tableau2459[[#This Row],[Rang]]</f>
        <v>52</v>
      </c>
    </row>
    <row r="55" spans="1:19" x14ac:dyDescent="0.2">
      <c r="A55" s="4">
        <f t="shared" si="0"/>
        <v>53</v>
      </c>
      <c r="C55" t="str">
        <f>IF($B55="","N° ?",VLOOKUP($B55,Tableau1[],2,FALSE))</f>
        <v>N° ?</v>
      </c>
      <c r="D55" t="str">
        <f>IF($B55="","N° ?",VLOOKUP($B55,Tableau1[],3,FALSE))</f>
        <v>N° ?</v>
      </c>
      <c r="E55" t="str">
        <f>IF($B55="","N° ?",VLOOKUP($B55,Tableau1[],4,FALSE))</f>
        <v>N° ?</v>
      </c>
      <c r="F55" t="str">
        <f>IF($B55="","N° ?",VLOOKUP($B55,Tableau1[],6,FALSE))</f>
        <v>N° ?</v>
      </c>
      <c r="G55">
        <f>Tableau245[[#This Row],[Rang]]</f>
        <v>53</v>
      </c>
      <c r="M55" s="4">
        <f t="shared" si="2"/>
        <v>53</v>
      </c>
      <c r="O55" t="str">
        <f>IF($N55="","N° ?",VLOOKUP($N55,Tableau1[],2,FALSE))</f>
        <v>N° ?</v>
      </c>
      <c r="P55" t="str">
        <f>IF($N55="","N° ?",VLOOKUP($N55,Tableau1[],3,FALSE))</f>
        <v>N° ?</v>
      </c>
      <c r="Q55" t="str">
        <f>IF($N55="","N° ?",VLOOKUP($N55,Tableau1[],4,FALSE))</f>
        <v>N° ?</v>
      </c>
      <c r="R55" t="str">
        <f>IF($N55="","N° ?",VLOOKUP($N55,Tableau1[],6,FALSE))</f>
        <v>N° ?</v>
      </c>
      <c r="S55">
        <f>Tableau2459[[#This Row],[Rang]]</f>
        <v>53</v>
      </c>
    </row>
    <row r="56" spans="1:19" x14ac:dyDescent="0.2">
      <c r="A56" s="4">
        <f t="shared" si="0"/>
        <v>54</v>
      </c>
      <c r="C56" t="str">
        <f>IF($B56="","N° ?",VLOOKUP($B56,Tableau1[],2,FALSE))</f>
        <v>N° ?</v>
      </c>
      <c r="D56" t="str">
        <f>IF($B56="","N° ?",VLOOKUP($B56,Tableau1[],3,FALSE))</f>
        <v>N° ?</v>
      </c>
      <c r="E56" t="str">
        <f>IF($B56="","N° ?",VLOOKUP($B56,Tableau1[],4,FALSE))</f>
        <v>N° ?</v>
      </c>
      <c r="F56" t="str">
        <f>IF($B56="","N° ?",VLOOKUP($B56,Tableau1[],6,FALSE))</f>
        <v>N° ?</v>
      </c>
      <c r="G56">
        <f>Tableau245[[#This Row],[Rang]]</f>
        <v>54</v>
      </c>
      <c r="M56" s="4">
        <f t="shared" si="2"/>
        <v>54</v>
      </c>
      <c r="O56" t="str">
        <f>IF($N56="","N° ?",VLOOKUP($N56,Tableau1[],2,FALSE))</f>
        <v>N° ?</v>
      </c>
      <c r="P56" t="str">
        <f>IF($N56="","N° ?",VLOOKUP($N56,Tableau1[],3,FALSE))</f>
        <v>N° ?</v>
      </c>
      <c r="Q56" t="str">
        <f>IF($N56="","N° ?",VLOOKUP($N56,Tableau1[],4,FALSE))</f>
        <v>N° ?</v>
      </c>
      <c r="R56" t="str">
        <f>IF($N56="","N° ?",VLOOKUP($N56,Tableau1[],6,FALSE))</f>
        <v>N° ?</v>
      </c>
      <c r="S56">
        <f>Tableau2459[[#This Row],[Rang]]</f>
        <v>54</v>
      </c>
    </row>
    <row r="57" spans="1:19" x14ac:dyDescent="0.2">
      <c r="A57" s="4">
        <f t="shared" si="0"/>
        <v>55</v>
      </c>
      <c r="C57" t="str">
        <f>IF($B57="","N° ?",VLOOKUP($B57,Tableau1[],2,FALSE))</f>
        <v>N° ?</v>
      </c>
      <c r="D57" t="str">
        <f>IF($B57="","N° ?",VLOOKUP($B57,Tableau1[],3,FALSE))</f>
        <v>N° ?</v>
      </c>
      <c r="E57" t="str">
        <f>IF($B57="","N° ?",VLOOKUP($B57,Tableau1[],4,FALSE))</f>
        <v>N° ?</v>
      </c>
      <c r="F57" t="str">
        <f>IF($B57="","N° ?",VLOOKUP($B57,Tableau1[],6,FALSE))</f>
        <v>N° ?</v>
      </c>
      <c r="G57">
        <f>Tableau245[[#This Row],[Rang]]</f>
        <v>55</v>
      </c>
      <c r="M57" s="4">
        <f t="shared" si="2"/>
        <v>55</v>
      </c>
      <c r="O57" t="str">
        <f>IF($N57="","N° ?",VLOOKUP($N57,Tableau1[],2,FALSE))</f>
        <v>N° ?</v>
      </c>
      <c r="P57" t="str">
        <f>IF($N57="","N° ?",VLOOKUP($N57,Tableau1[],3,FALSE))</f>
        <v>N° ?</v>
      </c>
      <c r="Q57" t="str">
        <f>IF($N57="","N° ?",VLOOKUP($N57,Tableau1[],4,FALSE))</f>
        <v>N° ?</v>
      </c>
      <c r="R57" t="str">
        <f>IF($N57="","N° ?",VLOOKUP($N57,Tableau1[],6,FALSE))</f>
        <v>N° ?</v>
      </c>
      <c r="S57">
        <f>Tableau2459[[#This Row],[Rang]]</f>
        <v>55</v>
      </c>
    </row>
    <row r="58" spans="1:19" x14ac:dyDescent="0.2">
      <c r="A58" s="4">
        <f t="shared" si="0"/>
        <v>56</v>
      </c>
      <c r="C58" t="str">
        <f>IF($B58="","N° ?",VLOOKUP($B58,Tableau1[],2,FALSE))</f>
        <v>N° ?</v>
      </c>
      <c r="D58" t="str">
        <f>IF($B58="","N° ?",VLOOKUP($B58,Tableau1[],3,FALSE))</f>
        <v>N° ?</v>
      </c>
      <c r="E58" t="str">
        <f>IF($B58="","N° ?",VLOOKUP($B58,Tableau1[],4,FALSE))</f>
        <v>N° ?</v>
      </c>
      <c r="F58" t="str">
        <f>IF($B58="","N° ?",VLOOKUP($B58,Tableau1[],6,FALSE))</f>
        <v>N° ?</v>
      </c>
      <c r="G58">
        <f>Tableau245[[#This Row],[Rang]]</f>
        <v>56</v>
      </c>
      <c r="M58" s="4">
        <f t="shared" si="2"/>
        <v>56</v>
      </c>
      <c r="O58" t="str">
        <f>IF($N58="","N° ?",VLOOKUP($N58,Tableau1[],2,FALSE))</f>
        <v>N° ?</v>
      </c>
      <c r="P58" t="str">
        <f>IF($N58="","N° ?",VLOOKUP($N58,Tableau1[],3,FALSE))</f>
        <v>N° ?</v>
      </c>
      <c r="Q58" t="str">
        <f>IF($N58="","N° ?",VLOOKUP($N58,Tableau1[],4,FALSE))</f>
        <v>N° ?</v>
      </c>
      <c r="R58" t="str">
        <f>IF($N58="","N° ?",VLOOKUP($N58,Tableau1[],6,FALSE))</f>
        <v>N° ?</v>
      </c>
      <c r="S58">
        <f>Tableau2459[[#This Row],[Rang]]</f>
        <v>56</v>
      </c>
    </row>
    <row r="59" spans="1:19" x14ac:dyDescent="0.2">
      <c r="A59" s="4">
        <f t="shared" si="0"/>
        <v>57</v>
      </c>
      <c r="C59" t="str">
        <f>IF($B59="","N° ?",VLOOKUP($B59,Tableau1[],2,FALSE))</f>
        <v>N° ?</v>
      </c>
      <c r="D59" t="str">
        <f>IF($B59="","N° ?",VLOOKUP($B59,Tableau1[],3,FALSE))</f>
        <v>N° ?</v>
      </c>
      <c r="E59" t="str">
        <f>IF($B59="","N° ?",VLOOKUP($B59,Tableau1[],4,FALSE))</f>
        <v>N° ?</v>
      </c>
      <c r="F59" t="str">
        <f>IF($B59="","N° ?",VLOOKUP($B59,Tableau1[],6,FALSE))</f>
        <v>N° ?</v>
      </c>
      <c r="G59">
        <f>Tableau245[[#This Row],[Rang]]</f>
        <v>57</v>
      </c>
      <c r="M59" s="4">
        <f t="shared" si="2"/>
        <v>57</v>
      </c>
      <c r="O59" t="str">
        <f>IF($N59="","N° ?",VLOOKUP($N59,Tableau1[],2,FALSE))</f>
        <v>N° ?</v>
      </c>
      <c r="P59" t="str">
        <f>IF($N59="","N° ?",VLOOKUP($N59,Tableau1[],3,FALSE))</f>
        <v>N° ?</v>
      </c>
      <c r="Q59" t="str">
        <f>IF($N59="","N° ?",VLOOKUP($N59,Tableau1[],4,FALSE))</f>
        <v>N° ?</v>
      </c>
      <c r="R59" t="str">
        <f>IF($N59="","N° ?",VLOOKUP($N59,Tableau1[],6,FALSE))</f>
        <v>N° ?</v>
      </c>
      <c r="S59">
        <f>Tableau2459[[#This Row],[Rang]]</f>
        <v>57</v>
      </c>
    </row>
    <row r="60" spans="1:19" x14ac:dyDescent="0.2">
      <c r="A60" s="4">
        <f t="shared" si="0"/>
        <v>58</v>
      </c>
      <c r="C60" t="str">
        <f>IF($B60="","N° ?",VLOOKUP($B60,Tableau1[],2,FALSE))</f>
        <v>N° ?</v>
      </c>
      <c r="D60" t="str">
        <f>IF($B60="","N° ?",VLOOKUP($B60,Tableau1[],3,FALSE))</f>
        <v>N° ?</v>
      </c>
      <c r="E60" t="str">
        <f>IF($B60="","N° ?",VLOOKUP($B60,Tableau1[],4,FALSE))</f>
        <v>N° ?</v>
      </c>
      <c r="F60" t="str">
        <f>IF($B60="","N° ?",VLOOKUP($B60,Tableau1[],6,FALSE))</f>
        <v>N° ?</v>
      </c>
      <c r="G60">
        <f>Tableau245[[#This Row],[Rang]]</f>
        <v>58</v>
      </c>
      <c r="M60" s="4">
        <f t="shared" si="2"/>
        <v>58</v>
      </c>
      <c r="O60" t="str">
        <f>IF($N60="","N° ?",VLOOKUP($N60,Tableau1[],2,FALSE))</f>
        <v>N° ?</v>
      </c>
      <c r="P60" t="str">
        <f>IF($N60="","N° ?",VLOOKUP($N60,Tableau1[],3,FALSE))</f>
        <v>N° ?</v>
      </c>
      <c r="Q60" t="str">
        <f>IF($N60="","N° ?",VLOOKUP($N60,Tableau1[],4,FALSE))</f>
        <v>N° ?</v>
      </c>
      <c r="R60" t="str">
        <f>IF($N60="","N° ?",VLOOKUP($N60,Tableau1[],6,FALSE))</f>
        <v>N° ?</v>
      </c>
      <c r="S60">
        <f>Tableau2459[[#This Row],[Rang]]</f>
        <v>58</v>
      </c>
    </row>
    <row r="61" spans="1:19" x14ac:dyDescent="0.2">
      <c r="A61" s="4">
        <f t="shared" si="0"/>
        <v>59</v>
      </c>
      <c r="C61" t="str">
        <f>IF($B61="","N° ?",VLOOKUP($B61,Tableau1[],2,FALSE))</f>
        <v>N° ?</v>
      </c>
      <c r="D61" t="str">
        <f>IF($B61="","N° ?",VLOOKUP($B61,Tableau1[],3,FALSE))</f>
        <v>N° ?</v>
      </c>
      <c r="E61" t="str">
        <f>IF($B61="","N° ?",VLOOKUP($B61,Tableau1[],4,FALSE))</f>
        <v>N° ?</v>
      </c>
      <c r="F61" t="str">
        <f>IF($B61="","N° ?",VLOOKUP($B61,Tableau1[],6,FALSE))</f>
        <v>N° ?</v>
      </c>
      <c r="G61">
        <f>Tableau245[[#This Row],[Rang]]</f>
        <v>59</v>
      </c>
      <c r="M61" s="4">
        <f t="shared" si="2"/>
        <v>59</v>
      </c>
      <c r="O61" t="str">
        <f>IF($N61="","N° ?",VLOOKUP($N61,Tableau1[],2,FALSE))</f>
        <v>N° ?</v>
      </c>
      <c r="P61" t="str">
        <f>IF($N61="","N° ?",VLOOKUP($N61,Tableau1[],3,FALSE))</f>
        <v>N° ?</v>
      </c>
      <c r="Q61" t="str">
        <f>IF($N61="","N° ?",VLOOKUP($N61,Tableau1[],4,FALSE))</f>
        <v>N° ?</v>
      </c>
      <c r="R61" t="str">
        <f>IF($N61="","N° ?",VLOOKUP($N61,Tableau1[],6,FALSE))</f>
        <v>N° ?</v>
      </c>
      <c r="S61">
        <f>Tableau2459[[#This Row],[Rang]]</f>
        <v>59</v>
      </c>
    </row>
    <row r="62" spans="1:19" x14ac:dyDescent="0.2">
      <c r="A62" s="4">
        <f t="shared" si="0"/>
        <v>60</v>
      </c>
      <c r="C62" t="str">
        <f>IF($B62="","N° ?",VLOOKUP($B62,Tableau1[],2,FALSE))</f>
        <v>N° ?</v>
      </c>
      <c r="D62" t="str">
        <f>IF($B62="","N° ?",VLOOKUP($B62,Tableau1[],3,FALSE))</f>
        <v>N° ?</v>
      </c>
      <c r="E62" t="str">
        <f>IF($B62="","N° ?",VLOOKUP($B62,Tableau1[],4,FALSE))</f>
        <v>N° ?</v>
      </c>
      <c r="F62" t="str">
        <f>IF($B62="","N° ?",VLOOKUP($B62,Tableau1[],6,FALSE))</f>
        <v>N° ?</v>
      </c>
      <c r="G62">
        <f>Tableau245[[#This Row],[Rang]]</f>
        <v>60</v>
      </c>
      <c r="M62" s="4">
        <f t="shared" si="2"/>
        <v>60</v>
      </c>
      <c r="O62" t="str">
        <f>IF($N62="","N° ?",VLOOKUP($N62,Tableau1[],2,FALSE))</f>
        <v>N° ?</v>
      </c>
      <c r="P62" t="str">
        <f>IF($N62="","N° ?",VLOOKUP($N62,Tableau1[],3,FALSE))</f>
        <v>N° ?</v>
      </c>
      <c r="Q62" t="str">
        <f>IF($N62="","N° ?",VLOOKUP($N62,Tableau1[],4,FALSE))</f>
        <v>N° ?</v>
      </c>
      <c r="R62" t="str">
        <f>IF($N62="","N° ?",VLOOKUP($N62,Tableau1[],6,FALSE))</f>
        <v>N° ?</v>
      </c>
      <c r="S62">
        <f>Tableau2459[[#This Row],[Rang]]</f>
        <v>60</v>
      </c>
    </row>
    <row r="63" spans="1:19" x14ac:dyDescent="0.2">
      <c r="A63" s="4">
        <f t="shared" si="0"/>
        <v>61</v>
      </c>
      <c r="C63" t="str">
        <f>IF($B63="","N° ?",VLOOKUP($B63,Tableau1[],2,FALSE))</f>
        <v>N° ?</v>
      </c>
      <c r="D63" t="str">
        <f>IF($B63="","N° ?",VLOOKUP($B63,Tableau1[],3,FALSE))</f>
        <v>N° ?</v>
      </c>
      <c r="E63" t="str">
        <f>IF($B63="","N° ?",VLOOKUP($B63,Tableau1[],4,FALSE))</f>
        <v>N° ?</v>
      </c>
      <c r="F63" t="str">
        <f>IF($B63="","N° ?",VLOOKUP($B63,Tableau1[],6,FALSE))</f>
        <v>N° ?</v>
      </c>
      <c r="G63">
        <f>Tableau245[[#This Row],[Rang]]</f>
        <v>61</v>
      </c>
      <c r="M63" s="4">
        <f t="shared" si="2"/>
        <v>61</v>
      </c>
      <c r="O63" t="str">
        <f>IF($N63="","N° ?",VLOOKUP($N63,Tableau1[],2,FALSE))</f>
        <v>N° ?</v>
      </c>
      <c r="P63" t="str">
        <f>IF($N63="","N° ?",VLOOKUP($N63,Tableau1[],3,FALSE))</f>
        <v>N° ?</v>
      </c>
      <c r="Q63" t="str">
        <f>IF($N63="","N° ?",VLOOKUP($N63,Tableau1[],4,FALSE))</f>
        <v>N° ?</v>
      </c>
      <c r="R63" t="str">
        <f>IF($N63="","N° ?",VLOOKUP($N63,Tableau1[],6,FALSE))</f>
        <v>N° ?</v>
      </c>
      <c r="S63">
        <f>Tableau2459[[#This Row],[Rang]]</f>
        <v>61</v>
      </c>
    </row>
    <row r="64" spans="1:19" x14ac:dyDescent="0.2">
      <c r="A64" s="4">
        <f t="shared" si="0"/>
        <v>62</v>
      </c>
      <c r="C64" t="str">
        <f>IF($B64="","N° ?",VLOOKUP($B64,Tableau1[],2,FALSE))</f>
        <v>N° ?</v>
      </c>
      <c r="D64" t="str">
        <f>IF($B64="","N° ?",VLOOKUP($B64,Tableau1[],3,FALSE))</f>
        <v>N° ?</v>
      </c>
      <c r="E64" t="str">
        <f>IF($B64="","N° ?",VLOOKUP($B64,Tableau1[],4,FALSE))</f>
        <v>N° ?</v>
      </c>
      <c r="F64" t="str">
        <f>IF($B64="","N° ?",VLOOKUP($B64,Tableau1[],6,FALSE))</f>
        <v>N° ?</v>
      </c>
      <c r="G64">
        <f>Tableau245[[#This Row],[Rang]]</f>
        <v>62</v>
      </c>
      <c r="M64" s="4">
        <f t="shared" si="2"/>
        <v>62</v>
      </c>
      <c r="O64" t="str">
        <f>IF($N64="","N° ?",VLOOKUP($N64,Tableau1[],2,FALSE))</f>
        <v>N° ?</v>
      </c>
      <c r="P64" t="str">
        <f>IF($N64="","N° ?",VLOOKUP($N64,Tableau1[],3,FALSE))</f>
        <v>N° ?</v>
      </c>
      <c r="Q64" t="str">
        <f>IF($N64="","N° ?",VLOOKUP($N64,Tableau1[],4,FALSE))</f>
        <v>N° ?</v>
      </c>
      <c r="R64" t="str">
        <f>IF($N64="","N° ?",VLOOKUP($N64,Tableau1[],6,FALSE))</f>
        <v>N° ?</v>
      </c>
      <c r="S64">
        <f>Tableau2459[[#This Row],[Rang]]</f>
        <v>62</v>
      </c>
    </row>
    <row r="65" spans="1:19" x14ac:dyDescent="0.2">
      <c r="A65" s="4">
        <f t="shared" si="0"/>
        <v>63</v>
      </c>
      <c r="C65" t="str">
        <f>IF($B65="","N° ?",VLOOKUP($B65,Tableau1[],2,FALSE))</f>
        <v>N° ?</v>
      </c>
      <c r="D65" t="str">
        <f>IF($B65="","N° ?",VLOOKUP($B65,Tableau1[],3,FALSE))</f>
        <v>N° ?</v>
      </c>
      <c r="E65" t="str">
        <f>IF($B65="","N° ?",VLOOKUP($B65,Tableau1[],4,FALSE))</f>
        <v>N° ?</v>
      </c>
      <c r="F65" t="str">
        <f>IF($B65="","N° ?",VLOOKUP($B65,Tableau1[],6,FALSE))</f>
        <v>N° ?</v>
      </c>
      <c r="G65">
        <f>Tableau245[[#This Row],[Rang]]</f>
        <v>63</v>
      </c>
      <c r="M65" s="4">
        <f t="shared" si="2"/>
        <v>63</v>
      </c>
      <c r="O65" t="str">
        <f>IF($N65="","N° ?",VLOOKUP($N65,Tableau1[],2,FALSE))</f>
        <v>N° ?</v>
      </c>
      <c r="P65" t="str">
        <f>IF($N65="","N° ?",VLOOKUP($N65,Tableau1[],3,FALSE))</f>
        <v>N° ?</v>
      </c>
      <c r="Q65" t="str">
        <f>IF($N65="","N° ?",VLOOKUP($N65,Tableau1[],4,FALSE))</f>
        <v>N° ?</v>
      </c>
      <c r="R65" t="str">
        <f>IF($N65="","N° ?",VLOOKUP($N65,Tableau1[],6,FALSE))</f>
        <v>N° ?</v>
      </c>
      <c r="S65">
        <f>Tableau2459[[#This Row],[Rang]]</f>
        <v>63</v>
      </c>
    </row>
    <row r="66" spans="1:19" x14ac:dyDescent="0.2">
      <c r="A66" s="4">
        <f t="shared" si="0"/>
        <v>64</v>
      </c>
      <c r="C66" t="str">
        <f>IF($B66="","N° ?",VLOOKUP($B66,Tableau1[],2,FALSE))</f>
        <v>N° ?</v>
      </c>
      <c r="D66" t="str">
        <f>IF($B66="","N° ?",VLOOKUP($B66,Tableau1[],3,FALSE))</f>
        <v>N° ?</v>
      </c>
      <c r="E66" t="str">
        <f>IF($B66="","N° ?",VLOOKUP($B66,Tableau1[],4,FALSE))</f>
        <v>N° ?</v>
      </c>
      <c r="F66" t="str">
        <f>IF($B66="","N° ?",VLOOKUP($B66,Tableau1[],6,FALSE))</f>
        <v>N° ?</v>
      </c>
      <c r="G66">
        <f>Tableau245[[#This Row],[Rang]]</f>
        <v>64</v>
      </c>
      <c r="M66" s="4">
        <f t="shared" si="2"/>
        <v>64</v>
      </c>
      <c r="O66" t="str">
        <f>IF($N66="","N° ?",VLOOKUP($N66,Tableau1[],2,FALSE))</f>
        <v>N° ?</v>
      </c>
      <c r="P66" t="str">
        <f>IF($N66="","N° ?",VLOOKUP($N66,Tableau1[],3,FALSE))</f>
        <v>N° ?</v>
      </c>
      <c r="Q66" t="str">
        <f>IF($N66="","N° ?",VLOOKUP($N66,Tableau1[],4,FALSE))</f>
        <v>N° ?</v>
      </c>
      <c r="R66" t="str">
        <f>IF($N66="","N° ?",VLOOKUP($N66,Tableau1[],6,FALSE))</f>
        <v>N° ?</v>
      </c>
      <c r="S66">
        <f>Tableau2459[[#This Row],[Rang]]</f>
        <v>64</v>
      </c>
    </row>
    <row r="67" spans="1:19" x14ac:dyDescent="0.2">
      <c r="A67" s="4">
        <f t="shared" si="0"/>
        <v>65</v>
      </c>
      <c r="C67" t="str">
        <f>IF($B67="","N° ?",VLOOKUP($B67,Tableau1[],2,FALSE))</f>
        <v>N° ?</v>
      </c>
      <c r="D67" t="str">
        <f>IF($B67="","N° ?",VLOOKUP($B67,Tableau1[],3,FALSE))</f>
        <v>N° ?</v>
      </c>
      <c r="E67" t="str">
        <f>IF($B67="","N° ?",VLOOKUP($B67,Tableau1[],4,FALSE))</f>
        <v>N° ?</v>
      </c>
      <c r="F67" t="str">
        <f>IF($B67="","N° ?",VLOOKUP($B67,Tableau1[],6,FALSE))</f>
        <v>N° ?</v>
      </c>
      <c r="G67">
        <f>Tableau245[[#This Row],[Rang]]</f>
        <v>65</v>
      </c>
      <c r="M67" s="4">
        <f t="shared" si="2"/>
        <v>65</v>
      </c>
      <c r="O67" t="str">
        <f>IF($N67="","N° ?",VLOOKUP($N67,Tableau1[],2,FALSE))</f>
        <v>N° ?</v>
      </c>
      <c r="P67" t="str">
        <f>IF($N67="","N° ?",VLOOKUP($N67,Tableau1[],3,FALSE))</f>
        <v>N° ?</v>
      </c>
      <c r="Q67" t="str">
        <f>IF($N67="","N° ?",VLOOKUP($N67,Tableau1[],4,FALSE))</f>
        <v>N° ?</v>
      </c>
      <c r="R67" t="str">
        <f>IF($N67="","N° ?",VLOOKUP($N67,Tableau1[],6,FALSE))</f>
        <v>N° ?</v>
      </c>
      <c r="S67">
        <f>Tableau2459[[#This Row],[Rang]]</f>
        <v>65</v>
      </c>
    </row>
    <row r="68" spans="1:19" x14ac:dyDescent="0.2">
      <c r="A68" s="4">
        <f t="shared" si="0"/>
        <v>66</v>
      </c>
      <c r="C68" t="str">
        <f>IF($B68="","N° ?",VLOOKUP($B68,Tableau1[],2,FALSE))</f>
        <v>N° ?</v>
      </c>
      <c r="D68" t="str">
        <f>IF($B68="","N° ?",VLOOKUP($B68,Tableau1[],3,FALSE))</f>
        <v>N° ?</v>
      </c>
      <c r="E68" t="str">
        <f>IF($B68="","N° ?",VLOOKUP($B68,Tableau1[],4,FALSE))</f>
        <v>N° ?</v>
      </c>
      <c r="F68" t="str">
        <f>IF($B68="","N° ?",VLOOKUP($B68,Tableau1[],6,FALSE))</f>
        <v>N° ?</v>
      </c>
      <c r="G68">
        <f>Tableau245[[#This Row],[Rang]]</f>
        <v>66</v>
      </c>
      <c r="M68" s="4">
        <f t="shared" si="2"/>
        <v>66</v>
      </c>
      <c r="O68" t="str">
        <f>IF($N68="","N° ?",VLOOKUP($N68,Tableau1[],2,FALSE))</f>
        <v>N° ?</v>
      </c>
      <c r="P68" t="str">
        <f>IF($N68="","N° ?",VLOOKUP($N68,Tableau1[],3,FALSE))</f>
        <v>N° ?</v>
      </c>
      <c r="Q68" t="str">
        <f>IF($N68="","N° ?",VLOOKUP($N68,Tableau1[],4,FALSE))</f>
        <v>N° ?</v>
      </c>
      <c r="R68" t="str">
        <f>IF($N68="","N° ?",VLOOKUP($N68,Tableau1[],6,FALSE))</f>
        <v>N° ?</v>
      </c>
      <c r="S68">
        <f>Tableau2459[[#This Row],[Rang]]</f>
        <v>66</v>
      </c>
    </row>
    <row r="69" spans="1:19" x14ac:dyDescent="0.2">
      <c r="A69" s="4">
        <f t="shared" ref="A69:A102" si="3">A68+1</f>
        <v>67</v>
      </c>
      <c r="C69" t="str">
        <f>IF($B69="","N° ?",VLOOKUP($B69,Tableau1[],2,FALSE))</f>
        <v>N° ?</v>
      </c>
      <c r="D69" t="str">
        <f>IF($B69="","N° ?",VLOOKUP($B69,Tableau1[],3,FALSE))</f>
        <v>N° ?</v>
      </c>
      <c r="E69" t="str">
        <f>IF($B69="","N° ?",VLOOKUP($B69,Tableau1[],4,FALSE))</f>
        <v>N° ?</v>
      </c>
      <c r="F69" t="str">
        <f>IF($B69="","N° ?",VLOOKUP($B69,Tableau1[],6,FALSE))</f>
        <v>N° ?</v>
      </c>
      <c r="G69">
        <f>Tableau245[[#This Row],[Rang]]</f>
        <v>67</v>
      </c>
      <c r="M69" s="4">
        <f t="shared" ref="M69:M102" si="4">M68+1</f>
        <v>67</v>
      </c>
      <c r="O69" t="str">
        <f>IF($N69="","N° ?",VLOOKUP($N69,Tableau1[],2,FALSE))</f>
        <v>N° ?</v>
      </c>
      <c r="P69" t="str">
        <f>IF($N69="","N° ?",VLOOKUP($N69,Tableau1[],3,FALSE))</f>
        <v>N° ?</v>
      </c>
      <c r="Q69" t="str">
        <f>IF($N69="","N° ?",VLOOKUP($N69,Tableau1[],4,FALSE))</f>
        <v>N° ?</v>
      </c>
      <c r="R69" t="str">
        <f>IF($N69="","N° ?",VLOOKUP($N69,Tableau1[],6,FALSE))</f>
        <v>N° ?</v>
      </c>
      <c r="S69">
        <f>Tableau2459[[#This Row],[Rang]]</f>
        <v>67</v>
      </c>
    </row>
    <row r="70" spans="1:19" x14ac:dyDescent="0.2">
      <c r="A70" s="4">
        <f t="shared" si="3"/>
        <v>68</v>
      </c>
      <c r="C70" t="str">
        <f>IF($B70="","N° ?",VLOOKUP($B70,Tableau1[],2,FALSE))</f>
        <v>N° ?</v>
      </c>
      <c r="D70" t="str">
        <f>IF($B70="","N° ?",VLOOKUP($B70,Tableau1[],3,FALSE))</f>
        <v>N° ?</v>
      </c>
      <c r="E70" t="str">
        <f>IF($B70="","N° ?",VLOOKUP($B70,Tableau1[],4,FALSE))</f>
        <v>N° ?</v>
      </c>
      <c r="F70" t="str">
        <f>IF($B70="","N° ?",VLOOKUP($B70,Tableau1[],6,FALSE))</f>
        <v>N° ?</v>
      </c>
      <c r="G70">
        <f>Tableau245[[#This Row],[Rang]]</f>
        <v>68</v>
      </c>
      <c r="M70" s="4">
        <f t="shared" si="4"/>
        <v>68</v>
      </c>
      <c r="O70" t="str">
        <f>IF($N70="","N° ?",VLOOKUP($N70,Tableau1[],2,FALSE))</f>
        <v>N° ?</v>
      </c>
      <c r="P70" t="str">
        <f>IF($N70="","N° ?",VLOOKUP($N70,Tableau1[],3,FALSE))</f>
        <v>N° ?</v>
      </c>
      <c r="Q70" t="str">
        <f>IF($N70="","N° ?",VLOOKUP($N70,Tableau1[],4,FALSE))</f>
        <v>N° ?</v>
      </c>
      <c r="R70" t="str">
        <f>IF($N70="","N° ?",VLOOKUP($N70,Tableau1[],6,FALSE))</f>
        <v>N° ?</v>
      </c>
      <c r="S70">
        <f>Tableau2459[[#This Row],[Rang]]</f>
        <v>68</v>
      </c>
    </row>
    <row r="71" spans="1:19" x14ac:dyDescent="0.2">
      <c r="A71" s="4">
        <f t="shared" si="3"/>
        <v>69</v>
      </c>
      <c r="C71" t="str">
        <f>IF($B71="","N° ?",VLOOKUP($B71,Tableau1[],2,FALSE))</f>
        <v>N° ?</v>
      </c>
      <c r="D71" t="str">
        <f>IF($B71="","N° ?",VLOOKUP($B71,Tableau1[],3,FALSE))</f>
        <v>N° ?</v>
      </c>
      <c r="E71" t="str">
        <f>IF($B71="","N° ?",VLOOKUP($B71,Tableau1[],4,FALSE))</f>
        <v>N° ?</v>
      </c>
      <c r="F71" t="str">
        <f>IF($B71="","N° ?",VLOOKUP($B71,Tableau1[],6,FALSE))</f>
        <v>N° ?</v>
      </c>
      <c r="G71">
        <f>Tableau245[[#This Row],[Rang]]</f>
        <v>69</v>
      </c>
      <c r="M71" s="4">
        <f t="shared" si="4"/>
        <v>69</v>
      </c>
      <c r="O71" t="str">
        <f>IF($N71="","N° ?",VLOOKUP($N71,Tableau1[],2,FALSE))</f>
        <v>N° ?</v>
      </c>
      <c r="P71" t="str">
        <f>IF($N71="","N° ?",VLOOKUP($N71,Tableau1[],3,FALSE))</f>
        <v>N° ?</v>
      </c>
      <c r="Q71" t="str">
        <f>IF($N71="","N° ?",VLOOKUP($N71,Tableau1[],4,FALSE))</f>
        <v>N° ?</v>
      </c>
      <c r="R71" t="str">
        <f>IF($N71="","N° ?",VLOOKUP($N71,Tableau1[],6,FALSE))</f>
        <v>N° ?</v>
      </c>
      <c r="S71">
        <f>Tableau2459[[#This Row],[Rang]]</f>
        <v>69</v>
      </c>
    </row>
    <row r="72" spans="1:19" x14ac:dyDescent="0.2">
      <c r="A72" s="4">
        <f t="shared" si="3"/>
        <v>70</v>
      </c>
      <c r="C72" t="str">
        <f>IF($B72="","N° ?",VLOOKUP($B72,Tableau1[],2,FALSE))</f>
        <v>N° ?</v>
      </c>
      <c r="D72" t="str">
        <f>IF($B72="","N° ?",VLOOKUP($B72,Tableau1[],3,FALSE))</f>
        <v>N° ?</v>
      </c>
      <c r="E72" t="str">
        <f>IF($B72="","N° ?",VLOOKUP($B72,Tableau1[],4,FALSE))</f>
        <v>N° ?</v>
      </c>
      <c r="F72" t="str">
        <f>IF($B72="","N° ?",VLOOKUP($B72,Tableau1[],6,FALSE))</f>
        <v>N° ?</v>
      </c>
      <c r="G72">
        <f>Tableau245[[#This Row],[Rang]]</f>
        <v>70</v>
      </c>
      <c r="M72" s="4">
        <f t="shared" si="4"/>
        <v>70</v>
      </c>
      <c r="O72" t="str">
        <f>IF($N72="","N° ?",VLOOKUP($N72,Tableau1[],2,FALSE))</f>
        <v>N° ?</v>
      </c>
      <c r="P72" t="str">
        <f>IF($N72="","N° ?",VLOOKUP($N72,Tableau1[],3,FALSE))</f>
        <v>N° ?</v>
      </c>
      <c r="Q72" t="str">
        <f>IF($N72="","N° ?",VLOOKUP($N72,Tableau1[],4,FALSE))</f>
        <v>N° ?</v>
      </c>
      <c r="R72" t="str">
        <f>IF($N72="","N° ?",VLOOKUP($N72,Tableau1[],6,FALSE))</f>
        <v>N° ?</v>
      </c>
      <c r="S72">
        <f>Tableau2459[[#This Row],[Rang]]</f>
        <v>70</v>
      </c>
    </row>
    <row r="73" spans="1:19" x14ac:dyDescent="0.2">
      <c r="A73" s="4">
        <f t="shared" si="3"/>
        <v>71</v>
      </c>
      <c r="C73" t="str">
        <f>IF($B73="","N° ?",VLOOKUP($B73,Tableau1[],2,FALSE))</f>
        <v>N° ?</v>
      </c>
      <c r="D73" t="str">
        <f>IF($B73="","N° ?",VLOOKUP($B73,Tableau1[],3,FALSE))</f>
        <v>N° ?</v>
      </c>
      <c r="E73" t="str">
        <f>IF($B73="","N° ?",VLOOKUP($B73,Tableau1[],4,FALSE))</f>
        <v>N° ?</v>
      </c>
      <c r="F73" t="str">
        <f>IF($B73="","N° ?",VLOOKUP($B73,Tableau1[],6,FALSE))</f>
        <v>N° ?</v>
      </c>
      <c r="G73">
        <f>Tableau245[[#This Row],[Rang]]</f>
        <v>71</v>
      </c>
      <c r="M73" s="4">
        <f t="shared" si="4"/>
        <v>71</v>
      </c>
      <c r="O73" t="str">
        <f>IF($N73="","N° ?",VLOOKUP($N73,Tableau1[],2,FALSE))</f>
        <v>N° ?</v>
      </c>
      <c r="P73" t="str">
        <f>IF($N73="","N° ?",VLOOKUP($N73,Tableau1[],3,FALSE))</f>
        <v>N° ?</v>
      </c>
      <c r="Q73" t="str">
        <f>IF($N73="","N° ?",VLOOKUP($N73,Tableau1[],4,FALSE))</f>
        <v>N° ?</v>
      </c>
      <c r="R73" t="str">
        <f>IF($N73="","N° ?",VLOOKUP($N73,Tableau1[],6,FALSE))</f>
        <v>N° ?</v>
      </c>
      <c r="S73">
        <f>Tableau2459[[#This Row],[Rang]]</f>
        <v>71</v>
      </c>
    </row>
    <row r="74" spans="1:19" x14ac:dyDescent="0.2">
      <c r="A74" s="4">
        <f t="shared" si="3"/>
        <v>72</v>
      </c>
      <c r="C74" t="str">
        <f>IF($B74="","N° ?",VLOOKUP($B74,Tableau1[],2,FALSE))</f>
        <v>N° ?</v>
      </c>
      <c r="D74" t="str">
        <f>IF($B74="","N° ?",VLOOKUP($B74,Tableau1[],3,FALSE))</f>
        <v>N° ?</v>
      </c>
      <c r="E74" t="str">
        <f>IF($B74="","N° ?",VLOOKUP($B74,Tableau1[],4,FALSE))</f>
        <v>N° ?</v>
      </c>
      <c r="F74" t="str">
        <f>IF($B74="","N° ?",VLOOKUP($B74,Tableau1[],6,FALSE))</f>
        <v>N° ?</v>
      </c>
      <c r="G74">
        <f>Tableau245[[#This Row],[Rang]]</f>
        <v>72</v>
      </c>
      <c r="M74" s="4">
        <f t="shared" si="4"/>
        <v>72</v>
      </c>
      <c r="O74" t="str">
        <f>IF($N74="","N° ?",VLOOKUP($N74,Tableau1[],2,FALSE))</f>
        <v>N° ?</v>
      </c>
      <c r="P74" t="str">
        <f>IF($N74="","N° ?",VLOOKUP($N74,Tableau1[],3,FALSE))</f>
        <v>N° ?</v>
      </c>
      <c r="Q74" t="str">
        <f>IF($N74="","N° ?",VLOOKUP($N74,Tableau1[],4,FALSE))</f>
        <v>N° ?</v>
      </c>
      <c r="R74" t="str">
        <f>IF($N74="","N° ?",VLOOKUP($N74,Tableau1[],6,FALSE))</f>
        <v>N° ?</v>
      </c>
      <c r="S74">
        <f>Tableau2459[[#This Row],[Rang]]</f>
        <v>72</v>
      </c>
    </row>
    <row r="75" spans="1:19" x14ac:dyDescent="0.2">
      <c r="A75" s="4">
        <f t="shared" si="3"/>
        <v>73</v>
      </c>
      <c r="C75" t="str">
        <f>IF($B75="","N° ?",VLOOKUP($B75,Tableau1[],2,FALSE))</f>
        <v>N° ?</v>
      </c>
      <c r="D75" t="str">
        <f>IF($B75="","N° ?",VLOOKUP($B75,Tableau1[],3,FALSE))</f>
        <v>N° ?</v>
      </c>
      <c r="E75" t="str">
        <f>IF($B75="","N° ?",VLOOKUP($B75,Tableau1[],4,FALSE))</f>
        <v>N° ?</v>
      </c>
      <c r="F75" t="str">
        <f>IF($B75="","N° ?",VLOOKUP($B75,Tableau1[],6,FALSE))</f>
        <v>N° ?</v>
      </c>
      <c r="G75">
        <f>Tableau245[[#This Row],[Rang]]</f>
        <v>73</v>
      </c>
      <c r="M75" s="4">
        <f t="shared" si="4"/>
        <v>73</v>
      </c>
      <c r="O75" t="str">
        <f>IF($N75="","N° ?",VLOOKUP($N75,Tableau1[],2,FALSE))</f>
        <v>N° ?</v>
      </c>
      <c r="P75" t="str">
        <f>IF($N75="","N° ?",VLOOKUP($N75,Tableau1[],3,FALSE))</f>
        <v>N° ?</v>
      </c>
      <c r="Q75" t="str">
        <f>IF($N75="","N° ?",VLOOKUP($N75,Tableau1[],4,FALSE))</f>
        <v>N° ?</v>
      </c>
      <c r="R75" t="str">
        <f>IF($N75="","N° ?",VLOOKUP($N75,Tableau1[],6,FALSE))</f>
        <v>N° ?</v>
      </c>
      <c r="S75">
        <f>Tableau2459[[#This Row],[Rang]]</f>
        <v>73</v>
      </c>
    </row>
    <row r="76" spans="1:19" x14ac:dyDescent="0.2">
      <c r="A76" s="4">
        <f t="shared" si="3"/>
        <v>74</v>
      </c>
      <c r="C76" t="str">
        <f>IF($B76="","N° ?",VLOOKUP($B76,Tableau1[],2,FALSE))</f>
        <v>N° ?</v>
      </c>
      <c r="D76" t="str">
        <f>IF($B76="","N° ?",VLOOKUP($B76,Tableau1[],3,FALSE))</f>
        <v>N° ?</v>
      </c>
      <c r="E76" t="str">
        <f>IF($B76="","N° ?",VLOOKUP($B76,Tableau1[],4,FALSE))</f>
        <v>N° ?</v>
      </c>
      <c r="F76" t="str">
        <f>IF($B76="","N° ?",VLOOKUP($B76,Tableau1[],6,FALSE))</f>
        <v>N° ?</v>
      </c>
      <c r="G76">
        <f>Tableau245[[#This Row],[Rang]]</f>
        <v>74</v>
      </c>
      <c r="M76" s="4">
        <f t="shared" si="4"/>
        <v>74</v>
      </c>
      <c r="O76" t="str">
        <f>IF($N76="","N° ?",VLOOKUP($N76,Tableau1[],2,FALSE))</f>
        <v>N° ?</v>
      </c>
      <c r="P76" t="str">
        <f>IF($N76="","N° ?",VLOOKUP($N76,Tableau1[],3,FALSE))</f>
        <v>N° ?</v>
      </c>
      <c r="Q76" t="str">
        <f>IF($N76="","N° ?",VLOOKUP($N76,Tableau1[],4,FALSE))</f>
        <v>N° ?</v>
      </c>
      <c r="R76" t="str">
        <f>IF($N76="","N° ?",VLOOKUP($N76,Tableau1[],6,FALSE))</f>
        <v>N° ?</v>
      </c>
      <c r="S76">
        <f>Tableau2459[[#This Row],[Rang]]</f>
        <v>74</v>
      </c>
    </row>
    <row r="77" spans="1:19" x14ac:dyDescent="0.2">
      <c r="A77" s="4">
        <f t="shared" si="3"/>
        <v>75</v>
      </c>
      <c r="C77" t="str">
        <f>IF($B77="","N° ?",VLOOKUP($B77,Tableau1[],2,FALSE))</f>
        <v>N° ?</v>
      </c>
      <c r="D77" t="str">
        <f>IF($B77="","N° ?",VLOOKUP($B77,Tableau1[],3,FALSE))</f>
        <v>N° ?</v>
      </c>
      <c r="E77" t="str">
        <f>IF($B77="","N° ?",VLOOKUP($B77,Tableau1[],4,FALSE))</f>
        <v>N° ?</v>
      </c>
      <c r="F77" t="str">
        <f>IF($B77="","N° ?",VLOOKUP($B77,Tableau1[],6,FALSE))</f>
        <v>N° ?</v>
      </c>
      <c r="G77">
        <f>Tableau245[[#This Row],[Rang]]</f>
        <v>75</v>
      </c>
      <c r="M77" s="4">
        <f t="shared" si="4"/>
        <v>75</v>
      </c>
      <c r="O77" t="str">
        <f>IF($N77="","N° ?",VLOOKUP($N77,Tableau1[],2,FALSE))</f>
        <v>N° ?</v>
      </c>
      <c r="P77" t="str">
        <f>IF($N77="","N° ?",VLOOKUP($N77,Tableau1[],3,FALSE))</f>
        <v>N° ?</v>
      </c>
      <c r="Q77" t="str">
        <f>IF($N77="","N° ?",VLOOKUP($N77,Tableau1[],4,FALSE))</f>
        <v>N° ?</v>
      </c>
      <c r="R77" t="str">
        <f>IF($N77="","N° ?",VLOOKUP($N77,Tableau1[],6,FALSE))</f>
        <v>N° ?</v>
      </c>
      <c r="S77">
        <f>Tableau2459[[#This Row],[Rang]]</f>
        <v>75</v>
      </c>
    </row>
    <row r="78" spans="1:19" x14ac:dyDescent="0.2">
      <c r="A78" s="4">
        <f t="shared" si="3"/>
        <v>76</v>
      </c>
      <c r="C78" t="str">
        <f>IF($B78="","N° ?",VLOOKUP($B78,Tableau1[],2,FALSE))</f>
        <v>N° ?</v>
      </c>
      <c r="D78" t="str">
        <f>IF($B78="","N° ?",VLOOKUP($B78,Tableau1[],3,FALSE))</f>
        <v>N° ?</v>
      </c>
      <c r="E78" t="str">
        <f>IF($B78="","N° ?",VLOOKUP($B78,Tableau1[],4,FALSE))</f>
        <v>N° ?</v>
      </c>
      <c r="F78" t="str">
        <f>IF($B78="","N° ?",VLOOKUP($B78,Tableau1[],6,FALSE))</f>
        <v>N° ?</v>
      </c>
      <c r="G78">
        <f>Tableau245[[#This Row],[Rang]]</f>
        <v>76</v>
      </c>
      <c r="M78" s="4">
        <f t="shared" si="4"/>
        <v>76</v>
      </c>
      <c r="O78" t="str">
        <f>IF($N78="","N° ?",VLOOKUP($N78,Tableau1[],2,FALSE))</f>
        <v>N° ?</v>
      </c>
      <c r="P78" t="str">
        <f>IF($N78="","N° ?",VLOOKUP($N78,Tableau1[],3,FALSE))</f>
        <v>N° ?</v>
      </c>
      <c r="Q78" t="str">
        <f>IF($N78="","N° ?",VLOOKUP($N78,Tableau1[],4,FALSE))</f>
        <v>N° ?</v>
      </c>
      <c r="R78" t="str">
        <f>IF($N78="","N° ?",VLOOKUP($N78,Tableau1[],6,FALSE))</f>
        <v>N° ?</v>
      </c>
      <c r="S78">
        <f>Tableau2459[[#This Row],[Rang]]</f>
        <v>76</v>
      </c>
    </row>
    <row r="79" spans="1:19" x14ac:dyDescent="0.2">
      <c r="A79" s="4">
        <f t="shared" si="3"/>
        <v>77</v>
      </c>
      <c r="C79" t="str">
        <f>IF($B79="","N° ?",VLOOKUP($B79,Tableau1[],2,FALSE))</f>
        <v>N° ?</v>
      </c>
      <c r="D79" t="str">
        <f>IF($B79="","N° ?",VLOOKUP($B79,Tableau1[],3,FALSE))</f>
        <v>N° ?</v>
      </c>
      <c r="E79" t="str">
        <f>IF($B79="","N° ?",VLOOKUP($B79,Tableau1[],4,FALSE))</f>
        <v>N° ?</v>
      </c>
      <c r="F79" t="str">
        <f>IF($B79="","N° ?",VLOOKUP($B79,Tableau1[],6,FALSE))</f>
        <v>N° ?</v>
      </c>
      <c r="G79">
        <f>Tableau245[[#This Row],[Rang]]</f>
        <v>77</v>
      </c>
      <c r="M79" s="4">
        <f t="shared" si="4"/>
        <v>77</v>
      </c>
      <c r="O79" t="str">
        <f>IF($N79="","N° ?",VLOOKUP($N79,Tableau1[],2,FALSE))</f>
        <v>N° ?</v>
      </c>
      <c r="P79" t="str">
        <f>IF($N79="","N° ?",VLOOKUP($N79,Tableau1[],3,FALSE))</f>
        <v>N° ?</v>
      </c>
      <c r="Q79" t="str">
        <f>IF($N79="","N° ?",VLOOKUP($N79,Tableau1[],4,FALSE))</f>
        <v>N° ?</v>
      </c>
      <c r="R79" t="str">
        <f>IF($N79="","N° ?",VLOOKUP($N79,Tableau1[],6,FALSE))</f>
        <v>N° ?</v>
      </c>
      <c r="S79">
        <f>Tableau2459[[#This Row],[Rang]]</f>
        <v>77</v>
      </c>
    </row>
    <row r="80" spans="1:19" x14ac:dyDescent="0.2">
      <c r="A80" s="4">
        <f t="shared" si="3"/>
        <v>78</v>
      </c>
      <c r="C80" t="str">
        <f>IF($B80="","N° ?",VLOOKUP($B80,Tableau1[],2,FALSE))</f>
        <v>N° ?</v>
      </c>
      <c r="D80" t="str">
        <f>IF($B80="","N° ?",VLOOKUP($B80,Tableau1[],3,FALSE))</f>
        <v>N° ?</v>
      </c>
      <c r="E80" t="str">
        <f>IF($B80="","N° ?",VLOOKUP($B80,Tableau1[],4,FALSE))</f>
        <v>N° ?</v>
      </c>
      <c r="F80" t="str">
        <f>IF($B80="","N° ?",VLOOKUP($B80,Tableau1[],6,FALSE))</f>
        <v>N° ?</v>
      </c>
      <c r="G80">
        <f>Tableau245[[#This Row],[Rang]]</f>
        <v>78</v>
      </c>
      <c r="M80" s="4">
        <f t="shared" si="4"/>
        <v>78</v>
      </c>
      <c r="O80" t="str">
        <f>IF($N80="","N° ?",VLOOKUP($N80,Tableau1[],2,FALSE))</f>
        <v>N° ?</v>
      </c>
      <c r="P80" t="str">
        <f>IF($N80="","N° ?",VLOOKUP($N80,Tableau1[],3,FALSE))</f>
        <v>N° ?</v>
      </c>
      <c r="Q80" t="str">
        <f>IF($N80="","N° ?",VLOOKUP($N80,Tableau1[],4,FALSE))</f>
        <v>N° ?</v>
      </c>
      <c r="R80" t="str">
        <f>IF($N80="","N° ?",VLOOKUP($N80,Tableau1[],6,FALSE))</f>
        <v>N° ?</v>
      </c>
      <c r="S80">
        <f>Tableau2459[[#This Row],[Rang]]</f>
        <v>78</v>
      </c>
    </row>
    <row r="81" spans="1:19" x14ac:dyDescent="0.2">
      <c r="A81" s="4">
        <f t="shared" si="3"/>
        <v>79</v>
      </c>
      <c r="C81" t="str">
        <f>IF($B81="","N° ?",VLOOKUP($B81,Tableau1[],2,FALSE))</f>
        <v>N° ?</v>
      </c>
      <c r="D81" t="str">
        <f>IF($B81="","N° ?",VLOOKUP($B81,Tableau1[],3,FALSE))</f>
        <v>N° ?</v>
      </c>
      <c r="E81" t="str">
        <f>IF($B81="","N° ?",VLOOKUP($B81,Tableau1[],4,FALSE))</f>
        <v>N° ?</v>
      </c>
      <c r="F81" t="str">
        <f>IF($B81="","N° ?",VLOOKUP($B81,Tableau1[],6,FALSE))</f>
        <v>N° ?</v>
      </c>
      <c r="G81">
        <f>Tableau245[[#This Row],[Rang]]</f>
        <v>79</v>
      </c>
      <c r="M81" s="4">
        <f t="shared" si="4"/>
        <v>79</v>
      </c>
      <c r="O81" t="str">
        <f>IF($N81="","N° ?",VLOOKUP($N81,Tableau1[],2,FALSE))</f>
        <v>N° ?</v>
      </c>
      <c r="P81" t="str">
        <f>IF($N81="","N° ?",VLOOKUP($N81,Tableau1[],3,FALSE))</f>
        <v>N° ?</v>
      </c>
      <c r="Q81" t="str">
        <f>IF($N81="","N° ?",VLOOKUP($N81,Tableau1[],4,FALSE))</f>
        <v>N° ?</v>
      </c>
      <c r="R81" t="str">
        <f>IF($N81="","N° ?",VLOOKUP($N81,Tableau1[],6,FALSE))</f>
        <v>N° ?</v>
      </c>
      <c r="S81">
        <f>Tableau2459[[#This Row],[Rang]]</f>
        <v>79</v>
      </c>
    </row>
    <row r="82" spans="1:19" x14ac:dyDescent="0.2">
      <c r="A82" s="4">
        <f t="shared" si="3"/>
        <v>80</v>
      </c>
      <c r="C82" s="5" t="str">
        <f>IF($B82="","N° ?",VLOOKUP($B82,Tableau1[],2,FALSE))</f>
        <v>N° ?</v>
      </c>
      <c r="D82" s="5" t="str">
        <f>IF($B82="","N° ?",VLOOKUP($B82,Tableau1[],3,FALSE))</f>
        <v>N° ?</v>
      </c>
      <c r="E82" s="5" t="str">
        <f>IF($B82="","N° ?",VLOOKUP($B82,Tableau1[],4,FALSE))</f>
        <v>N° ?</v>
      </c>
      <c r="F82" s="5" t="str">
        <f>IF($B82="","N° ?",VLOOKUP($B82,Tableau1[],6,FALSE))</f>
        <v>N° ?</v>
      </c>
      <c r="G82">
        <f>Tableau245[[#This Row],[Rang]]</f>
        <v>80</v>
      </c>
      <c r="M82" s="4">
        <f t="shared" si="4"/>
        <v>80</v>
      </c>
      <c r="O82" s="5" t="str">
        <f>IF($N82="","N° ?",VLOOKUP($N82,Tableau1[],2,FALSE))</f>
        <v>N° ?</v>
      </c>
      <c r="P82" s="5" t="str">
        <f>IF($N82="","N° ?",VLOOKUP($N82,Tableau1[],3,FALSE))</f>
        <v>N° ?</v>
      </c>
      <c r="Q82" s="5" t="str">
        <f>IF($N82="","N° ?",VLOOKUP($N82,Tableau1[],4,FALSE))</f>
        <v>N° ?</v>
      </c>
      <c r="R82" s="5" t="str">
        <f>IF($N82="","N° ?",VLOOKUP($N82,Tableau1[],6,FALSE))</f>
        <v>N° ?</v>
      </c>
      <c r="S82">
        <f>Tableau2459[[#This Row],[Rang]]</f>
        <v>80</v>
      </c>
    </row>
    <row r="83" spans="1:19" x14ac:dyDescent="0.2">
      <c r="A83" s="4">
        <f t="shared" si="3"/>
        <v>81</v>
      </c>
      <c r="C83" s="5" t="str">
        <f>IF($B83="","N° ?",VLOOKUP($B83,Tableau1[],2,FALSE))</f>
        <v>N° ?</v>
      </c>
      <c r="D83" s="5" t="str">
        <f>IF($B83="","N° ?",VLOOKUP($B83,Tableau1[],3,FALSE))</f>
        <v>N° ?</v>
      </c>
      <c r="E83" s="5" t="str">
        <f>IF($B83="","N° ?",VLOOKUP($B83,Tableau1[],4,FALSE))</f>
        <v>N° ?</v>
      </c>
      <c r="F83" s="5" t="str">
        <f>IF($B83="","N° ?",VLOOKUP($B83,Tableau1[],6,FALSE))</f>
        <v>N° ?</v>
      </c>
      <c r="G83">
        <f>Tableau245[[#This Row],[Rang]]</f>
        <v>81</v>
      </c>
      <c r="M83" s="4">
        <f t="shared" si="4"/>
        <v>81</v>
      </c>
      <c r="O83" s="5" t="str">
        <f>IF($N83="","N° ?",VLOOKUP($N83,Tableau1[],2,FALSE))</f>
        <v>N° ?</v>
      </c>
      <c r="P83" s="5" t="str">
        <f>IF($N83="","N° ?",VLOOKUP($N83,Tableau1[],3,FALSE))</f>
        <v>N° ?</v>
      </c>
      <c r="Q83" s="5" t="str">
        <f>IF($N83="","N° ?",VLOOKUP($N83,Tableau1[],4,FALSE))</f>
        <v>N° ?</v>
      </c>
      <c r="R83" s="5" t="str">
        <f>IF($N83="","N° ?",VLOOKUP($N83,Tableau1[],6,FALSE))</f>
        <v>N° ?</v>
      </c>
      <c r="S83">
        <f>Tableau2459[[#This Row],[Rang]]</f>
        <v>81</v>
      </c>
    </row>
    <row r="84" spans="1:19" x14ac:dyDescent="0.2">
      <c r="A84" s="4">
        <f t="shared" si="3"/>
        <v>82</v>
      </c>
      <c r="C84" s="5" t="str">
        <f>IF($B84="","N° ?",VLOOKUP($B84,Tableau1[],2,FALSE))</f>
        <v>N° ?</v>
      </c>
      <c r="D84" s="5" t="str">
        <f>IF($B84="","N° ?",VLOOKUP($B84,Tableau1[],3,FALSE))</f>
        <v>N° ?</v>
      </c>
      <c r="E84" s="5" t="str">
        <f>IF($B84="","N° ?",VLOOKUP($B84,Tableau1[],4,FALSE))</f>
        <v>N° ?</v>
      </c>
      <c r="F84" s="5" t="str">
        <f>IF($B84="","N° ?",VLOOKUP($B84,Tableau1[],6,FALSE))</f>
        <v>N° ?</v>
      </c>
      <c r="G84">
        <f>Tableau245[[#This Row],[Rang]]</f>
        <v>82</v>
      </c>
      <c r="M84" s="4">
        <f t="shared" si="4"/>
        <v>82</v>
      </c>
      <c r="O84" s="5" t="str">
        <f>IF($N84="","N° ?",VLOOKUP($N84,Tableau1[],2,FALSE))</f>
        <v>N° ?</v>
      </c>
      <c r="P84" s="5" t="str">
        <f>IF($N84="","N° ?",VLOOKUP($N84,Tableau1[],3,FALSE))</f>
        <v>N° ?</v>
      </c>
      <c r="Q84" s="5" t="str">
        <f>IF($N84="","N° ?",VLOOKUP($N84,Tableau1[],4,FALSE))</f>
        <v>N° ?</v>
      </c>
      <c r="R84" s="5" t="str">
        <f>IF($N84="","N° ?",VLOOKUP($N84,Tableau1[],6,FALSE))</f>
        <v>N° ?</v>
      </c>
      <c r="S84">
        <f>Tableau2459[[#This Row],[Rang]]</f>
        <v>82</v>
      </c>
    </row>
    <row r="85" spans="1:19" x14ac:dyDescent="0.2">
      <c r="A85" s="4">
        <f t="shared" si="3"/>
        <v>83</v>
      </c>
      <c r="C85" s="5" t="str">
        <f>IF($B85="","N° ?",VLOOKUP($B85,Tableau1[],2,FALSE))</f>
        <v>N° ?</v>
      </c>
      <c r="D85" s="5" t="str">
        <f>IF($B85="","N° ?",VLOOKUP($B85,Tableau1[],3,FALSE))</f>
        <v>N° ?</v>
      </c>
      <c r="E85" s="5" t="str">
        <f>IF($B85="","N° ?",VLOOKUP($B85,Tableau1[],4,FALSE))</f>
        <v>N° ?</v>
      </c>
      <c r="F85" s="5" t="str">
        <f>IF($B85="","N° ?",VLOOKUP($B85,Tableau1[],6,FALSE))</f>
        <v>N° ?</v>
      </c>
      <c r="G85">
        <f>Tableau245[[#This Row],[Rang]]</f>
        <v>83</v>
      </c>
      <c r="M85" s="4">
        <f t="shared" si="4"/>
        <v>83</v>
      </c>
      <c r="O85" s="5" t="str">
        <f>IF($N85="","N° ?",VLOOKUP($N85,Tableau1[],2,FALSE))</f>
        <v>N° ?</v>
      </c>
      <c r="P85" s="5" t="str">
        <f>IF($N85="","N° ?",VLOOKUP($N85,Tableau1[],3,FALSE))</f>
        <v>N° ?</v>
      </c>
      <c r="Q85" s="5" t="str">
        <f>IF($N85="","N° ?",VLOOKUP($N85,Tableau1[],4,FALSE))</f>
        <v>N° ?</v>
      </c>
      <c r="R85" s="5" t="str">
        <f>IF($N85="","N° ?",VLOOKUP($N85,Tableau1[],6,FALSE))</f>
        <v>N° ?</v>
      </c>
      <c r="S85">
        <f>Tableau2459[[#This Row],[Rang]]</f>
        <v>83</v>
      </c>
    </row>
    <row r="86" spans="1:19" x14ac:dyDescent="0.2">
      <c r="A86" s="4">
        <f t="shared" si="3"/>
        <v>84</v>
      </c>
      <c r="C86" s="5" t="str">
        <f>IF($B86="","N° ?",VLOOKUP($B86,Tableau1[],2,FALSE))</f>
        <v>N° ?</v>
      </c>
      <c r="D86" s="5" t="str">
        <f>IF($B86="","N° ?",VLOOKUP($B86,Tableau1[],3,FALSE))</f>
        <v>N° ?</v>
      </c>
      <c r="E86" s="5" t="str">
        <f>IF($B86="","N° ?",VLOOKUP($B86,Tableau1[],4,FALSE))</f>
        <v>N° ?</v>
      </c>
      <c r="F86" s="5" t="str">
        <f>IF($B86="","N° ?",VLOOKUP($B86,Tableau1[],6,FALSE))</f>
        <v>N° ?</v>
      </c>
      <c r="G86">
        <f>Tableau245[[#This Row],[Rang]]</f>
        <v>84</v>
      </c>
      <c r="M86" s="4">
        <f t="shared" si="4"/>
        <v>84</v>
      </c>
      <c r="O86" s="5" t="str">
        <f>IF($N86="","N° ?",VLOOKUP($N86,Tableau1[],2,FALSE))</f>
        <v>N° ?</v>
      </c>
      <c r="P86" s="5" t="str">
        <f>IF($N86="","N° ?",VLOOKUP($N86,Tableau1[],3,FALSE))</f>
        <v>N° ?</v>
      </c>
      <c r="Q86" s="5" t="str">
        <f>IF($N86="","N° ?",VLOOKUP($N86,Tableau1[],4,FALSE))</f>
        <v>N° ?</v>
      </c>
      <c r="R86" s="5" t="str">
        <f>IF($N86="","N° ?",VLOOKUP($N86,Tableau1[],6,FALSE))</f>
        <v>N° ?</v>
      </c>
      <c r="S86">
        <f>Tableau2459[[#This Row],[Rang]]</f>
        <v>84</v>
      </c>
    </row>
    <row r="87" spans="1:19" x14ac:dyDescent="0.2">
      <c r="A87" s="4">
        <f t="shared" si="3"/>
        <v>85</v>
      </c>
      <c r="C87" s="5" t="str">
        <f>IF($B87="","N° ?",VLOOKUP($B87,Tableau1[],2,FALSE))</f>
        <v>N° ?</v>
      </c>
      <c r="D87" s="5" t="str">
        <f>IF($B87="","N° ?",VLOOKUP($B87,Tableau1[],3,FALSE))</f>
        <v>N° ?</v>
      </c>
      <c r="E87" s="5" t="str">
        <f>IF($B87="","N° ?",VLOOKUP($B87,Tableau1[],4,FALSE))</f>
        <v>N° ?</v>
      </c>
      <c r="F87" s="5" t="str">
        <f>IF($B87="","N° ?",VLOOKUP($B87,Tableau1[],6,FALSE))</f>
        <v>N° ?</v>
      </c>
      <c r="G87">
        <f>Tableau245[[#This Row],[Rang]]</f>
        <v>85</v>
      </c>
      <c r="M87" s="4">
        <f t="shared" si="4"/>
        <v>85</v>
      </c>
      <c r="O87" s="5" t="str">
        <f>IF($N87="","N° ?",VLOOKUP($N87,Tableau1[],2,FALSE))</f>
        <v>N° ?</v>
      </c>
      <c r="P87" s="5" t="str">
        <f>IF($N87="","N° ?",VLOOKUP($N87,Tableau1[],3,FALSE))</f>
        <v>N° ?</v>
      </c>
      <c r="Q87" s="5" t="str">
        <f>IF($N87="","N° ?",VLOOKUP($N87,Tableau1[],4,FALSE))</f>
        <v>N° ?</v>
      </c>
      <c r="R87" s="5" t="str">
        <f>IF($N87="","N° ?",VLOOKUP($N87,Tableau1[],6,FALSE))</f>
        <v>N° ?</v>
      </c>
      <c r="S87">
        <f>Tableau2459[[#This Row],[Rang]]</f>
        <v>85</v>
      </c>
    </row>
    <row r="88" spans="1:19" x14ac:dyDescent="0.2">
      <c r="A88" s="4">
        <f t="shared" si="3"/>
        <v>86</v>
      </c>
      <c r="C88" s="5" t="str">
        <f>IF($B88="","N° ?",VLOOKUP($B88,Tableau1[],2,FALSE))</f>
        <v>N° ?</v>
      </c>
      <c r="D88" s="5" t="str">
        <f>IF($B88="","N° ?",VLOOKUP($B88,Tableau1[],3,FALSE))</f>
        <v>N° ?</v>
      </c>
      <c r="E88" s="5" t="str">
        <f>IF($B88="","N° ?",VLOOKUP($B88,Tableau1[],4,FALSE))</f>
        <v>N° ?</v>
      </c>
      <c r="F88" s="5" t="str">
        <f>IF($B88="","N° ?",VLOOKUP($B88,Tableau1[],6,FALSE))</f>
        <v>N° ?</v>
      </c>
      <c r="G88">
        <f>Tableau245[[#This Row],[Rang]]</f>
        <v>86</v>
      </c>
      <c r="M88" s="4">
        <f t="shared" si="4"/>
        <v>86</v>
      </c>
      <c r="O88" s="5" t="str">
        <f>IF($N88="","N° ?",VLOOKUP($N88,Tableau1[],2,FALSE))</f>
        <v>N° ?</v>
      </c>
      <c r="P88" s="5" t="str">
        <f>IF($N88="","N° ?",VLOOKUP($N88,Tableau1[],3,FALSE))</f>
        <v>N° ?</v>
      </c>
      <c r="Q88" s="5" t="str">
        <f>IF($N88="","N° ?",VLOOKUP($N88,Tableau1[],4,FALSE))</f>
        <v>N° ?</v>
      </c>
      <c r="R88" s="5" t="str">
        <f>IF($N88="","N° ?",VLOOKUP($N88,Tableau1[],6,FALSE))</f>
        <v>N° ?</v>
      </c>
      <c r="S88">
        <f>Tableau2459[[#This Row],[Rang]]</f>
        <v>86</v>
      </c>
    </row>
    <row r="89" spans="1:19" x14ac:dyDescent="0.2">
      <c r="A89" s="4">
        <f t="shared" si="3"/>
        <v>87</v>
      </c>
      <c r="C89" s="5" t="str">
        <f>IF($B89="","N° ?",VLOOKUP($B89,Tableau1[],2,FALSE))</f>
        <v>N° ?</v>
      </c>
      <c r="D89" s="5" t="str">
        <f>IF($B89="","N° ?",VLOOKUP($B89,Tableau1[],3,FALSE))</f>
        <v>N° ?</v>
      </c>
      <c r="E89" s="5" t="str">
        <f>IF($B89="","N° ?",VLOOKUP($B89,Tableau1[],4,FALSE))</f>
        <v>N° ?</v>
      </c>
      <c r="F89" s="5" t="str">
        <f>IF($B89="","N° ?",VLOOKUP($B89,Tableau1[],6,FALSE))</f>
        <v>N° ?</v>
      </c>
      <c r="G89">
        <f>Tableau245[[#This Row],[Rang]]</f>
        <v>87</v>
      </c>
      <c r="M89" s="4">
        <f t="shared" si="4"/>
        <v>87</v>
      </c>
      <c r="O89" s="5" t="str">
        <f>IF($N89="","N° ?",VLOOKUP($N89,Tableau1[],2,FALSE))</f>
        <v>N° ?</v>
      </c>
      <c r="P89" s="5" t="str">
        <f>IF($N89="","N° ?",VLOOKUP($N89,Tableau1[],3,FALSE))</f>
        <v>N° ?</v>
      </c>
      <c r="Q89" s="5" t="str">
        <f>IF($N89="","N° ?",VLOOKUP($N89,Tableau1[],4,FALSE))</f>
        <v>N° ?</v>
      </c>
      <c r="R89" s="5" t="str">
        <f>IF($N89="","N° ?",VLOOKUP($N89,Tableau1[],6,FALSE))</f>
        <v>N° ?</v>
      </c>
      <c r="S89">
        <f>Tableau2459[[#This Row],[Rang]]</f>
        <v>87</v>
      </c>
    </row>
    <row r="90" spans="1:19" x14ac:dyDescent="0.2">
      <c r="A90" s="4">
        <f t="shared" si="3"/>
        <v>88</v>
      </c>
      <c r="C90" s="5" t="str">
        <f>IF($B90="","N° ?",VLOOKUP($B90,Tableau1[],2,FALSE))</f>
        <v>N° ?</v>
      </c>
      <c r="D90" s="5" t="str">
        <f>IF($B90="","N° ?",VLOOKUP($B90,Tableau1[],3,FALSE))</f>
        <v>N° ?</v>
      </c>
      <c r="E90" s="5" t="str">
        <f>IF($B90="","N° ?",VLOOKUP($B90,Tableau1[],4,FALSE))</f>
        <v>N° ?</v>
      </c>
      <c r="F90" s="5" t="str">
        <f>IF($B90="","N° ?",VLOOKUP($B90,Tableau1[],6,FALSE))</f>
        <v>N° ?</v>
      </c>
      <c r="G90">
        <f>Tableau245[[#This Row],[Rang]]</f>
        <v>88</v>
      </c>
      <c r="M90" s="4">
        <f t="shared" si="4"/>
        <v>88</v>
      </c>
      <c r="O90" s="5" t="str">
        <f>IF($N90="","N° ?",VLOOKUP($N90,Tableau1[],2,FALSE))</f>
        <v>N° ?</v>
      </c>
      <c r="P90" s="5" t="str">
        <f>IF($N90="","N° ?",VLOOKUP($N90,Tableau1[],3,FALSE))</f>
        <v>N° ?</v>
      </c>
      <c r="Q90" s="5" t="str">
        <f>IF($N90="","N° ?",VLOOKUP($N90,Tableau1[],4,FALSE))</f>
        <v>N° ?</v>
      </c>
      <c r="R90" s="5" t="str">
        <f>IF($N90="","N° ?",VLOOKUP($N90,Tableau1[],6,FALSE))</f>
        <v>N° ?</v>
      </c>
      <c r="S90">
        <f>Tableau2459[[#This Row],[Rang]]</f>
        <v>88</v>
      </c>
    </row>
    <row r="91" spans="1:19" x14ac:dyDescent="0.2">
      <c r="A91" s="4">
        <f t="shared" si="3"/>
        <v>89</v>
      </c>
      <c r="C91" s="5" t="str">
        <f>IF($B91="","N° ?",VLOOKUP($B91,Tableau1[],2,FALSE))</f>
        <v>N° ?</v>
      </c>
      <c r="D91" s="5" t="str">
        <f>IF($B91="","N° ?",VLOOKUP($B91,Tableau1[],3,FALSE))</f>
        <v>N° ?</v>
      </c>
      <c r="E91" s="5" t="str">
        <f>IF($B91="","N° ?",VLOOKUP($B91,Tableau1[],4,FALSE))</f>
        <v>N° ?</v>
      </c>
      <c r="F91" s="5" t="str">
        <f>IF($B91="","N° ?",VLOOKUP($B91,Tableau1[],6,FALSE))</f>
        <v>N° ?</v>
      </c>
      <c r="G91">
        <f>Tableau245[[#This Row],[Rang]]</f>
        <v>89</v>
      </c>
      <c r="M91" s="4">
        <f t="shared" si="4"/>
        <v>89</v>
      </c>
      <c r="O91" s="5" t="str">
        <f>IF($N91="","N° ?",VLOOKUP($N91,Tableau1[],2,FALSE))</f>
        <v>N° ?</v>
      </c>
      <c r="P91" s="5" t="str">
        <f>IF($N91="","N° ?",VLOOKUP($N91,Tableau1[],3,FALSE))</f>
        <v>N° ?</v>
      </c>
      <c r="Q91" s="5" t="str">
        <f>IF($N91="","N° ?",VLOOKUP($N91,Tableau1[],4,FALSE))</f>
        <v>N° ?</v>
      </c>
      <c r="R91" s="5" t="str">
        <f>IF($N91="","N° ?",VLOOKUP($N91,Tableau1[],6,FALSE))</f>
        <v>N° ?</v>
      </c>
      <c r="S91">
        <f>Tableau2459[[#This Row],[Rang]]</f>
        <v>89</v>
      </c>
    </row>
    <row r="92" spans="1:19" x14ac:dyDescent="0.2">
      <c r="A92" s="4">
        <f t="shared" si="3"/>
        <v>90</v>
      </c>
      <c r="C92" s="5" t="str">
        <f>IF($B92="","N° ?",VLOOKUP($B92,Tableau1[],2,FALSE))</f>
        <v>N° ?</v>
      </c>
      <c r="D92" s="5" t="str">
        <f>IF($B92="","N° ?",VLOOKUP($B92,Tableau1[],3,FALSE))</f>
        <v>N° ?</v>
      </c>
      <c r="E92" s="5" t="str">
        <f>IF($B92="","N° ?",VLOOKUP($B92,Tableau1[],4,FALSE))</f>
        <v>N° ?</v>
      </c>
      <c r="F92" s="5" t="str">
        <f>IF($B92="","N° ?",VLOOKUP($B92,Tableau1[],6,FALSE))</f>
        <v>N° ?</v>
      </c>
      <c r="G92">
        <f>Tableau245[[#This Row],[Rang]]</f>
        <v>90</v>
      </c>
      <c r="M92" s="4">
        <f t="shared" si="4"/>
        <v>90</v>
      </c>
      <c r="O92" s="5" t="str">
        <f>IF($N92="","N° ?",VLOOKUP($N92,Tableau1[],2,FALSE))</f>
        <v>N° ?</v>
      </c>
      <c r="P92" s="5" t="str">
        <f>IF($N92="","N° ?",VLOOKUP($N92,Tableau1[],3,FALSE))</f>
        <v>N° ?</v>
      </c>
      <c r="Q92" s="5" t="str">
        <f>IF($N92="","N° ?",VLOOKUP($N92,Tableau1[],4,FALSE))</f>
        <v>N° ?</v>
      </c>
      <c r="R92" s="5" t="str">
        <f>IF($N92="","N° ?",VLOOKUP($N92,Tableau1[],6,FALSE))</f>
        <v>N° ?</v>
      </c>
      <c r="S92">
        <f>Tableau2459[[#This Row],[Rang]]</f>
        <v>90</v>
      </c>
    </row>
    <row r="93" spans="1:19" x14ac:dyDescent="0.2">
      <c r="A93" s="4">
        <f t="shared" si="3"/>
        <v>91</v>
      </c>
      <c r="C93" s="5" t="str">
        <f>IF($B93="","N° ?",VLOOKUP($B93,Tableau1[],2,FALSE))</f>
        <v>N° ?</v>
      </c>
      <c r="D93" s="5" t="str">
        <f>IF($B93="","N° ?",VLOOKUP($B93,Tableau1[],3,FALSE))</f>
        <v>N° ?</v>
      </c>
      <c r="E93" s="5" t="str">
        <f>IF($B93="","N° ?",VLOOKUP($B93,Tableau1[],4,FALSE))</f>
        <v>N° ?</v>
      </c>
      <c r="F93" s="5" t="str">
        <f>IF($B93="","N° ?",VLOOKUP($B93,Tableau1[],6,FALSE))</f>
        <v>N° ?</v>
      </c>
      <c r="G93">
        <f>Tableau245[[#This Row],[Rang]]</f>
        <v>91</v>
      </c>
      <c r="M93" s="4">
        <f t="shared" si="4"/>
        <v>91</v>
      </c>
      <c r="O93" s="5" t="str">
        <f>IF($N93="","N° ?",VLOOKUP($N93,Tableau1[],2,FALSE))</f>
        <v>N° ?</v>
      </c>
      <c r="P93" s="5" t="str">
        <f>IF($N93="","N° ?",VLOOKUP($N93,Tableau1[],3,FALSE))</f>
        <v>N° ?</v>
      </c>
      <c r="Q93" s="5" t="str">
        <f>IF($N93="","N° ?",VLOOKUP($N93,Tableau1[],4,FALSE))</f>
        <v>N° ?</v>
      </c>
      <c r="R93" s="5" t="str">
        <f>IF($N93="","N° ?",VLOOKUP($N93,Tableau1[],6,FALSE))</f>
        <v>N° ?</v>
      </c>
      <c r="S93">
        <f>Tableau2459[[#This Row],[Rang]]</f>
        <v>91</v>
      </c>
    </row>
    <row r="94" spans="1:19" x14ac:dyDescent="0.2">
      <c r="A94" s="4">
        <f t="shared" si="3"/>
        <v>92</v>
      </c>
      <c r="C94" s="5" t="str">
        <f>IF($B94="","N° ?",VLOOKUP($B94,Tableau1[],2,FALSE))</f>
        <v>N° ?</v>
      </c>
      <c r="D94" s="5" t="str">
        <f>IF($B94="","N° ?",VLOOKUP($B94,Tableau1[],3,FALSE))</f>
        <v>N° ?</v>
      </c>
      <c r="E94" s="5" t="str">
        <f>IF($B94="","N° ?",VLOOKUP($B94,Tableau1[],4,FALSE))</f>
        <v>N° ?</v>
      </c>
      <c r="F94" s="5" t="str">
        <f>IF($B94="","N° ?",VLOOKUP($B94,Tableau1[],6,FALSE))</f>
        <v>N° ?</v>
      </c>
      <c r="G94">
        <f>Tableau245[[#This Row],[Rang]]</f>
        <v>92</v>
      </c>
      <c r="M94" s="4">
        <f t="shared" si="4"/>
        <v>92</v>
      </c>
      <c r="O94" s="5" t="str">
        <f>IF($N94="","N° ?",VLOOKUP($N94,Tableau1[],2,FALSE))</f>
        <v>N° ?</v>
      </c>
      <c r="P94" s="5" t="str">
        <f>IF($N94="","N° ?",VLOOKUP($N94,Tableau1[],3,FALSE))</f>
        <v>N° ?</v>
      </c>
      <c r="Q94" s="5" t="str">
        <f>IF($N94="","N° ?",VLOOKUP($N94,Tableau1[],4,FALSE))</f>
        <v>N° ?</v>
      </c>
      <c r="R94" s="5" t="str">
        <f>IF($N94="","N° ?",VLOOKUP($N94,Tableau1[],6,FALSE))</f>
        <v>N° ?</v>
      </c>
      <c r="S94">
        <f>Tableau2459[[#This Row],[Rang]]</f>
        <v>92</v>
      </c>
    </row>
    <row r="95" spans="1:19" x14ac:dyDescent="0.2">
      <c r="A95" s="4">
        <f t="shared" si="3"/>
        <v>93</v>
      </c>
      <c r="C95" s="5" t="str">
        <f>IF($B95="","N° ?",VLOOKUP($B95,Tableau1[],2,FALSE))</f>
        <v>N° ?</v>
      </c>
      <c r="D95" s="5" t="str">
        <f>IF($B95="","N° ?",VLOOKUP($B95,Tableau1[],3,FALSE))</f>
        <v>N° ?</v>
      </c>
      <c r="E95" s="5" t="str">
        <f>IF($B95="","N° ?",VLOOKUP($B95,Tableau1[],4,FALSE))</f>
        <v>N° ?</v>
      </c>
      <c r="F95" s="5" t="str">
        <f>IF($B95="","N° ?",VLOOKUP($B95,Tableau1[],6,FALSE))</f>
        <v>N° ?</v>
      </c>
      <c r="G95">
        <f>Tableau245[[#This Row],[Rang]]</f>
        <v>93</v>
      </c>
      <c r="M95" s="4">
        <f t="shared" si="4"/>
        <v>93</v>
      </c>
      <c r="O95" s="5" t="str">
        <f>IF($N95="","N° ?",VLOOKUP($N95,Tableau1[],2,FALSE))</f>
        <v>N° ?</v>
      </c>
      <c r="P95" s="5" t="str">
        <f>IF($N95="","N° ?",VLOOKUP($N95,Tableau1[],3,FALSE))</f>
        <v>N° ?</v>
      </c>
      <c r="Q95" s="5" t="str">
        <f>IF($N95="","N° ?",VLOOKUP($N95,Tableau1[],4,FALSE))</f>
        <v>N° ?</v>
      </c>
      <c r="R95" s="5" t="str">
        <f>IF($N95="","N° ?",VLOOKUP($N95,Tableau1[],6,FALSE))</f>
        <v>N° ?</v>
      </c>
      <c r="S95">
        <f>Tableau2459[[#This Row],[Rang]]</f>
        <v>93</v>
      </c>
    </row>
    <row r="96" spans="1:19" x14ac:dyDescent="0.2">
      <c r="A96" s="4">
        <f t="shared" si="3"/>
        <v>94</v>
      </c>
      <c r="C96" s="5" t="str">
        <f>IF($B96="","N° ?",VLOOKUP($B96,Tableau1[],2,FALSE))</f>
        <v>N° ?</v>
      </c>
      <c r="D96" s="5" t="str">
        <f>IF($B96="","N° ?",VLOOKUP($B96,Tableau1[],3,FALSE))</f>
        <v>N° ?</v>
      </c>
      <c r="E96" s="5" t="str">
        <f>IF($B96="","N° ?",VLOOKUP($B96,Tableau1[],4,FALSE))</f>
        <v>N° ?</v>
      </c>
      <c r="F96" s="5" t="str">
        <f>IF($B96="","N° ?",VLOOKUP($B96,Tableau1[],6,FALSE))</f>
        <v>N° ?</v>
      </c>
      <c r="G96">
        <f>Tableau245[[#This Row],[Rang]]</f>
        <v>94</v>
      </c>
      <c r="M96" s="4">
        <f t="shared" si="4"/>
        <v>94</v>
      </c>
      <c r="O96" s="5" t="str">
        <f>IF($N96="","N° ?",VLOOKUP($N96,Tableau1[],2,FALSE))</f>
        <v>N° ?</v>
      </c>
      <c r="P96" s="5" t="str">
        <f>IF($N96="","N° ?",VLOOKUP($N96,Tableau1[],3,FALSE))</f>
        <v>N° ?</v>
      </c>
      <c r="Q96" s="5" t="str">
        <f>IF($N96="","N° ?",VLOOKUP($N96,Tableau1[],4,FALSE))</f>
        <v>N° ?</v>
      </c>
      <c r="R96" s="5" t="str">
        <f>IF($N96="","N° ?",VLOOKUP($N96,Tableau1[],6,FALSE))</f>
        <v>N° ?</v>
      </c>
      <c r="S96">
        <f>Tableau2459[[#This Row],[Rang]]</f>
        <v>94</v>
      </c>
    </row>
    <row r="97" spans="1:27" x14ac:dyDescent="0.2">
      <c r="A97" s="4">
        <f t="shared" si="3"/>
        <v>95</v>
      </c>
      <c r="C97" s="5" t="str">
        <f>IF($B97="","N° ?",VLOOKUP($B97,Tableau1[],2,FALSE))</f>
        <v>N° ?</v>
      </c>
      <c r="D97" s="5" t="str">
        <f>IF($B97="","N° ?",VLOOKUP($B97,Tableau1[],3,FALSE))</f>
        <v>N° ?</v>
      </c>
      <c r="E97" s="5" t="str">
        <f>IF($B97="","N° ?",VLOOKUP($B97,Tableau1[],4,FALSE))</f>
        <v>N° ?</v>
      </c>
      <c r="F97" s="5" t="str">
        <f>IF($B97="","N° ?",VLOOKUP($B97,Tableau1[],6,FALSE))</f>
        <v>N° ?</v>
      </c>
      <c r="G97">
        <f>Tableau245[[#This Row],[Rang]]</f>
        <v>95</v>
      </c>
      <c r="M97" s="4">
        <f t="shared" si="4"/>
        <v>95</v>
      </c>
      <c r="O97" s="5" t="str">
        <f>IF($N97="","N° ?",VLOOKUP($N97,Tableau1[],2,FALSE))</f>
        <v>N° ?</v>
      </c>
      <c r="P97" s="5" t="str">
        <f>IF($N97="","N° ?",VLOOKUP($N97,Tableau1[],3,FALSE))</f>
        <v>N° ?</v>
      </c>
      <c r="Q97" s="5" t="str">
        <f>IF($N97="","N° ?",VLOOKUP($N97,Tableau1[],4,FALSE))</f>
        <v>N° ?</v>
      </c>
      <c r="R97" s="5" t="str">
        <f>IF($N97="","N° ?",VLOOKUP($N97,Tableau1[],6,FALSE))</f>
        <v>N° ?</v>
      </c>
      <c r="S97">
        <f>Tableau2459[[#This Row],[Rang]]</f>
        <v>95</v>
      </c>
    </row>
    <row r="98" spans="1:27" x14ac:dyDescent="0.2">
      <c r="A98" s="4">
        <f t="shared" si="3"/>
        <v>96</v>
      </c>
      <c r="C98" s="5" t="str">
        <f>IF($B98="","N° ?",VLOOKUP($B98,Tableau1[],2,FALSE))</f>
        <v>N° ?</v>
      </c>
      <c r="D98" s="5" t="str">
        <f>IF($B98="","N° ?",VLOOKUP($B98,Tableau1[],3,FALSE))</f>
        <v>N° ?</v>
      </c>
      <c r="E98" s="5" t="str">
        <f>IF($B98="","N° ?",VLOOKUP($B98,Tableau1[],4,FALSE))</f>
        <v>N° ?</v>
      </c>
      <c r="F98" s="5" t="str">
        <f>IF($B98="","N° ?",VLOOKUP($B98,Tableau1[],6,FALSE))</f>
        <v>N° ?</v>
      </c>
      <c r="G98">
        <f>Tableau245[[#This Row],[Rang]]</f>
        <v>96</v>
      </c>
      <c r="M98" s="4">
        <f t="shared" si="4"/>
        <v>96</v>
      </c>
      <c r="O98" s="5" t="str">
        <f>IF($N98="","N° ?",VLOOKUP($N98,Tableau1[],2,FALSE))</f>
        <v>N° ?</v>
      </c>
      <c r="P98" s="5" t="str">
        <f>IF($N98="","N° ?",VLOOKUP($N98,Tableau1[],3,FALSE))</f>
        <v>N° ?</v>
      </c>
      <c r="Q98" s="5" t="str">
        <f>IF($N98="","N° ?",VLOOKUP($N98,Tableau1[],4,FALSE))</f>
        <v>N° ?</v>
      </c>
      <c r="R98" s="5" t="str">
        <f>IF($N98="","N° ?",VLOOKUP($N98,Tableau1[],6,FALSE))</f>
        <v>N° ?</v>
      </c>
      <c r="S98">
        <f>Tableau2459[[#This Row],[Rang]]</f>
        <v>96</v>
      </c>
    </row>
    <row r="99" spans="1:27" x14ac:dyDescent="0.2">
      <c r="A99" s="4">
        <f t="shared" si="3"/>
        <v>97</v>
      </c>
      <c r="C99" s="5" t="str">
        <f>IF($B99="","N° ?",VLOOKUP($B99,Tableau1[],2,FALSE))</f>
        <v>N° ?</v>
      </c>
      <c r="D99" s="5" t="str">
        <f>IF($B99="","N° ?",VLOOKUP($B99,Tableau1[],3,FALSE))</f>
        <v>N° ?</v>
      </c>
      <c r="E99" s="5" t="str">
        <f>IF($B99="","N° ?",VLOOKUP($B99,Tableau1[],4,FALSE))</f>
        <v>N° ?</v>
      </c>
      <c r="F99" s="5" t="str">
        <f>IF($B99="","N° ?",VLOOKUP($B99,Tableau1[],6,FALSE))</f>
        <v>N° ?</v>
      </c>
      <c r="G99">
        <f>Tableau245[[#This Row],[Rang]]</f>
        <v>97</v>
      </c>
      <c r="M99" s="4">
        <f t="shared" si="4"/>
        <v>97</v>
      </c>
      <c r="O99" s="5" t="str">
        <f>IF($N99="","N° ?",VLOOKUP($N99,Tableau1[],2,FALSE))</f>
        <v>N° ?</v>
      </c>
      <c r="P99" s="5" t="str">
        <f>IF($N99="","N° ?",VLOOKUP($N99,Tableau1[],3,FALSE))</f>
        <v>N° ?</v>
      </c>
      <c r="Q99" s="5" t="str">
        <f>IF($N99="","N° ?",VLOOKUP($N99,Tableau1[],4,FALSE))</f>
        <v>N° ?</v>
      </c>
      <c r="R99" s="5" t="str">
        <f>IF($N99="","N° ?",VLOOKUP($N99,Tableau1[],6,FALSE))</f>
        <v>N° ?</v>
      </c>
      <c r="S99">
        <f>Tableau2459[[#This Row],[Rang]]</f>
        <v>97</v>
      </c>
    </row>
    <row r="100" spans="1:27" x14ac:dyDescent="0.2">
      <c r="A100" s="4">
        <f t="shared" si="3"/>
        <v>98</v>
      </c>
      <c r="C100" s="5" t="str">
        <f>IF($B100="","N° ?",VLOOKUP($B100,Tableau1[],2,FALSE))</f>
        <v>N° ?</v>
      </c>
      <c r="D100" s="5" t="str">
        <f>IF($B100="","N° ?",VLOOKUP($B100,Tableau1[],3,FALSE))</f>
        <v>N° ?</v>
      </c>
      <c r="E100" s="5" t="str">
        <f>IF($B100="","N° ?",VLOOKUP($B100,Tableau1[],4,FALSE))</f>
        <v>N° ?</v>
      </c>
      <c r="F100" s="5" t="str">
        <f>IF($B100="","N° ?",VLOOKUP($B100,Tableau1[],6,FALSE))</f>
        <v>N° ?</v>
      </c>
      <c r="G100">
        <f>Tableau245[[#This Row],[Rang]]</f>
        <v>98</v>
      </c>
      <c r="M100" s="4">
        <f t="shared" si="4"/>
        <v>98</v>
      </c>
      <c r="O100" s="5" t="str">
        <f>IF($N100="","N° ?",VLOOKUP($N100,Tableau1[],2,FALSE))</f>
        <v>N° ?</v>
      </c>
      <c r="P100" s="5" t="str">
        <f>IF($N100="","N° ?",VLOOKUP($N100,Tableau1[],3,FALSE))</f>
        <v>N° ?</v>
      </c>
      <c r="Q100" s="5" t="str">
        <f>IF($N100="","N° ?",VLOOKUP($N100,Tableau1[],4,FALSE))</f>
        <v>N° ?</v>
      </c>
      <c r="R100" s="5" t="str">
        <f>IF($N100="","N° ?",VLOOKUP($N100,Tableau1[],6,FALSE))</f>
        <v>N° ?</v>
      </c>
      <c r="S100">
        <f>Tableau2459[[#This Row],[Rang]]</f>
        <v>98</v>
      </c>
    </row>
    <row r="101" spans="1:27" x14ac:dyDescent="0.2">
      <c r="A101" s="4">
        <f t="shared" si="3"/>
        <v>99</v>
      </c>
      <c r="C101" s="5" t="str">
        <f>IF($B101="","N° ?",VLOOKUP($B101,Tableau1[],2,FALSE))</f>
        <v>N° ?</v>
      </c>
      <c r="D101" s="5" t="str">
        <f>IF($B101="","N° ?",VLOOKUP($B101,Tableau1[],3,FALSE))</f>
        <v>N° ?</v>
      </c>
      <c r="E101" s="5" t="str">
        <f>IF($B101="","N° ?",VLOOKUP($B101,Tableau1[],4,FALSE))</f>
        <v>N° ?</v>
      </c>
      <c r="F101" s="5" t="str">
        <f>IF($B101="","N° ?",VLOOKUP($B101,Tableau1[],6,FALSE))</f>
        <v>N° ?</v>
      </c>
      <c r="G101">
        <f>Tableau245[[#This Row],[Rang]]</f>
        <v>99</v>
      </c>
      <c r="M101" s="4">
        <f t="shared" si="4"/>
        <v>99</v>
      </c>
      <c r="O101" s="5" t="str">
        <f>IF($N101="","N° ?",VLOOKUP($N101,Tableau1[],2,FALSE))</f>
        <v>N° ?</v>
      </c>
      <c r="P101" s="5" t="str">
        <f>IF($N101="","N° ?",VLOOKUP($N101,Tableau1[],3,FALSE))</f>
        <v>N° ?</v>
      </c>
      <c r="Q101" s="5" t="str">
        <f>IF($N101="","N° ?",VLOOKUP($N101,Tableau1[],4,FALSE))</f>
        <v>N° ?</v>
      </c>
      <c r="R101" s="5" t="str">
        <f>IF($N101="","N° ?",VLOOKUP($N101,Tableau1[],6,FALSE))</f>
        <v>N° ?</v>
      </c>
      <c r="S101">
        <f>Tableau2459[[#This Row],[Rang]]</f>
        <v>99</v>
      </c>
    </row>
    <row r="102" spans="1:27" x14ac:dyDescent="0.2">
      <c r="A102" s="4">
        <f t="shared" si="3"/>
        <v>100</v>
      </c>
      <c r="C102" s="5" t="str">
        <f>IF($B102="","N° ?",VLOOKUP($B102,Tableau1[],2,FALSE))</f>
        <v>N° ?</v>
      </c>
      <c r="D102" s="5" t="str">
        <f>IF($B102="","N° ?",VLOOKUP($B102,Tableau1[],3,FALSE))</f>
        <v>N° ?</v>
      </c>
      <c r="E102" s="5" t="str">
        <f>IF($B102="","N° ?",VLOOKUP($B102,Tableau1[],4,FALSE))</f>
        <v>N° ?</v>
      </c>
      <c r="F102" s="5" t="str">
        <f>IF($B102="","N° ?",VLOOKUP($B102,Tableau1[],6,FALSE))</f>
        <v>N° ?</v>
      </c>
      <c r="G102">
        <f>Tableau245[[#This Row],[Rang]]</f>
        <v>100</v>
      </c>
      <c r="M102" s="4">
        <f t="shared" si="4"/>
        <v>100</v>
      </c>
      <c r="O102" s="5" t="str">
        <f>IF($N102="","N° ?",VLOOKUP($N102,Tableau1[],2,FALSE))</f>
        <v>N° ?</v>
      </c>
      <c r="P102" s="5" t="str">
        <f>IF($N102="","N° ?",VLOOKUP($N102,Tableau1[],3,FALSE))</f>
        <v>N° ?</v>
      </c>
      <c r="Q102" s="5" t="str">
        <f>IF($N102="","N° ?",VLOOKUP($N102,Tableau1[],4,FALSE))</f>
        <v>N° ?</v>
      </c>
      <c r="R102" s="5" t="str">
        <f>IF($N102="","N° ?",VLOOKUP($N102,Tableau1[],6,FALSE))</f>
        <v>N° ?</v>
      </c>
      <c r="S102">
        <f>Tableau2459[[#This Row],[Rang]]</f>
        <v>100</v>
      </c>
    </row>
    <row r="104" spans="1:27" ht="17" thickBot="1" x14ac:dyDescent="0.25"/>
    <row r="105" spans="1:27" x14ac:dyDescent="0.2">
      <c r="A105" s="24" t="s">
        <v>1146</v>
      </c>
      <c r="B105" s="25"/>
      <c r="C105" s="25"/>
      <c r="D105" s="25"/>
      <c r="E105" s="25"/>
      <c r="F105" s="26"/>
      <c r="H105" s="24" t="s">
        <v>1147</v>
      </c>
      <c r="I105" s="25"/>
      <c r="J105" s="25"/>
      <c r="K105" s="25"/>
      <c r="L105" s="25"/>
      <c r="M105" s="26"/>
      <c r="O105" s="30" t="s">
        <v>1148</v>
      </c>
      <c r="P105" s="31"/>
      <c r="Q105" s="31"/>
      <c r="R105" s="31"/>
      <c r="S105" s="31"/>
      <c r="T105" s="32"/>
      <c r="V105" s="30" t="s">
        <v>1149</v>
      </c>
      <c r="W105" s="31"/>
      <c r="X105" s="31"/>
      <c r="Y105" s="31"/>
      <c r="Z105" s="31"/>
      <c r="AA105" s="32"/>
    </row>
    <row r="106" spans="1:27" ht="17" thickBot="1" x14ac:dyDescent="0.25">
      <c r="A106" s="27"/>
      <c r="B106" s="28"/>
      <c r="C106" s="28"/>
      <c r="D106" s="28"/>
      <c r="E106" s="28"/>
      <c r="F106" s="29"/>
      <c r="H106" s="27"/>
      <c r="I106" s="28"/>
      <c r="J106" s="28"/>
      <c r="K106" s="28"/>
      <c r="L106" s="28"/>
      <c r="M106" s="29"/>
      <c r="O106" s="33"/>
      <c r="P106" s="34"/>
      <c r="Q106" s="34"/>
      <c r="R106" s="34"/>
      <c r="S106" s="34"/>
      <c r="T106" s="35"/>
      <c r="V106" s="33"/>
      <c r="W106" s="34"/>
      <c r="X106" s="34"/>
      <c r="Y106" s="34"/>
      <c r="Z106" s="34"/>
      <c r="AA106" s="35"/>
    </row>
    <row r="107" spans="1:27" x14ac:dyDescent="0.2">
      <c r="A107" t="s">
        <v>1056</v>
      </c>
      <c r="B107" t="s">
        <v>0</v>
      </c>
      <c r="C107" t="s">
        <v>1</v>
      </c>
      <c r="D107" t="s">
        <v>2</v>
      </c>
      <c r="E107" t="s">
        <v>3</v>
      </c>
      <c r="F107" t="s">
        <v>1057</v>
      </c>
      <c r="H107" t="s">
        <v>1056</v>
      </c>
      <c r="I107" t="s">
        <v>0</v>
      </c>
      <c r="J107" t="s">
        <v>1</v>
      </c>
      <c r="K107" t="s">
        <v>2</v>
      </c>
      <c r="L107" t="s">
        <v>3</v>
      </c>
      <c r="M107" t="s">
        <v>1057</v>
      </c>
      <c r="O107" t="s">
        <v>1056</v>
      </c>
      <c r="P107" t="s">
        <v>0</v>
      </c>
      <c r="Q107" t="s">
        <v>1</v>
      </c>
      <c r="R107" t="s">
        <v>2</v>
      </c>
      <c r="S107" t="s">
        <v>3</v>
      </c>
      <c r="T107" t="s">
        <v>1057</v>
      </c>
      <c r="V107" t="s">
        <v>1056</v>
      </c>
      <c r="W107" t="s">
        <v>0</v>
      </c>
      <c r="X107" t="s">
        <v>1</v>
      </c>
      <c r="Y107" t="s">
        <v>2</v>
      </c>
      <c r="Z107" t="s">
        <v>3</v>
      </c>
      <c r="AA107" t="s">
        <v>1057</v>
      </c>
    </row>
    <row r="139" spans="1:20" ht="17" thickBot="1" x14ac:dyDescent="0.25"/>
    <row r="140" spans="1:20" x14ac:dyDescent="0.2">
      <c r="A140" s="30" t="s">
        <v>1150</v>
      </c>
      <c r="B140" s="31"/>
      <c r="C140" s="31"/>
      <c r="D140" s="31"/>
      <c r="E140" s="31"/>
      <c r="F140" s="32"/>
      <c r="H140" s="30" t="s">
        <v>1151</v>
      </c>
      <c r="I140" s="31"/>
      <c r="J140" s="31"/>
      <c r="K140" s="31"/>
      <c r="L140" s="31"/>
      <c r="M140" s="32"/>
      <c r="O140" s="30" t="s">
        <v>1152</v>
      </c>
      <c r="P140" s="31"/>
      <c r="Q140" s="31"/>
      <c r="R140" s="31"/>
      <c r="S140" s="31"/>
      <c r="T140" s="32"/>
    </row>
    <row r="141" spans="1:20" ht="17" thickBot="1" x14ac:dyDescent="0.25">
      <c r="A141" s="33"/>
      <c r="B141" s="34"/>
      <c r="C141" s="34"/>
      <c r="D141" s="34"/>
      <c r="E141" s="34"/>
      <c r="F141" s="35"/>
      <c r="H141" s="33"/>
      <c r="I141" s="34"/>
      <c r="J141" s="34"/>
      <c r="K141" s="34"/>
      <c r="L141" s="34"/>
      <c r="M141" s="35"/>
      <c r="O141" s="33"/>
      <c r="P141" s="34"/>
      <c r="Q141" s="34"/>
      <c r="R141" s="34"/>
      <c r="S141" s="34"/>
      <c r="T141" s="35"/>
    </row>
    <row r="142" spans="1:20" x14ac:dyDescent="0.2">
      <c r="A142" t="s">
        <v>1056</v>
      </c>
      <c r="B142" t="s">
        <v>0</v>
      </c>
      <c r="C142" t="s">
        <v>1</v>
      </c>
      <c r="D142" t="s">
        <v>2</v>
      </c>
      <c r="E142" t="s">
        <v>3</v>
      </c>
      <c r="F142" t="s">
        <v>1057</v>
      </c>
      <c r="H142" t="s">
        <v>1056</v>
      </c>
      <c r="I142" t="s">
        <v>0</v>
      </c>
      <c r="J142" t="s">
        <v>1</v>
      </c>
      <c r="K142" t="s">
        <v>2</v>
      </c>
      <c r="L142" t="s">
        <v>3</v>
      </c>
      <c r="M142" t="s">
        <v>1057</v>
      </c>
      <c r="O142" t="s">
        <v>1056</v>
      </c>
      <c r="P142" t="s">
        <v>0</v>
      </c>
      <c r="Q142" t="s">
        <v>1</v>
      </c>
      <c r="R142" t="s">
        <v>2</v>
      </c>
      <c r="S142" t="s">
        <v>3</v>
      </c>
      <c r="T142" t="s">
        <v>1057</v>
      </c>
    </row>
  </sheetData>
  <mergeCells count="10">
    <mergeCell ref="V105:AA106"/>
    <mergeCell ref="A140:F141"/>
    <mergeCell ref="H140:M141"/>
    <mergeCell ref="O140:T141"/>
    <mergeCell ref="A1:G1"/>
    <mergeCell ref="M1:S1"/>
    <mergeCell ref="I1:K2"/>
    <mergeCell ref="A105:F106"/>
    <mergeCell ref="H105:M106"/>
    <mergeCell ref="O105:T106"/>
  </mergeCell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D49E5-5ED5-0845-8A11-CBEEAFB8CBD1}">
  <dimension ref="A1:AA142"/>
  <sheetViews>
    <sheetView topLeftCell="A101" zoomScale="40" workbookViewId="0">
      <selection activeCell="A105" sqref="A105:AA172"/>
    </sheetView>
  </sheetViews>
  <sheetFormatPr baseColWidth="10" defaultRowHeight="16" x14ac:dyDescent="0.2"/>
  <sheetData>
    <row r="1" spans="1:19" ht="30" thickBot="1" x14ac:dyDescent="0.25">
      <c r="A1" s="12" t="s">
        <v>1062</v>
      </c>
      <c r="B1" s="13"/>
      <c r="C1" s="13"/>
      <c r="D1" s="13"/>
      <c r="E1" s="13"/>
      <c r="F1" s="13"/>
      <c r="G1" s="14"/>
      <c r="I1" s="18" t="s">
        <v>1066</v>
      </c>
      <c r="J1" s="19"/>
      <c r="K1" s="20"/>
      <c r="M1" s="15" t="s">
        <v>1063</v>
      </c>
      <c r="N1" s="16"/>
      <c r="O1" s="16"/>
      <c r="P1" s="16"/>
      <c r="Q1" s="16"/>
      <c r="R1" s="16"/>
      <c r="S1" s="17"/>
    </row>
    <row r="2" spans="1:19" ht="17" thickBot="1" x14ac:dyDescent="0.25">
      <c r="A2" t="s">
        <v>1056</v>
      </c>
      <c r="B2" t="s">
        <v>0</v>
      </c>
      <c r="C2" t="s">
        <v>1</v>
      </c>
      <c r="D2" t="s">
        <v>2</v>
      </c>
      <c r="E2" t="s">
        <v>3</v>
      </c>
      <c r="F2" t="s">
        <v>5</v>
      </c>
      <c r="G2" t="s">
        <v>1057</v>
      </c>
      <c r="I2" s="21"/>
      <c r="J2" s="22"/>
      <c r="K2" s="23"/>
      <c r="M2" t="s">
        <v>1056</v>
      </c>
      <c r="N2" t="s">
        <v>0</v>
      </c>
      <c r="O2" t="s">
        <v>1</v>
      </c>
      <c r="P2" t="s">
        <v>2</v>
      </c>
      <c r="Q2" t="s">
        <v>3</v>
      </c>
      <c r="R2" t="s">
        <v>5</v>
      </c>
      <c r="S2" t="s">
        <v>1057</v>
      </c>
    </row>
    <row r="3" spans="1:19" ht="17" thickBot="1" x14ac:dyDescent="0.25">
      <c r="A3" s="4">
        <v>1</v>
      </c>
      <c r="C3" t="str">
        <f>IF($B3="","N° ?",VLOOKUP($B3,Tableau1[],2,FALSE))</f>
        <v>N° ?</v>
      </c>
      <c r="D3" t="str">
        <f>IF($B3="","N° ?",VLOOKUP($B3,Tableau1[],3,FALSE))</f>
        <v>N° ?</v>
      </c>
      <c r="E3" t="str">
        <f>IF($B3="","N° ?",VLOOKUP($B3,Tableau1[],4,FALSE))</f>
        <v>N° ?</v>
      </c>
      <c r="F3" t="str">
        <f>IF($B3="","N° ?",VLOOKUP($B3,Tableau1[],6,FALSE))</f>
        <v>N° ?</v>
      </c>
      <c r="G3">
        <f>Tableau24510[[#This Row],[Rang]]</f>
        <v>1</v>
      </c>
      <c r="I3" s="6" t="s">
        <v>3</v>
      </c>
      <c r="J3" s="6" t="s">
        <v>1057</v>
      </c>
      <c r="K3" s="6" t="s">
        <v>1056</v>
      </c>
      <c r="M3" s="4">
        <v>1</v>
      </c>
      <c r="O3" t="str">
        <f>IF($N3="","N° ?",VLOOKUP($N3,Tableau1[],2,FALSE))</f>
        <v>N° ?</v>
      </c>
      <c r="P3" t="str">
        <f>IF($N3="","N° ?",VLOOKUP($N3,Tableau1[],3,FALSE))</f>
        <v>N° ?</v>
      </c>
      <c r="Q3" t="str">
        <f>IF($N3="","N° ?",VLOOKUP($N3,Tableau1[],4,FALSE))</f>
        <v>N° ?</v>
      </c>
      <c r="R3" t="str">
        <f>IF($N3="","N° ?",VLOOKUP($N3,Tableau1[],6,FALSE))</f>
        <v>N° ?</v>
      </c>
      <c r="S3">
        <f>Tableau245911[[#This Row],[Rang]]</f>
        <v>1</v>
      </c>
    </row>
    <row r="4" spans="1:19" x14ac:dyDescent="0.2">
      <c r="A4" s="4">
        <f>A3+1</f>
        <v>2</v>
      </c>
      <c r="C4" t="str">
        <f>IF($B4="","N° ?",VLOOKUP($B4,Tableau1[],2,FALSE))</f>
        <v>N° ?</v>
      </c>
      <c r="D4" t="str">
        <f>IF($B4="","N° ?",VLOOKUP($B4,Tableau1[],3,FALSE))</f>
        <v>N° ?</v>
      </c>
      <c r="E4" t="str">
        <f>IF($B4="","N° ?",VLOOKUP($B4,Tableau1[],4,FALSE))</f>
        <v>N° ?</v>
      </c>
      <c r="F4" t="str">
        <f>IF($B4="","N° ?",VLOOKUP($B4,Tableau1[],6,FALSE))</f>
        <v>N° ?</v>
      </c>
      <c r="G4">
        <f>Tableau24510[[#This Row],[Rang]]</f>
        <v>2</v>
      </c>
      <c r="I4" s="7" t="s">
        <v>1080</v>
      </c>
      <c r="J4" s="7">
        <f>SUMIF('Minimes 1 - 4ème'!$E$3:$E$102,"4_1",'Minimes 1 - 4ème'!$G$3:$G$102)+SUMIF('Minimes 1 - 4ème'!$Q$3:$Q$102,"4_1",'Minimes 1 - 4ème'!$S$3:$S$102)</f>
        <v>0</v>
      </c>
      <c r="K4" s="7">
        <f>RANK(J4,$J$4:$J$10,1)</f>
        <v>1</v>
      </c>
      <c r="M4" s="4">
        <f>M3+1</f>
        <v>2</v>
      </c>
      <c r="O4" t="str">
        <f>IF($N4="","N° ?",VLOOKUP($N4,Tableau1[],2,FALSE))</f>
        <v>N° ?</v>
      </c>
      <c r="P4" t="str">
        <f>IF($N4="","N° ?",VLOOKUP($N4,Tableau1[],3,FALSE))</f>
        <v>N° ?</v>
      </c>
      <c r="Q4" t="str">
        <f>IF($N4="","N° ?",VLOOKUP($N4,Tableau1[],4,FALSE))</f>
        <v>N° ?</v>
      </c>
      <c r="R4" t="str">
        <f>IF($N4="","N° ?",VLOOKUP($N4,Tableau1[],6,FALSE))</f>
        <v>N° ?</v>
      </c>
      <c r="S4">
        <f>Tableau245911[[#This Row],[Rang]]</f>
        <v>2</v>
      </c>
    </row>
    <row r="5" spans="1:19" x14ac:dyDescent="0.2">
      <c r="A5" s="4">
        <f t="shared" ref="A5:A68" si="0">A4+1</f>
        <v>3</v>
      </c>
      <c r="C5" t="str">
        <f>IF($B5="","N° ?",VLOOKUP($B5,Tableau1[],2,FALSE))</f>
        <v>N° ?</v>
      </c>
      <c r="D5" t="str">
        <f>IF($B5="","N° ?",VLOOKUP($B5,Tableau1[],3,FALSE))</f>
        <v>N° ?</v>
      </c>
      <c r="E5" t="str">
        <f>IF($B5="","N° ?",VLOOKUP($B5,Tableau1[],4,FALSE))</f>
        <v>N° ?</v>
      </c>
      <c r="F5" t="str">
        <f>IF($B5="","N° ?",VLOOKUP($B5,Tableau1[],6,FALSE))</f>
        <v>N° ?</v>
      </c>
      <c r="G5">
        <f>Tableau24510[[#This Row],[Rang]]</f>
        <v>3</v>
      </c>
      <c r="I5" s="8" t="s">
        <v>1081</v>
      </c>
      <c r="J5" s="8">
        <f>SUMIF('Minimes 1 - 4ème'!$E$3:$E$102,"4_2",'Minimes 1 - 4ème'!$G$3:$G$102)+SUMIF('Minimes 1 - 4ème'!$Q$3:$Q$102,"4_2",'Minimes 1 - 4ème'!$S$3:$S$102)</f>
        <v>0</v>
      </c>
      <c r="K5" s="8">
        <f t="shared" ref="K5:K10" si="1">RANK(J5,$J$4:$J$10,1)</f>
        <v>1</v>
      </c>
      <c r="M5" s="4">
        <f t="shared" ref="M5:M68" si="2">M4+1</f>
        <v>3</v>
      </c>
      <c r="O5" t="str">
        <f>IF($N5="","N° ?",VLOOKUP($N5,Tableau1[],2,FALSE))</f>
        <v>N° ?</v>
      </c>
      <c r="P5" t="str">
        <f>IF($N5="","N° ?",VLOOKUP($N5,Tableau1[],3,FALSE))</f>
        <v>N° ?</v>
      </c>
      <c r="Q5" t="str">
        <f>IF($N5="","N° ?",VLOOKUP($N5,Tableau1[],4,FALSE))</f>
        <v>N° ?</v>
      </c>
      <c r="R5" t="str">
        <f>IF($N5="","N° ?",VLOOKUP($N5,Tableau1[],6,FALSE))</f>
        <v>N° ?</v>
      </c>
      <c r="S5">
        <f>Tableau245911[[#This Row],[Rang]]</f>
        <v>3</v>
      </c>
    </row>
    <row r="6" spans="1:19" x14ac:dyDescent="0.2">
      <c r="A6" s="4">
        <f t="shared" si="0"/>
        <v>4</v>
      </c>
      <c r="C6" t="str">
        <f>IF($B6="","N° ?",VLOOKUP($B6,Tableau1[],2,FALSE))</f>
        <v>N° ?</v>
      </c>
      <c r="D6" t="str">
        <f>IF($B6="","N° ?",VLOOKUP($B6,Tableau1[],3,FALSE))</f>
        <v>N° ?</v>
      </c>
      <c r="E6" t="str">
        <f>IF($B6="","N° ?",VLOOKUP($B6,Tableau1[],4,FALSE))</f>
        <v>N° ?</v>
      </c>
      <c r="F6" t="str">
        <f>IF($B6="","N° ?",VLOOKUP($B6,Tableau1[],6,FALSE))</f>
        <v>N° ?</v>
      </c>
      <c r="G6">
        <f>Tableau24510[[#This Row],[Rang]]</f>
        <v>4</v>
      </c>
      <c r="I6" s="8" t="s">
        <v>1082</v>
      </c>
      <c r="J6" s="8">
        <f>SUMIF('Minimes 1 - 4ème'!$E$3:$E$102,"4_3",'Minimes 1 - 4ème'!$G$3:$G$102)+SUMIF('Minimes 1 - 4ème'!$Q$3:$Q$102,"4_3",'Minimes 1 - 4ème'!$S$3:$S$102)</f>
        <v>0</v>
      </c>
      <c r="K6" s="8">
        <f t="shared" si="1"/>
        <v>1</v>
      </c>
      <c r="M6" s="4">
        <f t="shared" si="2"/>
        <v>4</v>
      </c>
      <c r="O6" t="str">
        <f>IF($N6="","N° ?",VLOOKUP($N6,Tableau1[],2,FALSE))</f>
        <v>N° ?</v>
      </c>
      <c r="P6" t="str">
        <f>IF($N6="","N° ?",VLOOKUP($N6,Tableau1[],3,FALSE))</f>
        <v>N° ?</v>
      </c>
      <c r="Q6" t="str">
        <f>IF($N6="","N° ?",VLOOKUP($N6,Tableau1[],4,FALSE))</f>
        <v>N° ?</v>
      </c>
      <c r="R6" t="str">
        <f>IF($N6="","N° ?",VLOOKUP($N6,Tableau1[],6,FALSE))</f>
        <v>N° ?</v>
      </c>
      <c r="S6">
        <f>Tableau245911[[#This Row],[Rang]]</f>
        <v>4</v>
      </c>
    </row>
    <row r="7" spans="1:19" x14ac:dyDescent="0.2">
      <c r="A7" s="4">
        <f t="shared" si="0"/>
        <v>5</v>
      </c>
      <c r="C7" t="str">
        <f>IF($B7="","N° ?",VLOOKUP($B7,Tableau1[],2,FALSE))</f>
        <v>N° ?</v>
      </c>
      <c r="D7" t="str">
        <f>IF($B7="","N° ?",VLOOKUP($B7,Tableau1[],3,FALSE))</f>
        <v>N° ?</v>
      </c>
      <c r="E7" t="str">
        <f>IF($B7="","N° ?",VLOOKUP($B7,Tableau1[],4,FALSE))</f>
        <v>N° ?</v>
      </c>
      <c r="F7" t="str">
        <f>IF($B7="","N° ?",VLOOKUP($B7,Tableau1[],6,FALSE))</f>
        <v>N° ?</v>
      </c>
      <c r="G7">
        <f>Tableau24510[[#This Row],[Rang]]</f>
        <v>5</v>
      </c>
      <c r="I7" s="8" t="s">
        <v>1083</v>
      </c>
      <c r="J7" s="8">
        <f>SUMIF('Minimes 1 - 4ème'!$E$3:$E$102,"4_4",'Minimes 1 - 4ème'!$G$3:$G$102)+SUMIF('Minimes 1 - 4ème'!$Q$3:$Q$102,"4_4",'Minimes 1 - 4ème'!$S$3:$S$102)</f>
        <v>0</v>
      </c>
      <c r="K7" s="8">
        <f t="shared" si="1"/>
        <v>1</v>
      </c>
      <c r="M7" s="4">
        <f t="shared" si="2"/>
        <v>5</v>
      </c>
      <c r="O7" t="str">
        <f>IF($N7="","N° ?",VLOOKUP($N7,Tableau1[],2,FALSE))</f>
        <v>N° ?</v>
      </c>
      <c r="P7" t="str">
        <f>IF($N7="","N° ?",VLOOKUP($N7,Tableau1[],3,FALSE))</f>
        <v>N° ?</v>
      </c>
      <c r="Q7" t="str">
        <f>IF($N7="","N° ?",VLOOKUP($N7,Tableau1[],4,FALSE))</f>
        <v>N° ?</v>
      </c>
      <c r="R7" t="str">
        <f>IF($N7="","N° ?",VLOOKUP($N7,Tableau1[],6,FALSE))</f>
        <v>N° ?</v>
      </c>
      <c r="S7">
        <f>Tableau245911[[#This Row],[Rang]]</f>
        <v>5</v>
      </c>
    </row>
    <row r="8" spans="1:19" x14ac:dyDescent="0.2">
      <c r="A8" s="4">
        <f t="shared" si="0"/>
        <v>6</v>
      </c>
      <c r="C8" t="str">
        <f>IF($B8="","N° ?",VLOOKUP($B8,Tableau1[],2,FALSE))</f>
        <v>N° ?</v>
      </c>
      <c r="D8" t="str">
        <f>IF($B8="","N° ?",VLOOKUP($B8,Tableau1[],3,FALSE))</f>
        <v>N° ?</v>
      </c>
      <c r="E8" t="str">
        <f>IF($B8="","N° ?",VLOOKUP($B8,Tableau1[],4,FALSE))</f>
        <v>N° ?</v>
      </c>
      <c r="F8" t="str">
        <f>IF($B8="","N° ?",VLOOKUP($B8,Tableau1[],6,FALSE))</f>
        <v>N° ?</v>
      </c>
      <c r="G8">
        <f>Tableau24510[[#This Row],[Rang]]</f>
        <v>6</v>
      </c>
      <c r="I8" s="8" t="s">
        <v>1084</v>
      </c>
      <c r="J8" s="8">
        <f>SUMIF('Minimes 1 - 4ème'!$E$3:$E$102,"4_5",'Minimes 1 - 4ème'!$G$3:$G$102)+SUMIF('Minimes 1 - 4ème'!$Q$3:$Q$102,"4_5",'Minimes 1 - 4ème'!$S$3:$S$102)</f>
        <v>0</v>
      </c>
      <c r="K8" s="8">
        <f t="shared" si="1"/>
        <v>1</v>
      </c>
      <c r="M8" s="4">
        <f t="shared" si="2"/>
        <v>6</v>
      </c>
      <c r="O8" t="str">
        <f>IF($N8="","N° ?",VLOOKUP($N8,Tableau1[],2,FALSE))</f>
        <v>N° ?</v>
      </c>
      <c r="P8" t="str">
        <f>IF($N8="","N° ?",VLOOKUP($N8,Tableau1[],3,FALSE))</f>
        <v>N° ?</v>
      </c>
      <c r="Q8" t="str">
        <f>IF($N8="","N° ?",VLOOKUP($N8,Tableau1[],4,FALSE))</f>
        <v>N° ?</v>
      </c>
      <c r="R8" t="str">
        <f>IF($N8="","N° ?",VLOOKUP($N8,Tableau1[],6,FALSE))</f>
        <v>N° ?</v>
      </c>
      <c r="S8">
        <f>Tableau245911[[#This Row],[Rang]]</f>
        <v>6</v>
      </c>
    </row>
    <row r="9" spans="1:19" x14ac:dyDescent="0.2">
      <c r="A9" s="4">
        <f t="shared" si="0"/>
        <v>7</v>
      </c>
      <c r="C9" t="str">
        <f>IF($B9="","N° ?",VLOOKUP($B9,Tableau1[],2,FALSE))</f>
        <v>N° ?</v>
      </c>
      <c r="D9" t="str">
        <f>IF($B9="","N° ?",VLOOKUP($B9,Tableau1[],3,FALSE))</f>
        <v>N° ?</v>
      </c>
      <c r="E9" t="str">
        <f>IF($B9="","N° ?",VLOOKUP($B9,Tableau1[],4,FALSE))</f>
        <v>N° ?</v>
      </c>
      <c r="F9" t="str">
        <f>IF($B9="","N° ?",VLOOKUP($B9,Tableau1[],6,FALSE))</f>
        <v>N° ?</v>
      </c>
      <c r="G9">
        <f>Tableau24510[[#This Row],[Rang]]</f>
        <v>7</v>
      </c>
      <c r="I9" s="8" t="s">
        <v>1085</v>
      </c>
      <c r="J9" s="8">
        <f>SUMIF('Minimes 1 - 4ème'!$E$3:$E$102,"4_6",'Minimes 1 - 4ème'!$G$3:$G$102)+SUMIF('Minimes 1 - 4ème'!$Q$3:$Q$102,"4_6",'Minimes 1 - 4ème'!$S$3:$S$102)</f>
        <v>0</v>
      </c>
      <c r="K9" s="8">
        <f t="shared" si="1"/>
        <v>1</v>
      </c>
      <c r="M9" s="4">
        <f t="shared" si="2"/>
        <v>7</v>
      </c>
      <c r="O9" t="str">
        <f>IF($N9="","N° ?",VLOOKUP($N9,Tableau1[],2,FALSE))</f>
        <v>N° ?</v>
      </c>
      <c r="P9" t="str">
        <f>IF($N9="","N° ?",VLOOKUP($N9,Tableau1[],3,FALSE))</f>
        <v>N° ?</v>
      </c>
      <c r="Q9" t="str">
        <f>IF($N9="","N° ?",VLOOKUP($N9,Tableau1[],4,FALSE))</f>
        <v>N° ?</v>
      </c>
      <c r="R9" t="str">
        <f>IF($N9="","N° ?",VLOOKUP($N9,Tableau1[],6,FALSE))</f>
        <v>N° ?</v>
      </c>
      <c r="S9">
        <f>Tableau245911[[#This Row],[Rang]]</f>
        <v>7</v>
      </c>
    </row>
    <row r="10" spans="1:19" ht="17" thickBot="1" x14ac:dyDescent="0.25">
      <c r="A10" s="4">
        <f t="shared" si="0"/>
        <v>8</v>
      </c>
      <c r="C10" t="str">
        <f>IF($B10="","N° ?",VLOOKUP($B10,Tableau1[],2,FALSE))</f>
        <v>N° ?</v>
      </c>
      <c r="D10" t="str">
        <f>IF($B10="","N° ?",VLOOKUP($B10,Tableau1[],3,FALSE))</f>
        <v>N° ?</v>
      </c>
      <c r="E10" t="str">
        <f>IF($B10="","N° ?",VLOOKUP($B10,Tableau1[],4,FALSE))</f>
        <v>N° ?</v>
      </c>
      <c r="F10" t="str">
        <f>IF($B10="","N° ?",VLOOKUP($B10,Tableau1[],6,FALSE))</f>
        <v>N° ?</v>
      </c>
      <c r="G10">
        <f>Tableau24510[[#This Row],[Rang]]</f>
        <v>8</v>
      </c>
      <c r="I10" s="9" t="s">
        <v>1086</v>
      </c>
      <c r="J10" s="9">
        <f>SUMIF('Minimes 1 - 4ème'!$E$3:$E$102,"4_7",'Minimes 1 - 4ème'!$G$3:$G$102)+SUMIF('Minimes 1 - 4ème'!$Q$3:$Q$102,"4_7",'Minimes 1 - 4ème'!$S$3:$S$102)</f>
        <v>0</v>
      </c>
      <c r="K10" s="9">
        <f t="shared" si="1"/>
        <v>1</v>
      </c>
      <c r="M10" s="4">
        <f t="shared" si="2"/>
        <v>8</v>
      </c>
      <c r="O10" t="str">
        <f>IF($N10="","N° ?",VLOOKUP($N10,Tableau1[],2,FALSE))</f>
        <v>N° ?</v>
      </c>
      <c r="P10" t="str">
        <f>IF($N10="","N° ?",VLOOKUP($N10,Tableau1[],3,FALSE))</f>
        <v>N° ?</v>
      </c>
      <c r="Q10" t="str">
        <f>IF($N10="","N° ?",VLOOKUP($N10,Tableau1[],4,FALSE))</f>
        <v>N° ?</v>
      </c>
      <c r="R10" t="str">
        <f>IF($N10="","N° ?",VLOOKUP($N10,Tableau1[],6,FALSE))</f>
        <v>N° ?</v>
      </c>
      <c r="S10">
        <f>Tableau245911[[#This Row],[Rang]]</f>
        <v>8</v>
      </c>
    </row>
    <row r="11" spans="1:19" x14ac:dyDescent="0.2">
      <c r="A11" s="4">
        <f t="shared" si="0"/>
        <v>9</v>
      </c>
      <c r="C11" t="str">
        <f>IF($B11="","N° ?",VLOOKUP($B11,Tableau1[],2,FALSE))</f>
        <v>N° ?</v>
      </c>
      <c r="D11" t="str">
        <f>IF($B11="","N° ?",VLOOKUP($B11,Tableau1[],3,FALSE))</f>
        <v>N° ?</v>
      </c>
      <c r="E11" t="str">
        <f>IF($B11="","N° ?",VLOOKUP($B11,Tableau1[],4,FALSE))</f>
        <v>N° ?</v>
      </c>
      <c r="F11" t="str">
        <f>IF($B11="","N° ?",VLOOKUP($B11,Tableau1[],6,FALSE))</f>
        <v>N° ?</v>
      </c>
      <c r="G11">
        <f>Tableau24510[[#This Row],[Rang]]</f>
        <v>9</v>
      </c>
      <c r="M11" s="4">
        <f t="shared" si="2"/>
        <v>9</v>
      </c>
      <c r="O11" t="str">
        <f>IF($N11="","N° ?",VLOOKUP($N11,Tableau1[],2,FALSE))</f>
        <v>N° ?</v>
      </c>
      <c r="P11" t="str">
        <f>IF($N11="","N° ?",VLOOKUP($N11,Tableau1[],3,FALSE))</f>
        <v>N° ?</v>
      </c>
      <c r="Q11" t="str">
        <f>IF($N11="","N° ?",VLOOKUP($N11,Tableau1[],4,FALSE))</f>
        <v>N° ?</v>
      </c>
      <c r="R11" t="str">
        <f>IF($N11="","N° ?",VLOOKUP($N11,Tableau1[],6,FALSE))</f>
        <v>N° ?</v>
      </c>
      <c r="S11">
        <f>Tableau245911[[#This Row],[Rang]]</f>
        <v>9</v>
      </c>
    </row>
    <row r="12" spans="1:19" x14ac:dyDescent="0.2">
      <c r="A12" s="4">
        <f t="shared" si="0"/>
        <v>10</v>
      </c>
      <c r="C12" t="str">
        <f>IF($B12="","N° ?",VLOOKUP($B12,Tableau1[],2,FALSE))</f>
        <v>N° ?</v>
      </c>
      <c r="D12" t="str">
        <f>IF($B12="","N° ?",VLOOKUP($B12,Tableau1[],3,FALSE))</f>
        <v>N° ?</v>
      </c>
      <c r="E12" t="str">
        <f>IF($B12="","N° ?",VLOOKUP($B12,Tableau1[],4,FALSE))</f>
        <v>N° ?</v>
      </c>
      <c r="F12" t="str">
        <f>IF($B12="","N° ?",VLOOKUP($B12,Tableau1[],6,FALSE))</f>
        <v>N° ?</v>
      </c>
      <c r="G12">
        <f>Tableau24510[[#This Row],[Rang]]</f>
        <v>10</v>
      </c>
      <c r="M12" s="4">
        <f t="shared" si="2"/>
        <v>10</v>
      </c>
      <c r="O12" t="str">
        <f>IF($N12="","N° ?",VLOOKUP($N12,Tableau1[],2,FALSE))</f>
        <v>N° ?</v>
      </c>
      <c r="P12" t="str">
        <f>IF($N12="","N° ?",VLOOKUP($N12,Tableau1[],3,FALSE))</f>
        <v>N° ?</v>
      </c>
      <c r="Q12" t="str">
        <f>IF($N12="","N° ?",VLOOKUP($N12,Tableau1[],4,FALSE))</f>
        <v>N° ?</v>
      </c>
      <c r="R12" t="str">
        <f>IF($N12="","N° ?",VLOOKUP($N12,Tableau1[],6,FALSE))</f>
        <v>N° ?</v>
      </c>
      <c r="S12">
        <f>Tableau245911[[#This Row],[Rang]]</f>
        <v>10</v>
      </c>
    </row>
    <row r="13" spans="1:19" x14ac:dyDescent="0.2">
      <c r="A13" s="4">
        <f t="shared" si="0"/>
        <v>11</v>
      </c>
      <c r="C13" t="str">
        <f>IF($B13="","N° ?",VLOOKUP($B13,Tableau1[],2,FALSE))</f>
        <v>N° ?</v>
      </c>
      <c r="D13" t="str">
        <f>IF($B13="","N° ?",VLOOKUP($B13,Tableau1[],3,FALSE))</f>
        <v>N° ?</v>
      </c>
      <c r="E13" t="str">
        <f>IF($B13="","N° ?",VLOOKUP($B13,Tableau1[],4,FALSE))</f>
        <v>N° ?</v>
      </c>
      <c r="F13" t="str">
        <f>IF($B13="","N° ?",VLOOKUP($B13,Tableau1[],6,FALSE))</f>
        <v>N° ?</v>
      </c>
      <c r="G13">
        <f>Tableau24510[[#This Row],[Rang]]</f>
        <v>11</v>
      </c>
      <c r="M13" s="4">
        <f t="shared" si="2"/>
        <v>11</v>
      </c>
      <c r="O13" t="str">
        <f>IF($N13="","N° ?",VLOOKUP($N13,Tableau1[],2,FALSE))</f>
        <v>N° ?</v>
      </c>
      <c r="P13" t="str">
        <f>IF($N13="","N° ?",VLOOKUP($N13,Tableau1[],3,FALSE))</f>
        <v>N° ?</v>
      </c>
      <c r="Q13" t="str">
        <f>IF($N13="","N° ?",VLOOKUP($N13,Tableau1[],4,FALSE))</f>
        <v>N° ?</v>
      </c>
      <c r="R13" t="str">
        <f>IF($N13="","N° ?",VLOOKUP($N13,Tableau1[],6,FALSE))</f>
        <v>N° ?</v>
      </c>
      <c r="S13">
        <f>Tableau245911[[#This Row],[Rang]]</f>
        <v>11</v>
      </c>
    </row>
    <row r="14" spans="1:19" x14ac:dyDescent="0.2">
      <c r="A14" s="4">
        <f t="shared" si="0"/>
        <v>12</v>
      </c>
      <c r="C14" t="str">
        <f>IF($B14="","N° ?",VLOOKUP($B14,Tableau1[],2,FALSE))</f>
        <v>N° ?</v>
      </c>
      <c r="D14" t="str">
        <f>IF($B14="","N° ?",VLOOKUP($B14,Tableau1[],3,FALSE))</f>
        <v>N° ?</v>
      </c>
      <c r="E14" t="str">
        <f>IF($B14="","N° ?",VLOOKUP($B14,Tableau1[],4,FALSE))</f>
        <v>N° ?</v>
      </c>
      <c r="F14" t="str">
        <f>IF($B14="","N° ?",VLOOKUP($B14,Tableau1[],6,FALSE))</f>
        <v>N° ?</v>
      </c>
      <c r="G14">
        <f>Tableau24510[[#This Row],[Rang]]</f>
        <v>12</v>
      </c>
      <c r="M14" s="4">
        <f t="shared" si="2"/>
        <v>12</v>
      </c>
      <c r="O14" t="str">
        <f>IF($N14="","N° ?",VLOOKUP($N14,Tableau1[],2,FALSE))</f>
        <v>N° ?</v>
      </c>
      <c r="P14" t="str">
        <f>IF($N14="","N° ?",VLOOKUP($N14,Tableau1[],3,FALSE))</f>
        <v>N° ?</v>
      </c>
      <c r="Q14" t="str">
        <f>IF($N14="","N° ?",VLOOKUP($N14,Tableau1[],4,FALSE))</f>
        <v>N° ?</v>
      </c>
      <c r="R14" t="str">
        <f>IF($N14="","N° ?",VLOOKUP($N14,Tableau1[],6,FALSE))</f>
        <v>N° ?</v>
      </c>
      <c r="S14">
        <f>Tableau245911[[#This Row],[Rang]]</f>
        <v>12</v>
      </c>
    </row>
    <row r="15" spans="1:19" x14ac:dyDescent="0.2">
      <c r="A15" s="4">
        <f t="shared" si="0"/>
        <v>13</v>
      </c>
      <c r="C15" t="str">
        <f>IF($B15="","N° ?",VLOOKUP($B15,Tableau1[],2,FALSE))</f>
        <v>N° ?</v>
      </c>
      <c r="D15" t="str">
        <f>IF($B15="","N° ?",VLOOKUP($B15,Tableau1[],3,FALSE))</f>
        <v>N° ?</v>
      </c>
      <c r="E15" t="str">
        <f>IF($B15="","N° ?",VLOOKUP($B15,Tableau1[],4,FALSE))</f>
        <v>N° ?</v>
      </c>
      <c r="F15" t="str">
        <f>IF($B15="","N° ?",VLOOKUP($B15,Tableau1[],6,FALSE))</f>
        <v>N° ?</v>
      </c>
      <c r="G15">
        <f>Tableau24510[[#This Row],[Rang]]</f>
        <v>13</v>
      </c>
      <c r="M15" s="4">
        <f t="shared" si="2"/>
        <v>13</v>
      </c>
      <c r="O15" t="str">
        <f>IF($N15="","N° ?",VLOOKUP($N15,Tableau1[],2,FALSE))</f>
        <v>N° ?</v>
      </c>
      <c r="P15" t="str">
        <f>IF($N15="","N° ?",VLOOKUP($N15,Tableau1[],3,FALSE))</f>
        <v>N° ?</v>
      </c>
      <c r="Q15" t="str">
        <f>IF($N15="","N° ?",VLOOKUP($N15,Tableau1[],4,FALSE))</f>
        <v>N° ?</v>
      </c>
      <c r="R15" t="str">
        <f>IF($N15="","N° ?",VLOOKUP($N15,Tableau1[],6,FALSE))</f>
        <v>N° ?</v>
      </c>
      <c r="S15">
        <f>Tableau245911[[#This Row],[Rang]]</f>
        <v>13</v>
      </c>
    </row>
    <row r="16" spans="1:19" x14ac:dyDescent="0.2">
      <c r="A16" s="4">
        <f t="shared" si="0"/>
        <v>14</v>
      </c>
      <c r="C16" t="str">
        <f>IF($B16="","N° ?",VLOOKUP($B16,Tableau1[],2,FALSE))</f>
        <v>N° ?</v>
      </c>
      <c r="D16" t="str">
        <f>IF($B16="","N° ?",VLOOKUP($B16,Tableau1[],3,FALSE))</f>
        <v>N° ?</v>
      </c>
      <c r="E16" t="str">
        <f>IF($B16="","N° ?",VLOOKUP($B16,Tableau1[],4,FALSE))</f>
        <v>N° ?</v>
      </c>
      <c r="F16" t="str">
        <f>IF($B16="","N° ?",VLOOKUP($B16,Tableau1[],6,FALSE))</f>
        <v>N° ?</v>
      </c>
      <c r="G16">
        <f>Tableau24510[[#This Row],[Rang]]</f>
        <v>14</v>
      </c>
      <c r="M16" s="4">
        <f t="shared" si="2"/>
        <v>14</v>
      </c>
      <c r="O16" t="str">
        <f>IF($N16="","N° ?",VLOOKUP($N16,Tableau1[],2,FALSE))</f>
        <v>N° ?</v>
      </c>
      <c r="P16" t="str">
        <f>IF($N16="","N° ?",VLOOKUP($N16,Tableau1[],3,FALSE))</f>
        <v>N° ?</v>
      </c>
      <c r="Q16" t="str">
        <f>IF($N16="","N° ?",VLOOKUP($N16,Tableau1[],4,FALSE))</f>
        <v>N° ?</v>
      </c>
      <c r="R16" t="str">
        <f>IF($N16="","N° ?",VLOOKUP($N16,Tableau1[],6,FALSE))</f>
        <v>N° ?</v>
      </c>
      <c r="S16">
        <f>Tableau245911[[#This Row],[Rang]]</f>
        <v>14</v>
      </c>
    </row>
    <row r="17" spans="1:19" x14ac:dyDescent="0.2">
      <c r="A17" s="4">
        <f t="shared" si="0"/>
        <v>15</v>
      </c>
      <c r="C17" t="str">
        <f>IF($B17="","N° ?",VLOOKUP($B17,Tableau1[],2,FALSE))</f>
        <v>N° ?</v>
      </c>
      <c r="D17" t="str">
        <f>IF($B17="","N° ?",VLOOKUP($B17,Tableau1[],3,FALSE))</f>
        <v>N° ?</v>
      </c>
      <c r="E17" t="str">
        <f>IF($B17="","N° ?",VLOOKUP($B17,Tableau1[],4,FALSE))</f>
        <v>N° ?</v>
      </c>
      <c r="F17" t="str">
        <f>IF($B17="","N° ?",VLOOKUP($B17,Tableau1[],6,FALSE))</f>
        <v>N° ?</v>
      </c>
      <c r="G17">
        <f>Tableau24510[[#This Row],[Rang]]</f>
        <v>15</v>
      </c>
      <c r="M17" s="4">
        <f t="shared" si="2"/>
        <v>15</v>
      </c>
      <c r="O17" t="str">
        <f>IF($N17="","N° ?",VLOOKUP($N17,Tableau1[],2,FALSE))</f>
        <v>N° ?</v>
      </c>
      <c r="P17" t="str">
        <f>IF($N17="","N° ?",VLOOKUP($N17,Tableau1[],3,FALSE))</f>
        <v>N° ?</v>
      </c>
      <c r="Q17" t="str">
        <f>IF($N17="","N° ?",VLOOKUP($N17,Tableau1[],4,FALSE))</f>
        <v>N° ?</v>
      </c>
      <c r="R17" t="str">
        <f>IF($N17="","N° ?",VLOOKUP($N17,Tableau1[],6,FALSE))</f>
        <v>N° ?</v>
      </c>
      <c r="S17">
        <f>Tableau245911[[#This Row],[Rang]]</f>
        <v>15</v>
      </c>
    </row>
    <row r="18" spans="1:19" x14ac:dyDescent="0.2">
      <c r="A18" s="4">
        <f t="shared" si="0"/>
        <v>16</v>
      </c>
      <c r="C18" t="str">
        <f>IF($B18="","N° ?",VLOOKUP($B18,Tableau1[],2,FALSE))</f>
        <v>N° ?</v>
      </c>
      <c r="D18" t="str">
        <f>IF($B18="","N° ?",VLOOKUP($B18,Tableau1[],3,FALSE))</f>
        <v>N° ?</v>
      </c>
      <c r="E18" t="str">
        <f>IF($B18="","N° ?",VLOOKUP($B18,Tableau1[],4,FALSE))</f>
        <v>N° ?</v>
      </c>
      <c r="F18" t="str">
        <f>IF($B18="","N° ?",VLOOKUP($B18,Tableau1[],6,FALSE))</f>
        <v>N° ?</v>
      </c>
      <c r="G18">
        <f>Tableau24510[[#This Row],[Rang]]</f>
        <v>16</v>
      </c>
      <c r="M18" s="4">
        <f t="shared" si="2"/>
        <v>16</v>
      </c>
      <c r="O18" t="str">
        <f>IF($N18="","N° ?",VLOOKUP($N18,Tableau1[],2,FALSE))</f>
        <v>N° ?</v>
      </c>
      <c r="P18" t="str">
        <f>IF($N18="","N° ?",VLOOKUP($N18,Tableau1[],3,FALSE))</f>
        <v>N° ?</v>
      </c>
      <c r="Q18" t="str">
        <f>IF($N18="","N° ?",VLOOKUP($N18,Tableau1[],4,FALSE))</f>
        <v>N° ?</v>
      </c>
      <c r="R18" t="str">
        <f>IF($N18="","N° ?",VLOOKUP($N18,Tableau1[],6,FALSE))</f>
        <v>N° ?</v>
      </c>
      <c r="S18">
        <f>Tableau245911[[#This Row],[Rang]]</f>
        <v>16</v>
      </c>
    </row>
    <row r="19" spans="1:19" x14ac:dyDescent="0.2">
      <c r="A19" s="4">
        <f t="shared" si="0"/>
        <v>17</v>
      </c>
      <c r="C19" t="str">
        <f>IF($B19="","N° ?",VLOOKUP($B19,Tableau1[],2,FALSE))</f>
        <v>N° ?</v>
      </c>
      <c r="D19" t="str">
        <f>IF($B19="","N° ?",VLOOKUP($B19,Tableau1[],3,FALSE))</f>
        <v>N° ?</v>
      </c>
      <c r="E19" t="str">
        <f>IF($B19="","N° ?",VLOOKUP($B19,Tableau1[],4,FALSE))</f>
        <v>N° ?</v>
      </c>
      <c r="F19" t="str">
        <f>IF($B19="","N° ?",VLOOKUP($B19,Tableau1[],6,FALSE))</f>
        <v>N° ?</v>
      </c>
      <c r="G19">
        <f>Tableau24510[[#This Row],[Rang]]</f>
        <v>17</v>
      </c>
      <c r="M19" s="4">
        <f t="shared" si="2"/>
        <v>17</v>
      </c>
      <c r="O19" t="str">
        <f>IF($N19="","N° ?",VLOOKUP($N19,Tableau1[],2,FALSE))</f>
        <v>N° ?</v>
      </c>
      <c r="P19" t="str">
        <f>IF($N19="","N° ?",VLOOKUP($N19,Tableau1[],3,FALSE))</f>
        <v>N° ?</v>
      </c>
      <c r="Q19" t="str">
        <f>IF($N19="","N° ?",VLOOKUP($N19,Tableau1[],4,FALSE))</f>
        <v>N° ?</v>
      </c>
      <c r="R19" t="str">
        <f>IF($N19="","N° ?",VLOOKUP($N19,Tableau1[],6,FALSE))</f>
        <v>N° ?</v>
      </c>
      <c r="S19">
        <f>Tableau245911[[#This Row],[Rang]]</f>
        <v>17</v>
      </c>
    </row>
    <row r="20" spans="1:19" x14ac:dyDescent="0.2">
      <c r="A20" s="4">
        <f t="shared" si="0"/>
        <v>18</v>
      </c>
      <c r="C20" t="str">
        <f>IF($B20="","N° ?",VLOOKUP($B20,Tableau1[],2,FALSE))</f>
        <v>N° ?</v>
      </c>
      <c r="D20" t="str">
        <f>IF($B20="","N° ?",VLOOKUP($B20,Tableau1[],3,FALSE))</f>
        <v>N° ?</v>
      </c>
      <c r="E20" t="str">
        <f>IF($B20="","N° ?",VLOOKUP($B20,Tableau1[],4,FALSE))</f>
        <v>N° ?</v>
      </c>
      <c r="F20" t="str">
        <f>IF($B20="","N° ?",VLOOKUP($B20,Tableau1[],6,FALSE))</f>
        <v>N° ?</v>
      </c>
      <c r="G20">
        <f>Tableau24510[[#This Row],[Rang]]</f>
        <v>18</v>
      </c>
      <c r="M20" s="4">
        <f t="shared" si="2"/>
        <v>18</v>
      </c>
      <c r="O20" t="str">
        <f>IF($N20="","N° ?",VLOOKUP($N20,Tableau1[],2,FALSE))</f>
        <v>N° ?</v>
      </c>
      <c r="P20" t="str">
        <f>IF($N20="","N° ?",VLOOKUP($N20,Tableau1[],3,FALSE))</f>
        <v>N° ?</v>
      </c>
      <c r="Q20" t="str">
        <f>IF($N20="","N° ?",VLOOKUP($N20,Tableau1[],4,FALSE))</f>
        <v>N° ?</v>
      </c>
      <c r="R20" t="str">
        <f>IF($N20="","N° ?",VLOOKUP($N20,Tableau1[],6,FALSE))</f>
        <v>N° ?</v>
      </c>
      <c r="S20">
        <f>Tableau245911[[#This Row],[Rang]]</f>
        <v>18</v>
      </c>
    </row>
    <row r="21" spans="1:19" x14ac:dyDescent="0.2">
      <c r="A21" s="4">
        <f t="shared" si="0"/>
        <v>19</v>
      </c>
      <c r="C21" t="str">
        <f>IF($B21="","N° ?",VLOOKUP($B21,Tableau1[],2,FALSE))</f>
        <v>N° ?</v>
      </c>
      <c r="D21" t="str">
        <f>IF($B21="","N° ?",VLOOKUP($B21,Tableau1[],3,FALSE))</f>
        <v>N° ?</v>
      </c>
      <c r="E21" t="str">
        <f>IF($B21="","N° ?",VLOOKUP($B21,Tableau1[],4,FALSE))</f>
        <v>N° ?</v>
      </c>
      <c r="F21" t="str">
        <f>IF($B21="","N° ?",VLOOKUP($B21,Tableau1[],6,FALSE))</f>
        <v>N° ?</v>
      </c>
      <c r="G21">
        <f>Tableau24510[[#This Row],[Rang]]</f>
        <v>19</v>
      </c>
      <c r="M21" s="4">
        <f t="shared" si="2"/>
        <v>19</v>
      </c>
      <c r="O21" t="str">
        <f>IF($N21="","N° ?",VLOOKUP($N21,Tableau1[],2,FALSE))</f>
        <v>N° ?</v>
      </c>
      <c r="P21" t="str">
        <f>IF($N21="","N° ?",VLOOKUP($N21,Tableau1[],3,FALSE))</f>
        <v>N° ?</v>
      </c>
      <c r="Q21" t="str">
        <f>IF($N21="","N° ?",VLOOKUP($N21,Tableau1[],4,FALSE))</f>
        <v>N° ?</v>
      </c>
      <c r="R21" t="str">
        <f>IF($N21="","N° ?",VLOOKUP($N21,Tableau1[],6,FALSE))</f>
        <v>N° ?</v>
      </c>
      <c r="S21">
        <f>Tableau245911[[#This Row],[Rang]]</f>
        <v>19</v>
      </c>
    </row>
    <row r="22" spans="1:19" x14ac:dyDescent="0.2">
      <c r="A22" s="4">
        <f t="shared" si="0"/>
        <v>20</v>
      </c>
      <c r="C22" t="str">
        <f>IF($B22="","N° ?",VLOOKUP($B22,Tableau1[],2,FALSE))</f>
        <v>N° ?</v>
      </c>
      <c r="D22" t="str">
        <f>IF($B22="","N° ?",VLOOKUP($B22,Tableau1[],3,FALSE))</f>
        <v>N° ?</v>
      </c>
      <c r="E22" t="str">
        <f>IF($B22="","N° ?",VLOOKUP($B22,Tableau1[],4,FALSE))</f>
        <v>N° ?</v>
      </c>
      <c r="F22" t="str">
        <f>IF($B22="","N° ?",VLOOKUP($B22,Tableau1[],6,FALSE))</f>
        <v>N° ?</v>
      </c>
      <c r="G22">
        <f>Tableau24510[[#This Row],[Rang]]</f>
        <v>20</v>
      </c>
      <c r="M22" s="4">
        <f t="shared" si="2"/>
        <v>20</v>
      </c>
      <c r="O22" t="str">
        <f>IF($N22="","N° ?",VLOOKUP($N22,Tableau1[],2,FALSE))</f>
        <v>N° ?</v>
      </c>
      <c r="P22" t="str">
        <f>IF($N22="","N° ?",VLOOKUP($N22,Tableau1[],3,FALSE))</f>
        <v>N° ?</v>
      </c>
      <c r="Q22" t="str">
        <f>IF($N22="","N° ?",VLOOKUP($N22,Tableau1[],4,FALSE))</f>
        <v>N° ?</v>
      </c>
      <c r="R22" t="str">
        <f>IF($N22="","N° ?",VLOOKUP($N22,Tableau1[],6,FALSE))</f>
        <v>N° ?</v>
      </c>
      <c r="S22">
        <f>Tableau245911[[#This Row],[Rang]]</f>
        <v>20</v>
      </c>
    </row>
    <row r="23" spans="1:19" x14ac:dyDescent="0.2">
      <c r="A23" s="4">
        <f t="shared" si="0"/>
        <v>21</v>
      </c>
      <c r="C23" t="str">
        <f>IF($B23="","N° ?",VLOOKUP($B23,Tableau1[],2,FALSE))</f>
        <v>N° ?</v>
      </c>
      <c r="D23" t="str">
        <f>IF($B23="","N° ?",VLOOKUP($B23,Tableau1[],3,FALSE))</f>
        <v>N° ?</v>
      </c>
      <c r="E23" t="str">
        <f>IF($B23="","N° ?",VLOOKUP($B23,Tableau1[],4,FALSE))</f>
        <v>N° ?</v>
      </c>
      <c r="F23" t="str">
        <f>IF($B23="","N° ?",VLOOKUP($B23,Tableau1[],6,FALSE))</f>
        <v>N° ?</v>
      </c>
      <c r="G23">
        <f>Tableau24510[[#This Row],[Rang]]</f>
        <v>21</v>
      </c>
      <c r="M23" s="4">
        <f t="shared" si="2"/>
        <v>21</v>
      </c>
      <c r="O23" t="str">
        <f>IF($N23="","N° ?",VLOOKUP($N23,Tableau1[],2,FALSE))</f>
        <v>N° ?</v>
      </c>
      <c r="P23" t="str">
        <f>IF($N23="","N° ?",VLOOKUP($N23,Tableau1[],3,FALSE))</f>
        <v>N° ?</v>
      </c>
      <c r="Q23" t="str">
        <f>IF($N23="","N° ?",VLOOKUP($N23,Tableau1[],4,FALSE))</f>
        <v>N° ?</v>
      </c>
      <c r="R23" t="str">
        <f>IF($N23="","N° ?",VLOOKUP($N23,Tableau1[],6,FALSE))</f>
        <v>N° ?</v>
      </c>
      <c r="S23">
        <f>Tableau245911[[#This Row],[Rang]]</f>
        <v>21</v>
      </c>
    </row>
    <row r="24" spans="1:19" x14ac:dyDescent="0.2">
      <c r="A24" s="4">
        <f t="shared" si="0"/>
        <v>22</v>
      </c>
      <c r="C24" t="str">
        <f>IF($B24="","N° ?",VLOOKUP($B24,Tableau1[],2,FALSE))</f>
        <v>N° ?</v>
      </c>
      <c r="D24" t="str">
        <f>IF($B24="","N° ?",VLOOKUP($B24,Tableau1[],3,FALSE))</f>
        <v>N° ?</v>
      </c>
      <c r="E24" t="str">
        <f>IF($B24="","N° ?",VLOOKUP($B24,Tableau1[],4,FALSE))</f>
        <v>N° ?</v>
      </c>
      <c r="F24" t="str">
        <f>IF($B24="","N° ?",VLOOKUP($B24,Tableau1[],6,FALSE))</f>
        <v>N° ?</v>
      </c>
      <c r="G24">
        <f>Tableau24510[[#This Row],[Rang]]</f>
        <v>22</v>
      </c>
      <c r="M24" s="4">
        <f t="shared" si="2"/>
        <v>22</v>
      </c>
      <c r="O24" t="str">
        <f>IF($N24="","N° ?",VLOOKUP($N24,Tableau1[],2,FALSE))</f>
        <v>N° ?</v>
      </c>
      <c r="P24" t="str">
        <f>IF($N24="","N° ?",VLOOKUP($N24,Tableau1[],3,FALSE))</f>
        <v>N° ?</v>
      </c>
      <c r="Q24" t="str">
        <f>IF($N24="","N° ?",VLOOKUP($N24,Tableau1[],4,FALSE))</f>
        <v>N° ?</v>
      </c>
      <c r="R24" t="str">
        <f>IF($N24="","N° ?",VLOOKUP($N24,Tableau1[],6,FALSE))</f>
        <v>N° ?</v>
      </c>
      <c r="S24">
        <f>Tableau245911[[#This Row],[Rang]]</f>
        <v>22</v>
      </c>
    </row>
    <row r="25" spans="1:19" x14ac:dyDescent="0.2">
      <c r="A25" s="4">
        <f t="shared" si="0"/>
        <v>23</v>
      </c>
      <c r="C25" t="str">
        <f>IF($B25="","N° ?",VLOOKUP($B25,Tableau1[],2,FALSE))</f>
        <v>N° ?</v>
      </c>
      <c r="D25" t="str">
        <f>IF($B25="","N° ?",VLOOKUP($B25,Tableau1[],3,FALSE))</f>
        <v>N° ?</v>
      </c>
      <c r="E25" t="str">
        <f>IF($B25="","N° ?",VLOOKUP($B25,Tableau1[],4,FALSE))</f>
        <v>N° ?</v>
      </c>
      <c r="F25" t="str">
        <f>IF($B25="","N° ?",VLOOKUP($B25,Tableau1[],6,FALSE))</f>
        <v>N° ?</v>
      </c>
      <c r="G25">
        <f>Tableau24510[[#This Row],[Rang]]</f>
        <v>23</v>
      </c>
      <c r="M25" s="4">
        <f t="shared" si="2"/>
        <v>23</v>
      </c>
      <c r="O25" t="str">
        <f>IF($N25="","N° ?",VLOOKUP($N25,Tableau1[],2,FALSE))</f>
        <v>N° ?</v>
      </c>
      <c r="P25" t="str">
        <f>IF($N25="","N° ?",VLOOKUP($N25,Tableau1[],3,FALSE))</f>
        <v>N° ?</v>
      </c>
      <c r="Q25" t="str">
        <f>IF($N25="","N° ?",VLOOKUP($N25,Tableau1[],4,FALSE))</f>
        <v>N° ?</v>
      </c>
      <c r="R25" t="str">
        <f>IF($N25="","N° ?",VLOOKUP($N25,Tableau1[],6,FALSE))</f>
        <v>N° ?</v>
      </c>
      <c r="S25">
        <f>Tableau245911[[#This Row],[Rang]]</f>
        <v>23</v>
      </c>
    </row>
    <row r="26" spans="1:19" x14ac:dyDescent="0.2">
      <c r="A26" s="4">
        <f t="shared" si="0"/>
        <v>24</v>
      </c>
      <c r="C26" t="str">
        <f>IF($B26="","N° ?",VLOOKUP($B26,Tableau1[],2,FALSE))</f>
        <v>N° ?</v>
      </c>
      <c r="D26" t="str">
        <f>IF($B26="","N° ?",VLOOKUP($B26,Tableau1[],3,FALSE))</f>
        <v>N° ?</v>
      </c>
      <c r="E26" t="str">
        <f>IF($B26="","N° ?",VLOOKUP($B26,Tableau1[],4,FALSE))</f>
        <v>N° ?</v>
      </c>
      <c r="F26" t="str">
        <f>IF($B26="","N° ?",VLOOKUP($B26,Tableau1[],6,FALSE))</f>
        <v>N° ?</v>
      </c>
      <c r="G26">
        <f>Tableau24510[[#This Row],[Rang]]</f>
        <v>24</v>
      </c>
      <c r="M26" s="4">
        <f t="shared" si="2"/>
        <v>24</v>
      </c>
      <c r="O26" t="str">
        <f>IF($N26="","N° ?",VLOOKUP($N26,Tableau1[],2,FALSE))</f>
        <v>N° ?</v>
      </c>
      <c r="P26" t="str">
        <f>IF($N26="","N° ?",VLOOKUP($N26,Tableau1[],3,FALSE))</f>
        <v>N° ?</v>
      </c>
      <c r="Q26" t="str">
        <f>IF($N26="","N° ?",VLOOKUP($N26,Tableau1[],4,FALSE))</f>
        <v>N° ?</v>
      </c>
      <c r="R26" t="str">
        <f>IF($N26="","N° ?",VLOOKUP($N26,Tableau1[],6,FALSE))</f>
        <v>N° ?</v>
      </c>
      <c r="S26">
        <f>Tableau245911[[#This Row],[Rang]]</f>
        <v>24</v>
      </c>
    </row>
    <row r="27" spans="1:19" x14ac:dyDescent="0.2">
      <c r="A27" s="4">
        <f t="shared" si="0"/>
        <v>25</v>
      </c>
      <c r="C27" t="str">
        <f>IF($B27="","N° ?",VLOOKUP($B27,Tableau1[],2,FALSE))</f>
        <v>N° ?</v>
      </c>
      <c r="D27" t="str">
        <f>IF($B27="","N° ?",VLOOKUP($B27,Tableau1[],3,FALSE))</f>
        <v>N° ?</v>
      </c>
      <c r="E27" t="str">
        <f>IF($B27="","N° ?",VLOOKUP($B27,Tableau1[],4,FALSE))</f>
        <v>N° ?</v>
      </c>
      <c r="F27" t="str">
        <f>IF($B27="","N° ?",VLOOKUP($B27,Tableau1[],6,FALSE))</f>
        <v>N° ?</v>
      </c>
      <c r="G27">
        <f>Tableau24510[[#This Row],[Rang]]</f>
        <v>25</v>
      </c>
      <c r="M27" s="4">
        <f t="shared" si="2"/>
        <v>25</v>
      </c>
      <c r="O27" t="str">
        <f>IF($N27="","N° ?",VLOOKUP($N27,Tableau1[],2,FALSE))</f>
        <v>N° ?</v>
      </c>
      <c r="P27" t="str">
        <f>IF($N27="","N° ?",VLOOKUP($N27,Tableau1[],3,FALSE))</f>
        <v>N° ?</v>
      </c>
      <c r="Q27" t="str">
        <f>IF($N27="","N° ?",VLOOKUP($N27,Tableau1[],4,FALSE))</f>
        <v>N° ?</v>
      </c>
      <c r="R27" t="str">
        <f>IF($N27="","N° ?",VLOOKUP($N27,Tableau1[],6,FALSE))</f>
        <v>N° ?</v>
      </c>
      <c r="S27">
        <f>Tableau245911[[#This Row],[Rang]]</f>
        <v>25</v>
      </c>
    </row>
    <row r="28" spans="1:19" x14ac:dyDescent="0.2">
      <c r="A28" s="4">
        <f t="shared" si="0"/>
        <v>26</v>
      </c>
      <c r="C28" t="str">
        <f>IF($B28="","N° ?",VLOOKUP($B28,Tableau1[],2,FALSE))</f>
        <v>N° ?</v>
      </c>
      <c r="D28" t="str">
        <f>IF($B28="","N° ?",VLOOKUP($B28,Tableau1[],3,FALSE))</f>
        <v>N° ?</v>
      </c>
      <c r="E28" t="str">
        <f>IF($B28="","N° ?",VLOOKUP($B28,Tableau1[],4,FALSE))</f>
        <v>N° ?</v>
      </c>
      <c r="F28" t="str">
        <f>IF($B28="","N° ?",VLOOKUP($B28,Tableau1[],6,FALSE))</f>
        <v>N° ?</v>
      </c>
      <c r="G28">
        <f>Tableau24510[[#This Row],[Rang]]</f>
        <v>26</v>
      </c>
      <c r="M28" s="4">
        <f t="shared" si="2"/>
        <v>26</v>
      </c>
      <c r="O28" t="str">
        <f>IF($N28="","N° ?",VLOOKUP($N28,Tableau1[],2,FALSE))</f>
        <v>N° ?</v>
      </c>
      <c r="P28" t="str">
        <f>IF($N28="","N° ?",VLOOKUP($N28,Tableau1[],3,FALSE))</f>
        <v>N° ?</v>
      </c>
      <c r="Q28" t="str">
        <f>IF($N28="","N° ?",VLOOKUP($N28,Tableau1[],4,FALSE))</f>
        <v>N° ?</v>
      </c>
      <c r="R28" t="str">
        <f>IF($N28="","N° ?",VLOOKUP($N28,Tableau1[],6,FALSE))</f>
        <v>N° ?</v>
      </c>
      <c r="S28">
        <f>Tableau245911[[#This Row],[Rang]]</f>
        <v>26</v>
      </c>
    </row>
    <row r="29" spans="1:19" x14ac:dyDescent="0.2">
      <c r="A29" s="4">
        <f t="shared" si="0"/>
        <v>27</v>
      </c>
      <c r="C29" t="str">
        <f>IF($B29="","N° ?",VLOOKUP($B29,Tableau1[],2,FALSE))</f>
        <v>N° ?</v>
      </c>
      <c r="D29" t="str">
        <f>IF($B29="","N° ?",VLOOKUP($B29,Tableau1[],3,FALSE))</f>
        <v>N° ?</v>
      </c>
      <c r="E29" t="str">
        <f>IF($B29="","N° ?",VLOOKUP($B29,Tableau1[],4,FALSE))</f>
        <v>N° ?</v>
      </c>
      <c r="F29" t="str">
        <f>IF($B29="","N° ?",VLOOKUP($B29,Tableau1[],6,FALSE))</f>
        <v>N° ?</v>
      </c>
      <c r="G29">
        <f>Tableau24510[[#This Row],[Rang]]</f>
        <v>27</v>
      </c>
      <c r="M29" s="4">
        <f t="shared" si="2"/>
        <v>27</v>
      </c>
      <c r="O29" t="str">
        <f>IF($N29="","N° ?",VLOOKUP($N29,Tableau1[],2,FALSE))</f>
        <v>N° ?</v>
      </c>
      <c r="P29" t="str">
        <f>IF($N29="","N° ?",VLOOKUP($N29,Tableau1[],3,FALSE))</f>
        <v>N° ?</v>
      </c>
      <c r="Q29" t="str">
        <f>IF($N29="","N° ?",VLOOKUP($N29,Tableau1[],4,FALSE))</f>
        <v>N° ?</v>
      </c>
      <c r="R29" t="str">
        <f>IF($N29="","N° ?",VLOOKUP($N29,Tableau1[],6,FALSE))</f>
        <v>N° ?</v>
      </c>
      <c r="S29">
        <f>Tableau245911[[#This Row],[Rang]]</f>
        <v>27</v>
      </c>
    </row>
    <row r="30" spans="1:19" x14ac:dyDescent="0.2">
      <c r="A30" s="4">
        <f t="shared" si="0"/>
        <v>28</v>
      </c>
      <c r="C30" t="str">
        <f>IF($B30="","N° ?",VLOOKUP($B30,Tableau1[],2,FALSE))</f>
        <v>N° ?</v>
      </c>
      <c r="D30" t="str">
        <f>IF($B30="","N° ?",VLOOKUP($B30,Tableau1[],3,FALSE))</f>
        <v>N° ?</v>
      </c>
      <c r="E30" t="str">
        <f>IF($B30="","N° ?",VLOOKUP($B30,Tableau1[],4,FALSE))</f>
        <v>N° ?</v>
      </c>
      <c r="F30" t="str">
        <f>IF($B30="","N° ?",VLOOKUP($B30,Tableau1[],6,FALSE))</f>
        <v>N° ?</v>
      </c>
      <c r="G30">
        <f>Tableau24510[[#This Row],[Rang]]</f>
        <v>28</v>
      </c>
      <c r="M30" s="4">
        <f t="shared" si="2"/>
        <v>28</v>
      </c>
      <c r="O30" t="str">
        <f>IF($N30="","N° ?",VLOOKUP($N30,Tableau1[],2,FALSE))</f>
        <v>N° ?</v>
      </c>
      <c r="P30" t="str">
        <f>IF($N30="","N° ?",VLOOKUP($N30,Tableau1[],3,FALSE))</f>
        <v>N° ?</v>
      </c>
      <c r="Q30" t="str">
        <f>IF($N30="","N° ?",VLOOKUP($N30,Tableau1[],4,FALSE))</f>
        <v>N° ?</v>
      </c>
      <c r="R30" t="str">
        <f>IF($N30="","N° ?",VLOOKUP($N30,Tableau1[],6,FALSE))</f>
        <v>N° ?</v>
      </c>
      <c r="S30">
        <f>Tableau245911[[#This Row],[Rang]]</f>
        <v>28</v>
      </c>
    </row>
    <row r="31" spans="1:19" x14ac:dyDescent="0.2">
      <c r="A31" s="4">
        <f t="shared" si="0"/>
        <v>29</v>
      </c>
      <c r="C31" t="str">
        <f>IF($B31="","N° ?",VLOOKUP($B31,Tableau1[],2,FALSE))</f>
        <v>N° ?</v>
      </c>
      <c r="D31" t="str">
        <f>IF($B31="","N° ?",VLOOKUP($B31,Tableau1[],3,FALSE))</f>
        <v>N° ?</v>
      </c>
      <c r="E31" t="str">
        <f>IF($B31="","N° ?",VLOOKUP($B31,Tableau1[],4,FALSE))</f>
        <v>N° ?</v>
      </c>
      <c r="F31" t="str">
        <f>IF($B31="","N° ?",VLOOKUP($B31,Tableau1[],6,FALSE))</f>
        <v>N° ?</v>
      </c>
      <c r="G31">
        <f>Tableau24510[[#This Row],[Rang]]</f>
        <v>29</v>
      </c>
      <c r="M31" s="4">
        <f t="shared" si="2"/>
        <v>29</v>
      </c>
      <c r="O31" t="str">
        <f>IF($N31="","N° ?",VLOOKUP($N31,Tableau1[],2,FALSE))</f>
        <v>N° ?</v>
      </c>
      <c r="P31" t="str">
        <f>IF($N31="","N° ?",VLOOKUP($N31,Tableau1[],3,FALSE))</f>
        <v>N° ?</v>
      </c>
      <c r="Q31" t="str">
        <f>IF($N31="","N° ?",VLOOKUP($N31,Tableau1[],4,FALSE))</f>
        <v>N° ?</v>
      </c>
      <c r="R31" t="str">
        <f>IF($N31="","N° ?",VLOOKUP($N31,Tableau1[],6,FALSE))</f>
        <v>N° ?</v>
      </c>
      <c r="S31">
        <f>Tableau245911[[#This Row],[Rang]]</f>
        <v>29</v>
      </c>
    </row>
    <row r="32" spans="1:19" x14ac:dyDescent="0.2">
      <c r="A32" s="4">
        <f t="shared" si="0"/>
        <v>30</v>
      </c>
      <c r="C32" t="str">
        <f>IF($B32="","N° ?",VLOOKUP($B32,Tableau1[],2,FALSE))</f>
        <v>N° ?</v>
      </c>
      <c r="D32" t="str">
        <f>IF($B32="","N° ?",VLOOKUP($B32,Tableau1[],3,FALSE))</f>
        <v>N° ?</v>
      </c>
      <c r="E32" t="str">
        <f>IF($B32="","N° ?",VLOOKUP($B32,Tableau1[],4,FALSE))</f>
        <v>N° ?</v>
      </c>
      <c r="F32" t="str">
        <f>IF($B32="","N° ?",VLOOKUP($B32,Tableau1[],6,FALSE))</f>
        <v>N° ?</v>
      </c>
      <c r="G32">
        <f>Tableau24510[[#This Row],[Rang]]</f>
        <v>30</v>
      </c>
      <c r="M32" s="4">
        <f t="shared" si="2"/>
        <v>30</v>
      </c>
      <c r="O32" t="str">
        <f>IF($N32="","N° ?",VLOOKUP($N32,Tableau1[],2,FALSE))</f>
        <v>N° ?</v>
      </c>
      <c r="P32" t="str">
        <f>IF($N32="","N° ?",VLOOKUP($N32,Tableau1[],3,FALSE))</f>
        <v>N° ?</v>
      </c>
      <c r="Q32" t="str">
        <f>IF($N32="","N° ?",VLOOKUP($N32,Tableau1[],4,FALSE))</f>
        <v>N° ?</v>
      </c>
      <c r="R32" t="str">
        <f>IF($N32="","N° ?",VLOOKUP($N32,Tableau1[],6,FALSE))</f>
        <v>N° ?</v>
      </c>
      <c r="S32">
        <f>Tableau245911[[#This Row],[Rang]]</f>
        <v>30</v>
      </c>
    </row>
    <row r="33" spans="1:19" x14ac:dyDescent="0.2">
      <c r="A33" s="4">
        <f t="shared" si="0"/>
        <v>31</v>
      </c>
      <c r="C33" t="str">
        <f>IF($B33="","N° ?",VLOOKUP($B33,Tableau1[],2,FALSE))</f>
        <v>N° ?</v>
      </c>
      <c r="D33" t="str">
        <f>IF($B33="","N° ?",VLOOKUP($B33,Tableau1[],3,FALSE))</f>
        <v>N° ?</v>
      </c>
      <c r="E33" t="str">
        <f>IF($B33="","N° ?",VLOOKUP($B33,Tableau1[],4,FALSE))</f>
        <v>N° ?</v>
      </c>
      <c r="F33" t="str">
        <f>IF($B33="","N° ?",VLOOKUP($B33,Tableau1[],6,FALSE))</f>
        <v>N° ?</v>
      </c>
      <c r="G33">
        <f>Tableau24510[[#This Row],[Rang]]</f>
        <v>31</v>
      </c>
      <c r="M33" s="4">
        <f t="shared" si="2"/>
        <v>31</v>
      </c>
      <c r="O33" t="str">
        <f>IF($N33="","N° ?",VLOOKUP($N33,Tableau1[],2,FALSE))</f>
        <v>N° ?</v>
      </c>
      <c r="P33" t="str">
        <f>IF($N33="","N° ?",VLOOKUP($N33,Tableau1[],3,FALSE))</f>
        <v>N° ?</v>
      </c>
      <c r="Q33" t="str">
        <f>IF($N33="","N° ?",VLOOKUP($N33,Tableau1[],4,FALSE))</f>
        <v>N° ?</v>
      </c>
      <c r="R33" t="str">
        <f>IF($N33="","N° ?",VLOOKUP($N33,Tableau1[],6,FALSE))</f>
        <v>N° ?</v>
      </c>
      <c r="S33">
        <f>Tableau245911[[#This Row],[Rang]]</f>
        <v>31</v>
      </c>
    </row>
    <row r="34" spans="1:19" x14ac:dyDescent="0.2">
      <c r="A34" s="4">
        <f t="shared" si="0"/>
        <v>32</v>
      </c>
      <c r="C34" t="str">
        <f>IF($B34="","N° ?",VLOOKUP($B34,Tableau1[],2,FALSE))</f>
        <v>N° ?</v>
      </c>
      <c r="D34" t="str">
        <f>IF($B34="","N° ?",VLOOKUP($B34,Tableau1[],3,FALSE))</f>
        <v>N° ?</v>
      </c>
      <c r="E34" t="str">
        <f>IF($B34="","N° ?",VLOOKUP($B34,Tableau1[],4,FALSE))</f>
        <v>N° ?</v>
      </c>
      <c r="F34" t="str">
        <f>IF($B34="","N° ?",VLOOKUP($B34,Tableau1[],6,FALSE))</f>
        <v>N° ?</v>
      </c>
      <c r="G34">
        <f>Tableau24510[[#This Row],[Rang]]</f>
        <v>32</v>
      </c>
      <c r="M34" s="4">
        <f t="shared" si="2"/>
        <v>32</v>
      </c>
      <c r="O34" t="str">
        <f>IF($N34="","N° ?",VLOOKUP($N34,Tableau1[],2,FALSE))</f>
        <v>N° ?</v>
      </c>
      <c r="P34" t="str">
        <f>IF($N34="","N° ?",VLOOKUP($N34,Tableau1[],3,FALSE))</f>
        <v>N° ?</v>
      </c>
      <c r="Q34" t="str">
        <f>IF($N34="","N° ?",VLOOKUP($N34,Tableau1[],4,FALSE))</f>
        <v>N° ?</v>
      </c>
      <c r="R34" t="str">
        <f>IF($N34="","N° ?",VLOOKUP($N34,Tableau1[],6,FALSE))</f>
        <v>N° ?</v>
      </c>
      <c r="S34">
        <f>Tableau245911[[#This Row],[Rang]]</f>
        <v>32</v>
      </c>
    </row>
    <row r="35" spans="1:19" x14ac:dyDescent="0.2">
      <c r="A35" s="4">
        <f t="shared" si="0"/>
        <v>33</v>
      </c>
      <c r="C35" t="str">
        <f>IF($B35="","N° ?",VLOOKUP($B35,Tableau1[],2,FALSE))</f>
        <v>N° ?</v>
      </c>
      <c r="D35" t="str">
        <f>IF($B35="","N° ?",VLOOKUP($B35,Tableau1[],3,FALSE))</f>
        <v>N° ?</v>
      </c>
      <c r="E35" t="str">
        <f>IF($B35="","N° ?",VLOOKUP($B35,Tableau1[],4,FALSE))</f>
        <v>N° ?</v>
      </c>
      <c r="F35" t="str">
        <f>IF($B35="","N° ?",VLOOKUP($B35,Tableau1[],6,FALSE))</f>
        <v>N° ?</v>
      </c>
      <c r="G35">
        <f>Tableau24510[[#This Row],[Rang]]</f>
        <v>33</v>
      </c>
      <c r="M35" s="4">
        <f t="shared" si="2"/>
        <v>33</v>
      </c>
      <c r="O35" t="str">
        <f>IF($N35="","N° ?",VLOOKUP($N35,Tableau1[],2,FALSE))</f>
        <v>N° ?</v>
      </c>
      <c r="P35" t="str">
        <f>IF($N35="","N° ?",VLOOKUP($N35,Tableau1[],3,FALSE))</f>
        <v>N° ?</v>
      </c>
      <c r="Q35" t="str">
        <f>IF($N35="","N° ?",VLOOKUP($N35,Tableau1[],4,FALSE))</f>
        <v>N° ?</v>
      </c>
      <c r="R35" t="str">
        <f>IF($N35="","N° ?",VLOOKUP($N35,Tableau1[],6,FALSE))</f>
        <v>N° ?</v>
      </c>
      <c r="S35">
        <f>Tableau245911[[#This Row],[Rang]]</f>
        <v>33</v>
      </c>
    </row>
    <row r="36" spans="1:19" x14ac:dyDescent="0.2">
      <c r="A36" s="4">
        <f t="shared" si="0"/>
        <v>34</v>
      </c>
      <c r="C36" t="str">
        <f>IF($B36="","N° ?",VLOOKUP($B36,Tableau1[],2,FALSE))</f>
        <v>N° ?</v>
      </c>
      <c r="D36" t="str">
        <f>IF($B36="","N° ?",VLOOKUP($B36,Tableau1[],3,FALSE))</f>
        <v>N° ?</v>
      </c>
      <c r="E36" t="str">
        <f>IF($B36="","N° ?",VLOOKUP($B36,Tableau1[],4,FALSE))</f>
        <v>N° ?</v>
      </c>
      <c r="F36" t="str">
        <f>IF($B36="","N° ?",VLOOKUP($B36,Tableau1[],6,FALSE))</f>
        <v>N° ?</v>
      </c>
      <c r="G36">
        <f>Tableau24510[[#This Row],[Rang]]</f>
        <v>34</v>
      </c>
      <c r="M36" s="4">
        <f t="shared" si="2"/>
        <v>34</v>
      </c>
      <c r="O36" t="str">
        <f>IF($N36="","N° ?",VLOOKUP($N36,Tableau1[],2,FALSE))</f>
        <v>N° ?</v>
      </c>
      <c r="P36" t="str">
        <f>IF($N36="","N° ?",VLOOKUP($N36,Tableau1[],3,FALSE))</f>
        <v>N° ?</v>
      </c>
      <c r="Q36" t="str">
        <f>IF($N36="","N° ?",VLOOKUP($N36,Tableau1[],4,FALSE))</f>
        <v>N° ?</v>
      </c>
      <c r="R36" t="str">
        <f>IF($N36="","N° ?",VLOOKUP($N36,Tableau1[],6,FALSE))</f>
        <v>N° ?</v>
      </c>
      <c r="S36">
        <f>Tableau245911[[#This Row],[Rang]]</f>
        <v>34</v>
      </c>
    </row>
    <row r="37" spans="1:19" x14ac:dyDescent="0.2">
      <c r="A37" s="4">
        <f t="shared" si="0"/>
        <v>35</v>
      </c>
      <c r="C37" t="str">
        <f>IF($B37="","N° ?",VLOOKUP($B37,Tableau1[],2,FALSE))</f>
        <v>N° ?</v>
      </c>
      <c r="D37" t="str">
        <f>IF($B37="","N° ?",VLOOKUP($B37,Tableau1[],3,FALSE))</f>
        <v>N° ?</v>
      </c>
      <c r="E37" t="str">
        <f>IF($B37="","N° ?",VLOOKUP($B37,Tableau1[],4,FALSE))</f>
        <v>N° ?</v>
      </c>
      <c r="F37" t="str">
        <f>IF($B37="","N° ?",VLOOKUP($B37,Tableau1[],6,FALSE))</f>
        <v>N° ?</v>
      </c>
      <c r="G37">
        <f>Tableau24510[[#This Row],[Rang]]</f>
        <v>35</v>
      </c>
      <c r="M37" s="4">
        <f t="shared" si="2"/>
        <v>35</v>
      </c>
      <c r="O37" t="str">
        <f>IF($N37="","N° ?",VLOOKUP($N37,Tableau1[],2,FALSE))</f>
        <v>N° ?</v>
      </c>
      <c r="P37" t="str">
        <f>IF($N37="","N° ?",VLOOKUP($N37,Tableau1[],3,FALSE))</f>
        <v>N° ?</v>
      </c>
      <c r="Q37" t="str">
        <f>IF($N37="","N° ?",VLOOKUP($N37,Tableau1[],4,FALSE))</f>
        <v>N° ?</v>
      </c>
      <c r="R37" t="str">
        <f>IF($N37="","N° ?",VLOOKUP($N37,Tableau1[],6,FALSE))</f>
        <v>N° ?</v>
      </c>
      <c r="S37">
        <f>Tableau245911[[#This Row],[Rang]]</f>
        <v>35</v>
      </c>
    </row>
    <row r="38" spans="1:19" x14ac:dyDescent="0.2">
      <c r="A38" s="4">
        <f t="shared" si="0"/>
        <v>36</v>
      </c>
      <c r="C38" t="str">
        <f>IF($B38="","N° ?",VLOOKUP($B38,Tableau1[],2,FALSE))</f>
        <v>N° ?</v>
      </c>
      <c r="D38" t="str">
        <f>IF($B38="","N° ?",VLOOKUP($B38,Tableau1[],3,FALSE))</f>
        <v>N° ?</v>
      </c>
      <c r="E38" t="str">
        <f>IF($B38="","N° ?",VLOOKUP($B38,Tableau1[],4,FALSE))</f>
        <v>N° ?</v>
      </c>
      <c r="F38" t="str">
        <f>IF($B38="","N° ?",VLOOKUP($B38,Tableau1[],6,FALSE))</f>
        <v>N° ?</v>
      </c>
      <c r="G38">
        <f>Tableau24510[[#This Row],[Rang]]</f>
        <v>36</v>
      </c>
      <c r="M38" s="4">
        <f t="shared" si="2"/>
        <v>36</v>
      </c>
      <c r="O38" t="str">
        <f>IF($N38="","N° ?",VLOOKUP($N38,Tableau1[],2,FALSE))</f>
        <v>N° ?</v>
      </c>
      <c r="P38" t="str">
        <f>IF($N38="","N° ?",VLOOKUP($N38,Tableau1[],3,FALSE))</f>
        <v>N° ?</v>
      </c>
      <c r="Q38" t="str">
        <f>IF($N38="","N° ?",VLOOKUP($N38,Tableau1[],4,FALSE))</f>
        <v>N° ?</v>
      </c>
      <c r="R38" t="str">
        <f>IF($N38="","N° ?",VLOOKUP($N38,Tableau1[],6,FALSE))</f>
        <v>N° ?</v>
      </c>
      <c r="S38">
        <f>Tableau245911[[#This Row],[Rang]]</f>
        <v>36</v>
      </c>
    </row>
    <row r="39" spans="1:19" x14ac:dyDescent="0.2">
      <c r="A39" s="4">
        <f t="shared" si="0"/>
        <v>37</v>
      </c>
      <c r="C39" t="str">
        <f>IF($B39="","N° ?",VLOOKUP($B39,Tableau1[],2,FALSE))</f>
        <v>N° ?</v>
      </c>
      <c r="D39" t="str">
        <f>IF($B39="","N° ?",VLOOKUP($B39,Tableau1[],3,FALSE))</f>
        <v>N° ?</v>
      </c>
      <c r="E39" t="str">
        <f>IF($B39="","N° ?",VLOOKUP($B39,Tableau1[],4,FALSE))</f>
        <v>N° ?</v>
      </c>
      <c r="F39" t="str">
        <f>IF($B39="","N° ?",VLOOKUP($B39,Tableau1[],6,FALSE))</f>
        <v>N° ?</v>
      </c>
      <c r="G39">
        <f>Tableau24510[[#This Row],[Rang]]</f>
        <v>37</v>
      </c>
      <c r="M39" s="4">
        <f t="shared" si="2"/>
        <v>37</v>
      </c>
      <c r="O39" t="str">
        <f>IF($N39="","N° ?",VLOOKUP($N39,Tableau1[],2,FALSE))</f>
        <v>N° ?</v>
      </c>
      <c r="P39" t="str">
        <f>IF($N39="","N° ?",VLOOKUP($N39,Tableau1[],3,FALSE))</f>
        <v>N° ?</v>
      </c>
      <c r="Q39" t="str">
        <f>IF($N39="","N° ?",VLOOKUP($N39,Tableau1[],4,FALSE))</f>
        <v>N° ?</v>
      </c>
      <c r="R39" t="str">
        <f>IF($N39="","N° ?",VLOOKUP($N39,Tableau1[],6,FALSE))</f>
        <v>N° ?</v>
      </c>
      <c r="S39">
        <f>Tableau245911[[#This Row],[Rang]]</f>
        <v>37</v>
      </c>
    </row>
    <row r="40" spans="1:19" x14ac:dyDescent="0.2">
      <c r="A40" s="4">
        <f t="shared" si="0"/>
        <v>38</v>
      </c>
      <c r="C40" t="str">
        <f>IF($B40="","N° ?",VLOOKUP($B40,Tableau1[],2,FALSE))</f>
        <v>N° ?</v>
      </c>
      <c r="D40" t="str">
        <f>IF($B40="","N° ?",VLOOKUP($B40,Tableau1[],3,FALSE))</f>
        <v>N° ?</v>
      </c>
      <c r="E40" t="str">
        <f>IF($B40="","N° ?",VLOOKUP($B40,Tableau1[],4,FALSE))</f>
        <v>N° ?</v>
      </c>
      <c r="F40" t="str">
        <f>IF($B40="","N° ?",VLOOKUP($B40,Tableau1[],6,FALSE))</f>
        <v>N° ?</v>
      </c>
      <c r="G40">
        <f>Tableau24510[[#This Row],[Rang]]</f>
        <v>38</v>
      </c>
      <c r="M40" s="4">
        <f t="shared" si="2"/>
        <v>38</v>
      </c>
      <c r="O40" t="str">
        <f>IF($N40="","N° ?",VLOOKUP($N40,Tableau1[],2,FALSE))</f>
        <v>N° ?</v>
      </c>
      <c r="P40" t="str">
        <f>IF($N40="","N° ?",VLOOKUP($N40,Tableau1[],3,FALSE))</f>
        <v>N° ?</v>
      </c>
      <c r="Q40" t="str">
        <f>IF($N40="","N° ?",VLOOKUP($N40,Tableau1[],4,FALSE))</f>
        <v>N° ?</v>
      </c>
      <c r="R40" t="str">
        <f>IF($N40="","N° ?",VLOOKUP($N40,Tableau1[],6,FALSE))</f>
        <v>N° ?</v>
      </c>
      <c r="S40">
        <f>Tableau245911[[#This Row],[Rang]]</f>
        <v>38</v>
      </c>
    </row>
    <row r="41" spans="1:19" x14ac:dyDescent="0.2">
      <c r="A41" s="4">
        <f t="shared" si="0"/>
        <v>39</v>
      </c>
      <c r="C41" t="str">
        <f>IF($B41="","N° ?",VLOOKUP($B41,Tableau1[],2,FALSE))</f>
        <v>N° ?</v>
      </c>
      <c r="D41" t="str">
        <f>IF($B41="","N° ?",VLOOKUP($B41,Tableau1[],3,FALSE))</f>
        <v>N° ?</v>
      </c>
      <c r="E41" t="str">
        <f>IF($B41="","N° ?",VLOOKUP($B41,Tableau1[],4,FALSE))</f>
        <v>N° ?</v>
      </c>
      <c r="F41" t="str">
        <f>IF($B41="","N° ?",VLOOKUP($B41,Tableau1[],6,FALSE))</f>
        <v>N° ?</v>
      </c>
      <c r="G41">
        <f>Tableau24510[[#This Row],[Rang]]</f>
        <v>39</v>
      </c>
      <c r="M41" s="4">
        <f t="shared" si="2"/>
        <v>39</v>
      </c>
      <c r="O41" t="str">
        <f>IF($N41="","N° ?",VLOOKUP($N41,Tableau1[],2,FALSE))</f>
        <v>N° ?</v>
      </c>
      <c r="P41" t="str">
        <f>IF($N41="","N° ?",VLOOKUP($N41,Tableau1[],3,FALSE))</f>
        <v>N° ?</v>
      </c>
      <c r="Q41" t="str">
        <f>IF($N41="","N° ?",VLOOKUP($N41,Tableau1[],4,FALSE))</f>
        <v>N° ?</v>
      </c>
      <c r="R41" t="str">
        <f>IF($N41="","N° ?",VLOOKUP($N41,Tableau1[],6,FALSE))</f>
        <v>N° ?</v>
      </c>
      <c r="S41">
        <f>Tableau245911[[#This Row],[Rang]]</f>
        <v>39</v>
      </c>
    </row>
    <row r="42" spans="1:19" x14ac:dyDescent="0.2">
      <c r="A42" s="4">
        <f t="shared" si="0"/>
        <v>40</v>
      </c>
      <c r="C42" t="str">
        <f>IF($B42="","N° ?",VLOOKUP($B42,Tableau1[],2,FALSE))</f>
        <v>N° ?</v>
      </c>
      <c r="D42" t="str">
        <f>IF($B42="","N° ?",VLOOKUP($B42,Tableau1[],3,FALSE))</f>
        <v>N° ?</v>
      </c>
      <c r="E42" t="str">
        <f>IF($B42="","N° ?",VLOOKUP($B42,Tableau1[],4,FALSE))</f>
        <v>N° ?</v>
      </c>
      <c r="F42" t="str">
        <f>IF($B42="","N° ?",VLOOKUP($B42,Tableau1[],6,FALSE))</f>
        <v>N° ?</v>
      </c>
      <c r="G42">
        <f>Tableau24510[[#This Row],[Rang]]</f>
        <v>40</v>
      </c>
      <c r="M42" s="4">
        <f t="shared" si="2"/>
        <v>40</v>
      </c>
      <c r="O42" t="str">
        <f>IF($N42="","N° ?",VLOOKUP($N42,Tableau1[],2,FALSE))</f>
        <v>N° ?</v>
      </c>
      <c r="P42" t="str">
        <f>IF($N42="","N° ?",VLOOKUP($N42,Tableau1[],3,FALSE))</f>
        <v>N° ?</v>
      </c>
      <c r="Q42" t="str">
        <f>IF($N42="","N° ?",VLOOKUP($N42,Tableau1[],4,FALSE))</f>
        <v>N° ?</v>
      </c>
      <c r="R42" t="str">
        <f>IF($N42="","N° ?",VLOOKUP($N42,Tableau1[],6,FALSE))</f>
        <v>N° ?</v>
      </c>
      <c r="S42">
        <f>Tableau245911[[#This Row],[Rang]]</f>
        <v>40</v>
      </c>
    </row>
    <row r="43" spans="1:19" x14ac:dyDescent="0.2">
      <c r="A43" s="4">
        <f t="shared" si="0"/>
        <v>41</v>
      </c>
      <c r="C43" t="str">
        <f>IF($B43="","N° ?",VLOOKUP($B43,Tableau1[],2,FALSE))</f>
        <v>N° ?</v>
      </c>
      <c r="D43" t="str">
        <f>IF($B43="","N° ?",VLOOKUP($B43,Tableau1[],3,FALSE))</f>
        <v>N° ?</v>
      </c>
      <c r="E43" t="str">
        <f>IF($B43="","N° ?",VLOOKUP($B43,Tableau1[],4,FALSE))</f>
        <v>N° ?</v>
      </c>
      <c r="F43" t="str">
        <f>IF($B43="","N° ?",VLOOKUP($B43,Tableau1[],6,FALSE))</f>
        <v>N° ?</v>
      </c>
      <c r="G43">
        <f>Tableau24510[[#This Row],[Rang]]</f>
        <v>41</v>
      </c>
      <c r="M43" s="4">
        <f t="shared" si="2"/>
        <v>41</v>
      </c>
      <c r="O43" t="str">
        <f>IF($N43="","N° ?",VLOOKUP($N43,Tableau1[],2,FALSE))</f>
        <v>N° ?</v>
      </c>
      <c r="P43" t="str">
        <f>IF($N43="","N° ?",VLOOKUP($N43,Tableau1[],3,FALSE))</f>
        <v>N° ?</v>
      </c>
      <c r="Q43" t="str">
        <f>IF($N43="","N° ?",VLOOKUP($N43,Tableau1[],4,FALSE))</f>
        <v>N° ?</v>
      </c>
      <c r="R43" t="str">
        <f>IF($N43="","N° ?",VLOOKUP($N43,Tableau1[],6,FALSE))</f>
        <v>N° ?</v>
      </c>
      <c r="S43">
        <f>Tableau245911[[#This Row],[Rang]]</f>
        <v>41</v>
      </c>
    </row>
    <row r="44" spans="1:19" x14ac:dyDescent="0.2">
      <c r="A44" s="4">
        <f t="shared" si="0"/>
        <v>42</v>
      </c>
      <c r="C44" t="str">
        <f>IF($B44="","N° ?",VLOOKUP($B44,Tableau1[],2,FALSE))</f>
        <v>N° ?</v>
      </c>
      <c r="D44" t="str">
        <f>IF($B44="","N° ?",VLOOKUP($B44,Tableau1[],3,FALSE))</f>
        <v>N° ?</v>
      </c>
      <c r="E44" t="str">
        <f>IF($B44="","N° ?",VLOOKUP($B44,Tableau1[],4,FALSE))</f>
        <v>N° ?</v>
      </c>
      <c r="F44" t="str">
        <f>IF($B44="","N° ?",VLOOKUP($B44,Tableau1[],6,FALSE))</f>
        <v>N° ?</v>
      </c>
      <c r="G44">
        <f>Tableau24510[[#This Row],[Rang]]</f>
        <v>42</v>
      </c>
      <c r="M44" s="4">
        <f t="shared" si="2"/>
        <v>42</v>
      </c>
      <c r="O44" t="str">
        <f>IF($N44="","N° ?",VLOOKUP($N44,Tableau1[],2,FALSE))</f>
        <v>N° ?</v>
      </c>
      <c r="P44" t="str">
        <f>IF($N44="","N° ?",VLOOKUP($N44,Tableau1[],3,FALSE))</f>
        <v>N° ?</v>
      </c>
      <c r="Q44" t="str">
        <f>IF($N44="","N° ?",VLOOKUP($N44,Tableau1[],4,FALSE))</f>
        <v>N° ?</v>
      </c>
      <c r="R44" t="str">
        <f>IF($N44="","N° ?",VLOOKUP($N44,Tableau1[],6,FALSE))</f>
        <v>N° ?</v>
      </c>
      <c r="S44">
        <f>Tableau245911[[#This Row],[Rang]]</f>
        <v>42</v>
      </c>
    </row>
    <row r="45" spans="1:19" x14ac:dyDescent="0.2">
      <c r="A45" s="4">
        <f t="shared" si="0"/>
        <v>43</v>
      </c>
      <c r="C45" t="str">
        <f>IF($B45="","N° ?",VLOOKUP($B45,Tableau1[],2,FALSE))</f>
        <v>N° ?</v>
      </c>
      <c r="D45" t="str">
        <f>IF($B45="","N° ?",VLOOKUP($B45,Tableau1[],3,FALSE))</f>
        <v>N° ?</v>
      </c>
      <c r="E45" t="str">
        <f>IF($B45="","N° ?",VLOOKUP($B45,Tableau1[],4,FALSE))</f>
        <v>N° ?</v>
      </c>
      <c r="F45" t="str">
        <f>IF($B45="","N° ?",VLOOKUP($B45,Tableau1[],6,FALSE))</f>
        <v>N° ?</v>
      </c>
      <c r="G45">
        <f>Tableau24510[[#This Row],[Rang]]</f>
        <v>43</v>
      </c>
      <c r="M45" s="4">
        <f t="shared" si="2"/>
        <v>43</v>
      </c>
      <c r="O45" t="str">
        <f>IF($N45="","N° ?",VLOOKUP($N45,Tableau1[],2,FALSE))</f>
        <v>N° ?</v>
      </c>
      <c r="P45" t="str">
        <f>IF($N45="","N° ?",VLOOKUP($N45,Tableau1[],3,FALSE))</f>
        <v>N° ?</v>
      </c>
      <c r="Q45" t="str">
        <f>IF($N45="","N° ?",VLOOKUP($N45,Tableau1[],4,FALSE))</f>
        <v>N° ?</v>
      </c>
      <c r="R45" t="str">
        <f>IF($N45="","N° ?",VLOOKUP($N45,Tableau1[],6,FALSE))</f>
        <v>N° ?</v>
      </c>
      <c r="S45">
        <f>Tableau245911[[#This Row],[Rang]]</f>
        <v>43</v>
      </c>
    </row>
    <row r="46" spans="1:19" x14ac:dyDescent="0.2">
      <c r="A46" s="4">
        <f t="shared" si="0"/>
        <v>44</v>
      </c>
      <c r="C46" t="str">
        <f>IF($B46="","N° ?",VLOOKUP($B46,Tableau1[],2,FALSE))</f>
        <v>N° ?</v>
      </c>
      <c r="D46" t="str">
        <f>IF($B46="","N° ?",VLOOKUP($B46,Tableau1[],3,FALSE))</f>
        <v>N° ?</v>
      </c>
      <c r="E46" t="str">
        <f>IF($B46="","N° ?",VLOOKUP($B46,Tableau1[],4,FALSE))</f>
        <v>N° ?</v>
      </c>
      <c r="F46" t="str">
        <f>IF($B46="","N° ?",VLOOKUP($B46,Tableau1[],6,FALSE))</f>
        <v>N° ?</v>
      </c>
      <c r="G46">
        <f>Tableau24510[[#This Row],[Rang]]</f>
        <v>44</v>
      </c>
      <c r="M46" s="4">
        <f t="shared" si="2"/>
        <v>44</v>
      </c>
      <c r="O46" t="str">
        <f>IF($N46="","N° ?",VLOOKUP($N46,Tableau1[],2,FALSE))</f>
        <v>N° ?</v>
      </c>
      <c r="P46" t="str">
        <f>IF($N46="","N° ?",VLOOKUP($N46,Tableau1[],3,FALSE))</f>
        <v>N° ?</v>
      </c>
      <c r="Q46" t="str">
        <f>IF($N46="","N° ?",VLOOKUP($N46,Tableau1[],4,FALSE))</f>
        <v>N° ?</v>
      </c>
      <c r="R46" t="str">
        <f>IF($N46="","N° ?",VLOOKUP($N46,Tableau1[],6,FALSE))</f>
        <v>N° ?</v>
      </c>
      <c r="S46">
        <f>Tableau245911[[#This Row],[Rang]]</f>
        <v>44</v>
      </c>
    </row>
    <row r="47" spans="1:19" x14ac:dyDescent="0.2">
      <c r="A47" s="4">
        <f t="shared" si="0"/>
        <v>45</v>
      </c>
      <c r="C47" t="str">
        <f>IF($B47="","N° ?",VLOOKUP($B47,Tableau1[],2,FALSE))</f>
        <v>N° ?</v>
      </c>
      <c r="D47" t="str">
        <f>IF($B47="","N° ?",VLOOKUP($B47,Tableau1[],3,FALSE))</f>
        <v>N° ?</v>
      </c>
      <c r="E47" t="str">
        <f>IF($B47="","N° ?",VLOOKUP($B47,Tableau1[],4,FALSE))</f>
        <v>N° ?</v>
      </c>
      <c r="F47" t="str">
        <f>IF($B47="","N° ?",VLOOKUP($B47,Tableau1[],6,FALSE))</f>
        <v>N° ?</v>
      </c>
      <c r="G47">
        <f>Tableau24510[[#This Row],[Rang]]</f>
        <v>45</v>
      </c>
      <c r="M47" s="4">
        <f t="shared" si="2"/>
        <v>45</v>
      </c>
      <c r="O47" t="str">
        <f>IF($N47="","N° ?",VLOOKUP($N47,Tableau1[],2,FALSE))</f>
        <v>N° ?</v>
      </c>
      <c r="P47" t="str">
        <f>IF($N47="","N° ?",VLOOKUP($N47,Tableau1[],3,FALSE))</f>
        <v>N° ?</v>
      </c>
      <c r="Q47" t="str">
        <f>IF($N47="","N° ?",VLOOKUP($N47,Tableau1[],4,FALSE))</f>
        <v>N° ?</v>
      </c>
      <c r="R47" t="str">
        <f>IF($N47="","N° ?",VLOOKUP($N47,Tableau1[],6,FALSE))</f>
        <v>N° ?</v>
      </c>
      <c r="S47">
        <f>Tableau245911[[#This Row],[Rang]]</f>
        <v>45</v>
      </c>
    </row>
    <row r="48" spans="1:19" x14ac:dyDescent="0.2">
      <c r="A48" s="4">
        <f t="shared" si="0"/>
        <v>46</v>
      </c>
      <c r="C48" t="str">
        <f>IF($B48="","N° ?",VLOOKUP($B48,Tableau1[],2,FALSE))</f>
        <v>N° ?</v>
      </c>
      <c r="D48" t="str">
        <f>IF($B48="","N° ?",VLOOKUP($B48,Tableau1[],3,FALSE))</f>
        <v>N° ?</v>
      </c>
      <c r="E48" t="str">
        <f>IF($B48="","N° ?",VLOOKUP($B48,Tableau1[],4,FALSE))</f>
        <v>N° ?</v>
      </c>
      <c r="F48" t="str">
        <f>IF($B48="","N° ?",VLOOKUP($B48,Tableau1[],6,FALSE))</f>
        <v>N° ?</v>
      </c>
      <c r="G48">
        <f>Tableau24510[[#This Row],[Rang]]</f>
        <v>46</v>
      </c>
      <c r="M48" s="4">
        <f t="shared" si="2"/>
        <v>46</v>
      </c>
      <c r="O48" t="str">
        <f>IF($N48="","N° ?",VLOOKUP($N48,Tableau1[],2,FALSE))</f>
        <v>N° ?</v>
      </c>
      <c r="P48" t="str">
        <f>IF($N48="","N° ?",VLOOKUP($N48,Tableau1[],3,FALSE))</f>
        <v>N° ?</v>
      </c>
      <c r="Q48" t="str">
        <f>IF($N48="","N° ?",VLOOKUP($N48,Tableau1[],4,FALSE))</f>
        <v>N° ?</v>
      </c>
      <c r="R48" t="str">
        <f>IF($N48="","N° ?",VLOOKUP($N48,Tableau1[],6,FALSE))</f>
        <v>N° ?</v>
      </c>
      <c r="S48">
        <f>Tableau245911[[#This Row],[Rang]]</f>
        <v>46</v>
      </c>
    </row>
    <row r="49" spans="1:19" x14ac:dyDescent="0.2">
      <c r="A49" s="4">
        <f t="shared" si="0"/>
        <v>47</v>
      </c>
      <c r="C49" t="str">
        <f>IF($B49="","N° ?",VLOOKUP($B49,Tableau1[],2,FALSE))</f>
        <v>N° ?</v>
      </c>
      <c r="D49" t="str">
        <f>IF($B49="","N° ?",VLOOKUP($B49,Tableau1[],3,FALSE))</f>
        <v>N° ?</v>
      </c>
      <c r="E49" t="str">
        <f>IF($B49="","N° ?",VLOOKUP($B49,Tableau1[],4,FALSE))</f>
        <v>N° ?</v>
      </c>
      <c r="F49" t="str">
        <f>IF($B49="","N° ?",VLOOKUP($B49,Tableau1[],6,FALSE))</f>
        <v>N° ?</v>
      </c>
      <c r="G49">
        <f>Tableau24510[[#This Row],[Rang]]</f>
        <v>47</v>
      </c>
      <c r="M49" s="4">
        <f t="shared" si="2"/>
        <v>47</v>
      </c>
      <c r="O49" t="str">
        <f>IF($N49="","N° ?",VLOOKUP($N49,Tableau1[],2,FALSE))</f>
        <v>N° ?</v>
      </c>
      <c r="P49" t="str">
        <f>IF($N49="","N° ?",VLOOKUP($N49,Tableau1[],3,FALSE))</f>
        <v>N° ?</v>
      </c>
      <c r="Q49" t="str">
        <f>IF($N49="","N° ?",VLOOKUP($N49,Tableau1[],4,FALSE))</f>
        <v>N° ?</v>
      </c>
      <c r="R49" t="str">
        <f>IF($N49="","N° ?",VLOOKUP($N49,Tableau1[],6,FALSE))</f>
        <v>N° ?</v>
      </c>
      <c r="S49">
        <f>Tableau245911[[#This Row],[Rang]]</f>
        <v>47</v>
      </c>
    </row>
    <row r="50" spans="1:19" x14ac:dyDescent="0.2">
      <c r="A50" s="4">
        <f t="shared" si="0"/>
        <v>48</v>
      </c>
      <c r="C50" t="str">
        <f>IF($B50="","N° ?",VLOOKUP($B50,Tableau1[],2,FALSE))</f>
        <v>N° ?</v>
      </c>
      <c r="D50" t="str">
        <f>IF($B50="","N° ?",VLOOKUP($B50,Tableau1[],3,FALSE))</f>
        <v>N° ?</v>
      </c>
      <c r="E50" t="str">
        <f>IF($B50="","N° ?",VLOOKUP($B50,Tableau1[],4,FALSE))</f>
        <v>N° ?</v>
      </c>
      <c r="F50" t="str">
        <f>IF($B50="","N° ?",VLOOKUP($B50,Tableau1[],6,FALSE))</f>
        <v>N° ?</v>
      </c>
      <c r="G50">
        <f>Tableau24510[[#This Row],[Rang]]</f>
        <v>48</v>
      </c>
      <c r="M50" s="4">
        <f t="shared" si="2"/>
        <v>48</v>
      </c>
      <c r="O50" t="str">
        <f>IF($N50="","N° ?",VLOOKUP($N50,Tableau1[],2,FALSE))</f>
        <v>N° ?</v>
      </c>
      <c r="P50" t="str">
        <f>IF($N50="","N° ?",VLOOKUP($N50,Tableau1[],3,FALSE))</f>
        <v>N° ?</v>
      </c>
      <c r="Q50" t="str">
        <f>IF($N50="","N° ?",VLOOKUP($N50,Tableau1[],4,FALSE))</f>
        <v>N° ?</v>
      </c>
      <c r="R50" t="str">
        <f>IF($N50="","N° ?",VLOOKUP($N50,Tableau1[],6,FALSE))</f>
        <v>N° ?</v>
      </c>
      <c r="S50">
        <f>Tableau245911[[#This Row],[Rang]]</f>
        <v>48</v>
      </c>
    </row>
    <row r="51" spans="1:19" x14ac:dyDescent="0.2">
      <c r="A51" s="4">
        <f t="shared" si="0"/>
        <v>49</v>
      </c>
      <c r="C51" t="str">
        <f>IF($B51="","N° ?",VLOOKUP($B51,Tableau1[],2,FALSE))</f>
        <v>N° ?</v>
      </c>
      <c r="D51" t="str">
        <f>IF($B51="","N° ?",VLOOKUP($B51,Tableau1[],3,FALSE))</f>
        <v>N° ?</v>
      </c>
      <c r="E51" t="str">
        <f>IF($B51="","N° ?",VLOOKUP($B51,Tableau1[],4,FALSE))</f>
        <v>N° ?</v>
      </c>
      <c r="F51" t="str">
        <f>IF($B51="","N° ?",VLOOKUP($B51,Tableau1[],6,FALSE))</f>
        <v>N° ?</v>
      </c>
      <c r="G51">
        <f>Tableau24510[[#This Row],[Rang]]</f>
        <v>49</v>
      </c>
      <c r="M51" s="4">
        <f t="shared" si="2"/>
        <v>49</v>
      </c>
      <c r="O51" t="str">
        <f>IF($N51="","N° ?",VLOOKUP($N51,Tableau1[],2,FALSE))</f>
        <v>N° ?</v>
      </c>
      <c r="P51" t="str">
        <f>IF($N51="","N° ?",VLOOKUP($N51,Tableau1[],3,FALSE))</f>
        <v>N° ?</v>
      </c>
      <c r="Q51" t="str">
        <f>IF($N51="","N° ?",VLOOKUP($N51,Tableau1[],4,FALSE))</f>
        <v>N° ?</v>
      </c>
      <c r="R51" t="str">
        <f>IF($N51="","N° ?",VLOOKUP($N51,Tableau1[],6,FALSE))</f>
        <v>N° ?</v>
      </c>
      <c r="S51">
        <f>Tableau245911[[#This Row],[Rang]]</f>
        <v>49</v>
      </c>
    </row>
    <row r="52" spans="1:19" x14ac:dyDescent="0.2">
      <c r="A52" s="4">
        <f t="shared" si="0"/>
        <v>50</v>
      </c>
      <c r="C52" t="str">
        <f>IF($B52="","N° ?",VLOOKUP($B52,Tableau1[],2,FALSE))</f>
        <v>N° ?</v>
      </c>
      <c r="D52" t="str">
        <f>IF($B52="","N° ?",VLOOKUP($B52,Tableau1[],3,FALSE))</f>
        <v>N° ?</v>
      </c>
      <c r="E52" t="str">
        <f>IF($B52="","N° ?",VLOOKUP($B52,Tableau1[],4,FALSE))</f>
        <v>N° ?</v>
      </c>
      <c r="F52" t="str">
        <f>IF($B52="","N° ?",VLOOKUP($B52,Tableau1[],6,FALSE))</f>
        <v>N° ?</v>
      </c>
      <c r="G52">
        <f>Tableau24510[[#This Row],[Rang]]</f>
        <v>50</v>
      </c>
      <c r="M52" s="4">
        <f t="shared" si="2"/>
        <v>50</v>
      </c>
      <c r="O52" t="str">
        <f>IF($N52="","N° ?",VLOOKUP($N52,Tableau1[],2,FALSE))</f>
        <v>N° ?</v>
      </c>
      <c r="P52" t="str">
        <f>IF($N52="","N° ?",VLOOKUP($N52,Tableau1[],3,FALSE))</f>
        <v>N° ?</v>
      </c>
      <c r="Q52" t="str">
        <f>IF($N52="","N° ?",VLOOKUP($N52,Tableau1[],4,FALSE))</f>
        <v>N° ?</v>
      </c>
      <c r="R52" t="str">
        <f>IF($N52="","N° ?",VLOOKUP($N52,Tableau1[],6,FALSE))</f>
        <v>N° ?</v>
      </c>
      <c r="S52">
        <f>Tableau245911[[#This Row],[Rang]]</f>
        <v>50</v>
      </c>
    </row>
    <row r="53" spans="1:19" x14ac:dyDescent="0.2">
      <c r="A53" s="4">
        <f t="shared" si="0"/>
        <v>51</v>
      </c>
      <c r="C53" t="str">
        <f>IF($B53="","N° ?",VLOOKUP($B53,Tableau1[],2,FALSE))</f>
        <v>N° ?</v>
      </c>
      <c r="D53" t="str">
        <f>IF($B53="","N° ?",VLOOKUP($B53,Tableau1[],3,FALSE))</f>
        <v>N° ?</v>
      </c>
      <c r="E53" t="str">
        <f>IF($B53="","N° ?",VLOOKUP($B53,Tableau1[],4,FALSE))</f>
        <v>N° ?</v>
      </c>
      <c r="F53" t="str">
        <f>IF($B53="","N° ?",VLOOKUP($B53,Tableau1[],6,FALSE))</f>
        <v>N° ?</v>
      </c>
      <c r="G53">
        <f>Tableau24510[[#This Row],[Rang]]</f>
        <v>51</v>
      </c>
      <c r="M53" s="4">
        <f t="shared" si="2"/>
        <v>51</v>
      </c>
      <c r="O53" t="str">
        <f>IF($N53="","N° ?",VLOOKUP($N53,Tableau1[],2,FALSE))</f>
        <v>N° ?</v>
      </c>
      <c r="P53" t="str">
        <f>IF($N53="","N° ?",VLOOKUP($N53,Tableau1[],3,FALSE))</f>
        <v>N° ?</v>
      </c>
      <c r="Q53" t="str">
        <f>IF($N53="","N° ?",VLOOKUP($N53,Tableau1[],4,FALSE))</f>
        <v>N° ?</v>
      </c>
      <c r="R53" t="str">
        <f>IF($N53="","N° ?",VLOOKUP($N53,Tableau1[],6,FALSE))</f>
        <v>N° ?</v>
      </c>
      <c r="S53">
        <f>Tableau245911[[#This Row],[Rang]]</f>
        <v>51</v>
      </c>
    </row>
    <row r="54" spans="1:19" x14ac:dyDescent="0.2">
      <c r="A54" s="4">
        <f t="shared" si="0"/>
        <v>52</v>
      </c>
      <c r="C54" t="str">
        <f>IF($B54="","N° ?",VLOOKUP($B54,Tableau1[],2,FALSE))</f>
        <v>N° ?</v>
      </c>
      <c r="D54" t="str">
        <f>IF($B54="","N° ?",VLOOKUP($B54,Tableau1[],3,FALSE))</f>
        <v>N° ?</v>
      </c>
      <c r="E54" t="str">
        <f>IF($B54="","N° ?",VLOOKUP($B54,Tableau1[],4,FALSE))</f>
        <v>N° ?</v>
      </c>
      <c r="F54" t="str">
        <f>IF($B54="","N° ?",VLOOKUP($B54,Tableau1[],6,FALSE))</f>
        <v>N° ?</v>
      </c>
      <c r="G54">
        <f>Tableau24510[[#This Row],[Rang]]</f>
        <v>52</v>
      </c>
      <c r="M54" s="4">
        <f t="shared" si="2"/>
        <v>52</v>
      </c>
      <c r="O54" t="str">
        <f>IF($N54="","N° ?",VLOOKUP($N54,Tableau1[],2,FALSE))</f>
        <v>N° ?</v>
      </c>
      <c r="P54" t="str">
        <f>IF($N54="","N° ?",VLOOKUP($N54,Tableau1[],3,FALSE))</f>
        <v>N° ?</v>
      </c>
      <c r="Q54" t="str">
        <f>IF($N54="","N° ?",VLOOKUP($N54,Tableau1[],4,FALSE))</f>
        <v>N° ?</v>
      </c>
      <c r="R54" t="str">
        <f>IF($N54="","N° ?",VLOOKUP($N54,Tableau1[],6,FALSE))</f>
        <v>N° ?</v>
      </c>
      <c r="S54">
        <f>Tableau245911[[#This Row],[Rang]]</f>
        <v>52</v>
      </c>
    </row>
    <row r="55" spans="1:19" x14ac:dyDescent="0.2">
      <c r="A55" s="4">
        <f t="shared" si="0"/>
        <v>53</v>
      </c>
      <c r="C55" t="str">
        <f>IF($B55="","N° ?",VLOOKUP($B55,Tableau1[],2,FALSE))</f>
        <v>N° ?</v>
      </c>
      <c r="D55" t="str">
        <f>IF($B55="","N° ?",VLOOKUP($B55,Tableau1[],3,FALSE))</f>
        <v>N° ?</v>
      </c>
      <c r="E55" t="str">
        <f>IF($B55="","N° ?",VLOOKUP($B55,Tableau1[],4,FALSE))</f>
        <v>N° ?</v>
      </c>
      <c r="F55" t="str">
        <f>IF($B55="","N° ?",VLOOKUP($B55,Tableau1[],6,FALSE))</f>
        <v>N° ?</v>
      </c>
      <c r="G55">
        <f>Tableau24510[[#This Row],[Rang]]</f>
        <v>53</v>
      </c>
      <c r="M55" s="4">
        <f t="shared" si="2"/>
        <v>53</v>
      </c>
      <c r="O55" t="str">
        <f>IF($N55="","N° ?",VLOOKUP($N55,Tableau1[],2,FALSE))</f>
        <v>N° ?</v>
      </c>
      <c r="P55" t="str">
        <f>IF($N55="","N° ?",VLOOKUP($N55,Tableau1[],3,FALSE))</f>
        <v>N° ?</v>
      </c>
      <c r="Q55" t="str">
        <f>IF($N55="","N° ?",VLOOKUP($N55,Tableau1[],4,FALSE))</f>
        <v>N° ?</v>
      </c>
      <c r="R55" t="str">
        <f>IF($N55="","N° ?",VLOOKUP($N55,Tableau1[],6,FALSE))</f>
        <v>N° ?</v>
      </c>
      <c r="S55">
        <f>Tableau245911[[#This Row],[Rang]]</f>
        <v>53</v>
      </c>
    </row>
    <row r="56" spans="1:19" x14ac:dyDescent="0.2">
      <c r="A56" s="4">
        <f t="shared" si="0"/>
        <v>54</v>
      </c>
      <c r="C56" t="str">
        <f>IF($B56="","N° ?",VLOOKUP($B56,Tableau1[],2,FALSE))</f>
        <v>N° ?</v>
      </c>
      <c r="D56" t="str">
        <f>IF($B56="","N° ?",VLOOKUP($B56,Tableau1[],3,FALSE))</f>
        <v>N° ?</v>
      </c>
      <c r="E56" t="str">
        <f>IF($B56="","N° ?",VLOOKUP($B56,Tableau1[],4,FALSE))</f>
        <v>N° ?</v>
      </c>
      <c r="F56" t="str">
        <f>IF($B56="","N° ?",VLOOKUP($B56,Tableau1[],6,FALSE))</f>
        <v>N° ?</v>
      </c>
      <c r="G56">
        <f>Tableau24510[[#This Row],[Rang]]</f>
        <v>54</v>
      </c>
      <c r="M56" s="4">
        <f t="shared" si="2"/>
        <v>54</v>
      </c>
      <c r="O56" t="str">
        <f>IF($N56="","N° ?",VLOOKUP($N56,Tableau1[],2,FALSE))</f>
        <v>N° ?</v>
      </c>
      <c r="P56" t="str">
        <f>IF($N56="","N° ?",VLOOKUP($N56,Tableau1[],3,FALSE))</f>
        <v>N° ?</v>
      </c>
      <c r="Q56" t="str">
        <f>IF($N56="","N° ?",VLOOKUP($N56,Tableau1[],4,FALSE))</f>
        <v>N° ?</v>
      </c>
      <c r="R56" t="str">
        <f>IF($N56="","N° ?",VLOOKUP($N56,Tableau1[],6,FALSE))</f>
        <v>N° ?</v>
      </c>
      <c r="S56">
        <f>Tableau245911[[#This Row],[Rang]]</f>
        <v>54</v>
      </c>
    </row>
    <row r="57" spans="1:19" x14ac:dyDescent="0.2">
      <c r="A57" s="4">
        <f t="shared" si="0"/>
        <v>55</v>
      </c>
      <c r="C57" t="str">
        <f>IF($B57="","N° ?",VLOOKUP($B57,Tableau1[],2,FALSE))</f>
        <v>N° ?</v>
      </c>
      <c r="D57" t="str">
        <f>IF($B57="","N° ?",VLOOKUP($B57,Tableau1[],3,FALSE))</f>
        <v>N° ?</v>
      </c>
      <c r="E57" t="str">
        <f>IF($B57="","N° ?",VLOOKUP($B57,Tableau1[],4,FALSE))</f>
        <v>N° ?</v>
      </c>
      <c r="F57" t="str">
        <f>IF($B57="","N° ?",VLOOKUP($B57,Tableau1[],6,FALSE))</f>
        <v>N° ?</v>
      </c>
      <c r="G57">
        <f>Tableau24510[[#This Row],[Rang]]</f>
        <v>55</v>
      </c>
      <c r="M57" s="4">
        <f t="shared" si="2"/>
        <v>55</v>
      </c>
      <c r="O57" t="str">
        <f>IF($N57="","N° ?",VLOOKUP($N57,Tableau1[],2,FALSE))</f>
        <v>N° ?</v>
      </c>
      <c r="P57" t="str">
        <f>IF($N57="","N° ?",VLOOKUP($N57,Tableau1[],3,FALSE))</f>
        <v>N° ?</v>
      </c>
      <c r="Q57" t="str">
        <f>IF($N57="","N° ?",VLOOKUP($N57,Tableau1[],4,FALSE))</f>
        <v>N° ?</v>
      </c>
      <c r="R57" t="str">
        <f>IF($N57="","N° ?",VLOOKUP($N57,Tableau1[],6,FALSE))</f>
        <v>N° ?</v>
      </c>
      <c r="S57">
        <f>Tableau245911[[#This Row],[Rang]]</f>
        <v>55</v>
      </c>
    </row>
    <row r="58" spans="1:19" x14ac:dyDescent="0.2">
      <c r="A58" s="4">
        <f t="shared" si="0"/>
        <v>56</v>
      </c>
      <c r="C58" t="str">
        <f>IF($B58="","N° ?",VLOOKUP($B58,Tableau1[],2,FALSE))</f>
        <v>N° ?</v>
      </c>
      <c r="D58" t="str">
        <f>IF($B58="","N° ?",VLOOKUP($B58,Tableau1[],3,FALSE))</f>
        <v>N° ?</v>
      </c>
      <c r="E58" t="str">
        <f>IF($B58="","N° ?",VLOOKUP($B58,Tableau1[],4,FALSE))</f>
        <v>N° ?</v>
      </c>
      <c r="F58" t="str">
        <f>IF($B58="","N° ?",VLOOKUP($B58,Tableau1[],6,FALSE))</f>
        <v>N° ?</v>
      </c>
      <c r="G58">
        <f>Tableau24510[[#This Row],[Rang]]</f>
        <v>56</v>
      </c>
      <c r="M58" s="4">
        <f t="shared" si="2"/>
        <v>56</v>
      </c>
      <c r="O58" t="str">
        <f>IF($N58="","N° ?",VLOOKUP($N58,Tableau1[],2,FALSE))</f>
        <v>N° ?</v>
      </c>
      <c r="P58" t="str">
        <f>IF($N58="","N° ?",VLOOKUP($N58,Tableau1[],3,FALSE))</f>
        <v>N° ?</v>
      </c>
      <c r="Q58" t="str">
        <f>IF($N58="","N° ?",VLOOKUP($N58,Tableau1[],4,FALSE))</f>
        <v>N° ?</v>
      </c>
      <c r="R58" t="str">
        <f>IF($N58="","N° ?",VLOOKUP($N58,Tableau1[],6,FALSE))</f>
        <v>N° ?</v>
      </c>
      <c r="S58">
        <f>Tableau245911[[#This Row],[Rang]]</f>
        <v>56</v>
      </c>
    </row>
    <row r="59" spans="1:19" x14ac:dyDescent="0.2">
      <c r="A59" s="4">
        <f t="shared" si="0"/>
        <v>57</v>
      </c>
      <c r="C59" t="str">
        <f>IF($B59="","N° ?",VLOOKUP($B59,Tableau1[],2,FALSE))</f>
        <v>N° ?</v>
      </c>
      <c r="D59" t="str">
        <f>IF($B59="","N° ?",VLOOKUP($B59,Tableau1[],3,FALSE))</f>
        <v>N° ?</v>
      </c>
      <c r="E59" t="str">
        <f>IF($B59="","N° ?",VLOOKUP($B59,Tableau1[],4,FALSE))</f>
        <v>N° ?</v>
      </c>
      <c r="F59" t="str">
        <f>IF($B59="","N° ?",VLOOKUP($B59,Tableau1[],6,FALSE))</f>
        <v>N° ?</v>
      </c>
      <c r="G59">
        <f>Tableau24510[[#This Row],[Rang]]</f>
        <v>57</v>
      </c>
      <c r="M59" s="4">
        <f t="shared" si="2"/>
        <v>57</v>
      </c>
      <c r="O59" t="str">
        <f>IF($N59="","N° ?",VLOOKUP($N59,Tableau1[],2,FALSE))</f>
        <v>N° ?</v>
      </c>
      <c r="P59" t="str">
        <f>IF($N59="","N° ?",VLOOKUP($N59,Tableau1[],3,FALSE))</f>
        <v>N° ?</v>
      </c>
      <c r="Q59" t="str">
        <f>IF($N59="","N° ?",VLOOKUP($N59,Tableau1[],4,FALSE))</f>
        <v>N° ?</v>
      </c>
      <c r="R59" t="str">
        <f>IF($N59="","N° ?",VLOOKUP($N59,Tableau1[],6,FALSE))</f>
        <v>N° ?</v>
      </c>
      <c r="S59">
        <f>Tableau245911[[#This Row],[Rang]]</f>
        <v>57</v>
      </c>
    </row>
    <row r="60" spans="1:19" x14ac:dyDescent="0.2">
      <c r="A60" s="4">
        <f t="shared" si="0"/>
        <v>58</v>
      </c>
      <c r="C60" t="str">
        <f>IF($B60="","N° ?",VLOOKUP($B60,Tableau1[],2,FALSE))</f>
        <v>N° ?</v>
      </c>
      <c r="D60" t="str">
        <f>IF($B60="","N° ?",VLOOKUP($B60,Tableau1[],3,FALSE))</f>
        <v>N° ?</v>
      </c>
      <c r="E60" t="str">
        <f>IF($B60="","N° ?",VLOOKUP($B60,Tableau1[],4,FALSE))</f>
        <v>N° ?</v>
      </c>
      <c r="F60" t="str">
        <f>IF($B60="","N° ?",VLOOKUP($B60,Tableau1[],6,FALSE))</f>
        <v>N° ?</v>
      </c>
      <c r="G60">
        <f>Tableau24510[[#This Row],[Rang]]</f>
        <v>58</v>
      </c>
      <c r="M60" s="4">
        <f t="shared" si="2"/>
        <v>58</v>
      </c>
      <c r="O60" t="str">
        <f>IF($N60="","N° ?",VLOOKUP($N60,Tableau1[],2,FALSE))</f>
        <v>N° ?</v>
      </c>
      <c r="P60" t="str">
        <f>IF($N60="","N° ?",VLOOKUP($N60,Tableau1[],3,FALSE))</f>
        <v>N° ?</v>
      </c>
      <c r="Q60" t="str">
        <f>IF($N60="","N° ?",VLOOKUP($N60,Tableau1[],4,FALSE))</f>
        <v>N° ?</v>
      </c>
      <c r="R60" t="str">
        <f>IF($N60="","N° ?",VLOOKUP($N60,Tableau1[],6,FALSE))</f>
        <v>N° ?</v>
      </c>
      <c r="S60">
        <f>Tableau245911[[#This Row],[Rang]]</f>
        <v>58</v>
      </c>
    </row>
    <row r="61" spans="1:19" x14ac:dyDescent="0.2">
      <c r="A61" s="4">
        <f t="shared" si="0"/>
        <v>59</v>
      </c>
      <c r="C61" t="str">
        <f>IF($B61="","N° ?",VLOOKUP($B61,Tableau1[],2,FALSE))</f>
        <v>N° ?</v>
      </c>
      <c r="D61" t="str">
        <f>IF($B61="","N° ?",VLOOKUP($B61,Tableau1[],3,FALSE))</f>
        <v>N° ?</v>
      </c>
      <c r="E61" t="str">
        <f>IF($B61="","N° ?",VLOOKUP($B61,Tableau1[],4,FALSE))</f>
        <v>N° ?</v>
      </c>
      <c r="F61" t="str">
        <f>IF($B61="","N° ?",VLOOKUP($B61,Tableau1[],6,FALSE))</f>
        <v>N° ?</v>
      </c>
      <c r="G61">
        <f>Tableau24510[[#This Row],[Rang]]</f>
        <v>59</v>
      </c>
      <c r="M61" s="4">
        <f t="shared" si="2"/>
        <v>59</v>
      </c>
      <c r="O61" t="str">
        <f>IF($N61="","N° ?",VLOOKUP($N61,Tableau1[],2,FALSE))</f>
        <v>N° ?</v>
      </c>
      <c r="P61" t="str">
        <f>IF($N61="","N° ?",VLOOKUP($N61,Tableau1[],3,FALSE))</f>
        <v>N° ?</v>
      </c>
      <c r="Q61" t="str">
        <f>IF($N61="","N° ?",VLOOKUP($N61,Tableau1[],4,FALSE))</f>
        <v>N° ?</v>
      </c>
      <c r="R61" t="str">
        <f>IF($N61="","N° ?",VLOOKUP($N61,Tableau1[],6,FALSE))</f>
        <v>N° ?</v>
      </c>
      <c r="S61">
        <f>Tableau245911[[#This Row],[Rang]]</f>
        <v>59</v>
      </c>
    </row>
    <row r="62" spans="1:19" x14ac:dyDescent="0.2">
      <c r="A62" s="4">
        <f t="shared" si="0"/>
        <v>60</v>
      </c>
      <c r="C62" t="str">
        <f>IF($B62="","N° ?",VLOOKUP($B62,Tableau1[],2,FALSE))</f>
        <v>N° ?</v>
      </c>
      <c r="D62" t="str">
        <f>IF($B62="","N° ?",VLOOKUP($B62,Tableau1[],3,FALSE))</f>
        <v>N° ?</v>
      </c>
      <c r="E62" t="str">
        <f>IF($B62="","N° ?",VLOOKUP($B62,Tableau1[],4,FALSE))</f>
        <v>N° ?</v>
      </c>
      <c r="F62" t="str">
        <f>IF($B62="","N° ?",VLOOKUP($B62,Tableau1[],6,FALSE))</f>
        <v>N° ?</v>
      </c>
      <c r="G62">
        <f>Tableau24510[[#This Row],[Rang]]</f>
        <v>60</v>
      </c>
      <c r="M62" s="4">
        <f t="shared" si="2"/>
        <v>60</v>
      </c>
      <c r="O62" t="str">
        <f>IF($N62="","N° ?",VLOOKUP($N62,Tableau1[],2,FALSE))</f>
        <v>N° ?</v>
      </c>
      <c r="P62" t="str">
        <f>IF($N62="","N° ?",VLOOKUP($N62,Tableau1[],3,FALSE))</f>
        <v>N° ?</v>
      </c>
      <c r="Q62" t="str">
        <f>IF($N62="","N° ?",VLOOKUP($N62,Tableau1[],4,FALSE))</f>
        <v>N° ?</v>
      </c>
      <c r="R62" t="str">
        <f>IF($N62="","N° ?",VLOOKUP($N62,Tableau1[],6,FALSE))</f>
        <v>N° ?</v>
      </c>
      <c r="S62">
        <f>Tableau245911[[#This Row],[Rang]]</f>
        <v>60</v>
      </c>
    </row>
    <row r="63" spans="1:19" x14ac:dyDescent="0.2">
      <c r="A63" s="4">
        <f t="shared" si="0"/>
        <v>61</v>
      </c>
      <c r="C63" t="str">
        <f>IF($B63="","N° ?",VLOOKUP($B63,Tableau1[],2,FALSE))</f>
        <v>N° ?</v>
      </c>
      <c r="D63" t="str">
        <f>IF($B63="","N° ?",VLOOKUP($B63,Tableau1[],3,FALSE))</f>
        <v>N° ?</v>
      </c>
      <c r="E63" t="str">
        <f>IF($B63="","N° ?",VLOOKUP($B63,Tableau1[],4,FALSE))</f>
        <v>N° ?</v>
      </c>
      <c r="F63" t="str">
        <f>IF($B63="","N° ?",VLOOKUP($B63,Tableau1[],6,FALSE))</f>
        <v>N° ?</v>
      </c>
      <c r="G63">
        <f>Tableau24510[[#This Row],[Rang]]</f>
        <v>61</v>
      </c>
      <c r="M63" s="4">
        <f t="shared" si="2"/>
        <v>61</v>
      </c>
      <c r="O63" t="str">
        <f>IF($N63="","N° ?",VLOOKUP($N63,Tableau1[],2,FALSE))</f>
        <v>N° ?</v>
      </c>
      <c r="P63" t="str">
        <f>IF($N63="","N° ?",VLOOKUP($N63,Tableau1[],3,FALSE))</f>
        <v>N° ?</v>
      </c>
      <c r="Q63" t="str">
        <f>IF($N63="","N° ?",VLOOKUP($N63,Tableau1[],4,FALSE))</f>
        <v>N° ?</v>
      </c>
      <c r="R63" t="str">
        <f>IF($N63="","N° ?",VLOOKUP($N63,Tableau1[],6,FALSE))</f>
        <v>N° ?</v>
      </c>
      <c r="S63">
        <f>Tableau245911[[#This Row],[Rang]]</f>
        <v>61</v>
      </c>
    </row>
    <row r="64" spans="1:19" x14ac:dyDescent="0.2">
      <c r="A64" s="4">
        <f t="shared" si="0"/>
        <v>62</v>
      </c>
      <c r="C64" t="str">
        <f>IF($B64="","N° ?",VLOOKUP($B64,Tableau1[],2,FALSE))</f>
        <v>N° ?</v>
      </c>
      <c r="D64" t="str">
        <f>IF($B64="","N° ?",VLOOKUP($B64,Tableau1[],3,FALSE))</f>
        <v>N° ?</v>
      </c>
      <c r="E64" t="str">
        <f>IF($B64="","N° ?",VLOOKUP($B64,Tableau1[],4,FALSE))</f>
        <v>N° ?</v>
      </c>
      <c r="F64" t="str">
        <f>IF($B64="","N° ?",VLOOKUP($B64,Tableau1[],6,FALSE))</f>
        <v>N° ?</v>
      </c>
      <c r="G64">
        <f>Tableau24510[[#This Row],[Rang]]</f>
        <v>62</v>
      </c>
      <c r="M64" s="4">
        <f t="shared" si="2"/>
        <v>62</v>
      </c>
      <c r="O64" t="str">
        <f>IF($N64="","N° ?",VLOOKUP($N64,Tableau1[],2,FALSE))</f>
        <v>N° ?</v>
      </c>
      <c r="P64" t="str">
        <f>IF($N64="","N° ?",VLOOKUP($N64,Tableau1[],3,FALSE))</f>
        <v>N° ?</v>
      </c>
      <c r="Q64" t="str">
        <f>IF($N64="","N° ?",VLOOKUP($N64,Tableau1[],4,FALSE))</f>
        <v>N° ?</v>
      </c>
      <c r="R64" t="str">
        <f>IF($N64="","N° ?",VLOOKUP($N64,Tableau1[],6,FALSE))</f>
        <v>N° ?</v>
      </c>
      <c r="S64">
        <f>Tableau245911[[#This Row],[Rang]]</f>
        <v>62</v>
      </c>
    </row>
    <row r="65" spans="1:19" x14ac:dyDescent="0.2">
      <c r="A65" s="4">
        <f t="shared" si="0"/>
        <v>63</v>
      </c>
      <c r="C65" t="str">
        <f>IF($B65="","N° ?",VLOOKUP($B65,Tableau1[],2,FALSE))</f>
        <v>N° ?</v>
      </c>
      <c r="D65" t="str">
        <f>IF($B65="","N° ?",VLOOKUP($B65,Tableau1[],3,FALSE))</f>
        <v>N° ?</v>
      </c>
      <c r="E65" t="str">
        <f>IF($B65="","N° ?",VLOOKUP($B65,Tableau1[],4,FALSE))</f>
        <v>N° ?</v>
      </c>
      <c r="F65" t="str">
        <f>IF($B65="","N° ?",VLOOKUP($B65,Tableau1[],6,FALSE))</f>
        <v>N° ?</v>
      </c>
      <c r="G65">
        <f>Tableau24510[[#This Row],[Rang]]</f>
        <v>63</v>
      </c>
      <c r="M65" s="4">
        <f t="shared" si="2"/>
        <v>63</v>
      </c>
      <c r="O65" t="str">
        <f>IF($N65="","N° ?",VLOOKUP($N65,Tableau1[],2,FALSE))</f>
        <v>N° ?</v>
      </c>
      <c r="P65" t="str">
        <f>IF($N65="","N° ?",VLOOKUP($N65,Tableau1[],3,FALSE))</f>
        <v>N° ?</v>
      </c>
      <c r="Q65" t="str">
        <f>IF($N65="","N° ?",VLOOKUP($N65,Tableau1[],4,FALSE))</f>
        <v>N° ?</v>
      </c>
      <c r="R65" t="str">
        <f>IF($N65="","N° ?",VLOOKUP($N65,Tableau1[],6,FALSE))</f>
        <v>N° ?</v>
      </c>
      <c r="S65">
        <f>Tableau245911[[#This Row],[Rang]]</f>
        <v>63</v>
      </c>
    </row>
    <row r="66" spans="1:19" x14ac:dyDescent="0.2">
      <c r="A66" s="4">
        <f t="shared" si="0"/>
        <v>64</v>
      </c>
      <c r="C66" t="str">
        <f>IF($B66="","N° ?",VLOOKUP($B66,Tableau1[],2,FALSE))</f>
        <v>N° ?</v>
      </c>
      <c r="D66" t="str">
        <f>IF($B66="","N° ?",VLOOKUP($B66,Tableau1[],3,FALSE))</f>
        <v>N° ?</v>
      </c>
      <c r="E66" t="str">
        <f>IF($B66="","N° ?",VLOOKUP($B66,Tableau1[],4,FALSE))</f>
        <v>N° ?</v>
      </c>
      <c r="F66" t="str">
        <f>IF($B66="","N° ?",VLOOKUP($B66,Tableau1[],6,FALSE))</f>
        <v>N° ?</v>
      </c>
      <c r="G66">
        <f>Tableau24510[[#This Row],[Rang]]</f>
        <v>64</v>
      </c>
      <c r="M66" s="4">
        <f t="shared" si="2"/>
        <v>64</v>
      </c>
      <c r="O66" t="str">
        <f>IF($N66="","N° ?",VLOOKUP($N66,Tableau1[],2,FALSE))</f>
        <v>N° ?</v>
      </c>
      <c r="P66" t="str">
        <f>IF($N66="","N° ?",VLOOKUP($N66,Tableau1[],3,FALSE))</f>
        <v>N° ?</v>
      </c>
      <c r="Q66" t="str">
        <f>IF($N66="","N° ?",VLOOKUP($N66,Tableau1[],4,FALSE))</f>
        <v>N° ?</v>
      </c>
      <c r="R66" t="str">
        <f>IF($N66="","N° ?",VLOOKUP($N66,Tableau1[],6,FALSE))</f>
        <v>N° ?</v>
      </c>
      <c r="S66">
        <f>Tableau245911[[#This Row],[Rang]]</f>
        <v>64</v>
      </c>
    </row>
    <row r="67" spans="1:19" x14ac:dyDescent="0.2">
      <c r="A67" s="4">
        <f t="shared" si="0"/>
        <v>65</v>
      </c>
      <c r="C67" t="str">
        <f>IF($B67="","N° ?",VLOOKUP($B67,Tableau1[],2,FALSE))</f>
        <v>N° ?</v>
      </c>
      <c r="D67" t="str">
        <f>IF($B67="","N° ?",VLOOKUP($B67,Tableau1[],3,FALSE))</f>
        <v>N° ?</v>
      </c>
      <c r="E67" t="str">
        <f>IF($B67="","N° ?",VLOOKUP($B67,Tableau1[],4,FALSE))</f>
        <v>N° ?</v>
      </c>
      <c r="F67" t="str">
        <f>IF($B67="","N° ?",VLOOKUP($B67,Tableau1[],6,FALSE))</f>
        <v>N° ?</v>
      </c>
      <c r="G67">
        <f>Tableau24510[[#This Row],[Rang]]</f>
        <v>65</v>
      </c>
      <c r="M67" s="4">
        <f t="shared" si="2"/>
        <v>65</v>
      </c>
      <c r="O67" t="str">
        <f>IF($N67="","N° ?",VLOOKUP($N67,Tableau1[],2,FALSE))</f>
        <v>N° ?</v>
      </c>
      <c r="P67" t="str">
        <f>IF($N67="","N° ?",VLOOKUP($N67,Tableau1[],3,FALSE))</f>
        <v>N° ?</v>
      </c>
      <c r="Q67" t="str">
        <f>IF($N67="","N° ?",VLOOKUP($N67,Tableau1[],4,FALSE))</f>
        <v>N° ?</v>
      </c>
      <c r="R67" t="str">
        <f>IF($N67="","N° ?",VLOOKUP($N67,Tableau1[],6,FALSE))</f>
        <v>N° ?</v>
      </c>
      <c r="S67">
        <f>Tableau245911[[#This Row],[Rang]]</f>
        <v>65</v>
      </c>
    </row>
    <row r="68" spans="1:19" x14ac:dyDescent="0.2">
      <c r="A68" s="4">
        <f t="shared" si="0"/>
        <v>66</v>
      </c>
      <c r="C68" t="str">
        <f>IF($B68="","N° ?",VLOOKUP($B68,Tableau1[],2,FALSE))</f>
        <v>N° ?</v>
      </c>
      <c r="D68" t="str">
        <f>IF($B68="","N° ?",VLOOKUP($B68,Tableau1[],3,FALSE))</f>
        <v>N° ?</v>
      </c>
      <c r="E68" t="str">
        <f>IF($B68="","N° ?",VLOOKUP($B68,Tableau1[],4,FALSE))</f>
        <v>N° ?</v>
      </c>
      <c r="F68" t="str">
        <f>IF($B68="","N° ?",VLOOKUP($B68,Tableau1[],6,FALSE))</f>
        <v>N° ?</v>
      </c>
      <c r="G68">
        <f>Tableau24510[[#This Row],[Rang]]</f>
        <v>66</v>
      </c>
      <c r="M68" s="4">
        <f t="shared" si="2"/>
        <v>66</v>
      </c>
      <c r="O68" t="str">
        <f>IF($N68="","N° ?",VLOOKUP($N68,Tableau1[],2,FALSE))</f>
        <v>N° ?</v>
      </c>
      <c r="P68" t="str">
        <f>IF($N68="","N° ?",VLOOKUP($N68,Tableau1[],3,FALSE))</f>
        <v>N° ?</v>
      </c>
      <c r="Q68" t="str">
        <f>IF($N68="","N° ?",VLOOKUP($N68,Tableau1[],4,FALSE))</f>
        <v>N° ?</v>
      </c>
      <c r="R68" t="str">
        <f>IF($N68="","N° ?",VLOOKUP($N68,Tableau1[],6,FALSE))</f>
        <v>N° ?</v>
      </c>
      <c r="S68">
        <f>Tableau245911[[#This Row],[Rang]]</f>
        <v>66</v>
      </c>
    </row>
    <row r="69" spans="1:19" x14ac:dyDescent="0.2">
      <c r="A69" s="4">
        <f t="shared" ref="A69:A102" si="3">A68+1</f>
        <v>67</v>
      </c>
      <c r="C69" t="str">
        <f>IF($B69="","N° ?",VLOOKUP($B69,Tableau1[],2,FALSE))</f>
        <v>N° ?</v>
      </c>
      <c r="D69" t="str">
        <f>IF($B69="","N° ?",VLOOKUP($B69,Tableau1[],3,FALSE))</f>
        <v>N° ?</v>
      </c>
      <c r="E69" t="str">
        <f>IF($B69="","N° ?",VLOOKUP($B69,Tableau1[],4,FALSE))</f>
        <v>N° ?</v>
      </c>
      <c r="F69" t="str">
        <f>IF($B69="","N° ?",VLOOKUP($B69,Tableau1[],6,FALSE))</f>
        <v>N° ?</v>
      </c>
      <c r="G69">
        <f>Tableau24510[[#This Row],[Rang]]</f>
        <v>67</v>
      </c>
      <c r="M69" s="4">
        <f t="shared" ref="M69:M102" si="4">M68+1</f>
        <v>67</v>
      </c>
      <c r="O69" t="str">
        <f>IF($N69="","N° ?",VLOOKUP($N69,Tableau1[],2,FALSE))</f>
        <v>N° ?</v>
      </c>
      <c r="P69" t="str">
        <f>IF($N69="","N° ?",VLOOKUP($N69,Tableau1[],3,FALSE))</f>
        <v>N° ?</v>
      </c>
      <c r="Q69" t="str">
        <f>IF($N69="","N° ?",VLOOKUP($N69,Tableau1[],4,FALSE))</f>
        <v>N° ?</v>
      </c>
      <c r="R69" t="str">
        <f>IF($N69="","N° ?",VLOOKUP($N69,Tableau1[],6,FALSE))</f>
        <v>N° ?</v>
      </c>
      <c r="S69">
        <f>Tableau245911[[#This Row],[Rang]]</f>
        <v>67</v>
      </c>
    </row>
    <row r="70" spans="1:19" x14ac:dyDescent="0.2">
      <c r="A70" s="4">
        <f t="shared" si="3"/>
        <v>68</v>
      </c>
      <c r="C70" t="str">
        <f>IF($B70="","N° ?",VLOOKUP($B70,Tableau1[],2,FALSE))</f>
        <v>N° ?</v>
      </c>
      <c r="D70" t="str">
        <f>IF($B70="","N° ?",VLOOKUP($B70,Tableau1[],3,FALSE))</f>
        <v>N° ?</v>
      </c>
      <c r="E70" t="str">
        <f>IF($B70="","N° ?",VLOOKUP($B70,Tableau1[],4,FALSE))</f>
        <v>N° ?</v>
      </c>
      <c r="F70" t="str">
        <f>IF($B70="","N° ?",VLOOKUP($B70,Tableau1[],6,FALSE))</f>
        <v>N° ?</v>
      </c>
      <c r="G70">
        <f>Tableau24510[[#This Row],[Rang]]</f>
        <v>68</v>
      </c>
      <c r="M70" s="4">
        <f t="shared" si="4"/>
        <v>68</v>
      </c>
      <c r="O70" t="str">
        <f>IF($N70="","N° ?",VLOOKUP($N70,Tableau1[],2,FALSE))</f>
        <v>N° ?</v>
      </c>
      <c r="P70" t="str">
        <f>IF($N70="","N° ?",VLOOKUP($N70,Tableau1[],3,FALSE))</f>
        <v>N° ?</v>
      </c>
      <c r="Q70" t="str">
        <f>IF($N70="","N° ?",VLOOKUP($N70,Tableau1[],4,FALSE))</f>
        <v>N° ?</v>
      </c>
      <c r="R70" t="str">
        <f>IF($N70="","N° ?",VLOOKUP($N70,Tableau1[],6,FALSE))</f>
        <v>N° ?</v>
      </c>
      <c r="S70">
        <f>Tableau245911[[#This Row],[Rang]]</f>
        <v>68</v>
      </c>
    </row>
    <row r="71" spans="1:19" x14ac:dyDescent="0.2">
      <c r="A71" s="4">
        <f t="shared" si="3"/>
        <v>69</v>
      </c>
      <c r="C71" t="str">
        <f>IF($B71="","N° ?",VLOOKUP($B71,Tableau1[],2,FALSE))</f>
        <v>N° ?</v>
      </c>
      <c r="D71" t="str">
        <f>IF($B71="","N° ?",VLOOKUP($B71,Tableau1[],3,FALSE))</f>
        <v>N° ?</v>
      </c>
      <c r="E71" t="str">
        <f>IF($B71="","N° ?",VLOOKUP($B71,Tableau1[],4,FALSE))</f>
        <v>N° ?</v>
      </c>
      <c r="F71" t="str">
        <f>IF($B71="","N° ?",VLOOKUP($B71,Tableau1[],6,FALSE))</f>
        <v>N° ?</v>
      </c>
      <c r="G71">
        <f>Tableau24510[[#This Row],[Rang]]</f>
        <v>69</v>
      </c>
      <c r="M71" s="4">
        <f t="shared" si="4"/>
        <v>69</v>
      </c>
      <c r="O71" t="str">
        <f>IF($N71="","N° ?",VLOOKUP($N71,Tableau1[],2,FALSE))</f>
        <v>N° ?</v>
      </c>
      <c r="P71" t="str">
        <f>IF($N71="","N° ?",VLOOKUP($N71,Tableau1[],3,FALSE))</f>
        <v>N° ?</v>
      </c>
      <c r="Q71" t="str">
        <f>IF($N71="","N° ?",VLOOKUP($N71,Tableau1[],4,FALSE))</f>
        <v>N° ?</v>
      </c>
      <c r="R71" t="str">
        <f>IF($N71="","N° ?",VLOOKUP($N71,Tableau1[],6,FALSE))</f>
        <v>N° ?</v>
      </c>
      <c r="S71">
        <f>Tableau245911[[#This Row],[Rang]]</f>
        <v>69</v>
      </c>
    </row>
    <row r="72" spans="1:19" x14ac:dyDescent="0.2">
      <c r="A72" s="4">
        <f t="shared" si="3"/>
        <v>70</v>
      </c>
      <c r="C72" t="str">
        <f>IF($B72="","N° ?",VLOOKUP($B72,Tableau1[],2,FALSE))</f>
        <v>N° ?</v>
      </c>
      <c r="D72" t="str">
        <f>IF($B72="","N° ?",VLOOKUP($B72,Tableau1[],3,FALSE))</f>
        <v>N° ?</v>
      </c>
      <c r="E72" t="str">
        <f>IF($B72="","N° ?",VLOOKUP($B72,Tableau1[],4,FALSE))</f>
        <v>N° ?</v>
      </c>
      <c r="F72" t="str">
        <f>IF($B72="","N° ?",VLOOKUP($B72,Tableau1[],6,FALSE))</f>
        <v>N° ?</v>
      </c>
      <c r="G72">
        <f>Tableau24510[[#This Row],[Rang]]</f>
        <v>70</v>
      </c>
      <c r="M72" s="4">
        <f t="shared" si="4"/>
        <v>70</v>
      </c>
      <c r="O72" t="str">
        <f>IF($N72="","N° ?",VLOOKUP($N72,Tableau1[],2,FALSE))</f>
        <v>N° ?</v>
      </c>
      <c r="P72" t="str">
        <f>IF($N72="","N° ?",VLOOKUP($N72,Tableau1[],3,FALSE))</f>
        <v>N° ?</v>
      </c>
      <c r="Q72" t="str">
        <f>IF($N72="","N° ?",VLOOKUP($N72,Tableau1[],4,FALSE))</f>
        <v>N° ?</v>
      </c>
      <c r="R72" t="str">
        <f>IF($N72="","N° ?",VLOOKUP($N72,Tableau1[],6,FALSE))</f>
        <v>N° ?</v>
      </c>
      <c r="S72">
        <f>Tableau245911[[#This Row],[Rang]]</f>
        <v>70</v>
      </c>
    </row>
    <row r="73" spans="1:19" x14ac:dyDescent="0.2">
      <c r="A73" s="4">
        <f t="shared" si="3"/>
        <v>71</v>
      </c>
      <c r="C73" t="str">
        <f>IF($B73="","N° ?",VLOOKUP($B73,Tableau1[],2,FALSE))</f>
        <v>N° ?</v>
      </c>
      <c r="D73" t="str">
        <f>IF($B73="","N° ?",VLOOKUP($B73,Tableau1[],3,FALSE))</f>
        <v>N° ?</v>
      </c>
      <c r="E73" t="str">
        <f>IF($B73="","N° ?",VLOOKUP($B73,Tableau1[],4,FALSE))</f>
        <v>N° ?</v>
      </c>
      <c r="F73" t="str">
        <f>IF($B73="","N° ?",VLOOKUP($B73,Tableau1[],6,FALSE))</f>
        <v>N° ?</v>
      </c>
      <c r="G73">
        <f>Tableau24510[[#This Row],[Rang]]</f>
        <v>71</v>
      </c>
      <c r="M73" s="4">
        <f t="shared" si="4"/>
        <v>71</v>
      </c>
      <c r="O73" t="str">
        <f>IF($N73="","N° ?",VLOOKUP($N73,Tableau1[],2,FALSE))</f>
        <v>N° ?</v>
      </c>
      <c r="P73" t="str">
        <f>IF($N73="","N° ?",VLOOKUP($N73,Tableau1[],3,FALSE))</f>
        <v>N° ?</v>
      </c>
      <c r="Q73" t="str">
        <f>IF($N73="","N° ?",VLOOKUP($N73,Tableau1[],4,FALSE))</f>
        <v>N° ?</v>
      </c>
      <c r="R73" t="str">
        <f>IF($N73="","N° ?",VLOOKUP($N73,Tableau1[],6,FALSE))</f>
        <v>N° ?</v>
      </c>
      <c r="S73">
        <f>Tableau245911[[#This Row],[Rang]]</f>
        <v>71</v>
      </c>
    </row>
    <row r="74" spans="1:19" x14ac:dyDescent="0.2">
      <c r="A74" s="4">
        <f t="shared" si="3"/>
        <v>72</v>
      </c>
      <c r="C74" t="str">
        <f>IF($B74="","N° ?",VLOOKUP($B74,Tableau1[],2,FALSE))</f>
        <v>N° ?</v>
      </c>
      <c r="D74" t="str">
        <f>IF($B74="","N° ?",VLOOKUP($B74,Tableau1[],3,FALSE))</f>
        <v>N° ?</v>
      </c>
      <c r="E74" t="str">
        <f>IF($B74="","N° ?",VLOOKUP($B74,Tableau1[],4,FALSE))</f>
        <v>N° ?</v>
      </c>
      <c r="F74" t="str">
        <f>IF($B74="","N° ?",VLOOKUP($B74,Tableau1[],6,FALSE))</f>
        <v>N° ?</v>
      </c>
      <c r="G74">
        <f>Tableau24510[[#This Row],[Rang]]</f>
        <v>72</v>
      </c>
      <c r="M74" s="4">
        <f t="shared" si="4"/>
        <v>72</v>
      </c>
      <c r="O74" t="str">
        <f>IF($N74="","N° ?",VLOOKUP($N74,Tableau1[],2,FALSE))</f>
        <v>N° ?</v>
      </c>
      <c r="P74" t="str">
        <f>IF($N74="","N° ?",VLOOKUP($N74,Tableau1[],3,FALSE))</f>
        <v>N° ?</v>
      </c>
      <c r="Q74" t="str">
        <f>IF($N74="","N° ?",VLOOKUP($N74,Tableau1[],4,FALSE))</f>
        <v>N° ?</v>
      </c>
      <c r="R74" t="str">
        <f>IF($N74="","N° ?",VLOOKUP($N74,Tableau1[],6,FALSE))</f>
        <v>N° ?</v>
      </c>
      <c r="S74">
        <f>Tableau245911[[#This Row],[Rang]]</f>
        <v>72</v>
      </c>
    </row>
    <row r="75" spans="1:19" x14ac:dyDescent="0.2">
      <c r="A75" s="4">
        <f t="shared" si="3"/>
        <v>73</v>
      </c>
      <c r="C75" t="str">
        <f>IF($B75="","N° ?",VLOOKUP($B75,Tableau1[],2,FALSE))</f>
        <v>N° ?</v>
      </c>
      <c r="D75" t="str">
        <f>IF($B75="","N° ?",VLOOKUP($B75,Tableau1[],3,FALSE))</f>
        <v>N° ?</v>
      </c>
      <c r="E75" t="str">
        <f>IF($B75="","N° ?",VLOOKUP($B75,Tableau1[],4,FALSE))</f>
        <v>N° ?</v>
      </c>
      <c r="F75" t="str">
        <f>IF($B75="","N° ?",VLOOKUP($B75,Tableau1[],6,FALSE))</f>
        <v>N° ?</v>
      </c>
      <c r="G75">
        <f>Tableau24510[[#This Row],[Rang]]</f>
        <v>73</v>
      </c>
      <c r="M75" s="4">
        <f t="shared" si="4"/>
        <v>73</v>
      </c>
      <c r="O75" t="str">
        <f>IF($N75="","N° ?",VLOOKUP($N75,Tableau1[],2,FALSE))</f>
        <v>N° ?</v>
      </c>
      <c r="P75" t="str">
        <f>IF($N75="","N° ?",VLOOKUP($N75,Tableau1[],3,FALSE))</f>
        <v>N° ?</v>
      </c>
      <c r="Q75" t="str">
        <f>IF($N75="","N° ?",VLOOKUP($N75,Tableau1[],4,FALSE))</f>
        <v>N° ?</v>
      </c>
      <c r="R75" t="str">
        <f>IF($N75="","N° ?",VLOOKUP($N75,Tableau1[],6,FALSE))</f>
        <v>N° ?</v>
      </c>
      <c r="S75">
        <f>Tableau245911[[#This Row],[Rang]]</f>
        <v>73</v>
      </c>
    </row>
    <row r="76" spans="1:19" x14ac:dyDescent="0.2">
      <c r="A76" s="4">
        <f t="shared" si="3"/>
        <v>74</v>
      </c>
      <c r="C76" t="str">
        <f>IF($B76="","N° ?",VLOOKUP($B76,Tableau1[],2,FALSE))</f>
        <v>N° ?</v>
      </c>
      <c r="D76" t="str">
        <f>IF($B76="","N° ?",VLOOKUP($B76,Tableau1[],3,FALSE))</f>
        <v>N° ?</v>
      </c>
      <c r="E76" t="str">
        <f>IF($B76="","N° ?",VLOOKUP($B76,Tableau1[],4,FALSE))</f>
        <v>N° ?</v>
      </c>
      <c r="F76" t="str">
        <f>IF($B76="","N° ?",VLOOKUP($B76,Tableau1[],6,FALSE))</f>
        <v>N° ?</v>
      </c>
      <c r="G76">
        <f>Tableau24510[[#This Row],[Rang]]</f>
        <v>74</v>
      </c>
      <c r="M76" s="4">
        <f t="shared" si="4"/>
        <v>74</v>
      </c>
      <c r="O76" t="str">
        <f>IF($N76="","N° ?",VLOOKUP($N76,Tableau1[],2,FALSE))</f>
        <v>N° ?</v>
      </c>
      <c r="P76" t="str">
        <f>IF($N76="","N° ?",VLOOKUP($N76,Tableau1[],3,FALSE))</f>
        <v>N° ?</v>
      </c>
      <c r="Q76" t="str">
        <f>IF($N76="","N° ?",VLOOKUP($N76,Tableau1[],4,FALSE))</f>
        <v>N° ?</v>
      </c>
      <c r="R76" t="str">
        <f>IF($N76="","N° ?",VLOOKUP($N76,Tableau1[],6,FALSE))</f>
        <v>N° ?</v>
      </c>
      <c r="S76">
        <f>Tableau245911[[#This Row],[Rang]]</f>
        <v>74</v>
      </c>
    </row>
    <row r="77" spans="1:19" x14ac:dyDescent="0.2">
      <c r="A77" s="4">
        <f t="shared" si="3"/>
        <v>75</v>
      </c>
      <c r="C77" t="str">
        <f>IF($B77="","N° ?",VLOOKUP($B77,Tableau1[],2,FALSE))</f>
        <v>N° ?</v>
      </c>
      <c r="D77" t="str">
        <f>IF($B77="","N° ?",VLOOKUP($B77,Tableau1[],3,FALSE))</f>
        <v>N° ?</v>
      </c>
      <c r="E77" t="str">
        <f>IF($B77="","N° ?",VLOOKUP($B77,Tableau1[],4,FALSE))</f>
        <v>N° ?</v>
      </c>
      <c r="F77" t="str">
        <f>IF($B77="","N° ?",VLOOKUP($B77,Tableau1[],6,FALSE))</f>
        <v>N° ?</v>
      </c>
      <c r="G77">
        <f>Tableau24510[[#This Row],[Rang]]</f>
        <v>75</v>
      </c>
      <c r="M77" s="4">
        <f t="shared" si="4"/>
        <v>75</v>
      </c>
      <c r="O77" t="str">
        <f>IF($N77="","N° ?",VLOOKUP($N77,Tableau1[],2,FALSE))</f>
        <v>N° ?</v>
      </c>
      <c r="P77" t="str">
        <f>IF($N77="","N° ?",VLOOKUP($N77,Tableau1[],3,FALSE))</f>
        <v>N° ?</v>
      </c>
      <c r="Q77" t="str">
        <f>IF($N77="","N° ?",VLOOKUP($N77,Tableau1[],4,FALSE))</f>
        <v>N° ?</v>
      </c>
      <c r="R77" t="str">
        <f>IF($N77="","N° ?",VLOOKUP($N77,Tableau1[],6,FALSE))</f>
        <v>N° ?</v>
      </c>
      <c r="S77">
        <f>Tableau245911[[#This Row],[Rang]]</f>
        <v>75</v>
      </c>
    </row>
    <row r="78" spans="1:19" x14ac:dyDescent="0.2">
      <c r="A78" s="4">
        <f t="shared" si="3"/>
        <v>76</v>
      </c>
      <c r="C78" t="str">
        <f>IF($B78="","N° ?",VLOOKUP($B78,Tableau1[],2,FALSE))</f>
        <v>N° ?</v>
      </c>
      <c r="D78" t="str">
        <f>IF($B78="","N° ?",VLOOKUP($B78,Tableau1[],3,FALSE))</f>
        <v>N° ?</v>
      </c>
      <c r="E78" t="str">
        <f>IF($B78="","N° ?",VLOOKUP($B78,Tableau1[],4,FALSE))</f>
        <v>N° ?</v>
      </c>
      <c r="F78" t="str">
        <f>IF($B78="","N° ?",VLOOKUP($B78,Tableau1[],6,FALSE))</f>
        <v>N° ?</v>
      </c>
      <c r="G78">
        <f>Tableau24510[[#This Row],[Rang]]</f>
        <v>76</v>
      </c>
      <c r="M78" s="4">
        <f t="shared" si="4"/>
        <v>76</v>
      </c>
      <c r="O78" t="str">
        <f>IF($N78="","N° ?",VLOOKUP($N78,Tableau1[],2,FALSE))</f>
        <v>N° ?</v>
      </c>
      <c r="P78" t="str">
        <f>IF($N78="","N° ?",VLOOKUP($N78,Tableau1[],3,FALSE))</f>
        <v>N° ?</v>
      </c>
      <c r="Q78" t="str">
        <f>IF($N78="","N° ?",VLOOKUP($N78,Tableau1[],4,FALSE))</f>
        <v>N° ?</v>
      </c>
      <c r="R78" t="str">
        <f>IF($N78="","N° ?",VLOOKUP($N78,Tableau1[],6,FALSE))</f>
        <v>N° ?</v>
      </c>
      <c r="S78">
        <f>Tableau245911[[#This Row],[Rang]]</f>
        <v>76</v>
      </c>
    </row>
    <row r="79" spans="1:19" x14ac:dyDescent="0.2">
      <c r="A79" s="4">
        <f t="shared" si="3"/>
        <v>77</v>
      </c>
      <c r="C79" t="str">
        <f>IF($B79="","N° ?",VLOOKUP($B79,Tableau1[],2,FALSE))</f>
        <v>N° ?</v>
      </c>
      <c r="D79" t="str">
        <f>IF($B79="","N° ?",VLOOKUP($B79,Tableau1[],3,FALSE))</f>
        <v>N° ?</v>
      </c>
      <c r="E79" t="str">
        <f>IF($B79="","N° ?",VLOOKUP($B79,Tableau1[],4,FALSE))</f>
        <v>N° ?</v>
      </c>
      <c r="F79" t="str">
        <f>IF($B79="","N° ?",VLOOKUP($B79,Tableau1[],6,FALSE))</f>
        <v>N° ?</v>
      </c>
      <c r="G79">
        <f>Tableau24510[[#This Row],[Rang]]</f>
        <v>77</v>
      </c>
      <c r="M79" s="4">
        <f t="shared" si="4"/>
        <v>77</v>
      </c>
      <c r="O79" t="str">
        <f>IF($N79="","N° ?",VLOOKUP($N79,Tableau1[],2,FALSE))</f>
        <v>N° ?</v>
      </c>
      <c r="P79" t="str">
        <f>IF($N79="","N° ?",VLOOKUP($N79,Tableau1[],3,FALSE))</f>
        <v>N° ?</v>
      </c>
      <c r="Q79" t="str">
        <f>IF($N79="","N° ?",VLOOKUP($N79,Tableau1[],4,FALSE))</f>
        <v>N° ?</v>
      </c>
      <c r="R79" t="str">
        <f>IF($N79="","N° ?",VLOOKUP($N79,Tableau1[],6,FALSE))</f>
        <v>N° ?</v>
      </c>
      <c r="S79">
        <f>Tableau245911[[#This Row],[Rang]]</f>
        <v>77</v>
      </c>
    </row>
    <row r="80" spans="1:19" x14ac:dyDescent="0.2">
      <c r="A80" s="4">
        <f t="shared" si="3"/>
        <v>78</v>
      </c>
      <c r="C80" t="str">
        <f>IF($B80="","N° ?",VLOOKUP($B80,Tableau1[],2,FALSE))</f>
        <v>N° ?</v>
      </c>
      <c r="D80" t="str">
        <f>IF($B80="","N° ?",VLOOKUP($B80,Tableau1[],3,FALSE))</f>
        <v>N° ?</v>
      </c>
      <c r="E80" t="str">
        <f>IF($B80="","N° ?",VLOOKUP($B80,Tableau1[],4,FALSE))</f>
        <v>N° ?</v>
      </c>
      <c r="F80" t="str">
        <f>IF($B80="","N° ?",VLOOKUP($B80,Tableau1[],6,FALSE))</f>
        <v>N° ?</v>
      </c>
      <c r="G80">
        <f>Tableau24510[[#This Row],[Rang]]</f>
        <v>78</v>
      </c>
      <c r="M80" s="4">
        <f t="shared" si="4"/>
        <v>78</v>
      </c>
      <c r="O80" t="str">
        <f>IF($N80="","N° ?",VLOOKUP($N80,Tableau1[],2,FALSE))</f>
        <v>N° ?</v>
      </c>
      <c r="P80" t="str">
        <f>IF($N80="","N° ?",VLOOKUP($N80,Tableau1[],3,FALSE))</f>
        <v>N° ?</v>
      </c>
      <c r="Q80" t="str">
        <f>IF($N80="","N° ?",VLOOKUP($N80,Tableau1[],4,FALSE))</f>
        <v>N° ?</v>
      </c>
      <c r="R80" t="str">
        <f>IF($N80="","N° ?",VLOOKUP($N80,Tableau1[],6,FALSE))</f>
        <v>N° ?</v>
      </c>
      <c r="S80">
        <f>Tableau245911[[#This Row],[Rang]]</f>
        <v>78</v>
      </c>
    </row>
    <row r="81" spans="1:19" x14ac:dyDescent="0.2">
      <c r="A81" s="4">
        <f t="shared" si="3"/>
        <v>79</v>
      </c>
      <c r="C81" t="str">
        <f>IF($B81="","N° ?",VLOOKUP($B81,Tableau1[],2,FALSE))</f>
        <v>N° ?</v>
      </c>
      <c r="D81" t="str">
        <f>IF($B81="","N° ?",VLOOKUP($B81,Tableau1[],3,FALSE))</f>
        <v>N° ?</v>
      </c>
      <c r="E81" t="str">
        <f>IF($B81="","N° ?",VLOOKUP($B81,Tableau1[],4,FALSE))</f>
        <v>N° ?</v>
      </c>
      <c r="F81" t="str">
        <f>IF($B81="","N° ?",VLOOKUP($B81,Tableau1[],6,FALSE))</f>
        <v>N° ?</v>
      </c>
      <c r="G81">
        <f>Tableau24510[[#This Row],[Rang]]</f>
        <v>79</v>
      </c>
      <c r="M81" s="4">
        <f t="shared" si="4"/>
        <v>79</v>
      </c>
      <c r="O81" t="str">
        <f>IF($N81="","N° ?",VLOOKUP($N81,Tableau1[],2,FALSE))</f>
        <v>N° ?</v>
      </c>
      <c r="P81" t="str">
        <f>IF($N81="","N° ?",VLOOKUP($N81,Tableau1[],3,FALSE))</f>
        <v>N° ?</v>
      </c>
      <c r="Q81" t="str">
        <f>IF($N81="","N° ?",VLOOKUP($N81,Tableau1[],4,FALSE))</f>
        <v>N° ?</v>
      </c>
      <c r="R81" t="str">
        <f>IF($N81="","N° ?",VLOOKUP($N81,Tableau1[],6,FALSE))</f>
        <v>N° ?</v>
      </c>
      <c r="S81">
        <f>Tableau245911[[#This Row],[Rang]]</f>
        <v>79</v>
      </c>
    </row>
    <row r="82" spans="1:19" x14ac:dyDescent="0.2">
      <c r="A82" s="4">
        <f t="shared" si="3"/>
        <v>80</v>
      </c>
      <c r="C82" s="5" t="str">
        <f>IF($B82="","N° ?",VLOOKUP($B82,Tableau1[],2,FALSE))</f>
        <v>N° ?</v>
      </c>
      <c r="D82" s="5" t="str">
        <f>IF($B82="","N° ?",VLOOKUP($B82,Tableau1[],3,FALSE))</f>
        <v>N° ?</v>
      </c>
      <c r="E82" s="5" t="str">
        <f>IF($B82="","N° ?",VLOOKUP($B82,Tableau1[],4,FALSE))</f>
        <v>N° ?</v>
      </c>
      <c r="F82" s="5" t="str">
        <f>IF($B82="","N° ?",VLOOKUP($B82,Tableau1[],6,FALSE))</f>
        <v>N° ?</v>
      </c>
      <c r="G82">
        <f>Tableau24510[[#This Row],[Rang]]</f>
        <v>80</v>
      </c>
      <c r="M82" s="4">
        <f t="shared" si="4"/>
        <v>80</v>
      </c>
      <c r="O82" s="5" t="str">
        <f>IF($N82="","N° ?",VLOOKUP($N82,Tableau1[],2,FALSE))</f>
        <v>N° ?</v>
      </c>
      <c r="P82" s="5" t="str">
        <f>IF($N82="","N° ?",VLOOKUP($N82,Tableau1[],3,FALSE))</f>
        <v>N° ?</v>
      </c>
      <c r="Q82" s="5" t="str">
        <f>IF($N82="","N° ?",VLOOKUP($N82,Tableau1[],4,FALSE))</f>
        <v>N° ?</v>
      </c>
      <c r="R82" s="5" t="str">
        <f>IF($N82="","N° ?",VLOOKUP($N82,Tableau1[],6,FALSE))</f>
        <v>N° ?</v>
      </c>
      <c r="S82">
        <f>Tableau245911[[#This Row],[Rang]]</f>
        <v>80</v>
      </c>
    </row>
    <row r="83" spans="1:19" x14ac:dyDescent="0.2">
      <c r="A83" s="4">
        <f t="shared" si="3"/>
        <v>81</v>
      </c>
      <c r="C83" s="5" t="str">
        <f>IF($B83="","N° ?",VLOOKUP($B83,Tableau1[],2,FALSE))</f>
        <v>N° ?</v>
      </c>
      <c r="D83" s="5" t="str">
        <f>IF($B83="","N° ?",VLOOKUP($B83,Tableau1[],3,FALSE))</f>
        <v>N° ?</v>
      </c>
      <c r="E83" s="5" t="str">
        <f>IF($B83="","N° ?",VLOOKUP($B83,Tableau1[],4,FALSE))</f>
        <v>N° ?</v>
      </c>
      <c r="F83" s="5" t="str">
        <f>IF($B83="","N° ?",VLOOKUP($B83,Tableau1[],6,FALSE))</f>
        <v>N° ?</v>
      </c>
      <c r="G83">
        <f>Tableau24510[[#This Row],[Rang]]</f>
        <v>81</v>
      </c>
      <c r="M83" s="4">
        <f t="shared" si="4"/>
        <v>81</v>
      </c>
      <c r="O83" s="5" t="str">
        <f>IF($N83="","N° ?",VLOOKUP($N83,Tableau1[],2,FALSE))</f>
        <v>N° ?</v>
      </c>
      <c r="P83" s="5" t="str">
        <f>IF($N83="","N° ?",VLOOKUP($N83,Tableau1[],3,FALSE))</f>
        <v>N° ?</v>
      </c>
      <c r="Q83" s="5" t="str">
        <f>IF($N83="","N° ?",VLOOKUP($N83,Tableau1[],4,FALSE))</f>
        <v>N° ?</v>
      </c>
      <c r="R83" s="5" t="str">
        <f>IF($N83="","N° ?",VLOOKUP($N83,Tableau1[],6,FALSE))</f>
        <v>N° ?</v>
      </c>
      <c r="S83">
        <f>Tableau245911[[#This Row],[Rang]]</f>
        <v>81</v>
      </c>
    </row>
    <row r="84" spans="1:19" x14ac:dyDescent="0.2">
      <c r="A84" s="4">
        <f t="shared" si="3"/>
        <v>82</v>
      </c>
      <c r="C84" s="5" t="str">
        <f>IF($B84="","N° ?",VLOOKUP($B84,Tableau1[],2,FALSE))</f>
        <v>N° ?</v>
      </c>
      <c r="D84" s="5" t="str">
        <f>IF($B84="","N° ?",VLOOKUP($B84,Tableau1[],3,FALSE))</f>
        <v>N° ?</v>
      </c>
      <c r="E84" s="5" t="str">
        <f>IF($B84="","N° ?",VLOOKUP($B84,Tableau1[],4,FALSE))</f>
        <v>N° ?</v>
      </c>
      <c r="F84" s="5" t="str">
        <f>IF($B84="","N° ?",VLOOKUP($B84,Tableau1[],6,FALSE))</f>
        <v>N° ?</v>
      </c>
      <c r="G84">
        <f>Tableau24510[[#This Row],[Rang]]</f>
        <v>82</v>
      </c>
      <c r="M84" s="4">
        <f t="shared" si="4"/>
        <v>82</v>
      </c>
      <c r="O84" s="5" t="str">
        <f>IF($N84="","N° ?",VLOOKUP($N84,Tableau1[],2,FALSE))</f>
        <v>N° ?</v>
      </c>
      <c r="P84" s="5" t="str">
        <f>IF($N84="","N° ?",VLOOKUP($N84,Tableau1[],3,FALSE))</f>
        <v>N° ?</v>
      </c>
      <c r="Q84" s="5" t="str">
        <f>IF($N84="","N° ?",VLOOKUP($N84,Tableau1[],4,FALSE))</f>
        <v>N° ?</v>
      </c>
      <c r="R84" s="5" t="str">
        <f>IF($N84="","N° ?",VLOOKUP($N84,Tableau1[],6,FALSE))</f>
        <v>N° ?</v>
      </c>
      <c r="S84">
        <f>Tableau245911[[#This Row],[Rang]]</f>
        <v>82</v>
      </c>
    </row>
    <row r="85" spans="1:19" x14ac:dyDescent="0.2">
      <c r="A85" s="4">
        <f t="shared" si="3"/>
        <v>83</v>
      </c>
      <c r="C85" s="5" t="str">
        <f>IF($B85="","N° ?",VLOOKUP($B85,Tableau1[],2,FALSE))</f>
        <v>N° ?</v>
      </c>
      <c r="D85" s="5" t="str">
        <f>IF($B85="","N° ?",VLOOKUP($B85,Tableau1[],3,FALSE))</f>
        <v>N° ?</v>
      </c>
      <c r="E85" s="5" t="str">
        <f>IF($B85="","N° ?",VLOOKUP($B85,Tableau1[],4,FALSE))</f>
        <v>N° ?</v>
      </c>
      <c r="F85" s="5" t="str">
        <f>IF($B85="","N° ?",VLOOKUP($B85,Tableau1[],6,FALSE))</f>
        <v>N° ?</v>
      </c>
      <c r="G85">
        <f>Tableau24510[[#This Row],[Rang]]</f>
        <v>83</v>
      </c>
      <c r="M85" s="4">
        <f t="shared" si="4"/>
        <v>83</v>
      </c>
      <c r="O85" s="5" t="str">
        <f>IF($N85="","N° ?",VLOOKUP($N85,Tableau1[],2,FALSE))</f>
        <v>N° ?</v>
      </c>
      <c r="P85" s="5" t="str">
        <f>IF($N85="","N° ?",VLOOKUP($N85,Tableau1[],3,FALSE))</f>
        <v>N° ?</v>
      </c>
      <c r="Q85" s="5" t="str">
        <f>IF($N85="","N° ?",VLOOKUP($N85,Tableau1[],4,FALSE))</f>
        <v>N° ?</v>
      </c>
      <c r="R85" s="5" t="str">
        <f>IF($N85="","N° ?",VLOOKUP($N85,Tableau1[],6,FALSE))</f>
        <v>N° ?</v>
      </c>
      <c r="S85">
        <f>Tableau245911[[#This Row],[Rang]]</f>
        <v>83</v>
      </c>
    </row>
    <row r="86" spans="1:19" x14ac:dyDescent="0.2">
      <c r="A86" s="4">
        <f t="shared" si="3"/>
        <v>84</v>
      </c>
      <c r="C86" s="5" t="str">
        <f>IF($B86="","N° ?",VLOOKUP($B86,Tableau1[],2,FALSE))</f>
        <v>N° ?</v>
      </c>
      <c r="D86" s="5" t="str">
        <f>IF($B86="","N° ?",VLOOKUP($B86,Tableau1[],3,FALSE))</f>
        <v>N° ?</v>
      </c>
      <c r="E86" s="5" t="str">
        <f>IF($B86="","N° ?",VLOOKUP($B86,Tableau1[],4,FALSE))</f>
        <v>N° ?</v>
      </c>
      <c r="F86" s="5" t="str">
        <f>IF($B86="","N° ?",VLOOKUP($B86,Tableau1[],6,FALSE))</f>
        <v>N° ?</v>
      </c>
      <c r="G86">
        <f>Tableau24510[[#This Row],[Rang]]</f>
        <v>84</v>
      </c>
      <c r="M86" s="4">
        <f t="shared" si="4"/>
        <v>84</v>
      </c>
      <c r="O86" s="5" t="str">
        <f>IF($N86="","N° ?",VLOOKUP($N86,Tableau1[],2,FALSE))</f>
        <v>N° ?</v>
      </c>
      <c r="P86" s="5" t="str">
        <f>IF($N86="","N° ?",VLOOKUP($N86,Tableau1[],3,FALSE))</f>
        <v>N° ?</v>
      </c>
      <c r="Q86" s="5" t="str">
        <f>IF($N86="","N° ?",VLOOKUP($N86,Tableau1[],4,FALSE))</f>
        <v>N° ?</v>
      </c>
      <c r="R86" s="5" t="str">
        <f>IF($N86="","N° ?",VLOOKUP($N86,Tableau1[],6,FALSE))</f>
        <v>N° ?</v>
      </c>
      <c r="S86">
        <f>Tableau245911[[#This Row],[Rang]]</f>
        <v>84</v>
      </c>
    </row>
    <row r="87" spans="1:19" x14ac:dyDescent="0.2">
      <c r="A87" s="4">
        <f t="shared" si="3"/>
        <v>85</v>
      </c>
      <c r="C87" s="5" t="str">
        <f>IF($B87="","N° ?",VLOOKUP($B87,Tableau1[],2,FALSE))</f>
        <v>N° ?</v>
      </c>
      <c r="D87" s="5" t="str">
        <f>IF($B87="","N° ?",VLOOKUP($B87,Tableau1[],3,FALSE))</f>
        <v>N° ?</v>
      </c>
      <c r="E87" s="5" t="str">
        <f>IF($B87="","N° ?",VLOOKUP($B87,Tableau1[],4,FALSE))</f>
        <v>N° ?</v>
      </c>
      <c r="F87" s="5" t="str">
        <f>IF($B87="","N° ?",VLOOKUP($B87,Tableau1[],6,FALSE))</f>
        <v>N° ?</v>
      </c>
      <c r="G87">
        <f>Tableau24510[[#This Row],[Rang]]</f>
        <v>85</v>
      </c>
      <c r="M87" s="4">
        <f t="shared" si="4"/>
        <v>85</v>
      </c>
      <c r="O87" s="5" t="str">
        <f>IF($N87="","N° ?",VLOOKUP($N87,Tableau1[],2,FALSE))</f>
        <v>N° ?</v>
      </c>
      <c r="P87" s="5" t="str">
        <f>IF($N87="","N° ?",VLOOKUP($N87,Tableau1[],3,FALSE))</f>
        <v>N° ?</v>
      </c>
      <c r="Q87" s="5" t="str">
        <f>IF($N87="","N° ?",VLOOKUP($N87,Tableau1[],4,FALSE))</f>
        <v>N° ?</v>
      </c>
      <c r="R87" s="5" t="str">
        <f>IF($N87="","N° ?",VLOOKUP($N87,Tableau1[],6,FALSE))</f>
        <v>N° ?</v>
      </c>
      <c r="S87">
        <f>Tableau245911[[#This Row],[Rang]]</f>
        <v>85</v>
      </c>
    </row>
    <row r="88" spans="1:19" x14ac:dyDescent="0.2">
      <c r="A88" s="4">
        <f t="shared" si="3"/>
        <v>86</v>
      </c>
      <c r="C88" s="5" t="str">
        <f>IF($B88="","N° ?",VLOOKUP($B88,Tableau1[],2,FALSE))</f>
        <v>N° ?</v>
      </c>
      <c r="D88" s="5" t="str">
        <f>IF($B88="","N° ?",VLOOKUP($B88,Tableau1[],3,FALSE))</f>
        <v>N° ?</v>
      </c>
      <c r="E88" s="5" t="str">
        <f>IF($B88="","N° ?",VLOOKUP($B88,Tableau1[],4,FALSE))</f>
        <v>N° ?</v>
      </c>
      <c r="F88" s="5" t="str">
        <f>IF($B88="","N° ?",VLOOKUP($B88,Tableau1[],6,FALSE))</f>
        <v>N° ?</v>
      </c>
      <c r="G88">
        <f>Tableau24510[[#This Row],[Rang]]</f>
        <v>86</v>
      </c>
      <c r="M88" s="4">
        <f t="shared" si="4"/>
        <v>86</v>
      </c>
      <c r="O88" s="5" t="str">
        <f>IF($N88="","N° ?",VLOOKUP($N88,Tableau1[],2,FALSE))</f>
        <v>N° ?</v>
      </c>
      <c r="P88" s="5" t="str">
        <f>IF($N88="","N° ?",VLOOKUP($N88,Tableau1[],3,FALSE))</f>
        <v>N° ?</v>
      </c>
      <c r="Q88" s="5" t="str">
        <f>IF($N88="","N° ?",VLOOKUP($N88,Tableau1[],4,FALSE))</f>
        <v>N° ?</v>
      </c>
      <c r="R88" s="5" t="str">
        <f>IF($N88="","N° ?",VLOOKUP($N88,Tableau1[],6,FALSE))</f>
        <v>N° ?</v>
      </c>
      <c r="S88">
        <f>Tableau245911[[#This Row],[Rang]]</f>
        <v>86</v>
      </c>
    </row>
    <row r="89" spans="1:19" x14ac:dyDescent="0.2">
      <c r="A89" s="4">
        <f t="shared" si="3"/>
        <v>87</v>
      </c>
      <c r="C89" s="5" t="str">
        <f>IF($B89="","N° ?",VLOOKUP($B89,Tableau1[],2,FALSE))</f>
        <v>N° ?</v>
      </c>
      <c r="D89" s="5" t="str">
        <f>IF($B89="","N° ?",VLOOKUP($B89,Tableau1[],3,FALSE))</f>
        <v>N° ?</v>
      </c>
      <c r="E89" s="5" t="str">
        <f>IF($B89="","N° ?",VLOOKUP($B89,Tableau1[],4,FALSE))</f>
        <v>N° ?</v>
      </c>
      <c r="F89" s="5" t="str">
        <f>IF($B89="","N° ?",VLOOKUP($B89,Tableau1[],6,FALSE))</f>
        <v>N° ?</v>
      </c>
      <c r="G89">
        <f>Tableau24510[[#This Row],[Rang]]</f>
        <v>87</v>
      </c>
      <c r="M89" s="4">
        <f t="shared" si="4"/>
        <v>87</v>
      </c>
      <c r="O89" s="5" t="str">
        <f>IF($N89="","N° ?",VLOOKUP($N89,Tableau1[],2,FALSE))</f>
        <v>N° ?</v>
      </c>
      <c r="P89" s="5" t="str">
        <f>IF($N89="","N° ?",VLOOKUP($N89,Tableau1[],3,FALSE))</f>
        <v>N° ?</v>
      </c>
      <c r="Q89" s="5" t="str">
        <f>IF($N89="","N° ?",VLOOKUP($N89,Tableau1[],4,FALSE))</f>
        <v>N° ?</v>
      </c>
      <c r="R89" s="5" t="str">
        <f>IF($N89="","N° ?",VLOOKUP($N89,Tableau1[],6,FALSE))</f>
        <v>N° ?</v>
      </c>
      <c r="S89">
        <f>Tableau245911[[#This Row],[Rang]]</f>
        <v>87</v>
      </c>
    </row>
    <row r="90" spans="1:19" x14ac:dyDescent="0.2">
      <c r="A90" s="4">
        <f t="shared" si="3"/>
        <v>88</v>
      </c>
      <c r="C90" s="5" t="str">
        <f>IF($B90="","N° ?",VLOOKUP($B90,Tableau1[],2,FALSE))</f>
        <v>N° ?</v>
      </c>
      <c r="D90" s="5" t="str">
        <f>IF($B90="","N° ?",VLOOKUP($B90,Tableau1[],3,FALSE))</f>
        <v>N° ?</v>
      </c>
      <c r="E90" s="5" t="str">
        <f>IF($B90="","N° ?",VLOOKUP($B90,Tableau1[],4,FALSE))</f>
        <v>N° ?</v>
      </c>
      <c r="F90" s="5" t="str">
        <f>IF($B90="","N° ?",VLOOKUP($B90,Tableau1[],6,FALSE))</f>
        <v>N° ?</v>
      </c>
      <c r="G90">
        <f>Tableau24510[[#This Row],[Rang]]</f>
        <v>88</v>
      </c>
      <c r="M90" s="4">
        <f t="shared" si="4"/>
        <v>88</v>
      </c>
      <c r="O90" s="5" t="str">
        <f>IF($N90="","N° ?",VLOOKUP($N90,Tableau1[],2,FALSE))</f>
        <v>N° ?</v>
      </c>
      <c r="P90" s="5" t="str">
        <f>IF($N90="","N° ?",VLOOKUP($N90,Tableau1[],3,FALSE))</f>
        <v>N° ?</v>
      </c>
      <c r="Q90" s="5" t="str">
        <f>IF($N90="","N° ?",VLOOKUP($N90,Tableau1[],4,FALSE))</f>
        <v>N° ?</v>
      </c>
      <c r="R90" s="5" t="str">
        <f>IF($N90="","N° ?",VLOOKUP($N90,Tableau1[],6,FALSE))</f>
        <v>N° ?</v>
      </c>
      <c r="S90">
        <f>Tableau245911[[#This Row],[Rang]]</f>
        <v>88</v>
      </c>
    </row>
    <row r="91" spans="1:19" x14ac:dyDescent="0.2">
      <c r="A91" s="4">
        <f t="shared" si="3"/>
        <v>89</v>
      </c>
      <c r="C91" s="5" t="str">
        <f>IF($B91="","N° ?",VLOOKUP($B91,Tableau1[],2,FALSE))</f>
        <v>N° ?</v>
      </c>
      <c r="D91" s="5" t="str">
        <f>IF($B91="","N° ?",VLOOKUP($B91,Tableau1[],3,FALSE))</f>
        <v>N° ?</v>
      </c>
      <c r="E91" s="5" t="str">
        <f>IF($B91="","N° ?",VLOOKUP($B91,Tableau1[],4,FALSE))</f>
        <v>N° ?</v>
      </c>
      <c r="F91" s="5" t="str">
        <f>IF($B91="","N° ?",VLOOKUP($B91,Tableau1[],6,FALSE))</f>
        <v>N° ?</v>
      </c>
      <c r="G91">
        <f>Tableau24510[[#This Row],[Rang]]</f>
        <v>89</v>
      </c>
      <c r="M91" s="4">
        <f t="shared" si="4"/>
        <v>89</v>
      </c>
      <c r="O91" s="5" t="str">
        <f>IF($N91="","N° ?",VLOOKUP($N91,Tableau1[],2,FALSE))</f>
        <v>N° ?</v>
      </c>
      <c r="P91" s="5" t="str">
        <f>IF($N91="","N° ?",VLOOKUP($N91,Tableau1[],3,FALSE))</f>
        <v>N° ?</v>
      </c>
      <c r="Q91" s="5" t="str">
        <f>IF($N91="","N° ?",VLOOKUP($N91,Tableau1[],4,FALSE))</f>
        <v>N° ?</v>
      </c>
      <c r="R91" s="5" t="str">
        <f>IF($N91="","N° ?",VLOOKUP($N91,Tableau1[],6,FALSE))</f>
        <v>N° ?</v>
      </c>
      <c r="S91">
        <f>Tableau245911[[#This Row],[Rang]]</f>
        <v>89</v>
      </c>
    </row>
    <row r="92" spans="1:19" x14ac:dyDescent="0.2">
      <c r="A92" s="4">
        <f t="shared" si="3"/>
        <v>90</v>
      </c>
      <c r="C92" s="5" t="str">
        <f>IF($B92="","N° ?",VLOOKUP($B92,Tableau1[],2,FALSE))</f>
        <v>N° ?</v>
      </c>
      <c r="D92" s="5" t="str">
        <f>IF($B92="","N° ?",VLOOKUP($B92,Tableau1[],3,FALSE))</f>
        <v>N° ?</v>
      </c>
      <c r="E92" s="5" t="str">
        <f>IF($B92="","N° ?",VLOOKUP($B92,Tableau1[],4,FALSE))</f>
        <v>N° ?</v>
      </c>
      <c r="F92" s="5" t="str">
        <f>IF($B92="","N° ?",VLOOKUP($B92,Tableau1[],6,FALSE))</f>
        <v>N° ?</v>
      </c>
      <c r="G92">
        <f>Tableau24510[[#This Row],[Rang]]</f>
        <v>90</v>
      </c>
      <c r="M92" s="4">
        <f t="shared" si="4"/>
        <v>90</v>
      </c>
      <c r="O92" s="5" t="str">
        <f>IF($N92="","N° ?",VLOOKUP($N92,Tableau1[],2,FALSE))</f>
        <v>N° ?</v>
      </c>
      <c r="P92" s="5" t="str">
        <f>IF($N92="","N° ?",VLOOKUP($N92,Tableau1[],3,FALSE))</f>
        <v>N° ?</v>
      </c>
      <c r="Q92" s="5" t="str">
        <f>IF($N92="","N° ?",VLOOKUP($N92,Tableau1[],4,FALSE))</f>
        <v>N° ?</v>
      </c>
      <c r="R92" s="5" t="str">
        <f>IF($N92="","N° ?",VLOOKUP($N92,Tableau1[],6,FALSE))</f>
        <v>N° ?</v>
      </c>
      <c r="S92">
        <f>Tableau245911[[#This Row],[Rang]]</f>
        <v>90</v>
      </c>
    </row>
    <row r="93" spans="1:19" x14ac:dyDescent="0.2">
      <c r="A93" s="4">
        <f t="shared" si="3"/>
        <v>91</v>
      </c>
      <c r="C93" s="5" t="str">
        <f>IF($B93="","N° ?",VLOOKUP($B93,Tableau1[],2,FALSE))</f>
        <v>N° ?</v>
      </c>
      <c r="D93" s="5" t="str">
        <f>IF($B93="","N° ?",VLOOKUP($B93,Tableau1[],3,FALSE))</f>
        <v>N° ?</v>
      </c>
      <c r="E93" s="5" t="str">
        <f>IF($B93="","N° ?",VLOOKUP($B93,Tableau1[],4,FALSE))</f>
        <v>N° ?</v>
      </c>
      <c r="F93" s="5" t="str">
        <f>IF($B93="","N° ?",VLOOKUP($B93,Tableau1[],6,FALSE))</f>
        <v>N° ?</v>
      </c>
      <c r="G93">
        <f>Tableau24510[[#This Row],[Rang]]</f>
        <v>91</v>
      </c>
      <c r="M93" s="4">
        <f t="shared" si="4"/>
        <v>91</v>
      </c>
      <c r="O93" s="5" t="str">
        <f>IF($N93="","N° ?",VLOOKUP($N93,Tableau1[],2,FALSE))</f>
        <v>N° ?</v>
      </c>
      <c r="P93" s="5" t="str">
        <f>IF($N93="","N° ?",VLOOKUP($N93,Tableau1[],3,FALSE))</f>
        <v>N° ?</v>
      </c>
      <c r="Q93" s="5" t="str">
        <f>IF($N93="","N° ?",VLOOKUP($N93,Tableau1[],4,FALSE))</f>
        <v>N° ?</v>
      </c>
      <c r="R93" s="5" t="str">
        <f>IF($N93="","N° ?",VLOOKUP($N93,Tableau1[],6,FALSE))</f>
        <v>N° ?</v>
      </c>
      <c r="S93">
        <f>Tableau245911[[#This Row],[Rang]]</f>
        <v>91</v>
      </c>
    </row>
    <row r="94" spans="1:19" x14ac:dyDescent="0.2">
      <c r="A94" s="4">
        <f t="shared" si="3"/>
        <v>92</v>
      </c>
      <c r="C94" s="5" t="str">
        <f>IF($B94="","N° ?",VLOOKUP($B94,Tableau1[],2,FALSE))</f>
        <v>N° ?</v>
      </c>
      <c r="D94" s="5" t="str">
        <f>IF($B94="","N° ?",VLOOKUP($B94,Tableau1[],3,FALSE))</f>
        <v>N° ?</v>
      </c>
      <c r="E94" s="5" t="str">
        <f>IF($B94="","N° ?",VLOOKUP($B94,Tableau1[],4,FALSE))</f>
        <v>N° ?</v>
      </c>
      <c r="F94" s="5" t="str">
        <f>IF($B94="","N° ?",VLOOKUP($B94,Tableau1[],6,FALSE))</f>
        <v>N° ?</v>
      </c>
      <c r="G94">
        <f>Tableau24510[[#This Row],[Rang]]</f>
        <v>92</v>
      </c>
      <c r="M94" s="4">
        <f t="shared" si="4"/>
        <v>92</v>
      </c>
      <c r="O94" s="5" t="str">
        <f>IF($N94="","N° ?",VLOOKUP($N94,Tableau1[],2,FALSE))</f>
        <v>N° ?</v>
      </c>
      <c r="P94" s="5" t="str">
        <f>IF($N94="","N° ?",VLOOKUP($N94,Tableau1[],3,FALSE))</f>
        <v>N° ?</v>
      </c>
      <c r="Q94" s="5" t="str">
        <f>IF($N94="","N° ?",VLOOKUP($N94,Tableau1[],4,FALSE))</f>
        <v>N° ?</v>
      </c>
      <c r="R94" s="5" t="str">
        <f>IF($N94="","N° ?",VLOOKUP($N94,Tableau1[],6,FALSE))</f>
        <v>N° ?</v>
      </c>
      <c r="S94">
        <f>Tableau245911[[#This Row],[Rang]]</f>
        <v>92</v>
      </c>
    </row>
    <row r="95" spans="1:19" x14ac:dyDescent="0.2">
      <c r="A95" s="4">
        <f t="shared" si="3"/>
        <v>93</v>
      </c>
      <c r="C95" s="5" t="str">
        <f>IF($B95="","N° ?",VLOOKUP($B95,Tableau1[],2,FALSE))</f>
        <v>N° ?</v>
      </c>
      <c r="D95" s="5" t="str">
        <f>IF($B95="","N° ?",VLOOKUP($B95,Tableau1[],3,FALSE))</f>
        <v>N° ?</v>
      </c>
      <c r="E95" s="5" t="str">
        <f>IF($B95="","N° ?",VLOOKUP($B95,Tableau1[],4,FALSE))</f>
        <v>N° ?</v>
      </c>
      <c r="F95" s="5" t="str">
        <f>IF($B95="","N° ?",VLOOKUP($B95,Tableau1[],6,FALSE))</f>
        <v>N° ?</v>
      </c>
      <c r="G95">
        <f>Tableau24510[[#This Row],[Rang]]</f>
        <v>93</v>
      </c>
      <c r="M95" s="4">
        <f t="shared" si="4"/>
        <v>93</v>
      </c>
      <c r="O95" s="5" t="str">
        <f>IF($N95="","N° ?",VLOOKUP($N95,Tableau1[],2,FALSE))</f>
        <v>N° ?</v>
      </c>
      <c r="P95" s="5" t="str">
        <f>IF($N95="","N° ?",VLOOKUP($N95,Tableau1[],3,FALSE))</f>
        <v>N° ?</v>
      </c>
      <c r="Q95" s="5" t="str">
        <f>IF($N95="","N° ?",VLOOKUP($N95,Tableau1[],4,FALSE))</f>
        <v>N° ?</v>
      </c>
      <c r="R95" s="5" t="str">
        <f>IF($N95="","N° ?",VLOOKUP($N95,Tableau1[],6,FALSE))</f>
        <v>N° ?</v>
      </c>
      <c r="S95">
        <f>Tableau245911[[#This Row],[Rang]]</f>
        <v>93</v>
      </c>
    </row>
    <row r="96" spans="1:19" x14ac:dyDescent="0.2">
      <c r="A96" s="4">
        <f t="shared" si="3"/>
        <v>94</v>
      </c>
      <c r="C96" s="5" t="str">
        <f>IF($B96="","N° ?",VLOOKUP($B96,Tableau1[],2,FALSE))</f>
        <v>N° ?</v>
      </c>
      <c r="D96" s="5" t="str">
        <f>IF($B96="","N° ?",VLOOKUP($B96,Tableau1[],3,FALSE))</f>
        <v>N° ?</v>
      </c>
      <c r="E96" s="5" t="str">
        <f>IF($B96="","N° ?",VLOOKUP($B96,Tableau1[],4,FALSE))</f>
        <v>N° ?</v>
      </c>
      <c r="F96" s="5" t="str">
        <f>IF($B96="","N° ?",VLOOKUP($B96,Tableau1[],6,FALSE))</f>
        <v>N° ?</v>
      </c>
      <c r="G96">
        <f>Tableau24510[[#This Row],[Rang]]</f>
        <v>94</v>
      </c>
      <c r="M96" s="4">
        <f t="shared" si="4"/>
        <v>94</v>
      </c>
      <c r="O96" s="5" t="str">
        <f>IF($N96="","N° ?",VLOOKUP($N96,Tableau1[],2,FALSE))</f>
        <v>N° ?</v>
      </c>
      <c r="P96" s="5" t="str">
        <f>IF($N96="","N° ?",VLOOKUP($N96,Tableau1[],3,FALSE))</f>
        <v>N° ?</v>
      </c>
      <c r="Q96" s="5" t="str">
        <f>IF($N96="","N° ?",VLOOKUP($N96,Tableau1[],4,FALSE))</f>
        <v>N° ?</v>
      </c>
      <c r="R96" s="5" t="str">
        <f>IF($N96="","N° ?",VLOOKUP($N96,Tableau1[],6,FALSE))</f>
        <v>N° ?</v>
      </c>
      <c r="S96">
        <f>Tableau245911[[#This Row],[Rang]]</f>
        <v>94</v>
      </c>
    </row>
    <row r="97" spans="1:27" x14ac:dyDescent="0.2">
      <c r="A97" s="4">
        <f t="shared" si="3"/>
        <v>95</v>
      </c>
      <c r="C97" s="5" t="str">
        <f>IF($B97="","N° ?",VLOOKUP($B97,Tableau1[],2,FALSE))</f>
        <v>N° ?</v>
      </c>
      <c r="D97" s="5" t="str">
        <f>IF($B97="","N° ?",VLOOKUP($B97,Tableau1[],3,FALSE))</f>
        <v>N° ?</v>
      </c>
      <c r="E97" s="5" t="str">
        <f>IF($B97="","N° ?",VLOOKUP($B97,Tableau1[],4,FALSE))</f>
        <v>N° ?</v>
      </c>
      <c r="F97" s="5" t="str">
        <f>IF($B97="","N° ?",VLOOKUP($B97,Tableau1[],6,FALSE))</f>
        <v>N° ?</v>
      </c>
      <c r="G97">
        <f>Tableau24510[[#This Row],[Rang]]</f>
        <v>95</v>
      </c>
      <c r="M97" s="4">
        <f t="shared" si="4"/>
        <v>95</v>
      </c>
      <c r="O97" s="5" t="str">
        <f>IF($N97="","N° ?",VLOOKUP($N97,Tableau1[],2,FALSE))</f>
        <v>N° ?</v>
      </c>
      <c r="P97" s="5" t="str">
        <f>IF($N97="","N° ?",VLOOKUP($N97,Tableau1[],3,FALSE))</f>
        <v>N° ?</v>
      </c>
      <c r="Q97" s="5" t="str">
        <f>IF($N97="","N° ?",VLOOKUP($N97,Tableau1[],4,FALSE))</f>
        <v>N° ?</v>
      </c>
      <c r="R97" s="5" t="str">
        <f>IF($N97="","N° ?",VLOOKUP($N97,Tableau1[],6,FALSE))</f>
        <v>N° ?</v>
      </c>
      <c r="S97">
        <f>Tableau245911[[#This Row],[Rang]]</f>
        <v>95</v>
      </c>
    </row>
    <row r="98" spans="1:27" x14ac:dyDescent="0.2">
      <c r="A98" s="4">
        <f t="shared" si="3"/>
        <v>96</v>
      </c>
      <c r="C98" s="5" t="str">
        <f>IF($B98="","N° ?",VLOOKUP($B98,Tableau1[],2,FALSE))</f>
        <v>N° ?</v>
      </c>
      <c r="D98" s="5" t="str">
        <f>IF($B98="","N° ?",VLOOKUP($B98,Tableau1[],3,FALSE))</f>
        <v>N° ?</v>
      </c>
      <c r="E98" s="5" t="str">
        <f>IF($B98="","N° ?",VLOOKUP($B98,Tableau1[],4,FALSE))</f>
        <v>N° ?</v>
      </c>
      <c r="F98" s="5" t="str">
        <f>IF($B98="","N° ?",VLOOKUP($B98,Tableau1[],6,FALSE))</f>
        <v>N° ?</v>
      </c>
      <c r="G98">
        <f>Tableau24510[[#This Row],[Rang]]</f>
        <v>96</v>
      </c>
      <c r="M98" s="4">
        <f t="shared" si="4"/>
        <v>96</v>
      </c>
      <c r="O98" s="5" t="str">
        <f>IF($N98="","N° ?",VLOOKUP($N98,Tableau1[],2,FALSE))</f>
        <v>N° ?</v>
      </c>
      <c r="P98" s="5" t="str">
        <f>IF($N98="","N° ?",VLOOKUP($N98,Tableau1[],3,FALSE))</f>
        <v>N° ?</v>
      </c>
      <c r="Q98" s="5" t="str">
        <f>IF($N98="","N° ?",VLOOKUP($N98,Tableau1[],4,FALSE))</f>
        <v>N° ?</v>
      </c>
      <c r="R98" s="5" t="str">
        <f>IF($N98="","N° ?",VLOOKUP($N98,Tableau1[],6,FALSE))</f>
        <v>N° ?</v>
      </c>
      <c r="S98">
        <f>Tableau245911[[#This Row],[Rang]]</f>
        <v>96</v>
      </c>
    </row>
    <row r="99" spans="1:27" x14ac:dyDescent="0.2">
      <c r="A99" s="4">
        <f t="shared" si="3"/>
        <v>97</v>
      </c>
      <c r="C99" s="5" t="str">
        <f>IF($B99="","N° ?",VLOOKUP($B99,Tableau1[],2,FALSE))</f>
        <v>N° ?</v>
      </c>
      <c r="D99" s="5" t="str">
        <f>IF($B99="","N° ?",VLOOKUP($B99,Tableau1[],3,FALSE))</f>
        <v>N° ?</v>
      </c>
      <c r="E99" s="5" t="str">
        <f>IF($B99="","N° ?",VLOOKUP($B99,Tableau1[],4,FALSE))</f>
        <v>N° ?</v>
      </c>
      <c r="F99" s="5" t="str">
        <f>IF($B99="","N° ?",VLOOKUP($B99,Tableau1[],6,FALSE))</f>
        <v>N° ?</v>
      </c>
      <c r="G99">
        <f>Tableau24510[[#This Row],[Rang]]</f>
        <v>97</v>
      </c>
      <c r="M99" s="4">
        <f t="shared" si="4"/>
        <v>97</v>
      </c>
      <c r="O99" s="5" t="str">
        <f>IF($N99="","N° ?",VLOOKUP($N99,Tableau1[],2,FALSE))</f>
        <v>N° ?</v>
      </c>
      <c r="P99" s="5" t="str">
        <f>IF($N99="","N° ?",VLOOKUP($N99,Tableau1[],3,FALSE))</f>
        <v>N° ?</v>
      </c>
      <c r="Q99" s="5" t="str">
        <f>IF($N99="","N° ?",VLOOKUP($N99,Tableau1[],4,FALSE))</f>
        <v>N° ?</v>
      </c>
      <c r="R99" s="5" t="str">
        <f>IF($N99="","N° ?",VLOOKUP($N99,Tableau1[],6,FALSE))</f>
        <v>N° ?</v>
      </c>
      <c r="S99">
        <f>Tableau245911[[#This Row],[Rang]]</f>
        <v>97</v>
      </c>
    </row>
    <row r="100" spans="1:27" x14ac:dyDescent="0.2">
      <c r="A100" s="4">
        <f t="shared" si="3"/>
        <v>98</v>
      </c>
      <c r="C100" s="5" t="str">
        <f>IF($B100="","N° ?",VLOOKUP($B100,Tableau1[],2,FALSE))</f>
        <v>N° ?</v>
      </c>
      <c r="D100" s="5" t="str">
        <f>IF($B100="","N° ?",VLOOKUP($B100,Tableau1[],3,FALSE))</f>
        <v>N° ?</v>
      </c>
      <c r="E100" s="5" t="str">
        <f>IF($B100="","N° ?",VLOOKUP($B100,Tableau1[],4,FALSE))</f>
        <v>N° ?</v>
      </c>
      <c r="F100" s="5" t="str">
        <f>IF($B100="","N° ?",VLOOKUP($B100,Tableau1[],6,FALSE))</f>
        <v>N° ?</v>
      </c>
      <c r="G100">
        <f>Tableau24510[[#This Row],[Rang]]</f>
        <v>98</v>
      </c>
      <c r="M100" s="4">
        <f t="shared" si="4"/>
        <v>98</v>
      </c>
      <c r="O100" s="5" t="str">
        <f>IF($N100="","N° ?",VLOOKUP($N100,Tableau1[],2,FALSE))</f>
        <v>N° ?</v>
      </c>
      <c r="P100" s="5" t="str">
        <f>IF($N100="","N° ?",VLOOKUP($N100,Tableau1[],3,FALSE))</f>
        <v>N° ?</v>
      </c>
      <c r="Q100" s="5" t="str">
        <f>IF($N100="","N° ?",VLOOKUP($N100,Tableau1[],4,FALSE))</f>
        <v>N° ?</v>
      </c>
      <c r="R100" s="5" t="str">
        <f>IF($N100="","N° ?",VLOOKUP($N100,Tableau1[],6,FALSE))</f>
        <v>N° ?</v>
      </c>
      <c r="S100">
        <f>Tableau245911[[#This Row],[Rang]]</f>
        <v>98</v>
      </c>
    </row>
    <row r="101" spans="1:27" x14ac:dyDescent="0.2">
      <c r="A101" s="4">
        <f t="shared" si="3"/>
        <v>99</v>
      </c>
      <c r="C101" s="5" t="str">
        <f>IF($B101="","N° ?",VLOOKUP($B101,Tableau1[],2,FALSE))</f>
        <v>N° ?</v>
      </c>
      <c r="D101" s="5" t="str">
        <f>IF($B101="","N° ?",VLOOKUP($B101,Tableau1[],3,FALSE))</f>
        <v>N° ?</v>
      </c>
      <c r="E101" s="5" t="str">
        <f>IF($B101="","N° ?",VLOOKUP($B101,Tableau1[],4,FALSE))</f>
        <v>N° ?</v>
      </c>
      <c r="F101" s="5" t="str">
        <f>IF($B101="","N° ?",VLOOKUP($B101,Tableau1[],6,FALSE))</f>
        <v>N° ?</v>
      </c>
      <c r="G101">
        <f>Tableau24510[[#This Row],[Rang]]</f>
        <v>99</v>
      </c>
      <c r="M101" s="4">
        <f t="shared" si="4"/>
        <v>99</v>
      </c>
      <c r="O101" s="5" t="str">
        <f>IF($N101="","N° ?",VLOOKUP($N101,Tableau1[],2,FALSE))</f>
        <v>N° ?</v>
      </c>
      <c r="P101" s="5" t="str">
        <f>IF($N101="","N° ?",VLOOKUP($N101,Tableau1[],3,FALSE))</f>
        <v>N° ?</v>
      </c>
      <c r="Q101" s="5" t="str">
        <f>IF($N101="","N° ?",VLOOKUP($N101,Tableau1[],4,FALSE))</f>
        <v>N° ?</v>
      </c>
      <c r="R101" s="5" t="str">
        <f>IF($N101="","N° ?",VLOOKUP($N101,Tableau1[],6,FALSE))</f>
        <v>N° ?</v>
      </c>
      <c r="S101">
        <f>Tableau245911[[#This Row],[Rang]]</f>
        <v>99</v>
      </c>
    </row>
    <row r="102" spans="1:27" x14ac:dyDescent="0.2">
      <c r="A102" s="4">
        <f t="shared" si="3"/>
        <v>100</v>
      </c>
      <c r="C102" s="5" t="str">
        <f>IF($B102="","N° ?",VLOOKUP($B102,Tableau1[],2,FALSE))</f>
        <v>N° ?</v>
      </c>
      <c r="D102" s="5" t="str">
        <f>IF($B102="","N° ?",VLOOKUP($B102,Tableau1[],3,FALSE))</f>
        <v>N° ?</v>
      </c>
      <c r="E102" s="5" t="str">
        <f>IF($B102="","N° ?",VLOOKUP($B102,Tableau1[],4,FALSE))</f>
        <v>N° ?</v>
      </c>
      <c r="F102" s="5" t="str">
        <f>IF($B102="","N° ?",VLOOKUP($B102,Tableau1[],6,FALSE))</f>
        <v>N° ?</v>
      </c>
      <c r="G102">
        <f>Tableau24510[[#This Row],[Rang]]</f>
        <v>100</v>
      </c>
      <c r="M102" s="4">
        <f t="shared" si="4"/>
        <v>100</v>
      </c>
      <c r="O102" s="5" t="str">
        <f>IF($N102="","N° ?",VLOOKUP($N102,Tableau1[],2,FALSE))</f>
        <v>N° ?</v>
      </c>
      <c r="P102" s="5" t="str">
        <f>IF($N102="","N° ?",VLOOKUP($N102,Tableau1[],3,FALSE))</f>
        <v>N° ?</v>
      </c>
      <c r="Q102" s="5" t="str">
        <f>IF($N102="","N° ?",VLOOKUP($N102,Tableau1[],4,FALSE))</f>
        <v>N° ?</v>
      </c>
      <c r="R102" s="5" t="str">
        <f>IF($N102="","N° ?",VLOOKUP($N102,Tableau1[],6,FALSE))</f>
        <v>N° ?</v>
      </c>
      <c r="S102">
        <f>Tableau245911[[#This Row],[Rang]]</f>
        <v>100</v>
      </c>
    </row>
    <row r="104" spans="1:27" ht="17" thickBot="1" x14ac:dyDescent="0.25"/>
    <row r="105" spans="1:27" x14ac:dyDescent="0.2">
      <c r="A105" s="24" t="s">
        <v>1153</v>
      </c>
      <c r="B105" s="25"/>
      <c r="C105" s="25"/>
      <c r="D105" s="25"/>
      <c r="E105" s="25"/>
      <c r="F105" s="26"/>
      <c r="H105" s="24" t="s">
        <v>1154</v>
      </c>
      <c r="I105" s="25"/>
      <c r="J105" s="25"/>
      <c r="K105" s="25"/>
      <c r="L105" s="25"/>
      <c r="M105" s="26"/>
      <c r="O105" s="30" t="s">
        <v>1155</v>
      </c>
      <c r="P105" s="31"/>
      <c r="Q105" s="31"/>
      <c r="R105" s="31"/>
      <c r="S105" s="31"/>
      <c r="T105" s="32"/>
      <c r="V105" s="30" t="s">
        <v>1156</v>
      </c>
      <c r="W105" s="31"/>
      <c r="X105" s="31"/>
      <c r="Y105" s="31"/>
      <c r="Z105" s="31"/>
      <c r="AA105" s="32"/>
    </row>
    <row r="106" spans="1:27" ht="17" thickBot="1" x14ac:dyDescent="0.25">
      <c r="A106" s="27"/>
      <c r="B106" s="28"/>
      <c r="C106" s="28"/>
      <c r="D106" s="28"/>
      <c r="E106" s="28"/>
      <c r="F106" s="29"/>
      <c r="H106" s="27"/>
      <c r="I106" s="28"/>
      <c r="J106" s="28"/>
      <c r="K106" s="28"/>
      <c r="L106" s="28"/>
      <c r="M106" s="29"/>
      <c r="O106" s="33"/>
      <c r="P106" s="34"/>
      <c r="Q106" s="34"/>
      <c r="R106" s="34"/>
      <c r="S106" s="34"/>
      <c r="T106" s="35"/>
      <c r="V106" s="33"/>
      <c r="W106" s="34"/>
      <c r="X106" s="34"/>
      <c r="Y106" s="34"/>
      <c r="Z106" s="34"/>
      <c r="AA106" s="35"/>
    </row>
    <row r="107" spans="1:27" x14ac:dyDescent="0.2">
      <c r="A107" t="s">
        <v>1056</v>
      </c>
      <c r="B107" t="s">
        <v>0</v>
      </c>
      <c r="C107" t="s">
        <v>1</v>
      </c>
      <c r="D107" t="s">
        <v>2</v>
      </c>
      <c r="E107" t="s">
        <v>3</v>
      </c>
      <c r="F107" t="s">
        <v>1057</v>
      </c>
      <c r="H107" t="s">
        <v>1056</v>
      </c>
      <c r="I107" t="s">
        <v>0</v>
      </c>
      <c r="J107" t="s">
        <v>1</v>
      </c>
      <c r="K107" t="s">
        <v>2</v>
      </c>
      <c r="L107" t="s">
        <v>3</v>
      </c>
      <c r="M107" t="s">
        <v>1057</v>
      </c>
      <c r="O107" t="s">
        <v>1056</v>
      </c>
      <c r="P107" t="s">
        <v>0</v>
      </c>
      <c r="Q107" t="s">
        <v>1</v>
      </c>
      <c r="R107" t="s">
        <v>2</v>
      </c>
      <c r="S107" t="s">
        <v>3</v>
      </c>
      <c r="T107" t="s">
        <v>1057</v>
      </c>
      <c r="V107" t="s">
        <v>1056</v>
      </c>
      <c r="W107" t="s">
        <v>0</v>
      </c>
      <c r="X107" t="s">
        <v>1</v>
      </c>
      <c r="Y107" t="s">
        <v>2</v>
      </c>
      <c r="Z107" t="s">
        <v>3</v>
      </c>
      <c r="AA107" t="s">
        <v>1057</v>
      </c>
    </row>
    <row r="139" spans="1:20" ht="17" thickBot="1" x14ac:dyDescent="0.25"/>
    <row r="140" spans="1:20" x14ac:dyDescent="0.2">
      <c r="A140" s="30" t="s">
        <v>1159</v>
      </c>
      <c r="B140" s="31"/>
      <c r="C140" s="31"/>
      <c r="D140" s="31"/>
      <c r="E140" s="31"/>
      <c r="F140" s="32"/>
      <c r="H140" s="30" t="s">
        <v>1158</v>
      </c>
      <c r="I140" s="31"/>
      <c r="J140" s="31"/>
      <c r="K140" s="31"/>
      <c r="L140" s="31"/>
      <c r="M140" s="32"/>
      <c r="O140" s="30" t="s">
        <v>1157</v>
      </c>
      <c r="P140" s="31"/>
      <c r="Q140" s="31"/>
      <c r="R140" s="31"/>
      <c r="S140" s="31"/>
      <c r="T140" s="32"/>
    </row>
    <row r="141" spans="1:20" ht="17" thickBot="1" x14ac:dyDescent="0.25">
      <c r="A141" s="33"/>
      <c r="B141" s="34"/>
      <c r="C141" s="34"/>
      <c r="D141" s="34"/>
      <c r="E141" s="34"/>
      <c r="F141" s="35"/>
      <c r="H141" s="33"/>
      <c r="I141" s="34"/>
      <c r="J141" s="34"/>
      <c r="K141" s="34"/>
      <c r="L141" s="34"/>
      <c r="M141" s="35"/>
      <c r="O141" s="33"/>
      <c r="P141" s="34"/>
      <c r="Q141" s="34"/>
      <c r="R141" s="34"/>
      <c r="S141" s="34"/>
      <c r="T141" s="35"/>
    </row>
    <row r="142" spans="1:20" x14ac:dyDescent="0.2">
      <c r="A142" t="s">
        <v>1056</v>
      </c>
      <c r="B142" t="s">
        <v>0</v>
      </c>
      <c r="C142" t="s">
        <v>1</v>
      </c>
      <c r="D142" t="s">
        <v>2</v>
      </c>
      <c r="E142" t="s">
        <v>3</v>
      </c>
      <c r="F142" t="s">
        <v>1057</v>
      </c>
      <c r="H142" t="s">
        <v>1056</v>
      </c>
      <c r="I142" t="s">
        <v>0</v>
      </c>
      <c r="J142" t="s">
        <v>1</v>
      </c>
      <c r="K142" t="s">
        <v>2</v>
      </c>
      <c r="L142" t="s">
        <v>3</v>
      </c>
      <c r="M142" t="s">
        <v>1057</v>
      </c>
      <c r="O142" t="s">
        <v>1056</v>
      </c>
      <c r="P142" t="s">
        <v>0</v>
      </c>
      <c r="Q142" t="s">
        <v>1</v>
      </c>
      <c r="R142" t="s">
        <v>2</v>
      </c>
      <c r="S142" t="s">
        <v>3</v>
      </c>
      <c r="T142" t="s">
        <v>1057</v>
      </c>
    </row>
  </sheetData>
  <mergeCells count="10">
    <mergeCell ref="V105:AA106"/>
    <mergeCell ref="A140:F141"/>
    <mergeCell ref="H140:M141"/>
    <mergeCell ref="O140:T141"/>
    <mergeCell ref="A1:G1"/>
    <mergeCell ref="M1:S1"/>
    <mergeCell ref="I1:K2"/>
    <mergeCell ref="A105:F106"/>
    <mergeCell ref="H105:M106"/>
    <mergeCell ref="O105:T106"/>
  </mergeCell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470F4-3DC3-8E4B-9965-8ADAB2B9905A}">
  <dimension ref="A1:AA142"/>
  <sheetViews>
    <sheetView workbookViewId="0">
      <selection activeCell="O142" sqref="O142"/>
    </sheetView>
  </sheetViews>
  <sheetFormatPr baseColWidth="10" defaultRowHeight="16" x14ac:dyDescent="0.2"/>
  <cols>
    <col min="1" max="1" width="12.1640625" customWidth="1"/>
    <col min="13" max="13" width="12.6640625" customWidth="1"/>
  </cols>
  <sheetData>
    <row r="1" spans="1:19" ht="30" thickBot="1" x14ac:dyDescent="0.25">
      <c r="A1" s="12" t="s">
        <v>1064</v>
      </c>
      <c r="B1" s="13"/>
      <c r="C1" s="13"/>
      <c r="D1" s="13"/>
      <c r="E1" s="13"/>
      <c r="F1" s="13"/>
      <c r="G1" s="14"/>
      <c r="I1" s="18" t="s">
        <v>1066</v>
      </c>
      <c r="J1" s="19"/>
      <c r="K1" s="20"/>
      <c r="M1" s="15" t="s">
        <v>1065</v>
      </c>
      <c r="N1" s="16"/>
      <c r="O1" s="16"/>
      <c r="P1" s="16"/>
      <c r="Q1" s="16"/>
      <c r="R1" s="16"/>
      <c r="S1" s="17"/>
    </row>
    <row r="2" spans="1:19" ht="17" thickBot="1" x14ac:dyDescent="0.25">
      <c r="A2" t="s">
        <v>1056</v>
      </c>
      <c r="B2" t="s">
        <v>0</v>
      </c>
      <c r="C2" t="s">
        <v>1</v>
      </c>
      <c r="D2" t="s">
        <v>2</v>
      </c>
      <c r="E2" t="s">
        <v>3</v>
      </c>
      <c r="F2" t="s">
        <v>5</v>
      </c>
      <c r="G2" t="s">
        <v>1057</v>
      </c>
      <c r="I2" s="21"/>
      <c r="J2" s="22"/>
      <c r="K2" s="23"/>
      <c r="M2" t="s">
        <v>1056</v>
      </c>
      <c r="N2" t="s">
        <v>0</v>
      </c>
      <c r="O2" t="s">
        <v>1</v>
      </c>
      <c r="P2" t="s">
        <v>2</v>
      </c>
      <c r="Q2" t="s">
        <v>3</v>
      </c>
      <c r="R2" t="s">
        <v>5</v>
      </c>
      <c r="S2" t="s">
        <v>1057</v>
      </c>
    </row>
    <row r="3" spans="1:19" ht="17" thickBot="1" x14ac:dyDescent="0.25">
      <c r="A3" s="4">
        <v>1</v>
      </c>
      <c r="C3" t="str">
        <f>IF($B3="","N° ?",VLOOKUP($B3,Tableau1[],2,FALSE))</f>
        <v>N° ?</v>
      </c>
      <c r="D3" t="str">
        <f>IF($B3="","N° ?",VLOOKUP($B3,Tableau1[],3,FALSE))</f>
        <v>N° ?</v>
      </c>
      <c r="E3" t="str">
        <f>IF($B3="","N° ?",VLOOKUP($B3,Tableau1[],4,FALSE))</f>
        <v>N° ?</v>
      </c>
      <c r="F3" t="str">
        <f>IF($B3="","N° ?",VLOOKUP($B3,Tableau1[],6,FALSE))</f>
        <v>N° ?</v>
      </c>
      <c r="G3">
        <f>Tableau2451012[[#This Row],[Rang]]</f>
        <v>1</v>
      </c>
      <c r="I3" s="6" t="s">
        <v>3</v>
      </c>
      <c r="J3" s="6" t="s">
        <v>1057</v>
      </c>
      <c r="K3" s="6" t="s">
        <v>1056</v>
      </c>
      <c r="M3" s="4">
        <v>1</v>
      </c>
      <c r="O3" t="str">
        <f>IF($N3="","N° ?",VLOOKUP($N3,Tableau1[],2,FALSE))</f>
        <v>N° ?</v>
      </c>
      <c r="P3" t="str">
        <f>IF($N3="","N° ?",VLOOKUP($N3,Tableau1[],3,FALSE))</f>
        <v>N° ?</v>
      </c>
      <c r="Q3" t="str">
        <f>IF($N3="","N° ?",VLOOKUP($N3,Tableau1[],4,FALSE))</f>
        <v>N° ?</v>
      </c>
      <c r="R3" t="str">
        <f>IF($N3="","N° ?",VLOOKUP($N3,Tableau1[],6,FALSE))</f>
        <v>N° ?</v>
      </c>
      <c r="S3">
        <f>Tableau24591113[[#This Row],[Rang]]</f>
        <v>1</v>
      </c>
    </row>
    <row r="4" spans="1:19" x14ac:dyDescent="0.2">
      <c r="A4" s="4">
        <f>A3+1</f>
        <v>2</v>
      </c>
      <c r="C4" t="str">
        <f>IF($B4="","N° ?",VLOOKUP($B4,Tableau1[],2,FALSE))</f>
        <v>N° ?</v>
      </c>
      <c r="D4" t="str">
        <f>IF($B4="","N° ?",VLOOKUP($B4,Tableau1[],3,FALSE))</f>
        <v>N° ?</v>
      </c>
      <c r="E4" t="str">
        <f>IF($B4="","N° ?",VLOOKUP($B4,Tableau1[],4,FALSE))</f>
        <v>N° ?</v>
      </c>
      <c r="F4" t="str">
        <f>IF($B4="","N° ?",VLOOKUP($B4,Tableau1[],6,FALSE))</f>
        <v>N° ?</v>
      </c>
      <c r="G4">
        <f>Tableau2451012[[#This Row],[Rang]]</f>
        <v>2</v>
      </c>
      <c r="I4" s="7" t="s">
        <v>1073</v>
      </c>
      <c r="J4" s="7">
        <f>SUMIF('Minimes 2 - 3ème'!$E$3:$E$102,"3_1",'Minimes 2 - 3ème'!$G$3:$G$102)+SUMIF('Minimes 2 - 3ème'!$Q$3:$Q$102,"3_1",'Minimes 2 - 3ème'!$S$3:$S$102)</f>
        <v>0</v>
      </c>
      <c r="K4" s="7">
        <f>RANK(J4,$J$4:$J$10,1)</f>
        <v>1</v>
      </c>
      <c r="M4" s="4">
        <f>M3+1</f>
        <v>2</v>
      </c>
      <c r="O4" t="str">
        <f>IF($N4="","N° ?",VLOOKUP($N4,Tableau1[],2,FALSE))</f>
        <v>N° ?</v>
      </c>
      <c r="P4" t="str">
        <f>IF($N4="","N° ?",VLOOKUP($N4,Tableau1[],3,FALSE))</f>
        <v>N° ?</v>
      </c>
      <c r="Q4" t="str">
        <f>IF($N4="","N° ?",VLOOKUP($N4,Tableau1[],4,FALSE))</f>
        <v>N° ?</v>
      </c>
      <c r="R4" t="str">
        <f>IF($N4="","N° ?",VLOOKUP($N4,Tableau1[],6,FALSE))</f>
        <v>N° ?</v>
      </c>
      <c r="S4">
        <f>Tableau24591113[[#This Row],[Rang]]</f>
        <v>2</v>
      </c>
    </row>
    <row r="5" spans="1:19" x14ac:dyDescent="0.2">
      <c r="A5" s="4">
        <f t="shared" ref="A5:A68" si="0">A4+1</f>
        <v>3</v>
      </c>
      <c r="C5" t="str">
        <f>IF($B5="","N° ?",VLOOKUP($B5,Tableau1[],2,FALSE))</f>
        <v>N° ?</v>
      </c>
      <c r="D5" t="str">
        <f>IF($B5="","N° ?",VLOOKUP($B5,Tableau1[],3,FALSE))</f>
        <v>N° ?</v>
      </c>
      <c r="E5" t="str">
        <f>IF($B5="","N° ?",VLOOKUP($B5,Tableau1[],4,FALSE))</f>
        <v>N° ?</v>
      </c>
      <c r="F5" t="str">
        <f>IF($B5="","N° ?",VLOOKUP($B5,Tableau1[],6,FALSE))</f>
        <v>N° ?</v>
      </c>
      <c r="G5">
        <f>Tableau2451012[[#This Row],[Rang]]</f>
        <v>3</v>
      </c>
      <c r="I5" s="8" t="s">
        <v>1074</v>
      </c>
      <c r="J5" s="8">
        <f>SUMIF('Minimes 2 - 3ème'!$E$3:$E$102,"3_2",'Minimes 2 - 3ème'!$G$3:$G$102)+SUMIF('Minimes 2 - 3ème'!$Q$3:$Q$102,"3_2",'Minimes 2 - 3ème'!$S$3:$S$102)</f>
        <v>0</v>
      </c>
      <c r="K5" s="8">
        <f t="shared" ref="K5:K10" si="1">RANK(J5,$J$4:$J$10,1)</f>
        <v>1</v>
      </c>
      <c r="M5" s="4">
        <f t="shared" ref="M5:M68" si="2">M4+1</f>
        <v>3</v>
      </c>
      <c r="O5" t="str">
        <f>IF($N5="","N° ?",VLOOKUP($N5,Tableau1[],2,FALSE))</f>
        <v>N° ?</v>
      </c>
      <c r="P5" t="str">
        <f>IF($N5="","N° ?",VLOOKUP($N5,Tableau1[],3,FALSE))</f>
        <v>N° ?</v>
      </c>
      <c r="Q5" t="str">
        <f>IF($N5="","N° ?",VLOOKUP($N5,Tableau1[],4,FALSE))</f>
        <v>N° ?</v>
      </c>
      <c r="R5" t="str">
        <f>IF($N5="","N° ?",VLOOKUP($N5,Tableau1[],6,FALSE))</f>
        <v>N° ?</v>
      </c>
      <c r="S5">
        <f>Tableau24591113[[#This Row],[Rang]]</f>
        <v>3</v>
      </c>
    </row>
    <row r="6" spans="1:19" x14ac:dyDescent="0.2">
      <c r="A6" s="4">
        <f t="shared" si="0"/>
        <v>4</v>
      </c>
      <c r="C6" t="str">
        <f>IF($B6="","N° ?",VLOOKUP($B6,Tableau1[],2,FALSE))</f>
        <v>N° ?</v>
      </c>
      <c r="D6" t="str">
        <f>IF($B6="","N° ?",VLOOKUP($B6,Tableau1[],3,FALSE))</f>
        <v>N° ?</v>
      </c>
      <c r="E6" t="str">
        <f>IF($B6="","N° ?",VLOOKUP($B6,Tableau1[],4,FALSE))</f>
        <v>N° ?</v>
      </c>
      <c r="F6" t="str">
        <f>IF($B6="","N° ?",VLOOKUP($B6,Tableau1[],6,FALSE))</f>
        <v>N° ?</v>
      </c>
      <c r="G6">
        <f>Tableau2451012[[#This Row],[Rang]]</f>
        <v>4</v>
      </c>
      <c r="I6" s="8" t="s">
        <v>1075</v>
      </c>
      <c r="J6" s="8">
        <f>SUMIF('Minimes 2 - 3ème'!$E$3:$E$102,"3_3",'Minimes 2 - 3ème'!$G$3:$G$102)+SUMIF('Minimes 2 - 3ème'!$Q$3:$Q$102,"3_3",'Minimes 2 - 3ème'!$S$3:$S$102)</f>
        <v>0</v>
      </c>
      <c r="K6" s="8">
        <f t="shared" si="1"/>
        <v>1</v>
      </c>
      <c r="M6" s="4">
        <f t="shared" si="2"/>
        <v>4</v>
      </c>
      <c r="O6" t="str">
        <f>IF($N6="","N° ?",VLOOKUP($N6,Tableau1[],2,FALSE))</f>
        <v>N° ?</v>
      </c>
      <c r="P6" t="str">
        <f>IF($N6="","N° ?",VLOOKUP($N6,Tableau1[],3,FALSE))</f>
        <v>N° ?</v>
      </c>
      <c r="Q6" t="str">
        <f>IF($N6="","N° ?",VLOOKUP($N6,Tableau1[],4,FALSE))</f>
        <v>N° ?</v>
      </c>
      <c r="R6" t="str">
        <f>IF($N6="","N° ?",VLOOKUP($N6,Tableau1[],6,FALSE))</f>
        <v>N° ?</v>
      </c>
      <c r="S6">
        <f>Tableau24591113[[#This Row],[Rang]]</f>
        <v>4</v>
      </c>
    </row>
    <row r="7" spans="1:19" x14ac:dyDescent="0.2">
      <c r="A7" s="4">
        <f t="shared" si="0"/>
        <v>5</v>
      </c>
      <c r="C7" t="str">
        <f>IF($B7="","N° ?",VLOOKUP($B7,Tableau1[],2,FALSE))</f>
        <v>N° ?</v>
      </c>
      <c r="D7" t="str">
        <f>IF($B7="","N° ?",VLOOKUP($B7,Tableau1[],3,FALSE))</f>
        <v>N° ?</v>
      </c>
      <c r="E7" t="str">
        <f>IF($B7="","N° ?",VLOOKUP($B7,Tableau1[],4,FALSE))</f>
        <v>N° ?</v>
      </c>
      <c r="F7" t="str">
        <f>IF($B7="","N° ?",VLOOKUP($B7,Tableau1[],6,FALSE))</f>
        <v>N° ?</v>
      </c>
      <c r="G7">
        <f>Tableau2451012[[#This Row],[Rang]]</f>
        <v>5</v>
      </c>
      <c r="I7" s="8" t="s">
        <v>1076</v>
      </c>
      <c r="J7" s="8">
        <f>SUMIF('Minimes 2 - 3ème'!$E$3:$E$102,"3_4",'Minimes 2 - 3ème'!$G$3:$G$102)+SUMIF('Minimes 2 - 3ème'!$Q$3:$Q$102,"3_4",'Minimes 2 - 3ème'!$S$3:$S$102)</f>
        <v>0</v>
      </c>
      <c r="K7" s="8">
        <f t="shared" si="1"/>
        <v>1</v>
      </c>
      <c r="M7" s="4">
        <f t="shared" si="2"/>
        <v>5</v>
      </c>
      <c r="O7" t="str">
        <f>IF($N7="","N° ?",VLOOKUP($N7,Tableau1[],2,FALSE))</f>
        <v>N° ?</v>
      </c>
      <c r="P7" t="str">
        <f>IF($N7="","N° ?",VLOOKUP($N7,Tableau1[],3,FALSE))</f>
        <v>N° ?</v>
      </c>
      <c r="Q7" t="str">
        <f>IF($N7="","N° ?",VLOOKUP($N7,Tableau1[],4,FALSE))</f>
        <v>N° ?</v>
      </c>
      <c r="R7" t="str">
        <f>IF($N7="","N° ?",VLOOKUP($N7,Tableau1[],6,FALSE))</f>
        <v>N° ?</v>
      </c>
      <c r="S7">
        <f>Tableau24591113[[#This Row],[Rang]]</f>
        <v>5</v>
      </c>
    </row>
    <row r="8" spans="1:19" x14ac:dyDescent="0.2">
      <c r="A8" s="4">
        <f t="shared" si="0"/>
        <v>6</v>
      </c>
      <c r="C8" t="str">
        <f>IF($B8="","N° ?",VLOOKUP($B8,Tableau1[],2,FALSE))</f>
        <v>N° ?</v>
      </c>
      <c r="D8" t="str">
        <f>IF($B8="","N° ?",VLOOKUP($B8,Tableau1[],3,FALSE))</f>
        <v>N° ?</v>
      </c>
      <c r="E8" t="str">
        <f>IF($B8="","N° ?",VLOOKUP($B8,Tableau1[],4,FALSE))</f>
        <v>N° ?</v>
      </c>
      <c r="F8" t="str">
        <f>IF($B8="","N° ?",VLOOKUP($B8,Tableau1[],6,FALSE))</f>
        <v>N° ?</v>
      </c>
      <c r="G8">
        <f>Tableau2451012[[#This Row],[Rang]]</f>
        <v>6</v>
      </c>
      <c r="I8" s="8" t="s">
        <v>1077</v>
      </c>
      <c r="J8" s="8">
        <f>SUMIF('Minimes 2 - 3ème'!$E$3:$E$102,"3_5",'Minimes 2 - 3ème'!$G$3:$G$102)+SUMIF('Minimes 2 - 3ème'!$Q$3:$Q$102,"3_5",'Minimes 2 - 3ème'!$S$3:$S$102)</f>
        <v>0</v>
      </c>
      <c r="K8" s="8">
        <f t="shared" si="1"/>
        <v>1</v>
      </c>
      <c r="M8" s="4">
        <f t="shared" si="2"/>
        <v>6</v>
      </c>
      <c r="O8" t="str">
        <f>IF($N8="","N° ?",VLOOKUP($N8,Tableau1[],2,FALSE))</f>
        <v>N° ?</v>
      </c>
      <c r="P8" t="str">
        <f>IF($N8="","N° ?",VLOOKUP($N8,Tableau1[],3,FALSE))</f>
        <v>N° ?</v>
      </c>
      <c r="Q8" t="str">
        <f>IF($N8="","N° ?",VLOOKUP($N8,Tableau1[],4,FALSE))</f>
        <v>N° ?</v>
      </c>
      <c r="R8" t="str">
        <f>IF($N8="","N° ?",VLOOKUP($N8,Tableau1[],6,FALSE))</f>
        <v>N° ?</v>
      </c>
      <c r="S8">
        <f>Tableau24591113[[#This Row],[Rang]]</f>
        <v>6</v>
      </c>
    </row>
    <row r="9" spans="1:19" x14ac:dyDescent="0.2">
      <c r="A9" s="4">
        <f t="shared" si="0"/>
        <v>7</v>
      </c>
      <c r="C9" t="str">
        <f>IF($B9="","N° ?",VLOOKUP($B9,Tableau1[],2,FALSE))</f>
        <v>N° ?</v>
      </c>
      <c r="D9" t="str">
        <f>IF($B9="","N° ?",VLOOKUP($B9,Tableau1[],3,FALSE))</f>
        <v>N° ?</v>
      </c>
      <c r="E9" t="str">
        <f>IF($B9="","N° ?",VLOOKUP($B9,Tableau1[],4,FALSE))</f>
        <v>N° ?</v>
      </c>
      <c r="F9" t="str">
        <f>IF($B9="","N° ?",VLOOKUP($B9,Tableau1[],6,FALSE))</f>
        <v>N° ?</v>
      </c>
      <c r="G9">
        <f>Tableau2451012[[#This Row],[Rang]]</f>
        <v>7</v>
      </c>
      <c r="I9" s="8" t="s">
        <v>1079</v>
      </c>
      <c r="J9" s="8">
        <f>SUMIF('Minimes 2 - 3ème'!$E$3:$E$102,"3_6",'Minimes 2 - 3ème'!$G$3:$G$102)+SUMIF('Minimes 2 - 3ème'!$Q$3:$Q$102,"3_6",'Minimes 2 - 3ème'!$S$3:$S$102)</f>
        <v>0</v>
      </c>
      <c r="K9" s="8">
        <f t="shared" si="1"/>
        <v>1</v>
      </c>
      <c r="M9" s="4">
        <f t="shared" si="2"/>
        <v>7</v>
      </c>
      <c r="O9" t="str">
        <f>IF($N9="","N° ?",VLOOKUP($N9,Tableau1[],2,FALSE))</f>
        <v>N° ?</v>
      </c>
      <c r="P9" t="str">
        <f>IF($N9="","N° ?",VLOOKUP($N9,Tableau1[],3,FALSE))</f>
        <v>N° ?</v>
      </c>
      <c r="Q9" t="str">
        <f>IF($N9="","N° ?",VLOOKUP($N9,Tableau1[],4,FALSE))</f>
        <v>N° ?</v>
      </c>
      <c r="R9" t="str">
        <f>IF($N9="","N° ?",VLOOKUP($N9,Tableau1[],6,FALSE))</f>
        <v>N° ?</v>
      </c>
      <c r="S9">
        <f>Tableau24591113[[#This Row],[Rang]]</f>
        <v>7</v>
      </c>
    </row>
    <row r="10" spans="1:19" ht="17" thickBot="1" x14ac:dyDescent="0.25">
      <c r="A10" s="4">
        <f t="shared" si="0"/>
        <v>8</v>
      </c>
      <c r="C10" t="str">
        <f>IF($B10="","N° ?",VLOOKUP($B10,Tableau1[],2,FALSE))</f>
        <v>N° ?</v>
      </c>
      <c r="D10" t="str">
        <f>IF($B10="","N° ?",VLOOKUP($B10,Tableau1[],3,FALSE))</f>
        <v>N° ?</v>
      </c>
      <c r="E10" t="str">
        <f>IF($B10="","N° ?",VLOOKUP($B10,Tableau1[],4,FALSE))</f>
        <v>N° ?</v>
      </c>
      <c r="F10" t="str">
        <f>IF($B10="","N° ?",VLOOKUP($B10,Tableau1[],6,FALSE))</f>
        <v>N° ?</v>
      </c>
      <c r="G10">
        <f>Tableau2451012[[#This Row],[Rang]]</f>
        <v>8</v>
      </c>
      <c r="I10" s="9" t="s">
        <v>1078</v>
      </c>
      <c r="J10" s="9">
        <f>SUMIF('Minimes 2 - 3ème'!$E$3:$E$102,"3_7",'Minimes 2 - 3ème'!$G$3:$G$102)+SUMIF('Minimes 2 - 3ème'!$Q$3:$Q$102,"3_7",'Minimes 2 - 3ème'!$S$3:$S$102)</f>
        <v>0</v>
      </c>
      <c r="K10" s="9">
        <f t="shared" si="1"/>
        <v>1</v>
      </c>
      <c r="M10" s="4">
        <f t="shared" si="2"/>
        <v>8</v>
      </c>
      <c r="O10" t="str">
        <f>IF($N10="","N° ?",VLOOKUP($N10,Tableau1[],2,FALSE))</f>
        <v>N° ?</v>
      </c>
      <c r="P10" t="str">
        <f>IF($N10="","N° ?",VLOOKUP($N10,Tableau1[],3,FALSE))</f>
        <v>N° ?</v>
      </c>
      <c r="Q10" t="str">
        <f>IF($N10="","N° ?",VLOOKUP($N10,Tableau1[],4,FALSE))</f>
        <v>N° ?</v>
      </c>
      <c r="R10" t="str">
        <f>IF($N10="","N° ?",VLOOKUP($N10,Tableau1[],6,FALSE))</f>
        <v>N° ?</v>
      </c>
      <c r="S10">
        <f>Tableau24591113[[#This Row],[Rang]]</f>
        <v>8</v>
      </c>
    </row>
    <row r="11" spans="1:19" x14ac:dyDescent="0.2">
      <c r="A11" s="4">
        <f t="shared" si="0"/>
        <v>9</v>
      </c>
      <c r="C11" t="str">
        <f>IF($B11="","N° ?",VLOOKUP($B11,Tableau1[],2,FALSE))</f>
        <v>N° ?</v>
      </c>
      <c r="D11" t="str">
        <f>IF($B11="","N° ?",VLOOKUP($B11,Tableau1[],3,FALSE))</f>
        <v>N° ?</v>
      </c>
      <c r="E11" t="str">
        <f>IF($B11="","N° ?",VLOOKUP($B11,Tableau1[],4,FALSE))</f>
        <v>N° ?</v>
      </c>
      <c r="F11" t="str">
        <f>IF($B11="","N° ?",VLOOKUP($B11,Tableau1[],6,FALSE))</f>
        <v>N° ?</v>
      </c>
      <c r="G11">
        <f>Tableau2451012[[#This Row],[Rang]]</f>
        <v>9</v>
      </c>
      <c r="M11" s="4">
        <f t="shared" si="2"/>
        <v>9</v>
      </c>
      <c r="O11" t="str">
        <f>IF($N11="","N° ?",VLOOKUP($N11,Tableau1[],2,FALSE))</f>
        <v>N° ?</v>
      </c>
      <c r="P11" t="str">
        <f>IF($N11="","N° ?",VLOOKUP($N11,Tableau1[],3,FALSE))</f>
        <v>N° ?</v>
      </c>
      <c r="Q11" t="str">
        <f>IF($N11="","N° ?",VLOOKUP($N11,Tableau1[],4,FALSE))</f>
        <v>N° ?</v>
      </c>
      <c r="R11" t="str">
        <f>IF($N11="","N° ?",VLOOKUP($N11,Tableau1[],6,FALSE))</f>
        <v>N° ?</v>
      </c>
      <c r="S11">
        <f>Tableau24591113[[#This Row],[Rang]]</f>
        <v>9</v>
      </c>
    </row>
    <row r="12" spans="1:19" x14ac:dyDescent="0.2">
      <c r="A12" s="4">
        <f t="shared" si="0"/>
        <v>10</v>
      </c>
      <c r="C12" t="str">
        <f>IF($B12="","N° ?",VLOOKUP($B12,Tableau1[],2,FALSE))</f>
        <v>N° ?</v>
      </c>
      <c r="D12" t="str">
        <f>IF($B12="","N° ?",VLOOKUP($B12,Tableau1[],3,FALSE))</f>
        <v>N° ?</v>
      </c>
      <c r="E12" t="str">
        <f>IF($B12="","N° ?",VLOOKUP($B12,Tableau1[],4,FALSE))</f>
        <v>N° ?</v>
      </c>
      <c r="F12" t="str">
        <f>IF($B12="","N° ?",VLOOKUP($B12,Tableau1[],6,FALSE))</f>
        <v>N° ?</v>
      </c>
      <c r="G12">
        <f>Tableau2451012[[#This Row],[Rang]]</f>
        <v>10</v>
      </c>
      <c r="M12" s="4">
        <f t="shared" si="2"/>
        <v>10</v>
      </c>
      <c r="O12" t="str">
        <f>IF($N12="","N° ?",VLOOKUP($N12,Tableau1[],2,FALSE))</f>
        <v>N° ?</v>
      </c>
      <c r="P12" t="str">
        <f>IF($N12="","N° ?",VLOOKUP($N12,Tableau1[],3,FALSE))</f>
        <v>N° ?</v>
      </c>
      <c r="Q12" t="str">
        <f>IF($N12="","N° ?",VLOOKUP($N12,Tableau1[],4,FALSE))</f>
        <v>N° ?</v>
      </c>
      <c r="R12" t="str">
        <f>IF($N12="","N° ?",VLOOKUP($N12,Tableau1[],6,FALSE))</f>
        <v>N° ?</v>
      </c>
      <c r="S12">
        <f>Tableau24591113[[#This Row],[Rang]]</f>
        <v>10</v>
      </c>
    </row>
    <row r="13" spans="1:19" x14ac:dyDescent="0.2">
      <c r="A13" s="4">
        <f t="shared" si="0"/>
        <v>11</v>
      </c>
      <c r="C13" t="str">
        <f>IF($B13="","N° ?",VLOOKUP($B13,Tableau1[],2,FALSE))</f>
        <v>N° ?</v>
      </c>
      <c r="D13" t="str">
        <f>IF($B13="","N° ?",VLOOKUP($B13,Tableau1[],3,FALSE))</f>
        <v>N° ?</v>
      </c>
      <c r="E13" t="str">
        <f>IF($B13="","N° ?",VLOOKUP($B13,Tableau1[],4,FALSE))</f>
        <v>N° ?</v>
      </c>
      <c r="F13" t="str">
        <f>IF($B13="","N° ?",VLOOKUP($B13,Tableau1[],6,FALSE))</f>
        <v>N° ?</v>
      </c>
      <c r="G13">
        <f>Tableau2451012[[#This Row],[Rang]]</f>
        <v>11</v>
      </c>
      <c r="M13" s="4">
        <f t="shared" si="2"/>
        <v>11</v>
      </c>
      <c r="O13" t="str">
        <f>IF($N13="","N° ?",VLOOKUP($N13,Tableau1[],2,FALSE))</f>
        <v>N° ?</v>
      </c>
      <c r="P13" t="str">
        <f>IF($N13="","N° ?",VLOOKUP($N13,Tableau1[],3,FALSE))</f>
        <v>N° ?</v>
      </c>
      <c r="Q13" t="str">
        <f>IF($N13="","N° ?",VLOOKUP($N13,Tableau1[],4,FALSE))</f>
        <v>N° ?</v>
      </c>
      <c r="R13" t="str">
        <f>IF($N13="","N° ?",VLOOKUP($N13,Tableau1[],6,FALSE))</f>
        <v>N° ?</v>
      </c>
      <c r="S13">
        <f>Tableau24591113[[#This Row],[Rang]]</f>
        <v>11</v>
      </c>
    </row>
    <row r="14" spans="1:19" x14ac:dyDescent="0.2">
      <c r="A14" s="4">
        <f t="shared" si="0"/>
        <v>12</v>
      </c>
      <c r="C14" t="str">
        <f>IF($B14="","N° ?",VLOOKUP($B14,Tableau1[],2,FALSE))</f>
        <v>N° ?</v>
      </c>
      <c r="D14" t="str">
        <f>IF($B14="","N° ?",VLOOKUP($B14,Tableau1[],3,FALSE))</f>
        <v>N° ?</v>
      </c>
      <c r="E14" t="str">
        <f>IF($B14="","N° ?",VLOOKUP($B14,Tableau1[],4,FALSE))</f>
        <v>N° ?</v>
      </c>
      <c r="F14" t="str">
        <f>IF($B14="","N° ?",VLOOKUP($B14,Tableau1[],6,FALSE))</f>
        <v>N° ?</v>
      </c>
      <c r="G14">
        <f>Tableau2451012[[#This Row],[Rang]]</f>
        <v>12</v>
      </c>
      <c r="M14" s="4">
        <f t="shared" si="2"/>
        <v>12</v>
      </c>
      <c r="O14" t="str">
        <f>IF($N14="","N° ?",VLOOKUP($N14,Tableau1[],2,FALSE))</f>
        <v>N° ?</v>
      </c>
      <c r="P14" t="str">
        <f>IF($N14="","N° ?",VLOOKUP($N14,Tableau1[],3,FALSE))</f>
        <v>N° ?</v>
      </c>
      <c r="Q14" t="str">
        <f>IF($N14="","N° ?",VLOOKUP($N14,Tableau1[],4,FALSE))</f>
        <v>N° ?</v>
      </c>
      <c r="R14" t="str">
        <f>IF($N14="","N° ?",VLOOKUP($N14,Tableau1[],6,FALSE))</f>
        <v>N° ?</v>
      </c>
      <c r="S14">
        <f>Tableau24591113[[#This Row],[Rang]]</f>
        <v>12</v>
      </c>
    </row>
    <row r="15" spans="1:19" x14ac:dyDescent="0.2">
      <c r="A15" s="4">
        <f t="shared" si="0"/>
        <v>13</v>
      </c>
      <c r="C15" t="str">
        <f>IF($B15="","N° ?",VLOOKUP($B15,Tableau1[],2,FALSE))</f>
        <v>N° ?</v>
      </c>
      <c r="D15" t="str">
        <f>IF($B15="","N° ?",VLOOKUP($B15,Tableau1[],3,FALSE))</f>
        <v>N° ?</v>
      </c>
      <c r="E15" t="str">
        <f>IF($B15="","N° ?",VLOOKUP($B15,Tableau1[],4,FALSE))</f>
        <v>N° ?</v>
      </c>
      <c r="F15" t="str">
        <f>IF($B15="","N° ?",VLOOKUP($B15,Tableau1[],6,FALSE))</f>
        <v>N° ?</v>
      </c>
      <c r="G15">
        <f>Tableau2451012[[#This Row],[Rang]]</f>
        <v>13</v>
      </c>
      <c r="M15" s="4">
        <f t="shared" si="2"/>
        <v>13</v>
      </c>
      <c r="O15" t="str">
        <f>IF($N15="","N° ?",VLOOKUP($N15,Tableau1[],2,FALSE))</f>
        <v>N° ?</v>
      </c>
      <c r="P15" t="str">
        <f>IF($N15="","N° ?",VLOOKUP($N15,Tableau1[],3,FALSE))</f>
        <v>N° ?</v>
      </c>
      <c r="Q15" t="str">
        <f>IF($N15="","N° ?",VLOOKUP($N15,Tableau1[],4,FALSE))</f>
        <v>N° ?</v>
      </c>
      <c r="R15" t="str">
        <f>IF($N15="","N° ?",VLOOKUP($N15,Tableau1[],6,FALSE))</f>
        <v>N° ?</v>
      </c>
      <c r="S15">
        <f>Tableau24591113[[#This Row],[Rang]]</f>
        <v>13</v>
      </c>
    </row>
    <row r="16" spans="1:19" x14ac:dyDescent="0.2">
      <c r="A16" s="4">
        <f t="shared" si="0"/>
        <v>14</v>
      </c>
      <c r="C16" t="str">
        <f>IF($B16="","N° ?",VLOOKUP($B16,Tableau1[],2,FALSE))</f>
        <v>N° ?</v>
      </c>
      <c r="D16" t="str">
        <f>IF($B16="","N° ?",VLOOKUP($B16,Tableau1[],3,FALSE))</f>
        <v>N° ?</v>
      </c>
      <c r="E16" t="str">
        <f>IF($B16="","N° ?",VLOOKUP($B16,Tableau1[],4,FALSE))</f>
        <v>N° ?</v>
      </c>
      <c r="F16" t="str">
        <f>IF($B16="","N° ?",VLOOKUP($B16,Tableau1[],6,FALSE))</f>
        <v>N° ?</v>
      </c>
      <c r="G16">
        <f>Tableau2451012[[#This Row],[Rang]]</f>
        <v>14</v>
      </c>
      <c r="M16" s="4">
        <f t="shared" si="2"/>
        <v>14</v>
      </c>
      <c r="O16" t="str">
        <f>IF($N16="","N° ?",VLOOKUP($N16,Tableau1[],2,FALSE))</f>
        <v>N° ?</v>
      </c>
      <c r="P16" t="str">
        <f>IF($N16="","N° ?",VLOOKUP($N16,Tableau1[],3,FALSE))</f>
        <v>N° ?</v>
      </c>
      <c r="Q16" t="str">
        <f>IF($N16="","N° ?",VLOOKUP($N16,Tableau1[],4,FALSE))</f>
        <v>N° ?</v>
      </c>
      <c r="R16" t="str">
        <f>IF($N16="","N° ?",VLOOKUP($N16,Tableau1[],6,FALSE))</f>
        <v>N° ?</v>
      </c>
      <c r="S16">
        <f>Tableau24591113[[#This Row],[Rang]]</f>
        <v>14</v>
      </c>
    </row>
    <row r="17" spans="1:19" x14ac:dyDescent="0.2">
      <c r="A17" s="4">
        <f t="shared" si="0"/>
        <v>15</v>
      </c>
      <c r="C17" t="str">
        <f>IF($B17="","N° ?",VLOOKUP($B17,Tableau1[],2,FALSE))</f>
        <v>N° ?</v>
      </c>
      <c r="D17" t="str">
        <f>IF($B17="","N° ?",VLOOKUP($B17,Tableau1[],3,FALSE))</f>
        <v>N° ?</v>
      </c>
      <c r="E17" t="str">
        <f>IF($B17="","N° ?",VLOOKUP($B17,Tableau1[],4,FALSE))</f>
        <v>N° ?</v>
      </c>
      <c r="F17" t="str">
        <f>IF($B17="","N° ?",VLOOKUP($B17,Tableau1[],6,FALSE))</f>
        <v>N° ?</v>
      </c>
      <c r="G17">
        <f>Tableau2451012[[#This Row],[Rang]]</f>
        <v>15</v>
      </c>
      <c r="M17" s="4">
        <f t="shared" si="2"/>
        <v>15</v>
      </c>
      <c r="O17" t="str">
        <f>IF($N17="","N° ?",VLOOKUP($N17,Tableau1[],2,FALSE))</f>
        <v>N° ?</v>
      </c>
      <c r="P17" t="str">
        <f>IF($N17="","N° ?",VLOOKUP($N17,Tableau1[],3,FALSE))</f>
        <v>N° ?</v>
      </c>
      <c r="Q17" t="str">
        <f>IF($N17="","N° ?",VLOOKUP($N17,Tableau1[],4,FALSE))</f>
        <v>N° ?</v>
      </c>
      <c r="R17" t="str">
        <f>IF($N17="","N° ?",VLOOKUP($N17,Tableau1[],6,FALSE))</f>
        <v>N° ?</v>
      </c>
      <c r="S17">
        <f>Tableau24591113[[#This Row],[Rang]]</f>
        <v>15</v>
      </c>
    </row>
    <row r="18" spans="1:19" x14ac:dyDescent="0.2">
      <c r="A18" s="4">
        <f t="shared" si="0"/>
        <v>16</v>
      </c>
      <c r="C18" t="str">
        <f>IF($B18="","N° ?",VLOOKUP($B18,Tableau1[],2,FALSE))</f>
        <v>N° ?</v>
      </c>
      <c r="D18" t="str">
        <f>IF($B18="","N° ?",VLOOKUP($B18,Tableau1[],3,FALSE))</f>
        <v>N° ?</v>
      </c>
      <c r="E18" t="str">
        <f>IF($B18="","N° ?",VLOOKUP($B18,Tableau1[],4,FALSE))</f>
        <v>N° ?</v>
      </c>
      <c r="F18" t="str">
        <f>IF($B18="","N° ?",VLOOKUP($B18,Tableau1[],6,FALSE))</f>
        <v>N° ?</v>
      </c>
      <c r="G18">
        <f>Tableau2451012[[#This Row],[Rang]]</f>
        <v>16</v>
      </c>
      <c r="M18" s="4">
        <f t="shared" si="2"/>
        <v>16</v>
      </c>
      <c r="O18" t="str">
        <f>IF($N18="","N° ?",VLOOKUP($N18,Tableau1[],2,FALSE))</f>
        <v>N° ?</v>
      </c>
      <c r="P18" t="str">
        <f>IF($N18="","N° ?",VLOOKUP($N18,Tableau1[],3,FALSE))</f>
        <v>N° ?</v>
      </c>
      <c r="Q18" t="str">
        <f>IF($N18="","N° ?",VLOOKUP($N18,Tableau1[],4,FALSE))</f>
        <v>N° ?</v>
      </c>
      <c r="R18" t="str">
        <f>IF($N18="","N° ?",VLOOKUP($N18,Tableau1[],6,FALSE))</f>
        <v>N° ?</v>
      </c>
      <c r="S18">
        <f>Tableau24591113[[#This Row],[Rang]]</f>
        <v>16</v>
      </c>
    </row>
    <row r="19" spans="1:19" x14ac:dyDescent="0.2">
      <c r="A19" s="4">
        <f t="shared" si="0"/>
        <v>17</v>
      </c>
      <c r="C19" t="str">
        <f>IF($B19="","N° ?",VLOOKUP($B19,Tableau1[],2,FALSE))</f>
        <v>N° ?</v>
      </c>
      <c r="D19" t="str">
        <f>IF($B19="","N° ?",VLOOKUP($B19,Tableau1[],3,FALSE))</f>
        <v>N° ?</v>
      </c>
      <c r="E19" t="str">
        <f>IF($B19="","N° ?",VLOOKUP($B19,Tableau1[],4,FALSE))</f>
        <v>N° ?</v>
      </c>
      <c r="F19" t="str">
        <f>IF($B19="","N° ?",VLOOKUP($B19,Tableau1[],6,FALSE))</f>
        <v>N° ?</v>
      </c>
      <c r="G19">
        <f>Tableau2451012[[#This Row],[Rang]]</f>
        <v>17</v>
      </c>
      <c r="M19" s="4">
        <f t="shared" si="2"/>
        <v>17</v>
      </c>
      <c r="O19" t="str">
        <f>IF($N19="","N° ?",VLOOKUP($N19,Tableau1[],2,FALSE))</f>
        <v>N° ?</v>
      </c>
      <c r="P19" t="str">
        <f>IF($N19="","N° ?",VLOOKUP($N19,Tableau1[],3,FALSE))</f>
        <v>N° ?</v>
      </c>
      <c r="Q19" t="str">
        <f>IF($N19="","N° ?",VLOOKUP($N19,Tableau1[],4,FALSE))</f>
        <v>N° ?</v>
      </c>
      <c r="R19" t="str">
        <f>IF($N19="","N° ?",VLOOKUP($N19,Tableau1[],6,FALSE))</f>
        <v>N° ?</v>
      </c>
      <c r="S19">
        <f>Tableau24591113[[#This Row],[Rang]]</f>
        <v>17</v>
      </c>
    </row>
    <row r="20" spans="1:19" x14ac:dyDescent="0.2">
      <c r="A20" s="4">
        <f t="shared" si="0"/>
        <v>18</v>
      </c>
      <c r="C20" t="str">
        <f>IF($B20="","N° ?",VLOOKUP($B20,Tableau1[],2,FALSE))</f>
        <v>N° ?</v>
      </c>
      <c r="D20" t="str">
        <f>IF($B20="","N° ?",VLOOKUP($B20,Tableau1[],3,FALSE))</f>
        <v>N° ?</v>
      </c>
      <c r="E20" t="str">
        <f>IF($B20="","N° ?",VLOOKUP($B20,Tableau1[],4,FALSE))</f>
        <v>N° ?</v>
      </c>
      <c r="F20" t="str">
        <f>IF($B20="","N° ?",VLOOKUP($B20,Tableau1[],6,FALSE))</f>
        <v>N° ?</v>
      </c>
      <c r="G20">
        <f>Tableau2451012[[#This Row],[Rang]]</f>
        <v>18</v>
      </c>
      <c r="M20" s="4">
        <f t="shared" si="2"/>
        <v>18</v>
      </c>
      <c r="O20" t="str">
        <f>IF($N20="","N° ?",VLOOKUP($N20,Tableau1[],2,FALSE))</f>
        <v>N° ?</v>
      </c>
      <c r="P20" t="str">
        <f>IF($N20="","N° ?",VLOOKUP($N20,Tableau1[],3,FALSE))</f>
        <v>N° ?</v>
      </c>
      <c r="Q20" t="str">
        <f>IF($N20="","N° ?",VLOOKUP($N20,Tableau1[],4,FALSE))</f>
        <v>N° ?</v>
      </c>
      <c r="R20" t="str">
        <f>IF($N20="","N° ?",VLOOKUP($N20,Tableau1[],6,FALSE))</f>
        <v>N° ?</v>
      </c>
      <c r="S20">
        <f>Tableau24591113[[#This Row],[Rang]]</f>
        <v>18</v>
      </c>
    </row>
    <row r="21" spans="1:19" x14ac:dyDescent="0.2">
      <c r="A21" s="4">
        <f t="shared" si="0"/>
        <v>19</v>
      </c>
      <c r="C21" t="str">
        <f>IF($B21="","N° ?",VLOOKUP($B21,Tableau1[],2,FALSE))</f>
        <v>N° ?</v>
      </c>
      <c r="D21" t="str">
        <f>IF($B21="","N° ?",VLOOKUP($B21,Tableau1[],3,FALSE))</f>
        <v>N° ?</v>
      </c>
      <c r="E21" t="str">
        <f>IF($B21="","N° ?",VLOOKUP($B21,Tableau1[],4,FALSE))</f>
        <v>N° ?</v>
      </c>
      <c r="F21" t="str">
        <f>IF($B21="","N° ?",VLOOKUP($B21,Tableau1[],6,FALSE))</f>
        <v>N° ?</v>
      </c>
      <c r="G21">
        <f>Tableau2451012[[#This Row],[Rang]]</f>
        <v>19</v>
      </c>
      <c r="M21" s="4">
        <f t="shared" si="2"/>
        <v>19</v>
      </c>
      <c r="O21" t="str">
        <f>IF($N21="","N° ?",VLOOKUP($N21,Tableau1[],2,FALSE))</f>
        <v>N° ?</v>
      </c>
      <c r="P21" t="str">
        <f>IF($N21="","N° ?",VLOOKUP($N21,Tableau1[],3,FALSE))</f>
        <v>N° ?</v>
      </c>
      <c r="Q21" t="str">
        <f>IF($N21="","N° ?",VLOOKUP($N21,Tableau1[],4,FALSE))</f>
        <v>N° ?</v>
      </c>
      <c r="R21" t="str">
        <f>IF($N21="","N° ?",VLOOKUP($N21,Tableau1[],6,FALSE))</f>
        <v>N° ?</v>
      </c>
      <c r="S21">
        <f>Tableau24591113[[#This Row],[Rang]]</f>
        <v>19</v>
      </c>
    </row>
    <row r="22" spans="1:19" x14ac:dyDescent="0.2">
      <c r="A22" s="4">
        <f t="shared" si="0"/>
        <v>20</v>
      </c>
      <c r="C22" t="str">
        <f>IF($B22="","N° ?",VLOOKUP($B22,Tableau1[],2,FALSE))</f>
        <v>N° ?</v>
      </c>
      <c r="D22" t="str">
        <f>IF($B22="","N° ?",VLOOKUP($B22,Tableau1[],3,FALSE))</f>
        <v>N° ?</v>
      </c>
      <c r="E22" t="str">
        <f>IF($B22="","N° ?",VLOOKUP($B22,Tableau1[],4,FALSE))</f>
        <v>N° ?</v>
      </c>
      <c r="F22" t="str">
        <f>IF($B22="","N° ?",VLOOKUP($B22,Tableau1[],6,FALSE))</f>
        <v>N° ?</v>
      </c>
      <c r="G22">
        <f>Tableau2451012[[#This Row],[Rang]]</f>
        <v>20</v>
      </c>
      <c r="M22" s="4">
        <f t="shared" si="2"/>
        <v>20</v>
      </c>
      <c r="O22" t="str">
        <f>IF($N22="","N° ?",VLOOKUP($N22,Tableau1[],2,FALSE))</f>
        <v>N° ?</v>
      </c>
      <c r="P22" t="str">
        <f>IF($N22="","N° ?",VLOOKUP($N22,Tableau1[],3,FALSE))</f>
        <v>N° ?</v>
      </c>
      <c r="Q22" t="str">
        <f>IF($N22="","N° ?",VLOOKUP($N22,Tableau1[],4,FALSE))</f>
        <v>N° ?</v>
      </c>
      <c r="R22" t="str">
        <f>IF($N22="","N° ?",VLOOKUP($N22,Tableau1[],6,FALSE))</f>
        <v>N° ?</v>
      </c>
      <c r="S22">
        <f>Tableau24591113[[#This Row],[Rang]]</f>
        <v>20</v>
      </c>
    </row>
    <row r="23" spans="1:19" x14ac:dyDescent="0.2">
      <c r="A23" s="4">
        <f t="shared" si="0"/>
        <v>21</v>
      </c>
      <c r="C23" t="str">
        <f>IF($B23="","N° ?",VLOOKUP($B23,Tableau1[],2,FALSE))</f>
        <v>N° ?</v>
      </c>
      <c r="D23" t="str">
        <f>IF($B23="","N° ?",VLOOKUP($B23,Tableau1[],3,FALSE))</f>
        <v>N° ?</v>
      </c>
      <c r="E23" t="str">
        <f>IF($B23="","N° ?",VLOOKUP($B23,Tableau1[],4,FALSE))</f>
        <v>N° ?</v>
      </c>
      <c r="F23" t="str">
        <f>IF($B23="","N° ?",VLOOKUP($B23,Tableau1[],6,FALSE))</f>
        <v>N° ?</v>
      </c>
      <c r="G23">
        <f>Tableau2451012[[#This Row],[Rang]]</f>
        <v>21</v>
      </c>
      <c r="M23" s="4">
        <f t="shared" si="2"/>
        <v>21</v>
      </c>
      <c r="O23" t="str">
        <f>IF($N23="","N° ?",VLOOKUP($N23,Tableau1[],2,FALSE))</f>
        <v>N° ?</v>
      </c>
      <c r="P23" t="str">
        <f>IF($N23="","N° ?",VLOOKUP($N23,Tableau1[],3,FALSE))</f>
        <v>N° ?</v>
      </c>
      <c r="Q23" t="str">
        <f>IF($N23="","N° ?",VLOOKUP($N23,Tableau1[],4,FALSE))</f>
        <v>N° ?</v>
      </c>
      <c r="R23" t="str">
        <f>IF($N23="","N° ?",VLOOKUP($N23,Tableau1[],6,FALSE))</f>
        <v>N° ?</v>
      </c>
      <c r="S23">
        <f>Tableau24591113[[#This Row],[Rang]]</f>
        <v>21</v>
      </c>
    </row>
    <row r="24" spans="1:19" x14ac:dyDescent="0.2">
      <c r="A24" s="4">
        <f t="shared" si="0"/>
        <v>22</v>
      </c>
      <c r="C24" t="str">
        <f>IF($B24="","N° ?",VLOOKUP($B24,Tableau1[],2,FALSE))</f>
        <v>N° ?</v>
      </c>
      <c r="D24" t="str">
        <f>IF($B24="","N° ?",VLOOKUP($B24,Tableau1[],3,FALSE))</f>
        <v>N° ?</v>
      </c>
      <c r="E24" t="str">
        <f>IF($B24="","N° ?",VLOOKUP($B24,Tableau1[],4,FALSE))</f>
        <v>N° ?</v>
      </c>
      <c r="F24" t="str">
        <f>IF($B24="","N° ?",VLOOKUP($B24,Tableau1[],6,FALSE))</f>
        <v>N° ?</v>
      </c>
      <c r="G24">
        <f>Tableau2451012[[#This Row],[Rang]]</f>
        <v>22</v>
      </c>
      <c r="M24" s="4">
        <f t="shared" si="2"/>
        <v>22</v>
      </c>
      <c r="O24" t="str">
        <f>IF($N24="","N° ?",VLOOKUP($N24,Tableau1[],2,FALSE))</f>
        <v>N° ?</v>
      </c>
      <c r="P24" t="str">
        <f>IF($N24="","N° ?",VLOOKUP($N24,Tableau1[],3,FALSE))</f>
        <v>N° ?</v>
      </c>
      <c r="Q24" t="str">
        <f>IF($N24="","N° ?",VLOOKUP($N24,Tableau1[],4,FALSE))</f>
        <v>N° ?</v>
      </c>
      <c r="R24" t="str">
        <f>IF($N24="","N° ?",VLOOKUP($N24,Tableau1[],6,FALSE))</f>
        <v>N° ?</v>
      </c>
      <c r="S24">
        <f>Tableau24591113[[#This Row],[Rang]]</f>
        <v>22</v>
      </c>
    </row>
    <row r="25" spans="1:19" x14ac:dyDescent="0.2">
      <c r="A25" s="4">
        <f t="shared" si="0"/>
        <v>23</v>
      </c>
      <c r="C25" t="str">
        <f>IF($B25="","N° ?",VLOOKUP($B25,Tableau1[],2,FALSE))</f>
        <v>N° ?</v>
      </c>
      <c r="D25" t="str">
        <f>IF($B25="","N° ?",VLOOKUP($B25,Tableau1[],3,FALSE))</f>
        <v>N° ?</v>
      </c>
      <c r="E25" t="str">
        <f>IF($B25="","N° ?",VLOOKUP($B25,Tableau1[],4,FALSE))</f>
        <v>N° ?</v>
      </c>
      <c r="F25" t="str">
        <f>IF($B25="","N° ?",VLOOKUP($B25,Tableau1[],6,FALSE))</f>
        <v>N° ?</v>
      </c>
      <c r="G25">
        <f>Tableau2451012[[#This Row],[Rang]]</f>
        <v>23</v>
      </c>
      <c r="M25" s="4">
        <f t="shared" si="2"/>
        <v>23</v>
      </c>
      <c r="O25" t="str">
        <f>IF($N25="","N° ?",VLOOKUP($N25,Tableau1[],2,FALSE))</f>
        <v>N° ?</v>
      </c>
      <c r="P25" t="str">
        <f>IF($N25="","N° ?",VLOOKUP($N25,Tableau1[],3,FALSE))</f>
        <v>N° ?</v>
      </c>
      <c r="Q25" t="str">
        <f>IF($N25="","N° ?",VLOOKUP($N25,Tableau1[],4,FALSE))</f>
        <v>N° ?</v>
      </c>
      <c r="R25" t="str">
        <f>IF($N25="","N° ?",VLOOKUP($N25,Tableau1[],6,FALSE))</f>
        <v>N° ?</v>
      </c>
      <c r="S25">
        <f>Tableau24591113[[#This Row],[Rang]]</f>
        <v>23</v>
      </c>
    </row>
    <row r="26" spans="1:19" x14ac:dyDescent="0.2">
      <c r="A26" s="4">
        <f t="shared" si="0"/>
        <v>24</v>
      </c>
      <c r="C26" t="str">
        <f>IF($B26="","N° ?",VLOOKUP($B26,Tableau1[],2,FALSE))</f>
        <v>N° ?</v>
      </c>
      <c r="D26" t="str">
        <f>IF($B26="","N° ?",VLOOKUP($B26,Tableau1[],3,FALSE))</f>
        <v>N° ?</v>
      </c>
      <c r="E26" t="str">
        <f>IF($B26="","N° ?",VLOOKUP($B26,Tableau1[],4,FALSE))</f>
        <v>N° ?</v>
      </c>
      <c r="F26" t="str">
        <f>IF($B26="","N° ?",VLOOKUP($B26,Tableau1[],6,FALSE))</f>
        <v>N° ?</v>
      </c>
      <c r="G26">
        <f>Tableau2451012[[#This Row],[Rang]]</f>
        <v>24</v>
      </c>
      <c r="M26" s="4">
        <f t="shared" si="2"/>
        <v>24</v>
      </c>
      <c r="O26" t="str">
        <f>IF($N26="","N° ?",VLOOKUP($N26,Tableau1[],2,FALSE))</f>
        <v>N° ?</v>
      </c>
      <c r="P26" t="str">
        <f>IF($N26="","N° ?",VLOOKUP($N26,Tableau1[],3,FALSE))</f>
        <v>N° ?</v>
      </c>
      <c r="Q26" t="str">
        <f>IF($N26="","N° ?",VLOOKUP($N26,Tableau1[],4,FALSE))</f>
        <v>N° ?</v>
      </c>
      <c r="R26" t="str">
        <f>IF($N26="","N° ?",VLOOKUP($N26,Tableau1[],6,FALSE))</f>
        <v>N° ?</v>
      </c>
      <c r="S26">
        <f>Tableau24591113[[#This Row],[Rang]]</f>
        <v>24</v>
      </c>
    </row>
    <row r="27" spans="1:19" x14ac:dyDescent="0.2">
      <c r="A27" s="4">
        <f t="shared" si="0"/>
        <v>25</v>
      </c>
      <c r="C27" t="str">
        <f>IF($B27="","N° ?",VLOOKUP($B27,Tableau1[],2,FALSE))</f>
        <v>N° ?</v>
      </c>
      <c r="D27" t="str">
        <f>IF($B27="","N° ?",VLOOKUP($B27,Tableau1[],3,FALSE))</f>
        <v>N° ?</v>
      </c>
      <c r="E27" t="str">
        <f>IF($B27="","N° ?",VLOOKUP($B27,Tableau1[],4,FALSE))</f>
        <v>N° ?</v>
      </c>
      <c r="F27" t="str">
        <f>IF($B27="","N° ?",VLOOKUP($B27,Tableau1[],6,FALSE))</f>
        <v>N° ?</v>
      </c>
      <c r="G27">
        <f>Tableau2451012[[#This Row],[Rang]]</f>
        <v>25</v>
      </c>
      <c r="M27" s="4">
        <f t="shared" si="2"/>
        <v>25</v>
      </c>
      <c r="O27" t="str">
        <f>IF($N27="","N° ?",VLOOKUP($N27,Tableau1[],2,FALSE))</f>
        <v>N° ?</v>
      </c>
      <c r="P27" t="str">
        <f>IF($N27="","N° ?",VLOOKUP($N27,Tableau1[],3,FALSE))</f>
        <v>N° ?</v>
      </c>
      <c r="Q27" t="str">
        <f>IF($N27="","N° ?",VLOOKUP($N27,Tableau1[],4,FALSE))</f>
        <v>N° ?</v>
      </c>
      <c r="R27" t="str">
        <f>IF($N27="","N° ?",VLOOKUP($N27,Tableau1[],6,FALSE))</f>
        <v>N° ?</v>
      </c>
      <c r="S27">
        <f>Tableau24591113[[#This Row],[Rang]]</f>
        <v>25</v>
      </c>
    </row>
    <row r="28" spans="1:19" x14ac:dyDescent="0.2">
      <c r="A28" s="4">
        <f t="shared" si="0"/>
        <v>26</v>
      </c>
      <c r="C28" t="str">
        <f>IF($B28="","N° ?",VLOOKUP($B28,Tableau1[],2,FALSE))</f>
        <v>N° ?</v>
      </c>
      <c r="D28" t="str">
        <f>IF($B28="","N° ?",VLOOKUP($B28,Tableau1[],3,FALSE))</f>
        <v>N° ?</v>
      </c>
      <c r="E28" t="str">
        <f>IF($B28="","N° ?",VLOOKUP($B28,Tableau1[],4,FALSE))</f>
        <v>N° ?</v>
      </c>
      <c r="F28" t="str">
        <f>IF($B28="","N° ?",VLOOKUP($B28,Tableau1[],6,FALSE))</f>
        <v>N° ?</v>
      </c>
      <c r="G28">
        <f>Tableau2451012[[#This Row],[Rang]]</f>
        <v>26</v>
      </c>
      <c r="M28" s="4">
        <f t="shared" si="2"/>
        <v>26</v>
      </c>
      <c r="O28" t="str">
        <f>IF($N28="","N° ?",VLOOKUP($N28,Tableau1[],2,FALSE))</f>
        <v>N° ?</v>
      </c>
      <c r="P28" t="str">
        <f>IF($N28="","N° ?",VLOOKUP($N28,Tableau1[],3,FALSE))</f>
        <v>N° ?</v>
      </c>
      <c r="Q28" t="str">
        <f>IF($N28="","N° ?",VLOOKUP($N28,Tableau1[],4,FALSE))</f>
        <v>N° ?</v>
      </c>
      <c r="R28" t="str">
        <f>IF($N28="","N° ?",VLOOKUP($N28,Tableau1[],6,FALSE))</f>
        <v>N° ?</v>
      </c>
      <c r="S28">
        <f>Tableau24591113[[#This Row],[Rang]]</f>
        <v>26</v>
      </c>
    </row>
    <row r="29" spans="1:19" x14ac:dyDescent="0.2">
      <c r="A29" s="4">
        <f t="shared" si="0"/>
        <v>27</v>
      </c>
      <c r="C29" t="str">
        <f>IF($B29="","N° ?",VLOOKUP($B29,Tableau1[],2,FALSE))</f>
        <v>N° ?</v>
      </c>
      <c r="D29" t="str">
        <f>IF($B29="","N° ?",VLOOKUP($B29,Tableau1[],3,FALSE))</f>
        <v>N° ?</v>
      </c>
      <c r="E29" t="str">
        <f>IF($B29="","N° ?",VLOOKUP($B29,Tableau1[],4,FALSE))</f>
        <v>N° ?</v>
      </c>
      <c r="F29" t="str">
        <f>IF($B29="","N° ?",VLOOKUP($B29,Tableau1[],6,FALSE))</f>
        <v>N° ?</v>
      </c>
      <c r="G29">
        <f>Tableau2451012[[#This Row],[Rang]]</f>
        <v>27</v>
      </c>
      <c r="M29" s="4">
        <f t="shared" si="2"/>
        <v>27</v>
      </c>
      <c r="O29" t="str">
        <f>IF($N29="","N° ?",VLOOKUP($N29,Tableau1[],2,FALSE))</f>
        <v>N° ?</v>
      </c>
      <c r="P29" t="str">
        <f>IF($N29="","N° ?",VLOOKUP($N29,Tableau1[],3,FALSE))</f>
        <v>N° ?</v>
      </c>
      <c r="Q29" t="str">
        <f>IF($N29="","N° ?",VLOOKUP($N29,Tableau1[],4,FALSE))</f>
        <v>N° ?</v>
      </c>
      <c r="R29" t="str">
        <f>IF($N29="","N° ?",VLOOKUP($N29,Tableau1[],6,FALSE))</f>
        <v>N° ?</v>
      </c>
      <c r="S29">
        <f>Tableau24591113[[#This Row],[Rang]]</f>
        <v>27</v>
      </c>
    </row>
    <row r="30" spans="1:19" x14ac:dyDescent="0.2">
      <c r="A30" s="4">
        <f t="shared" si="0"/>
        <v>28</v>
      </c>
      <c r="C30" t="str">
        <f>IF($B30="","N° ?",VLOOKUP($B30,Tableau1[],2,FALSE))</f>
        <v>N° ?</v>
      </c>
      <c r="D30" t="str">
        <f>IF($B30="","N° ?",VLOOKUP($B30,Tableau1[],3,FALSE))</f>
        <v>N° ?</v>
      </c>
      <c r="E30" t="str">
        <f>IF($B30="","N° ?",VLOOKUP($B30,Tableau1[],4,FALSE))</f>
        <v>N° ?</v>
      </c>
      <c r="F30" t="str">
        <f>IF($B30="","N° ?",VLOOKUP($B30,Tableau1[],6,FALSE))</f>
        <v>N° ?</v>
      </c>
      <c r="G30">
        <f>Tableau2451012[[#This Row],[Rang]]</f>
        <v>28</v>
      </c>
      <c r="M30" s="4">
        <f t="shared" si="2"/>
        <v>28</v>
      </c>
      <c r="O30" t="str">
        <f>IF($N30="","N° ?",VLOOKUP($N30,Tableau1[],2,FALSE))</f>
        <v>N° ?</v>
      </c>
      <c r="P30" t="str">
        <f>IF($N30="","N° ?",VLOOKUP($N30,Tableau1[],3,FALSE))</f>
        <v>N° ?</v>
      </c>
      <c r="Q30" t="str">
        <f>IF($N30="","N° ?",VLOOKUP($N30,Tableau1[],4,FALSE))</f>
        <v>N° ?</v>
      </c>
      <c r="R30" t="str">
        <f>IF($N30="","N° ?",VLOOKUP($N30,Tableau1[],6,FALSE))</f>
        <v>N° ?</v>
      </c>
      <c r="S30">
        <f>Tableau24591113[[#This Row],[Rang]]</f>
        <v>28</v>
      </c>
    </row>
    <row r="31" spans="1:19" x14ac:dyDescent="0.2">
      <c r="A31" s="4">
        <f t="shared" si="0"/>
        <v>29</v>
      </c>
      <c r="C31" t="str">
        <f>IF($B31="","N° ?",VLOOKUP($B31,Tableau1[],2,FALSE))</f>
        <v>N° ?</v>
      </c>
      <c r="D31" t="str">
        <f>IF($B31="","N° ?",VLOOKUP($B31,Tableau1[],3,FALSE))</f>
        <v>N° ?</v>
      </c>
      <c r="E31" t="str">
        <f>IF($B31="","N° ?",VLOOKUP($B31,Tableau1[],4,FALSE))</f>
        <v>N° ?</v>
      </c>
      <c r="F31" t="str">
        <f>IF($B31="","N° ?",VLOOKUP($B31,Tableau1[],6,FALSE))</f>
        <v>N° ?</v>
      </c>
      <c r="G31">
        <f>Tableau2451012[[#This Row],[Rang]]</f>
        <v>29</v>
      </c>
      <c r="M31" s="4">
        <f t="shared" si="2"/>
        <v>29</v>
      </c>
      <c r="O31" t="str">
        <f>IF($N31="","N° ?",VLOOKUP($N31,Tableau1[],2,FALSE))</f>
        <v>N° ?</v>
      </c>
      <c r="P31" t="str">
        <f>IF($N31="","N° ?",VLOOKUP($N31,Tableau1[],3,FALSE))</f>
        <v>N° ?</v>
      </c>
      <c r="Q31" t="str">
        <f>IF($N31="","N° ?",VLOOKUP($N31,Tableau1[],4,FALSE))</f>
        <v>N° ?</v>
      </c>
      <c r="R31" t="str">
        <f>IF($N31="","N° ?",VLOOKUP($N31,Tableau1[],6,FALSE))</f>
        <v>N° ?</v>
      </c>
      <c r="S31">
        <f>Tableau24591113[[#This Row],[Rang]]</f>
        <v>29</v>
      </c>
    </row>
    <row r="32" spans="1:19" x14ac:dyDescent="0.2">
      <c r="A32" s="4">
        <f t="shared" si="0"/>
        <v>30</v>
      </c>
      <c r="C32" t="str">
        <f>IF($B32="","N° ?",VLOOKUP($B32,Tableau1[],2,FALSE))</f>
        <v>N° ?</v>
      </c>
      <c r="D32" t="str">
        <f>IF($B32="","N° ?",VLOOKUP($B32,Tableau1[],3,FALSE))</f>
        <v>N° ?</v>
      </c>
      <c r="E32" t="str">
        <f>IF($B32="","N° ?",VLOOKUP($B32,Tableau1[],4,FALSE))</f>
        <v>N° ?</v>
      </c>
      <c r="F32" t="str">
        <f>IF($B32="","N° ?",VLOOKUP($B32,Tableau1[],6,FALSE))</f>
        <v>N° ?</v>
      </c>
      <c r="G32">
        <f>Tableau2451012[[#This Row],[Rang]]</f>
        <v>30</v>
      </c>
      <c r="M32" s="4">
        <f t="shared" si="2"/>
        <v>30</v>
      </c>
      <c r="O32" t="str">
        <f>IF($N32="","N° ?",VLOOKUP($N32,Tableau1[],2,FALSE))</f>
        <v>N° ?</v>
      </c>
      <c r="P32" t="str">
        <f>IF($N32="","N° ?",VLOOKUP($N32,Tableau1[],3,FALSE))</f>
        <v>N° ?</v>
      </c>
      <c r="Q32" t="str">
        <f>IF($N32="","N° ?",VLOOKUP($N32,Tableau1[],4,FALSE))</f>
        <v>N° ?</v>
      </c>
      <c r="R32" t="str">
        <f>IF($N32="","N° ?",VLOOKUP($N32,Tableau1[],6,FALSE))</f>
        <v>N° ?</v>
      </c>
      <c r="S32">
        <f>Tableau24591113[[#This Row],[Rang]]</f>
        <v>30</v>
      </c>
    </row>
    <row r="33" spans="1:19" x14ac:dyDescent="0.2">
      <c r="A33" s="4">
        <f t="shared" si="0"/>
        <v>31</v>
      </c>
      <c r="C33" t="str">
        <f>IF($B33="","N° ?",VLOOKUP($B33,Tableau1[],2,FALSE))</f>
        <v>N° ?</v>
      </c>
      <c r="D33" t="str">
        <f>IF($B33="","N° ?",VLOOKUP($B33,Tableau1[],3,FALSE))</f>
        <v>N° ?</v>
      </c>
      <c r="E33" t="str">
        <f>IF($B33="","N° ?",VLOOKUP($B33,Tableau1[],4,FALSE))</f>
        <v>N° ?</v>
      </c>
      <c r="F33" t="str">
        <f>IF($B33="","N° ?",VLOOKUP($B33,Tableau1[],6,FALSE))</f>
        <v>N° ?</v>
      </c>
      <c r="G33">
        <f>Tableau2451012[[#This Row],[Rang]]</f>
        <v>31</v>
      </c>
      <c r="M33" s="4">
        <f t="shared" si="2"/>
        <v>31</v>
      </c>
      <c r="O33" t="str">
        <f>IF($N33="","N° ?",VLOOKUP($N33,Tableau1[],2,FALSE))</f>
        <v>N° ?</v>
      </c>
      <c r="P33" t="str">
        <f>IF($N33="","N° ?",VLOOKUP($N33,Tableau1[],3,FALSE))</f>
        <v>N° ?</v>
      </c>
      <c r="Q33" t="str">
        <f>IF($N33="","N° ?",VLOOKUP($N33,Tableau1[],4,FALSE))</f>
        <v>N° ?</v>
      </c>
      <c r="R33" t="str">
        <f>IF($N33="","N° ?",VLOOKUP($N33,Tableau1[],6,FALSE))</f>
        <v>N° ?</v>
      </c>
      <c r="S33">
        <f>Tableau24591113[[#This Row],[Rang]]</f>
        <v>31</v>
      </c>
    </row>
    <row r="34" spans="1:19" x14ac:dyDescent="0.2">
      <c r="A34" s="4">
        <f t="shared" si="0"/>
        <v>32</v>
      </c>
      <c r="C34" t="str">
        <f>IF($B34="","N° ?",VLOOKUP($B34,Tableau1[],2,FALSE))</f>
        <v>N° ?</v>
      </c>
      <c r="D34" t="str">
        <f>IF($B34="","N° ?",VLOOKUP($B34,Tableau1[],3,FALSE))</f>
        <v>N° ?</v>
      </c>
      <c r="E34" t="str">
        <f>IF($B34="","N° ?",VLOOKUP($B34,Tableau1[],4,FALSE))</f>
        <v>N° ?</v>
      </c>
      <c r="F34" t="str">
        <f>IF($B34="","N° ?",VLOOKUP($B34,Tableau1[],6,FALSE))</f>
        <v>N° ?</v>
      </c>
      <c r="G34">
        <f>Tableau2451012[[#This Row],[Rang]]</f>
        <v>32</v>
      </c>
      <c r="M34" s="4">
        <f t="shared" si="2"/>
        <v>32</v>
      </c>
      <c r="O34" t="str">
        <f>IF($N34="","N° ?",VLOOKUP($N34,Tableau1[],2,FALSE))</f>
        <v>N° ?</v>
      </c>
      <c r="P34" t="str">
        <f>IF($N34="","N° ?",VLOOKUP($N34,Tableau1[],3,FALSE))</f>
        <v>N° ?</v>
      </c>
      <c r="Q34" t="str">
        <f>IF($N34="","N° ?",VLOOKUP($N34,Tableau1[],4,FALSE))</f>
        <v>N° ?</v>
      </c>
      <c r="R34" t="str">
        <f>IF($N34="","N° ?",VLOOKUP($N34,Tableau1[],6,FALSE))</f>
        <v>N° ?</v>
      </c>
      <c r="S34">
        <f>Tableau24591113[[#This Row],[Rang]]</f>
        <v>32</v>
      </c>
    </row>
    <row r="35" spans="1:19" x14ac:dyDescent="0.2">
      <c r="A35" s="4">
        <f t="shared" si="0"/>
        <v>33</v>
      </c>
      <c r="C35" t="str">
        <f>IF($B35="","N° ?",VLOOKUP($B35,Tableau1[],2,FALSE))</f>
        <v>N° ?</v>
      </c>
      <c r="D35" t="str">
        <f>IF($B35="","N° ?",VLOOKUP($B35,Tableau1[],3,FALSE))</f>
        <v>N° ?</v>
      </c>
      <c r="E35" t="str">
        <f>IF($B35="","N° ?",VLOOKUP($B35,Tableau1[],4,FALSE))</f>
        <v>N° ?</v>
      </c>
      <c r="F35" t="str">
        <f>IF($B35="","N° ?",VLOOKUP($B35,Tableau1[],6,FALSE))</f>
        <v>N° ?</v>
      </c>
      <c r="G35">
        <f>Tableau2451012[[#This Row],[Rang]]</f>
        <v>33</v>
      </c>
      <c r="M35" s="4">
        <f t="shared" si="2"/>
        <v>33</v>
      </c>
      <c r="O35" t="str">
        <f>IF($N35="","N° ?",VLOOKUP($N35,Tableau1[],2,FALSE))</f>
        <v>N° ?</v>
      </c>
      <c r="P35" t="str">
        <f>IF($N35="","N° ?",VLOOKUP($N35,Tableau1[],3,FALSE))</f>
        <v>N° ?</v>
      </c>
      <c r="Q35" t="str">
        <f>IF($N35="","N° ?",VLOOKUP($N35,Tableau1[],4,FALSE))</f>
        <v>N° ?</v>
      </c>
      <c r="R35" t="str">
        <f>IF($N35="","N° ?",VLOOKUP($N35,Tableau1[],6,FALSE))</f>
        <v>N° ?</v>
      </c>
      <c r="S35">
        <f>Tableau24591113[[#This Row],[Rang]]</f>
        <v>33</v>
      </c>
    </row>
    <row r="36" spans="1:19" x14ac:dyDescent="0.2">
      <c r="A36" s="4">
        <f t="shared" si="0"/>
        <v>34</v>
      </c>
      <c r="C36" t="str">
        <f>IF($B36="","N° ?",VLOOKUP($B36,Tableau1[],2,FALSE))</f>
        <v>N° ?</v>
      </c>
      <c r="D36" t="str">
        <f>IF($B36="","N° ?",VLOOKUP($B36,Tableau1[],3,FALSE))</f>
        <v>N° ?</v>
      </c>
      <c r="E36" t="str">
        <f>IF($B36="","N° ?",VLOOKUP($B36,Tableau1[],4,FALSE))</f>
        <v>N° ?</v>
      </c>
      <c r="F36" t="str">
        <f>IF($B36="","N° ?",VLOOKUP($B36,Tableau1[],6,FALSE))</f>
        <v>N° ?</v>
      </c>
      <c r="G36">
        <f>Tableau2451012[[#This Row],[Rang]]</f>
        <v>34</v>
      </c>
      <c r="M36" s="4">
        <f t="shared" si="2"/>
        <v>34</v>
      </c>
      <c r="O36" t="str">
        <f>IF($N36="","N° ?",VLOOKUP($N36,Tableau1[],2,FALSE))</f>
        <v>N° ?</v>
      </c>
      <c r="P36" t="str">
        <f>IF($N36="","N° ?",VLOOKUP($N36,Tableau1[],3,FALSE))</f>
        <v>N° ?</v>
      </c>
      <c r="Q36" t="str">
        <f>IF($N36="","N° ?",VLOOKUP($N36,Tableau1[],4,FALSE))</f>
        <v>N° ?</v>
      </c>
      <c r="R36" t="str">
        <f>IF($N36="","N° ?",VLOOKUP($N36,Tableau1[],6,FALSE))</f>
        <v>N° ?</v>
      </c>
      <c r="S36">
        <f>Tableau24591113[[#This Row],[Rang]]</f>
        <v>34</v>
      </c>
    </row>
    <row r="37" spans="1:19" x14ac:dyDescent="0.2">
      <c r="A37" s="4">
        <f t="shared" si="0"/>
        <v>35</v>
      </c>
      <c r="C37" t="str">
        <f>IF($B37="","N° ?",VLOOKUP($B37,Tableau1[],2,FALSE))</f>
        <v>N° ?</v>
      </c>
      <c r="D37" t="str">
        <f>IF($B37="","N° ?",VLOOKUP($B37,Tableau1[],3,FALSE))</f>
        <v>N° ?</v>
      </c>
      <c r="E37" t="str">
        <f>IF($B37="","N° ?",VLOOKUP($B37,Tableau1[],4,FALSE))</f>
        <v>N° ?</v>
      </c>
      <c r="F37" t="str">
        <f>IF($B37="","N° ?",VLOOKUP($B37,Tableau1[],6,FALSE))</f>
        <v>N° ?</v>
      </c>
      <c r="G37">
        <f>Tableau2451012[[#This Row],[Rang]]</f>
        <v>35</v>
      </c>
      <c r="M37" s="4">
        <f t="shared" si="2"/>
        <v>35</v>
      </c>
      <c r="O37" t="str">
        <f>IF($N37="","N° ?",VLOOKUP($N37,Tableau1[],2,FALSE))</f>
        <v>N° ?</v>
      </c>
      <c r="P37" t="str">
        <f>IF($N37="","N° ?",VLOOKUP($N37,Tableau1[],3,FALSE))</f>
        <v>N° ?</v>
      </c>
      <c r="Q37" t="str">
        <f>IF($N37="","N° ?",VLOOKUP($N37,Tableau1[],4,FALSE))</f>
        <v>N° ?</v>
      </c>
      <c r="R37" t="str">
        <f>IF($N37="","N° ?",VLOOKUP($N37,Tableau1[],6,FALSE))</f>
        <v>N° ?</v>
      </c>
      <c r="S37">
        <f>Tableau24591113[[#This Row],[Rang]]</f>
        <v>35</v>
      </c>
    </row>
    <row r="38" spans="1:19" x14ac:dyDescent="0.2">
      <c r="A38" s="4">
        <f t="shared" si="0"/>
        <v>36</v>
      </c>
      <c r="C38" t="str">
        <f>IF($B38="","N° ?",VLOOKUP($B38,Tableau1[],2,FALSE))</f>
        <v>N° ?</v>
      </c>
      <c r="D38" t="str">
        <f>IF($B38="","N° ?",VLOOKUP($B38,Tableau1[],3,FALSE))</f>
        <v>N° ?</v>
      </c>
      <c r="E38" t="str">
        <f>IF($B38="","N° ?",VLOOKUP($B38,Tableau1[],4,FALSE))</f>
        <v>N° ?</v>
      </c>
      <c r="F38" t="str">
        <f>IF($B38="","N° ?",VLOOKUP($B38,Tableau1[],6,FALSE))</f>
        <v>N° ?</v>
      </c>
      <c r="G38">
        <f>Tableau2451012[[#This Row],[Rang]]</f>
        <v>36</v>
      </c>
      <c r="M38" s="4">
        <f t="shared" si="2"/>
        <v>36</v>
      </c>
      <c r="O38" t="str">
        <f>IF($N38="","N° ?",VLOOKUP($N38,Tableau1[],2,FALSE))</f>
        <v>N° ?</v>
      </c>
      <c r="P38" t="str">
        <f>IF($N38="","N° ?",VLOOKUP($N38,Tableau1[],3,FALSE))</f>
        <v>N° ?</v>
      </c>
      <c r="Q38" t="str">
        <f>IF($N38="","N° ?",VLOOKUP($N38,Tableau1[],4,FALSE))</f>
        <v>N° ?</v>
      </c>
      <c r="R38" t="str">
        <f>IF($N38="","N° ?",VLOOKUP($N38,Tableau1[],6,FALSE))</f>
        <v>N° ?</v>
      </c>
      <c r="S38">
        <f>Tableau24591113[[#This Row],[Rang]]</f>
        <v>36</v>
      </c>
    </row>
    <row r="39" spans="1:19" x14ac:dyDescent="0.2">
      <c r="A39" s="4">
        <f t="shared" si="0"/>
        <v>37</v>
      </c>
      <c r="C39" t="str">
        <f>IF($B39="","N° ?",VLOOKUP($B39,Tableau1[],2,FALSE))</f>
        <v>N° ?</v>
      </c>
      <c r="D39" t="str">
        <f>IF($B39="","N° ?",VLOOKUP($B39,Tableau1[],3,FALSE))</f>
        <v>N° ?</v>
      </c>
      <c r="E39" t="str">
        <f>IF($B39="","N° ?",VLOOKUP($B39,Tableau1[],4,FALSE))</f>
        <v>N° ?</v>
      </c>
      <c r="F39" t="str">
        <f>IF($B39="","N° ?",VLOOKUP($B39,Tableau1[],6,FALSE))</f>
        <v>N° ?</v>
      </c>
      <c r="G39">
        <f>Tableau2451012[[#This Row],[Rang]]</f>
        <v>37</v>
      </c>
      <c r="M39" s="4">
        <f t="shared" si="2"/>
        <v>37</v>
      </c>
      <c r="O39" t="str">
        <f>IF($N39="","N° ?",VLOOKUP($N39,Tableau1[],2,FALSE))</f>
        <v>N° ?</v>
      </c>
      <c r="P39" t="str">
        <f>IF($N39="","N° ?",VLOOKUP($N39,Tableau1[],3,FALSE))</f>
        <v>N° ?</v>
      </c>
      <c r="Q39" t="str">
        <f>IF($N39="","N° ?",VLOOKUP($N39,Tableau1[],4,FALSE))</f>
        <v>N° ?</v>
      </c>
      <c r="R39" t="str">
        <f>IF($N39="","N° ?",VLOOKUP($N39,Tableau1[],6,FALSE))</f>
        <v>N° ?</v>
      </c>
      <c r="S39">
        <f>Tableau24591113[[#This Row],[Rang]]</f>
        <v>37</v>
      </c>
    </row>
    <row r="40" spans="1:19" x14ac:dyDescent="0.2">
      <c r="A40" s="4">
        <f t="shared" si="0"/>
        <v>38</v>
      </c>
      <c r="C40" t="str">
        <f>IF($B40="","N° ?",VLOOKUP($B40,Tableau1[],2,FALSE))</f>
        <v>N° ?</v>
      </c>
      <c r="D40" t="str">
        <f>IF($B40="","N° ?",VLOOKUP($B40,Tableau1[],3,FALSE))</f>
        <v>N° ?</v>
      </c>
      <c r="E40" t="str">
        <f>IF($B40="","N° ?",VLOOKUP($B40,Tableau1[],4,FALSE))</f>
        <v>N° ?</v>
      </c>
      <c r="F40" t="str">
        <f>IF($B40="","N° ?",VLOOKUP($B40,Tableau1[],6,FALSE))</f>
        <v>N° ?</v>
      </c>
      <c r="G40">
        <f>Tableau2451012[[#This Row],[Rang]]</f>
        <v>38</v>
      </c>
      <c r="M40" s="4">
        <f t="shared" si="2"/>
        <v>38</v>
      </c>
      <c r="O40" t="str">
        <f>IF($N40="","N° ?",VLOOKUP($N40,Tableau1[],2,FALSE))</f>
        <v>N° ?</v>
      </c>
      <c r="P40" t="str">
        <f>IF($N40="","N° ?",VLOOKUP($N40,Tableau1[],3,FALSE))</f>
        <v>N° ?</v>
      </c>
      <c r="Q40" t="str">
        <f>IF($N40="","N° ?",VLOOKUP($N40,Tableau1[],4,FALSE))</f>
        <v>N° ?</v>
      </c>
      <c r="R40" t="str">
        <f>IF($N40="","N° ?",VLOOKUP($N40,Tableau1[],6,FALSE))</f>
        <v>N° ?</v>
      </c>
      <c r="S40">
        <f>Tableau24591113[[#This Row],[Rang]]</f>
        <v>38</v>
      </c>
    </row>
    <row r="41" spans="1:19" x14ac:dyDescent="0.2">
      <c r="A41" s="4">
        <f t="shared" si="0"/>
        <v>39</v>
      </c>
      <c r="C41" t="str">
        <f>IF($B41="","N° ?",VLOOKUP($B41,Tableau1[],2,FALSE))</f>
        <v>N° ?</v>
      </c>
      <c r="D41" t="str">
        <f>IF($B41="","N° ?",VLOOKUP($B41,Tableau1[],3,FALSE))</f>
        <v>N° ?</v>
      </c>
      <c r="E41" t="str">
        <f>IF($B41="","N° ?",VLOOKUP($B41,Tableau1[],4,FALSE))</f>
        <v>N° ?</v>
      </c>
      <c r="F41" t="str">
        <f>IF($B41="","N° ?",VLOOKUP($B41,Tableau1[],6,FALSE))</f>
        <v>N° ?</v>
      </c>
      <c r="G41">
        <f>Tableau2451012[[#This Row],[Rang]]</f>
        <v>39</v>
      </c>
      <c r="M41" s="4">
        <f t="shared" si="2"/>
        <v>39</v>
      </c>
      <c r="O41" t="str">
        <f>IF($N41="","N° ?",VLOOKUP($N41,Tableau1[],2,FALSE))</f>
        <v>N° ?</v>
      </c>
      <c r="P41" t="str">
        <f>IF($N41="","N° ?",VLOOKUP($N41,Tableau1[],3,FALSE))</f>
        <v>N° ?</v>
      </c>
      <c r="Q41" t="str">
        <f>IF($N41="","N° ?",VLOOKUP($N41,Tableau1[],4,FALSE))</f>
        <v>N° ?</v>
      </c>
      <c r="R41" t="str">
        <f>IF($N41="","N° ?",VLOOKUP($N41,Tableau1[],6,FALSE))</f>
        <v>N° ?</v>
      </c>
      <c r="S41">
        <f>Tableau24591113[[#This Row],[Rang]]</f>
        <v>39</v>
      </c>
    </row>
    <row r="42" spans="1:19" x14ac:dyDescent="0.2">
      <c r="A42" s="4">
        <f t="shared" si="0"/>
        <v>40</v>
      </c>
      <c r="C42" t="str">
        <f>IF($B42="","N° ?",VLOOKUP($B42,Tableau1[],2,FALSE))</f>
        <v>N° ?</v>
      </c>
      <c r="D42" t="str">
        <f>IF($B42="","N° ?",VLOOKUP($B42,Tableau1[],3,FALSE))</f>
        <v>N° ?</v>
      </c>
      <c r="E42" t="str">
        <f>IF($B42="","N° ?",VLOOKUP($B42,Tableau1[],4,FALSE))</f>
        <v>N° ?</v>
      </c>
      <c r="F42" t="str">
        <f>IF($B42="","N° ?",VLOOKUP($B42,Tableau1[],6,FALSE))</f>
        <v>N° ?</v>
      </c>
      <c r="G42">
        <f>Tableau2451012[[#This Row],[Rang]]</f>
        <v>40</v>
      </c>
      <c r="M42" s="4">
        <f t="shared" si="2"/>
        <v>40</v>
      </c>
      <c r="O42" t="str">
        <f>IF($N42="","N° ?",VLOOKUP($N42,Tableau1[],2,FALSE))</f>
        <v>N° ?</v>
      </c>
      <c r="P42" t="str">
        <f>IF($N42="","N° ?",VLOOKUP($N42,Tableau1[],3,FALSE))</f>
        <v>N° ?</v>
      </c>
      <c r="Q42" t="str">
        <f>IF($N42="","N° ?",VLOOKUP($N42,Tableau1[],4,FALSE))</f>
        <v>N° ?</v>
      </c>
      <c r="R42" t="str">
        <f>IF($N42="","N° ?",VLOOKUP($N42,Tableau1[],6,FALSE))</f>
        <v>N° ?</v>
      </c>
      <c r="S42">
        <f>Tableau24591113[[#This Row],[Rang]]</f>
        <v>40</v>
      </c>
    </row>
    <row r="43" spans="1:19" x14ac:dyDescent="0.2">
      <c r="A43" s="4">
        <f t="shared" si="0"/>
        <v>41</v>
      </c>
      <c r="C43" t="str">
        <f>IF($B43="","N° ?",VLOOKUP($B43,Tableau1[],2,FALSE))</f>
        <v>N° ?</v>
      </c>
      <c r="D43" t="str">
        <f>IF($B43="","N° ?",VLOOKUP($B43,Tableau1[],3,FALSE))</f>
        <v>N° ?</v>
      </c>
      <c r="E43" t="str">
        <f>IF($B43="","N° ?",VLOOKUP($B43,Tableau1[],4,FALSE))</f>
        <v>N° ?</v>
      </c>
      <c r="F43" t="str">
        <f>IF($B43="","N° ?",VLOOKUP($B43,Tableau1[],6,FALSE))</f>
        <v>N° ?</v>
      </c>
      <c r="G43">
        <f>Tableau2451012[[#This Row],[Rang]]</f>
        <v>41</v>
      </c>
      <c r="M43" s="4">
        <f t="shared" si="2"/>
        <v>41</v>
      </c>
      <c r="O43" t="str">
        <f>IF($N43="","N° ?",VLOOKUP($N43,Tableau1[],2,FALSE))</f>
        <v>N° ?</v>
      </c>
      <c r="P43" t="str">
        <f>IF($N43="","N° ?",VLOOKUP($N43,Tableau1[],3,FALSE))</f>
        <v>N° ?</v>
      </c>
      <c r="Q43" t="str">
        <f>IF($N43="","N° ?",VLOOKUP($N43,Tableau1[],4,FALSE))</f>
        <v>N° ?</v>
      </c>
      <c r="R43" t="str">
        <f>IF($N43="","N° ?",VLOOKUP($N43,Tableau1[],6,FALSE))</f>
        <v>N° ?</v>
      </c>
      <c r="S43">
        <f>Tableau24591113[[#This Row],[Rang]]</f>
        <v>41</v>
      </c>
    </row>
    <row r="44" spans="1:19" x14ac:dyDescent="0.2">
      <c r="A44" s="4">
        <f t="shared" si="0"/>
        <v>42</v>
      </c>
      <c r="C44" t="str">
        <f>IF($B44="","N° ?",VLOOKUP($B44,Tableau1[],2,FALSE))</f>
        <v>N° ?</v>
      </c>
      <c r="D44" t="str">
        <f>IF($B44="","N° ?",VLOOKUP($B44,Tableau1[],3,FALSE))</f>
        <v>N° ?</v>
      </c>
      <c r="E44" t="str">
        <f>IF($B44="","N° ?",VLOOKUP($B44,Tableau1[],4,FALSE))</f>
        <v>N° ?</v>
      </c>
      <c r="F44" t="str">
        <f>IF($B44="","N° ?",VLOOKUP($B44,Tableau1[],6,FALSE))</f>
        <v>N° ?</v>
      </c>
      <c r="G44">
        <f>Tableau2451012[[#This Row],[Rang]]</f>
        <v>42</v>
      </c>
      <c r="M44" s="4">
        <f t="shared" si="2"/>
        <v>42</v>
      </c>
      <c r="O44" t="str">
        <f>IF($N44="","N° ?",VLOOKUP($N44,Tableau1[],2,FALSE))</f>
        <v>N° ?</v>
      </c>
      <c r="P44" t="str">
        <f>IF($N44="","N° ?",VLOOKUP($N44,Tableau1[],3,FALSE))</f>
        <v>N° ?</v>
      </c>
      <c r="Q44" t="str">
        <f>IF($N44="","N° ?",VLOOKUP($N44,Tableau1[],4,FALSE))</f>
        <v>N° ?</v>
      </c>
      <c r="R44" t="str">
        <f>IF($N44="","N° ?",VLOOKUP($N44,Tableau1[],6,FALSE))</f>
        <v>N° ?</v>
      </c>
      <c r="S44">
        <f>Tableau24591113[[#This Row],[Rang]]</f>
        <v>42</v>
      </c>
    </row>
    <row r="45" spans="1:19" x14ac:dyDescent="0.2">
      <c r="A45" s="4">
        <f t="shared" si="0"/>
        <v>43</v>
      </c>
      <c r="C45" t="str">
        <f>IF($B45="","N° ?",VLOOKUP($B45,Tableau1[],2,FALSE))</f>
        <v>N° ?</v>
      </c>
      <c r="D45" t="str">
        <f>IF($B45="","N° ?",VLOOKUP($B45,Tableau1[],3,FALSE))</f>
        <v>N° ?</v>
      </c>
      <c r="E45" t="str">
        <f>IF($B45="","N° ?",VLOOKUP($B45,Tableau1[],4,FALSE))</f>
        <v>N° ?</v>
      </c>
      <c r="F45" t="str">
        <f>IF($B45="","N° ?",VLOOKUP($B45,Tableau1[],6,FALSE))</f>
        <v>N° ?</v>
      </c>
      <c r="G45">
        <f>Tableau2451012[[#This Row],[Rang]]</f>
        <v>43</v>
      </c>
      <c r="M45" s="4">
        <f t="shared" si="2"/>
        <v>43</v>
      </c>
      <c r="O45" t="str">
        <f>IF($N45="","N° ?",VLOOKUP($N45,Tableau1[],2,FALSE))</f>
        <v>N° ?</v>
      </c>
      <c r="P45" t="str">
        <f>IF($N45="","N° ?",VLOOKUP($N45,Tableau1[],3,FALSE))</f>
        <v>N° ?</v>
      </c>
      <c r="Q45" t="str">
        <f>IF($N45="","N° ?",VLOOKUP($N45,Tableau1[],4,FALSE))</f>
        <v>N° ?</v>
      </c>
      <c r="R45" t="str">
        <f>IF($N45="","N° ?",VLOOKUP($N45,Tableau1[],6,FALSE))</f>
        <v>N° ?</v>
      </c>
      <c r="S45">
        <f>Tableau24591113[[#This Row],[Rang]]</f>
        <v>43</v>
      </c>
    </row>
    <row r="46" spans="1:19" x14ac:dyDescent="0.2">
      <c r="A46" s="4">
        <f t="shared" si="0"/>
        <v>44</v>
      </c>
      <c r="C46" t="str">
        <f>IF($B46="","N° ?",VLOOKUP($B46,Tableau1[],2,FALSE))</f>
        <v>N° ?</v>
      </c>
      <c r="D46" t="str">
        <f>IF($B46="","N° ?",VLOOKUP($B46,Tableau1[],3,FALSE))</f>
        <v>N° ?</v>
      </c>
      <c r="E46" t="str">
        <f>IF($B46="","N° ?",VLOOKUP($B46,Tableau1[],4,FALSE))</f>
        <v>N° ?</v>
      </c>
      <c r="F46" t="str">
        <f>IF($B46="","N° ?",VLOOKUP($B46,Tableau1[],6,FALSE))</f>
        <v>N° ?</v>
      </c>
      <c r="G46">
        <f>Tableau2451012[[#This Row],[Rang]]</f>
        <v>44</v>
      </c>
      <c r="M46" s="4">
        <f t="shared" si="2"/>
        <v>44</v>
      </c>
      <c r="O46" t="str">
        <f>IF($N46="","N° ?",VLOOKUP($N46,Tableau1[],2,FALSE))</f>
        <v>N° ?</v>
      </c>
      <c r="P46" t="str">
        <f>IF($N46="","N° ?",VLOOKUP($N46,Tableau1[],3,FALSE))</f>
        <v>N° ?</v>
      </c>
      <c r="Q46" t="str">
        <f>IF($N46="","N° ?",VLOOKUP($N46,Tableau1[],4,FALSE))</f>
        <v>N° ?</v>
      </c>
      <c r="R46" t="str">
        <f>IF($N46="","N° ?",VLOOKUP($N46,Tableau1[],6,FALSE))</f>
        <v>N° ?</v>
      </c>
      <c r="S46">
        <f>Tableau24591113[[#This Row],[Rang]]</f>
        <v>44</v>
      </c>
    </row>
    <row r="47" spans="1:19" x14ac:dyDescent="0.2">
      <c r="A47" s="4">
        <f t="shared" si="0"/>
        <v>45</v>
      </c>
      <c r="C47" t="str">
        <f>IF($B47="","N° ?",VLOOKUP($B47,Tableau1[],2,FALSE))</f>
        <v>N° ?</v>
      </c>
      <c r="D47" t="str">
        <f>IF($B47="","N° ?",VLOOKUP($B47,Tableau1[],3,FALSE))</f>
        <v>N° ?</v>
      </c>
      <c r="E47" t="str">
        <f>IF($B47="","N° ?",VLOOKUP($B47,Tableau1[],4,FALSE))</f>
        <v>N° ?</v>
      </c>
      <c r="F47" t="str">
        <f>IF($B47="","N° ?",VLOOKUP($B47,Tableau1[],6,FALSE))</f>
        <v>N° ?</v>
      </c>
      <c r="G47">
        <f>Tableau2451012[[#This Row],[Rang]]</f>
        <v>45</v>
      </c>
      <c r="M47" s="4">
        <f t="shared" si="2"/>
        <v>45</v>
      </c>
      <c r="O47" t="str">
        <f>IF($N47="","N° ?",VLOOKUP($N47,Tableau1[],2,FALSE))</f>
        <v>N° ?</v>
      </c>
      <c r="P47" t="str">
        <f>IF($N47="","N° ?",VLOOKUP($N47,Tableau1[],3,FALSE))</f>
        <v>N° ?</v>
      </c>
      <c r="Q47" t="str">
        <f>IF($N47="","N° ?",VLOOKUP($N47,Tableau1[],4,FALSE))</f>
        <v>N° ?</v>
      </c>
      <c r="R47" t="str">
        <f>IF($N47="","N° ?",VLOOKUP($N47,Tableau1[],6,FALSE))</f>
        <v>N° ?</v>
      </c>
      <c r="S47">
        <f>Tableau24591113[[#This Row],[Rang]]</f>
        <v>45</v>
      </c>
    </row>
    <row r="48" spans="1:19" x14ac:dyDescent="0.2">
      <c r="A48" s="4">
        <f t="shared" si="0"/>
        <v>46</v>
      </c>
      <c r="C48" t="str">
        <f>IF($B48="","N° ?",VLOOKUP($B48,Tableau1[],2,FALSE))</f>
        <v>N° ?</v>
      </c>
      <c r="D48" t="str">
        <f>IF($B48="","N° ?",VLOOKUP($B48,Tableau1[],3,FALSE))</f>
        <v>N° ?</v>
      </c>
      <c r="E48" t="str">
        <f>IF($B48="","N° ?",VLOOKUP($B48,Tableau1[],4,FALSE))</f>
        <v>N° ?</v>
      </c>
      <c r="F48" t="str">
        <f>IF($B48="","N° ?",VLOOKUP($B48,Tableau1[],6,FALSE))</f>
        <v>N° ?</v>
      </c>
      <c r="G48">
        <f>Tableau2451012[[#This Row],[Rang]]</f>
        <v>46</v>
      </c>
      <c r="M48" s="4">
        <f t="shared" si="2"/>
        <v>46</v>
      </c>
      <c r="O48" t="str">
        <f>IF($N48="","N° ?",VLOOKUP($N48,Tableau1[],2,FALSE))</f>
        <v>N° ?</v>
      </c>
      <c r="P48" t="str">
        <f>IF($N48="","N° ?",VLOOKUP($N48,Tableau1[],3,FALSE))</f>
        <v>N° ?</v>
      </c>
      <c r="Q48" t="str">
        <f>IF($N48="","N° ?",VLOOKUP($N48,Tableau1[],4,FALSE))</f>
        <v>N° ?</v>
      </c>
      <c r="R48" t="str">
        <f>IF($N48="","N° ?",VLOOKUP($N48,Tableau1[],6,FALSE))</f>
        <v>N° ?</v>
      </c>
      <c r="S48">
        <f>Tableau24591113[[#This Row],[Rang]]</f>
        <v>46</v>
      </c>
    </row>
    <row r="49" spans="1:19" x14ac:dyDescent="0.2">
      <c r="A49" s="4">
        <f t="shared" si="0"/>
        <v>47</v>
      </c>
      <c r="C49" t="str">
        <f>IF($B49="","N° ?",VLOOKUP($B49,Tableau1[],2,FALSE))</f>
        <v>N° ?</v>
      </c>
      <c r="D49" t="str">
        <f>IF($B49="","N° ?",VLOOKUP($B49,Tableau1[],3,FALSE))</f>
        <v>N° ?</v>
      </c>
      <c r="E49" t="str">
        <f>IF($B49="","N° ?",VLOOKUP($B49,Tableau1[],4,FALSE))</f>
        <v>N° ?</v>
      </c>
      <c r="F49" t="str">
        <f>IF($B49="","N° ?",VLOOKUP($B49,Tableau1[],6,FALSE))</f>
        <v>N° ?</v>
      </c>
      <c r="G49">
        <f>Tableau2451012[[#This Row],[Rang]]</f>
        <v>47</v>
      </c>
      <c r="M49" s="4">
        <f t="shared" si="2"/>
        <v>47</v>
      </c>
      <c r="O49" t="str">
        <f>IF($N49="","N° ?",VLOOKUP($N49,Tableau1[],2,FALSE))</f>
        <v>N° ?</v>
      </c>
      <c r="P49" t="str">
        <f>IF($N49="","N° ?",VLOOKUP($N49,Tableau1[],3,FALSE))</f>
        <v>N° ?</v>
      </c>
      <c r="Q49" t="str">
        <f>IF($N49="","N° ?",VLOOKUP($N49,Tableau1[],4,FALSE))</f>
        <v>N° ?</v>
      </c>
      <c r="R49" t="str">
        <f>IF($N49="","N° ?",VLOOKUP($N49,Tableau1[],6,FALSE))</f>
        <v>N° ?</v>
      </c>
      <c r="S49">
        <f>Tableau24591113[[#This Row],[Rang]]</f>
        <v>47</v>
      </c>
    </row>
    <row r="50" spans="1:19" x14ac:dyDescent="0.2">
      <c r="A50" s="4">
        <f t="shared" si="0"/>
        <v>48</v>
      </c>
      <c r="C50" t="str">
        <f>IF($B50="","N° ?",VLOOKUP($B50,Tableau1[],2,FALSE))</f>
        <v>N° ?</v>
      </c>
      <c r="D50" t="str">
        <f>IF($B50="","N° ?",VLOOKUP($B50,Tableau1[],3,FALSE))</f>
        <v>N° ?</v>
      </c>
      <c r="E50" t="str">
        <f>IF($B50="","N° ?",VLOOKUP($B50,Tableau1[],4,FALSE))</f>
        <v>N° ?</v>
      </c>
      <c r="F50" t="str">
        <f>IF($B50="","N° ?",VLOOKUP($B50,Tableau1[],6,FALSE))</f>
        <v>N° ?</v>
      </c>
      <c r="G50">
        <f>Tableau2451012[[#This Row],[Rang]]</f>
        <v>48</v>
      </c>
      <c r="M50" s="4">
        <f t="shared" si="2"/>
        <v>48</v>
      </c>
      <c r="O50" t="str">
        <f>IF($N50="","N° ?",VLOOKUP($N50,Tableau1[],2,FALSE))</f>
        <v>N° ?</v>
      </c>
      <c r="P50" t="str">
        <f>IF($N50="","N° ?",VLOOKUP($N50,Tableau1[],3,FALSE))</f>
        <v>N° ?</v>
      </c>
      <c r="Q50" t="str">
        <f>IF($N50="","N° ?",VLOOKUP($N50,Tableau1[],4,FALSE))</f>
        <v>N° ?</v>
      </c>
      <c r="R50" t="str">
        <f>IF($N50="","N° ?",VLOOKUP($N50,Tableau1[],6,FALSE))</f>
        <v>N° ?</v>
      </c>
      <c r="S50">
        <f>Tableau24591113[[#This Row],[Rang]]</f>
        <v>48</v>
      </c>
    </row>
    <row r="51" spans="1:19" x14ac:dyDescent="0.2">
      <c r="A51" s="4">
        <f t="shared" si="0"/>
        <v>49</v>
      </c>
      <c r="C51" t="str">
        <f>IF($B51="","N° ?",VLOOKUP($B51,Tableau1[],2,FALSE))</f>
        <v>N° ?</v>
      </c>
      <c r="D51" t="str">
        <f>IF($B51="","N° ?",VLOOKUP($B51,Tableau1[],3,FALSE))</f>
        <v>N° ?</v>
      </c>
      <c r="E51" t="str">
        <f>IF($B51="","N° ?",VLOOKUP($B51,Tableau1[],4,FALSE))</f>
        <v>N° ?</v>
      </c>
      <c r="F51" t="str">
        <f>IF($B51="","N° ?",VLOOKUP($B51,Tableau1[],6,FALSE))</f>
        <v>N° ?</v>
      </c>
      <c r="G51">
        <f>Tableau2451012[[#This Row],[Rang]]</f>
        <v>49</v>
      </c>
      <c r="M51" s="4">
        <f t="shared" si="2"/>
        <v>49</v>
      </c>
      <c r="O51" t="str">
        <f>IF($N51="","N° ?",VLOOKUP($N51,Tableau1[],2,FALSE))</f>
        <v>N° ?</v>
      </c>
      <c r="P51" t="str">
        <f>IF($N51="","N° ?",VLOOKUP($N51,Tableau1[],3,FALSE))</f>
        <v>N° ?</v>
      </c>
      <c r="Q51" t="str">
        <f>IF($N51="","N° ?",VLOOKUP($N51,Tableau1[],4,FALSE))</f>
        <v>N° ?</v>
      </c>
      <c r="R51" t="str">
        <f>IF($N51="","N° ?",VLOOKUP($N51,Tableau1[],6,FALSE))</f>
        <v>N° ?</v>
      </c>
      <c r="S51">
        <f>Tableau24591113[[#This Row],[Rang]]</f>
        <v>49</v>
      </c>
    </row>
    <row r="52" spans="1:19" x14ac:dyDescent="0.2">
      <c r="A52" s="4">
        <f t="shared" si="0"/>
        <v>50</v>
      </c>
      <c r="C52" t="str">
        <f>IF($B52="","N° ?",VLOOKUP($B52,Tableau1[],2,FALSE))</f>
        <v>N° ?</v>
      </c>
      <c r="D52" t="str">
        <f>IF($B52="","N° ?",VLOOKUP($B52,Tableau1[],3,FALSE))</f>
        <v>N° ?</v>
      </c>
      <c r="E52" t="str">
        <f>IF($B52="","N° ?",VLOOKUP($B52,Tableau1[],4,FALSE))</f>
        <v>N° ?</v>
      </c>
      <c r="F52" t="str">
        <f>IF($B52="","N° ?",VLOOKUP($B52,Tableau1[],6,FALSE))</f>
        <v>N° ?</v>
      </c>
      <c r="G52">
        <f>Tableau2451012[[#This Row],[Rang]]</f>
        <v>50</v>
      </c>
      <c r="M52" s="4">
        <f t="shared" si="2"/>
        <v>50</v>
      </c>
      <c r="O52" t="str">
        <f>IF($N52="","N° ?",VLOOKUP($N52,Tableau1[],2,FALSE))</f>
        <v>N° ?</v>
      </c>
      <c r="P52" t="str">
        <f>IF($N52="","N° ?",VLOOKUP($N52,Tableau1[],3,FALSE))</f>
        <v>N° ?</v>
      </c>
      <c r="Q52" t="str">
        <f>IF($N52="","N° ?",VLOOKUP($N52,Tableau1[],4,FALSE))</f>
        <v>N° ?</v>
      </c>
      <c r="R52" t="str">
        <f>IF($N52="","N° ?",VLOOKUP($N52,Tableau1[],6,FALSE))</f>
        <v>N° ?</v>
      </c>
      <c r="S52">
        <f>Tableau24591113[[#This Row],[Rang]]</f>
        <v>50</v>
      </c>
    </row>
    <row r="53" spans="1:19" x14ac:dyDescent="0.2">
      <c r="A53" s="4">
        <f t="shared" si="0"/>
        <v>51</v>
      </c>
      <c r="C53" t="str">
        <f>IF($B53="","N° ?",VLOOKUP($B53,Tableau1[],2,FALSE))</f>
        <v>N° ?</v>
      </c>
      <c r="D53" t="str">
        <f>IF($B53="","N° ?",VLOOKUP($B53,Tableau1[],3,FALSE))</f>
        <v>N° ?</v>
      </c>
      <c r="E53" t="str">
        <f>IF($B53="","N° ?",VLOOKUP($B53,Tableau1[],4,FALSE))</f>
        <v>N° ?</v>
      </c>
      <c r="F53" t="str">
        <f>IF($B53="","N° ?",VLOOKUP($B53,Tableau1[],6,FALSE))</f>
        <v>N° ?</v>
      </c>
      <c r="G53">
        <f>Tableau2451012[[#This Row],[Rang]]</f>
        <v>51</v>
      </c>
      <c r="M53" s="4">
        <f t="shared" si="2"/>
        <v>51</v>
      </c>
      <c r="O53" t="str">
        <f>IF($N53="","N° ?",VLOOKUP($N53,Tableau1[],2,FALSE))</f>
        <v>N° ?</v>
      </c>
      <c r="P53" t="str">
        <f>IF($N53="","N° ?",VLOOKUP($N53,Tableau1[],3,FALSE))</f>
        <v>N° ?</v>
      </c>
      <c r="Q53" t="str">
        <f>IF($N53="","N° ?",VLOOKUP($N53,Tableau1[],4,FALSE))</f>
        <v>N° ?</v>
      </c>
      <c r="R53" t="str">
        <f>IF($N53="","N° ?",VLOOKUP($N53,Tableau1[],6,FALSE))</f>
        <v>N° ?</v>
      </c>
      <c r="S53">
        <f>Tableau24591113[[#This Row],[Rang]]</f>
        <v>51</v>
      </c>
    </row>
    <row r="54" spans="1:19" x14ac:dyDescent="0.2">
      <c r="A54" s="4">
        <f t="shared" si="0"/>
        <v>52</v>
      </c>
      <c r="C54" t="str">
        <f>IF($B54="","N° ?",VLOOKUP($B54,Tableau1[],2,FALSE))</f>
        <v>N° ?</v>
      </c>
      <c r="D54" t="str">
        <f>IF($B54="","N° ?",VLOOKUP($B54,Tableau1[],3,FALSE))</f>
        <v>N° ?</v>
      </c>
      <c r="E54" t="str">
        <f>IF($B54="","N° ?",VLOOKUP($B54,Tableau1[],4,FALSE))</f>
        <v>N° ?</v>
      </c>
      <c r="F54" t="str">
        <f>IF($B54="","N° ?",VLOOKUP($B54,Tableau1[],6,FALSE))</f>
        <v>N° ?</v>
      </c>
      <c r="G54">
        <f>Tableau2451012[[#This Row],[Rang]]</f>
        <v>52</v>
      </c>
      <c r="M54" s="4">
        <f t="shared" si="2"/>
        <v>52</v>
      </c>
      <c r="O54" t="str">
        <f>IF($N54="","N° ?",VLOOKUP($N54,Tableau1[],2,FALSE))</f>
        <v>N° ?</v>
      </c>
      <c r="P54" t="str">
        <f>IF($N54="","N° ?",VLOOKUP($N54,Tableau1[],3,FALSE))</f>
        <v>N° ?</v>
      </c>
      <c r="Q54" t="str">
        <f>IF($N54="","N° ?",VLOOKUP($N54,Tableau1[],4,FALSE))</f>
        <v>N° ?</v>
      </c>
      <c r="R54" t="str">
        <f>IF($N54="","N° ?",VLOOKUP($N54,Tableau1[],6,FALSE))</f>
        <v>N° ?</v>
      </c>
      <c r="S54">
        <f>Tableau24591113[[#This Row],[Rang]]</f>
        <v>52</v>
      </c>
    </row>
    <row r="55" spans="1:19" x14ac:dyDescent="0.2">
      <c r="A55" s="4">
        <f t="shared" si="0"/>
        <v>53</v>
      </c>
      <c r="C55" t="str">
        <f>IF($B55="","N° ?",VLOOKUP($B55,Tableau1[],2,FALSE))</f>
        <v>N° ?</v>
      </c>
      <c r="D55" t="str">
        <f>IF($B55="","N° ?",VLOOKUP($B55,Tableau1[],3,FALSE))</f>
        <v>N° ?</v>
      </c>
      <c r="E55" t="str">
        <f>IF($B55="","N° ?",VLOOKUP($B55,Tableau1[],4,FALSE))</f>
        <v>N° ?</v>
      </c>
      <c r="F55" t="str">
        <f>IF($B55="","N° ?",VLOOKUP($B55,Tableau1[],6,FALSE))</f>
        <v>N° ?</v>
      </c>
      <c r="G55">
        <f>Tableau2451012[[#This Row],[Rang]]</f>
        <v>53</v>
      </c>
      <c r="M55" s="4">
        <f t="shared" si="2"/>
        <v>53</v>
      </c>
      <c r="O55" t="str">
        <f>IF($N55="","N° ?",VLOOKUP($N55,Tableau1[],2,FALSE))</f>
        <v>N° ?</v>
      </c>
      <c r="P55" t="str">
        <f>IF($N55="","N° ?",VLOOKUP($N55,Tableau1[],3,FALSE))</f>
        <v>N° ?</v>
      </c>
      <c r="Q55" t="str">
        <f>IF($N55="","N° ?",VLOOKUP($N55,Tableau1[],4,FALSE))</f>
        <v>N° ?</v>
      </c>
      <c r="R55" t="str">
        <f>IF($N55="","N° ?",VLOOKUP($N55,Tableau1[],6,FALSE))</f>
        <v>N° ?</v>
      </c>
      <c r="S55">
        <f>Tableau24591113[[#This Row],[Rang]]</f>
        <v>53</v>
      </c>
    </row>
    <row r="56" spans="1:19" x14ac:dyDescent="0.2">
      <c r="A56" s="4">
        <f t="shared" si="0"/>
        <v>54</v>
      </c>
      <c r="C56" t="str">
        <f>IF($B56="","N° ?",VLOOKUP($B56,Tableau1[],2,FALSE))</f>
        <v>N° ?</v>
      </c>
      <c r="D56" t="str">
        <f>IF($B56="","N° ?",VLOOKUP($B56,Tableau1[],3,FALSE))</f>
        <v>N° ?</v>
      </c>
      <c r="E56" t="str">
        <f>IF($B56="","N° ?",VLOOKUP($B56,Tableau1[],4,FALSE))</f>
        <v>N° ?</v>
      </c>
      <c r="F56" t="str">
        <f>IF($B56="","N° ?",VLOOKUP($B56,Tableau1[],6,FALSE))</f>
        <v>N° ?</v>
      </c>
      <c r="G56">
        <f>Tableau2451012[[#This Row],[Rang]]</f>
        <v>54</v>
      </c>
      <c r="M56" s="4">
        <f t="shared" si="2"/>
        <v>54</v>
      </c>
      <c r="O56" t="str">
        <f>IF($N56="","N° ?",VLOOKUP($N56,Tableau1[],2,FALSE))</f>
        <v>N° ?</v>
      </c>
      <c r="P56" t="str">
        <f>IF($N56="","N° ?",VLOOKUP($N56,Tableau1[],3,FALSE))</f>
        <v>N° ?</v>
      </c>
      <c r="Q56" t="str">
        <f>IF($N56="","N° ?",VLOOKUP($N56,Tableau1[],4,FALSE))</f>
        <v>N° ?</v>
      </c>
      <c r="R56" t="str">
        <f>IF($N56="","N° ?",VLOOKUP($N56,Tableau1[],6,FALSE))</f>
        <v>N° ?</v>
      </c>
      <c r="S56">
        <f>Tableau24591113[[#This Row],[Rang]]</f>
        <v>54</v>
      </c>
    </row>
    <row r="57" spans="1:19" x14ac:dyDescent="0.2">
      <c r="A57" s="4">
        <f t="shared" si="0"/>
        <v>55</v>
      </c>
      <c r="C57" t="str">
        <f>IF($B57="","N° ?",VLOOKUP($B57,Tableau1[],2,FALSE))</f>
        <v>N° ?</v>
      </c>
      <c r="D57" t="str">
        <f>IF($B57="","N° ?",VLOOKUP($B57,Tableau1[],3,FALSE))</f>
        <v>N° ?</v>
      </c>
      <c r="E57" t="str">
        <f>IF($B57="","N° ?",VLOOKUP($B57,Tableau1[],4,FALSE))</f>
        <v>N° ?</v>
      </c>
      <c r="F57" t="str">
        <f>IF($B57="","N° ?",VLOOKUP($B57,Tableau1[],6,FALSE))</f>
        <v>N° ?</v>
      </c>
      <c r="G57">
        <f>Tableau2451012[[#This Row],[Rang]]</f>
        <v>55</v>
      </c>
      <c r="M57" s="4">
        <f t="shared" si="2"/>
        <v>55</v>
      </c>
      <c r="O57" t="str">
        <f>IF($N57="","N° ?",VLOOKUP($N57,Tableau1[],2,FALSE))</f>
        <v>N° ?</v>
      </c>
      <c r="P57" t="str">
        <f>IF($N57="","N° ?",VLOOKUP($N57,Tableau1[],3,FALSE))</f>
        <v>N° ?</v>
      </c>
      <c r="Q57" t="str">
        <f>IF($N57="","N° ?",VLOOKUP($N57,Tableau1[],4,FALSE))</f>
        <v>N° ?</v>
      </c>
      <c r="R57" t="str">
        <f>IF($N57="","N° ?",VLOOKUP($N57,Tableau1[],6,FALSE))</f>
        <v>N° ?</v>
      </c>
      <c r="S57">
        <f>Tableau24591113[[#This Row],[Rang]]</f>
        <v>55</v>
      </c>
    </row>
    <row r="58" spans="1:19" x14ac:dyDescent="0.2">
      <c r="A58" s="4">
        <f t="shared" si="0"/>
        <v>56</v>
      </c>
      <c r="C58" t="str">
        <f>IF($B58="","N° ?",VLOOKUP($B58,Tableau1[],2,FALSE))</f>
        <v>N° ?</v>
      </c>
      <c r="D58" t="str">
        <f>IF($B58="","N° ?",VLOOKUP($B58,Tableau1[],3,FALSE))</f>
        <v>N° ?</v>
      </c>
      <c r="E58" t="str">
        <f>IF($B58="","N° ?",VLOOKUP($B58,Tableau1[],4,FALSE))</f>
        <v>N° ?</v>
      </c>
      <c r="F58" t="str">
        <f>IF($B58="","N° ?",VLOOKUP($B58,Tableau1[],6,FALSE))</f>
        <v>N° ?</v>
      </c>
      <c r="G58">
        <f>Tableau2451012[[#This Row],[Rang]]</f>
        <v>56</v>
      </c>
      <c r="M58" s="4">
        <f t="shared" si="2"/>
        <v>56</v>
      </c>
      <c r="O58" t="str">
        <f>IF($N58="","N° ?",VLOOKUP($N58,Tableau1[],2,FALSE))</f>
        <v>N° ?</v>
      </c>
      <c r="P58" t="str">
        <f>IF($N58="","N° ?",VLOOKUP($N58,Tableau1[],3,FALSE))</f>
        <v>N° ?</v>
      </c>
      <c r="Q58" t="str">
        <f>IF($N58="","N° ?",VLOOKUP($N58,Tableau1[],4,FALSE))</f>
        <v>N° ?</v>
      </c>
      <c r="R58" t="str">
        <f>IF($N58="","N° ?",VLOOKUP($N58,Tableau1[],6,FALSE))</f>
        <v>N° ?</v>
      </c>
      <c r="S58">
        <f>Tableau24591113[[#This Row],[Rang]]</f>
        <v>56</v>
      </c>
    </row>
    <row r="59" spans="1:19" x14ac:dyDescent="0.2">
      <c r="A59" s="4">
        <f t="shared" si="0"/>
        <v>57</v>
      </c>
      <c r="C59" t="str">
        <f>IF($B59="","N° ?",VLOOKUP($B59,Tableau1[],2,FALSE))</f>
        <v>N° ?</v>
      </c>
      <c r="D59" t="str">
        <f>IF($B59="","N° ?",VLOOKUP($B59,Tableau1[],3,FALSE))</f>
        <v>N° ?</v>
      </c>
      <c r="E59" t="str">
        <f>IF($B59="","N° ?",VLOOKUP($B59,Tableau1[],4,FALSE))</f>
        <v>N° ?</v>
      </c>
      <c r="F59" t="str">
        <f>IF($B59="","N° ?",VLOOKUP($B59,Tableau1[],6,FALSE))</f>
        <v>N° ?</v>
      </c>
      <c r="G59">
        <f>Tableau2451012[[#This Row],[Rang]]</f>
        <v>57</v>
      </c>
      <c r="M59" s="4">
        <f t="shared" si="2"/>
        <v>57</v>
      </c>
      <c r="O59" t="str">
        <f>IF($N59="","N° ?",VLOOKUP($N59,Tableau1[],2,FALSE))</f>
        <v>N° ?</v>
      </c>
      <c r="P59" t="str">
        <f>IF($N59="","N° ?",VLOOKUP($N59,Tableau1[],3,FALSE))</f>
        <v>N° ?</v>
      </c>
      <c r="Q59" t="str">
        <f>IF($N59="","N° ?",VLOOKUP($N59,Tableau1[],4,FALSE))</f>
        <v>N° ?</v>
      </c>
      <c r="R59" t="str">
        <f>IF($N59="","N° ?",VLOOKUP($N59,Tableau1[],6,FALSE))</f>
        <v>N° ?</v>
      </c>
      <c r="S59">
        <f>Tableau24591113[[#This Row],[Rang]]</f>
        <v>57</v>
      </c>
    </row>
    <row r="60" spans="1:19" x14ac:dyDescent="0.2">
      <c r="A60" s="4">
        <f t="shared" si="0"/>
        <v>58</v>
      </c>
      <c r="C60" t="str">
        <f>IF($B60="","N° ?",VLOOKUP($B60,Tableau1[],2,FALSE))</f>
        <v>N° ?</v>
      </c>
      <c r="D60" t="str">
        <f>IF($B60="","N° ?",VLOOKUP($B60,Tableau1[],3,FALSE))</f>
        <v>N° ?</v>
      </c>
      <c r="E60" t="str">
        <f>IF($B60="","N° ?",VLOOKUP($B60,Tableau1[],4,FALSE))</f>
        <v>N° ?</v>
      </c>
      <c r="F60" t="str">
        <f>IF($B60="","N° ?",VLOOKUP($B60,Tableau1[],6,FALSE))</f>
        <v>N° ?</v>
      </c>
      <c r="G60">
        <f>Tableau2451012[[#This Row],[Rang]]</f>
        <v>58</v>
      </c>
      <c r="M60" s="4">
        <f t="shared" si="2"/>
        <v>58</v>
      </c>
      <c r="O60" t="str">
        <f>IF($N60="","N° ?",VLOOKUP($N60,Tableau1[],2,FALSE))</f>
        <v>N° ?</v>
      </c>
      <c r="P60" t="str">
        <f>IF($N60="","N° ?",VLOOKUP($N60,Tableau1[],3,FALSE))</f>
        <v>N° ?</v>
      </c>
      <c r="Q60" t="str">
        <f>IF($N60="","N° ?",VLOOKUP($N60,Tableau1[],4,FALSE))</f>
        <v>N° ?</v>
      </c>
      <c r="R60" t="str">
        <f>IF($N60="","N° ?",VLOOKUP($N60,Tableau1[],6,FALSE))</f>
        <v>N° ?</v>
      </c>
      <c r="S60">
        <f>Tableau24591113[[#This Row],[Rang]]</f>
        <v>58</v>
      </c>
    </row>
    <row r="61" spans="1:19" x14ac:dyDescent="0.2">
      <c r="A61" s="4">
        <f t="shared" si="0"/>
        <v>59</v>
      </c>
      <c r="C61" t="str">
        <f>IF($B61="","N° ?",VLOOKUP($B61,Tableau1[],2,FALSE))</f>
        <v>N° ?</v>
      </c>
      <c r="D61" t="str">
        <f>IF($B61="","N° ?",VLOOKUP($B61,Tableau1[],3,FALSE))</f>
        <v>N° ?</v>
      </c>
      <c r="E61" t="str">
        <f>IF($B61="","N° ?",VLOOKUP($B61,Tableau1[],4,FALSE))</f>
        <v>N° ?</v>
      </c>
      <c r="F61" t="str">
        <f>IF($B61="","N° ?",VLOOKUP($B61,Tableau1[],6,FALSE))</f>
        <v>N° ?</v>
      </c>
      <c r="G61">
        <f>Tableau2451012[[#This Row],[Rang]]</f>
        <v>59</v>
      </c>
      <c r="M61" s="4">
        <f t="shared" si="2"/>
        <v>59</v>
      </c>
      <c r="O61" t="str">
        <f>IF($N61="","N° ?",VLOOKUP($N61,Tableau1[],2,FALSE))</f>
        <v>N° ?</v>
      </c>
      <c r="P61" t="str">
        <f>IF($N61="","N° ?",VLOOKUP($N61,Tableau1[],3,FALSE))</f>
        <v>N° ?</v>
      </c>
      <c r="Q61" t="str">
        <f>IF($N61="","N° ?",VLOOKUP($N61,Tableau1[],4,FALSE))</f>
        <v>N° ?</v>
      </c>
      <c r="R61" t="str">
        <f>IF($N61="","N° ?",VLOOKUP($N61,Tableau1[],6,FALSE))</f>
        <v>N° ?</v>
      </c>
      <c r="S61">
        <f>Tableau24591113[[#This Row],[Rang]]</f>
        <v>59</v>
      </c>
    </row>
    <row r="62" spans="1:19" x14ac:dyDescent="0.2">
      <c r="A62" s="4">
        <f t="shared" si="0"/>
        <v>60</v>
      </c>
      <c r="C62" t="str">
        <f>IF($B62="","N° ?",VLOOKUP($B62,Tableau1[],2,FALSE))</f>
        <v>N° ?</v>
      </c>
      <c r="D62" t="str">
        <f>IF($B62="","N° ?",VLOOKUP($B62,Tableau1[],3,FALSE))</f>
        <v>N° ?</v>
      </c>
      <c r="E62" t="str">
        <f>IF($B62="","N° ?",VLOOKUP($B62,Tableau1[],4,FALSE))</f>
        <v>N° ?</v>
      </c>
      <c r="F62" t="str">
        <f>IF($B62="","N° ?",VLOOKUP($B62,Tableau1[],6,FALSE))</f>
        <v>N° ?</v>
      </c>
      <c r="G62">
        <f>Tableau2451012[[#This Row],[Rang]]</f>
        <v>60</v>
      </c>
      <c r="M62" s="4">
        <f t="shared" si="2"/>
        <v>60</v>
      </c>
      <c r="O62" t="str">
        <f>IF($N62="","N° ?",VLOOKUP($N62,Tableau1[],2,FALSE))</f>
        <v>N° ?</v>
      </c>
      <c r="P62" t="str">
        <f>IF($N62="","N° ?",VLOOKUP($N62,Tableau1[],3,FALSE))</f>
        <v>N° ?</v>
      </c>
      <c r="Q62" t="str">
        <f>IF($N62="","N° ?",VLOOKUP($N62,Tableau1[],4,FALSE))</f>
        <v>N° ?</v>
      </c>
      <c r="R62" t="str">
        <f>IF($N62="","N° ?",VLOOKUP($N62,Tableau1[],6,FALSE))</f>
        <v>N° ?</v>
      </c>
      <c r="S62">
        <f>Tableau24591113[[#This Row],[Rang]]</f>
        <v>60</v>
      </c>
    </row>
    <row r="63" spans="1:19" x14ac:dyDescent="0.2">
      <c r="A63" s="4">
        <f t="shared" si="0"/>
        <v>61</v>
      </c>
      <c r="C63" t="str">
        <f>IF($B63="","N° ?",VLOOKUP($B63,Tableau1[],2,FALSE))</f>
        <v>N° ?</v>
      </c>
      <c r="D63" t="str">
        <f>IF($B63="","N° ?",VLOOKUP($B63,Tableau1[],3,FALSE))</f>
        <v>N° ?</v>
      </c>
      <c r="E63" t="str">
        <f>IF($B63="","N° ?",VLOOKUP($B63,Tableau1[],4,FALSE))</f>
        <v>N° ?</v>
      </c>
      <c r="F63" t="str">
        <f>IF($B63="","N° ?",VLOOKUP($B63,Tableau1[],6,FALSE))</f>
        <v>N° ?</v>
      </c>
      <c r="G63">
        <f>Tableau2451012[[#This Row],[Rang]]</f>
        <v>61</v>
      </c>
      <c r="M63" s="4">
        <f t="shared" si="2"/>
        <v>61</v>
      </c>
      <c r="O63" t="str">
        <f>IF($N63="","N° ?",VLOOKUP($N63,Tableau1[],2,FALSE))</f>
        <v>N° ?</v>
      </c>
      <c r="P63" t="str">
        <f>IF($N63="","N° ?",VLOOKUP($N63,Tableau1[],3,FALSE))</f>
        <v>N° ?</v>
      </c>
      <c r="Q63" t="str">
        <f>IF($N63="","N° ?",VLOOKUP($N63,Tableau1[],4,FALSE))</f>
        <v>N° ?</v>
      </c>
      <c r="R63" t="str">
        <f>IF($N63="","N° ?",VLOOKUP($N63,Tableau1[],6,FALSE))</f>
        <v>N° ?</v>
      </c>
      <c r="S63">
        <f>Tableau24591113[[#This Row],[Rang]]</f>
        <v>61</v>
      </c>
    </row>
    <row r="64" spans="1:19" x14ac:dyDescent="0.2">
      <c r="A64" s="4">
        <f t="shared" si="0"/>
        <v>62</v>
      </c>
      <c r="C64" t="str">
        <f>IF($B64="","N° ?",VLOOKUP($B64,Tableau1[],2,FALSE))</f>
        <v>N° ?</v>
      </c>
      <c r="D64" t="str">
        <f>IF($B64="","N° ?",VLOOKUP($B64,Tableau1[],3,FALSE))</f>
        <v>N° ?</v>
      </c>
      <c r="E64" t="str">
        <f>IF($B64="","N° ?",VLOOKUP($B64,Tableau1[],4,FALSE))</f>
        <v>N° ?</v>
      </c>
      <c r="F64" t="str">
        <f>IF($B64="","N° ?",VLOOKUP($B64,Tableau1[],6,FALSE))</f>
        <v>N° ?</v>
      </c>
      <c r="G64">
        <f>Tableau2451012[[#This Row],[Rang]]</f>
        <v>62</v>
      </c>
      <c r="M64" s="4">
        <f t="shared" si="2"/>
        <v>62</v>
      </c>
      <c r="O64" t="str">
        <f>IF($N64="","N° ?",VLOOKUP($N64,Tableau1[],2,FALSE))</f>
        <v>N° ?</v>
      </c>
      <c r="P64" t="str">
        <f>IF($N64="","N° ?",VLOOKUP($N64,Tableau1[],3,FALSE))</f>
        <v>N° ?</v>
      </c>
      <c r="Q64" t="str">
        <f>IF($N64="","N° ?",VLOOKUP($N64,Tableau1[],4,FALSE))</f>
        <v>N° ?</v>
      </c>
      <c r="R64" t="str">
        <f>IF($N64="","N° ?",VLOOKUP($N64,Tableau1[],6,FALSE))</f>
        <v>N° ?</v>
      </c>
      <c r="S64">
        <f>Tableau24591113[[#This Row],[Rang]]</f>
        <v>62</v>
      </c>
    </row>
    <row r="65" spans="1:19" x14ac:dyDescent="0.2">
      <c r="A65" s="4">
        <f t="shared" si="0"/>
        <v>63</v>
      </c>
      <c r="C65" t="str">
        <f>IF($B65="","N° ?",VLOOKUP($B65,Tableau1[],2,FALSE))</f>
        <v>N° ?</v>
      </c>
      <c r="D65" t="str">
        <f>IF($B65="","N° ?",VLOOKUP($B65,Tableau1[],3,FALSE))</f>
        <v>N° ?</v>
      </c>
      <c r="E65" t="str">
        <f>IF($B65="","N° ?",VLOOKUP($B65,Tableau1[],4,FALSE))</f>
        <v>N° ?</v>
      </c>
      <c r="F65" t="str">
        <f>IF($B65="","N° ?",VLOOKUP($B65,Tableau1[],6,FALSE))</f>
        <v>N° ?</v>
      </c>
      <c r="G65">
        <f>Tableau2451012[[#This Row],[Rang]]</f>
        <v>63</v>
      </c>
      <c r="M65" s="4">
        <f t="shared" si="2"/>
        <v>63</v>
      </c>
      <c r="O65" t="str">
        <f>IF($N65="","N° ?",VLOOKUP($N65,Tableau1[],2,FALSE))</f>
        <v>N° ?</v>
      </c>
      <c r="P65" t="str">
        <f>IF($N65="","N° ?",VLOOKUP($N65,Tableau1[],3,FALSE))</f>
        <v>N° ?</v>
      </c>
      <c r="Q65" t="str">
        <f>IF($N65="","N° ?",VLOOKUP($N65,Tableau1[],4,FALSE))</f>
        <v>N° ?</v>
      </c>
      <c r="R65" t="str">
        <f>IF($N65="","N° ?",VLOOKUP($N65,Tableau1[],6,FALSE))</f>
        <v>N° ?</v>
      </c>
      <c r="S65">
        <f>Tableau24591113[[#This Row],[Rang]]</f>
        <v>63</v>
      </c>
    </row>
    <row r="66" spans="1:19" x14ac:dyDescent="0.2">
      <c r="A66" s="4">
        <f t="shared" si="0"/>
        <v>64</v>
      </c>
      <c r="C66" t="str">
        <f>IF($B66="","N° ?",VLOOKUP($B66,Tableau1[],2,FALSE))</f>
        <v>N° ?</v>
      </c>
      <c r="D66" t="str">
        <f>IF($B66="","N° ?",VLOOKUP($B66,Tableau1[],3,FALSE))</f>
        <v>N° ?</v>
      </c>
      <c r="E66" t="str">
        <f>IF($B66="","N° ?",VLOOKUP($B66,Tableau1[],4,FALSE))</f>
        <v>N° ?</v>
      </c>
      <c r="F66" t="str">
        <f>IF($B66="","N° ?",VLOOKUP($B66,Tableau1[],6,FALSE))</f>
        <v>N° ?</v>
      </c>
      <c r="G66">
        <f>Tableau2451012[[#This Row],[Rang]]</f>
        <v>64</v>
      </c>
      <c r="M66" s="4">
        <f t="shared" si="2"/>
        <v>64</v>
      </c>
      <c r="O66" t="str">
        <f>IF($N66="","N° ?",VLOOKUP($N66,Tableau1[],2,FALSE))</f>
        <v>N° ?</v>
      </c>
      <c r="P66" t="str">
        <f>IF($N66="","N° ?",VLOOKUP($N66,Tableau1[],3,FALSE))</f>
        <v>N° ?</v>
      </c>
      <c r="Q66" t="str">
        <f>IF($N66="","N° ?",VLOOKUP($N66,Tableau1[],4,FALSE))</f>
        <v>N° ?</v>
      </c>
      <c r="R66" t="str">
        <f>IF($N66="","N° ?",VLOOKUP($N66,Tableau1[],6,FALSE))</f>
        <v>N° ?</v>
      </c>
      <c r="S66">
        <f>Tableau24591113[[#This Row],[Rang]]</f>
        <v>64</v>
      </c>
    </row>
    <row r="67" spans="1:19" x14ac:dyDescent="0.2">
      <c r="A67" s="4">
        <f t="shared" si="0"/>
        <v>65</v>
      </c>
      <c r="C67" t="str">
        <f>IF($B67="","N° ?",VLOOKUP($B67,Tableau1[],2,FALSE))</f>
        <v>N° ?</v>
      </c>
      <c r="D67" t="str">
        <f>IF($B67="","N° ?",VLOOKUP($B67,Tableau1[],3,FALSE))</f>
        <v>N° ?</v>
      </c>
      <c r="E67" t="str">
        <f>IF($B67="","N° ?",VLOOKUP($B67,Tableau1[],4,FALSE))</f>
        <v>N° ?</v>
      </c>
      <c r="F67" t="str">
        <f>IF($B67="","N° ?",VLOOKUP($B67,Tableau1[],6,FALSE))</f>
        <v>N° ?</v>
      </c>
      <c r="G67">
        <f>Tableau2451012[[#This Row],[Rang]]</f>
        <v>65</v>
      </c>
      <c r="M67" s="4">
        <f t="shared" si="2"/>
        <v>65</v>
      </c>
      <c r="O67" t="str">
        <f>IF($N67="","N° ?",VLOOKUP($N67,Tableau1[],2,FALSE))</f>
        <v>N° ?</v>
      </c>
      <c r="P67" t="str">
        <f>IF($N67="","N° ?",VLOOKUP($N67,Tableau1[],3,FALSE))</f>
        <v>N° ?</v>
      </c>
      <c r="Q67" t="str">
        <f>IF($N67="","N° ?",VLOOKUP($N67,Tableau1[],4,FALSE))</f>
        <v>N° ?</v>
      </c>
      <c r="R67" t="str">
        <f>IF($N67="","N° ?",VLOOKUP($N67,Tableau1[],6,FALSE))</f>
        <v>N° ?</v>
      </c>
      <c r="S67">
        <f>Tableau24591113[[#This Row],[Rang]]</f>
        <v>65</v>
      </c>
    </row>
    <row r="68" spans="1:19" x14ac:dyDescent="0.2">
      <c r="A68" s="4">
        <f t="shared" si="0"/>
        <v>66</v>
      </c>
      <c r="C68" t="str">
        <f>IF($B68="","N° ?",VLOOKUP($B68,Tableau1[],2,FALSE))</f>
        <v>N° ?</v>
      </c>
      <c r="D68" t="str">
        <f>IF($B68="","N° ?",VLOOKUP($B68,Tableau1[],3,FALSE))</f>
        <v>N° ?</v>
      </c>
      <c r="E68" t="str">
        <f>IF($B68="","N° ?",VLOOKUP($B68,Tableau1[],4,FALSE))</f>
        <v>N° ?</v>
      </c>
      <c r="F68" t="str">
        <f>IF($B68="","N° ?",VLOOKUP($B68,Tableau1[],6,FALSE))</f>
        <v>N° ?</v>
      </c>
      <c r="G68">
        <f>Tableau2451012[[#This Row],[Rang]]</f>
        <v>66</v>
      </c>
      <c r="M68" s="4">
        <f t="shared" si="2"/>
        <v>66</v>
      </c>
      <c r="O68" t="str">
        <f>IF($N68="","N° ?",VLOOKUP($N68,Tableau1[],2,FALSE))</f>
        <v>N° ?</v>
      </c>
      <c r="P68" t="str">
        <f>IF($N68="","N° ?",VLOOKUP($N68,Tableau1[],3,FALSE))</f>
        <v>N° ?</v>
      </c>
      <c r="Q68" t="str">
        <f>IF($N68="","N° ?",VLOOKUP($N68,Tableau1[],4,FALSE))</f>
        <v>N° ?</v>
      </c>
      <c r="R68" t="str">
        <f>IF($N68="","N° ?",VLOOKUP($N68,Tableau1[],6,FALSE))</f>
        <v>N° ?</v>
      </c>
      <c r="S68">
        <f>Tableau24591113[[#This Row],[Rang]]</f>
        <v>66</v>
      </c>
    </row>
    <row r="69" spans="1:19" x14ac:dyDescent="0.2">
      <c r="A69" s="4">
        <f t="shared" ref="A69:A102" si="3">A68+1</f>
        <v>67</v>
      </c>
      <c r="C69" t="str">
        <f>IF($B69="","N° ?",VLOOKUP($B69,Tableau1[],2,FALSE))</f>
        <v>N° ?</v>
      </c>
      <c r="D69" t="str">
        <f>IF($B69="","N° ?",VLOOKUP($B69,Tableau1[],3,FALSE))</f>
        <v>N° ?</v>
      </c>
      <c r="E69" t="str">
        <f>IF($B69="","N° ?",VLOOKUP($B69,Tableau1[],4,FALSE))</f>
        <v>N° ?</v>
      </c>
      <c r="F69" t="str">
        <f>IF($B69="","N° ?",VLOOKUP($B69,Tableau1[],6,FALSE))</f>
        <v>N° ?</v>
      </c>
      <c r="G69">
        <f>Tableau2451012[[#This Row],[Rang]]</f>
        <v>67</v>
      </c>
      <c r="M69" s="4">
        <f t="shared" ref="M69:M102" si="4">M68+1</f>
        <v>67</v>
      </c>
      <c r="O69" t="str">
        <f>IF($N69="","N° ?",VLOOKUP($N69,Tableau1[],2,FALSE))</f>
        <v>N° ?</v>
      </c>
      <c r="P69" t="str">
        <f>IF($N69="","N° ?",VLOOKUP($N69,Tableau1[],3,FALSE))</f>
        <v>N° ?</v>
      </c>
      <c r="Q69" t="str">
        <f>IF($N69="","N° ?",VLOOKUP($N69,Tableau1[],4,FALSE))</f>
        <v>N° ?</v>
      </c>
      <c r="R69" t="str">
        <f>IF($N69="","N° ?",VLOOKUP($N69,Tableau1[],6,FALSE))</f>
        <v>N° ?</v>
      </c>
      <c r="S69">
        <f>Tableau24591113[[#This Row],[Rang]]</f>
        <v>67</v>
      </c>
    </row>
    <row r="70" spans="1:19" x14ac:dyDescent="0.2">
      <c r="A70" s="4">
        <f t="shared" si="3"/>
        <v>68</v>
      </c>
      <c r="C70" t="str">
        <f>IF($B70="","N° ?",VLOOKUP($B70,Tableau1[],2,FALSE))</f>
        <v>N° ?</v>
      </c>
      <c r="D70" t="str">
        <f>IF($B70="","N° ?",VLOOKUP($B70,Tableau1[],3,FALSE))</f>
        <v>N° ?</v>
      </c>
      <c r="E70" t="str">
        <f>IF($B70="","N° ?",VLOOKUP($B70,Tableau1[],4,FALSE))</f>
        <v>N° ?</v>
      </c>
      <c r="F70" t="str">
        <f>IF($B70="","N° ?",VLOOKUP($B70,Tableau1[],6,FALSE))</f>
        <v>N° ?</v>
      </c>
      <c r="G70">
        <f>Tableau2451012[[#This Row],[Rang]]</f>
        <v>68</v>
      </c>
      <c r="M70" s="4">
        <f t="shared" si="4"/>
        <v>68</v>
      </c>
      <c r="O70" t="str">
        <f>IF($N70="","N° ?",VLOOKUP($N70,Tableau1[],2,FALSE))</f>
        <v>N° ?</v>
      </c>
      <c r="P70" t="str">
        <f>IF($N70="","N° ?",VLOOKUP($N70,Tableau1[],3,FALSE))</f>
        <v>N° ?</v>
      </c>
      <c r="Q70" t="str">
        <f>IF($N70="","N° ?",VLOOKUP($N70,Tableau1[],4,FALSE))</f>
        <v>N° ?</v>
      </c>
      <c r="R70" t="str">
        <f>IF($N70="","N° ?",VLOOKUP($N70,Tableau1[],6,FALSE))</f>
        <v>N° ?</v>
      </c>
      <c r="S70">
        <f>Tableau24591113[[#This Row],[Rang]]</f>
        <v>68</v>
      </c>
    </row>
    <row r="71" spans="1:19" x14ac:dyDescent="0.2">
      <c r="A71" s="4">
        <f t="shared" si="3"/>
        <v>69</v>
      </c>
      <c r="C71" t="str">
        <f>IF($B71="","N° ?",VLOOKUP($B71,Tableau1[],2,FALSE))</f>
        <v>N° ?</v>
      </c>
      <c r="D71" t="str">
        <f>IF($B71="","N° ?",VLOOKUP($B71,Tableau1[],3,FALSE))</f>
        <v>N° ?</v>
      </c>
      <c r="E71" t="str">
        <f>IF($B71="","N° ?",VLOOKUP($B71,Tableau1[],4,FALSE))</f>
        <v>N° ?</v>
      </c>
      <c r="F71" t="str">
        <f>IF($B71="","N° ?",VLOOKUP($B71,Tableau1[],6,FALSE))</f>
        <v>N° ?</v>
      </c>
      <c r="G71">
        <f>Tableau2451012[[#This Row],[Rang]]</f>
        <v>69</v>
      </c>
      <c r="M71" s="4">
        <f t="shared" si="4"/>
        <v>69</v>
      </c>
      <c r="O71" t="str">
        <f>IF($N71="","N° ?",VLOOKUP($N71,Tableau1[],2,FALSE))</f>
        <v>N° ?</v>
      </c>
      <c r="P71" t="str">
        <f>IF($N71="","N° ?",VLOOKUP($N71,Tableau1[],3,FALSE))</f>
        <v>N° ?</v>
      </c>
      <c r="Q71" t="str">
        <f>IF($N71="","N° ?",VLOOKUP($N71,Tableau1[],4,FALSE))</f>
        <v>N° ?</v>
      </c>
      <c r="R71" t="str">
        <f>IF($N71="","N° ?",VLOOKUP($N71,Tableau1[],6,FALSE))</f>
        <v>N° ?</v>
      </c>
      <c r="S71">
        <f>Tableau24591113[[#This Row],[Rang]]</f>
        <v>69</v>
      </c>
    </row>
    <row r="72" spans="1:19" x14ac:dyDescent="0.2">
      <c r="A72" s="4">
        <f t="shared" si="3"/>
        <v>70</v>
      </c>
      <c r="C72" t="str">
        <f>IF($B72="","N° ?",VLOOKUP($B72,Tableau1[],2,FALSE))</f>
        <v>N° ?</v>
      </c>
      <c r="D72" t="str">
        <f>IF($B72="","N° ?",VLOOKUP($B72,Tableau1[],3,FALSE))</f>
        <v>N° ?</v>
      </c>
      <c r="E72" t="str">
        <f>IF($B72="","N° ?",VLOOKUP($B72,Tableau1[],4,FALSE))</f>
        <v>N° ?</v>
      </c>
      <c r="F72" t="str">
        <f>IF($B72="","N° ?",VLOOKUP($B72,Tableau1[],6,FALSE))</f>
        <v>N° ?</v>
      </c>
      <c r="G72">
        <f>Tableau2451012[[#This Row],[Rang]]</f>
        <v>70</v>
      </c>
      <c r="M72" s="4">
        <f t="shared" si="4"/>
        <v>70</v>
      </c>
      <c r="O72" t="str">
        <f>IF($N72="","N° ?",VLOOKUP($N72,Tableau1[],2,FALSE))</f>
        <v>N° ?</v>
      </c>
      <c r="P72" t="str">
        <f>IF($N72="","N° ?",VLOOKUP($N72,Tableau1[],3,FALSE))</f>
        <v>N° ?</v>
      </c>
      <c r="Q72" t="str">
        <f>IF($N72="","N° ?",VLOOKUP($N72,Tableau1[],4,FALSE))</f>
        <v>N° ?</v>
      </c>
      <c r="R72" t="str">
        <f>IF($N72="","N° ?",VLOOKUP($N72,Tableau1[],6,FALSE))</f>
        <v>N° ?</v>
      </c>
      <c r="S72">
        <f>Tableau24591113[[#This Row],[Rang]]</f>
        <v>70</v>
      </c>
    </row>
    <row r="73" spans="1:19" x14ac:dyDescent="0.2">
      <c r="A73" s="4">
        <f t="shared" si="3"/>
        <v>71</v>
      </c>
      <c r="C73" t="str">
        <f>IF($B73="","N° ?",VLOOKUP($B73,Tableau1[],2,FALSE))</f>
        <v>N° ?</v>
      </c>
      <c r="D73" t="str">
        <f>IF($B73="","N° ?",VLOOKUP($B73,Tableau1[],3,FALSE))</f>
        <v>N° ?</v>
      </c>
      <c r="E73" t="str">
        <f>IF($B73="","N° ?",VLOOKUP($B73,Tableau1[],4,FALSE))</f>
        <v>N° ?</v>
      </c>
      <c r="F73" t="str">
        <f>IF($B73="","N° ?",VLOOKUP($B73,Tableau1[],6,FALSE))</f>
        <v>N° ?</v>
      </c>
      <c r="G73">
        <f>Tableau2451012[[#This Row],[Rang]]</f>
        <v>71</v>
      </c>
      <c r="M73" s="4">
        <f t="shared" si="4"/>
        <v>71</v>
      </c>
      <c r="O73" t="str">
        <f>IF($N73="","N° ?",VLOOKUP($N73,Tableau1[],2,FALSE))</f>
        <v>N° ?</v>
      </c>
      <c r="P73" t="str">
        <f>IF($N73="","N° ?",VLOOKUP($N73,Tableau1[],3,FALSE))</f>
        <v>N° ?</v>
      </c>
      <c r="Q73" t="str">
        <f>IF($N73="","N° ?",VLOOKUP($N73,Tableau1[],4,FALSE))</f>
        <v>N° ?</v>
      </c>
      <c r="R73" t="str">
        <f>IF($N73="","N° ?",VLOOKUP($N73,Tableau1[],6,FALSE))</f>
        <v>N° ?</v>
      </c>
      <c r="S73">
        <f>Tableau24591113[[#This Row],[Rang]]</f>
        <v>71</v>
      </c>
    </row>
    <row r="74" spans="1:19" x14ac:dyDescent="0.2">
      <c r="A74" s="4">
        <f t="shared" si="3"/>
        <v>72</v>
      </c>
      <c r="C74" t="str">
        <f>IF($B74="","N° ?",VLOOKUP($B74,Tableau1[],2,FALSE))</f>
        <v>N° ?</v>
      </c>
      <c r="D74" t="str">
        <f>IF($B74="","N° ?",VLOOKUP($B74,Tableau1[],3,FALSE))</f>
        <v>N° ?</v>
      </c>
      <c r="E74" t="str">
        <f>IF($B74="","N° ?",VLOOKUP($B74,Tableau1[],4,FALSE))</f>
        <v>N° ?</v>
      </c>
      <c r="F74" t="str">
        <f>IF($B74="","N° ?",VLOOKUP($B74,Tableau1[],6,FALSE))</f>
        <v>N° ?</v>
      </c>
      <c r="G74">
        <f>Tableau2451012[[#This Row],[Rang]]</f>
        <v>72</v>
      </c>
      <c r="M74" s="4">
        <f t="shared" si="4"/>
        <v>72</v>
      </c>
      <c r="O74" t="str">
        <f>IF($N74="","N° ?",VLOOKUP($N74,Tableau1[],2,FALSE))</f>
        <v>N° ?</v>
      </c>
      <c r="P74" t="str">
        <f>IF($N74="","N° ?",VLOOKUP($N74,Tableau1[],3,FALSE))</f>
        <v>N° ?</v>
      </c>
      <c r="Q74" t="str">
        <f>IF($N74="","N° ?",VLOOKUP($N74,Tableau1[],4,FALSE))</f>
        <v>N° ?</v>
      </c>
      <c r="R74" t="str">
        <f>IF($N74="","N° ?",VLOOKUP($N74,Tableau1[],6,FALSE))</f>
        <v>N° ?</v>
      </c>
      <c r="S74">
        <f>Tableau24591113[[#This Row],[Rang]]</f>
        <v>72</v>
      </c>
    </row>
    <row r="75" spans="1:19" x14ac:dyDescent="0.2">
      <c r="A75" s="4">
        <f t="shared" si="3"/>
        <v>73</v>
      </c>
      <c r="C75" t="str">
        <f>IF($B75="","N° ?",VLOOKUP($B75,Tableau1[],2,FALSE))</f>
        <v>N° ?</v>
      </c>
      <c r="D75" t="str">
        <f>IF($B75="","N° ?",VLOOKUP($B75,Tableau1[],3,FALSE))</f>
        <v>N° ?</v>
      </c>
      <c r="E75" t="str">
        <f>IF($B75="","N° ?",VLOOKUP($B75,Tableau1[],4,FALSE))</f>
        <v>N° ?</v>
      </c>
      <c r="F75" t="str">
        <f>IF($B75="","N° ?",VLOOKUP($B75,Tableau1[],6,FALSE))</f>
        <v>N° ?</v>
      </c>
      <c r="G75">
        <f>Tableau2451012[[#This Row],[Rang]]</f>
        <v>73</v>
      </c>
      <c r="M75" s="4">
        <f t="shared" si="4"/>
        <v>73</v>
      </c>
      <c r="O75" t="str">
        <f>IF($N75="","N° ?",VLOOKUP($N75,Tableau1[],2,FALSE))</f>
        <v>N° ?</v>
      </c>
      <c r="P75" t="str">
        <f>IF($N75="","N° ?",VLOOKUP($N75,Tableau1[],3,FALSE))</f>
        <v>N° ?</v>
      </c>
      <c r="Q75" t="str">
        <f>IF($N75="","N° ?",VLOOKUP($N75,Tableau1[],4,FALSE))</f>
        <v>N° ?</v>
      </c>
      <c r="R75" t="str">
        <f>IF($N75="","N° ?",VLOOKUP($N75,Tableau1[],6,FALSE))</f>
        <v>N° ?</v>
      </c>
      <c r="S75">
        <f>Tableau24591113[[#This Row],[Rang]]</f>
        <v>73</v>
      </c>
    </row>
    <row r="76" spans="1:19" x14ac:dyDescent="0.2">
      <c r="A76" s="4">
        <f t="shared" si="3"/>
        <v>74</v>
      </c>
      <c r="C76" t="str">
        <f>IF($B76="","N° ?",VLOOKUP($B76,Tableau1[],2,FALSE))</f>
        <v>N° ?</v>
      </c>
      <c r="D76" t="str">
        <f>IF($B76="","N° ?",VLOOKUP($B76,Tableau1[],3,FALSE))</f>
        <v>N° ?</v>
      </c>
      <c r="E76" t="str">
        <f>IF($B76="","N° ?",VLOOKUP($B76,Tableau1[],4,FALSE))</f>
        <v>N° ?</v>
      </c>
      <c r="F76" t="str">
        <f>IF($B76="","N° ?",VLOOKUP($B76,Tableau1[],6,FALSE))</f>
        <v>N° ?</v>
      </c>
      <c r="G76">
        <f>Tableau2451012[[#This Row],[Rang]]</f>
        <v>74</v>
      </c>
      <c r="M76" s="4">
        <f t="shared" si="4"/>
        <v>74</v>
      </c>
      <c r="O76" t="str">
        <f>IF($N76="","N° ?",VLOOKUP($N76,Tableau1[],2,FALSE))</f>
        <v>N° ?</v>
      </c>
      <c r="P76" t="str">
        <f>IF($N76="","N° ?",VLOOKUP($N76,Tableau1[],3,FALSE))</f>
        <v>N° ?</v>
      </c>
      <c r="Q76" t="str">
        <f>IF($N76="","N° ?",VLOOKUP($N76,Tableau1[],4,FALSE))</f>
        <v>N° ?</v>
      </c>
      <c r="R76" t="str">
        <f>IF($N76="","N° ?",VLOOKUP($N76,Tableau1[],6,FALSE))</f>
        <v>N° ?</v>
      </c>
      <c r="S76">
        <f>Tableau24591113[[#This Row],[Rang]]</f>
        <v>74</v>
      </c>
    </row>
    <row r="77" spans="1:19" x14ac:dyDescent="0.2">
      <c r="A77" s="4">
        <f t="shared" si="3"/>
        <v>75</v>
      </c>
      <c r="C77" t="str">
        <f>IF($B77="","N° ?",VLOOKUP($B77,Tableau1[],2,FALSE))</f>
        <v>N° ?</v>
      </c>
      <c r="D77" t="str">
        <f>IF($B77="","N° ?",VLOOKUP($B77,Tableau1[],3,FALSE))</f>
        <v>N° ?</v>
      </c>
      <c r="E77" t="str">
        <f>IF($B77="","N° ?",VLOOKUP($B77,Tableau1[],4,FALSE))</f>
        <v>N° ?</v>
      </c>
      <c r="F77" t="str">
        <f>IF($B77="","N° ?",VLOOKUP($B77,Tableau1[],6,FALSE))</f>
        <v>N° ?</v>
      </c>
      <c r="G77">
        <f>Tableau2451012[[#This Row],[Rang]]</f>
        <v>75</v>
      </c>
      <c r="M77" s="4">
        <f t="shared" si="4"/>
        <v>75</v>
      </c>
      <c r="O77" t="str">
        <f>IF($N77="","N° ?",VLOOKUP($N77,Tableau1[],2,FALSE))</f>
        <v>N° ?</v>
      </c>
      <c r="P77" t="str">
        <f>IF($N77="","N° ?",VLOOKUP($N77,Tableau1[],3,FALSE))</f>
        <v>N° ?</v>
      </c>
      <c r="Q77" t="str">
        <f>IF($N77="","N° ?",VLOOKUP($N77,Tableau1[],4,FALSE))</f>
        <v>N° ?</v>
      </c>
      <c r="R77" t="str">
        <f>IF($N77="","N° ?",VLOOKUP($N77,Tableau1[],6,FALSE))</f>
        <v>N° ?</v>
      </c>
      <c r="S77">
        <f>Tableau24591113[[#This Row],[Rang]]</f>
        <v>75</v>
      </c>
    </row>
    <row r="78" spans="1:19" x14ac:dyDescent="0.2">
      <c r="A78" s="4">
        <f t="shared" si="3"/>
        <v>76</v>
      </c>
      <c r="C78" t="str">
        <f>IF($B78="","N° ?",VLOOKUP($B78,Tableau1[],2,FALSE))</f>
        <v>N° ?</v>
      </c>
      <c r="D78" t="str">
        <f>IF($B78="","N° ?",VLOOKUP($B78,Tableau1[],3,FALSE))</f>
        <v>N° ?</v>
      </c>
      <c r="E78" t="str">
        <f>IF($B78="","N° ?",VLOOKUP($B78,Tableau1[],4,FALSE))</f>
        <v>N° ?</v>
      </c>
      <c r="F78" t="str">
        <f>IF($B78="","N° ?",VLOOKUP($B78,Tableau1[],6,FALSE))</f>
        <v>N° ?</v>
      </c>
      <c r="G78">
        <f>Tableau2451012[[#This Row],[Rang]]</f>
        <v>76</v>
      </c>
      <c r="M78" s="4">
        <f t="shared" si="4"/>
        <v>76</v>
      </c>
      <c r="O78" t="str">
        <f>IF($N78="","N° ?",VLOOKUP($N78,Tableau1[],2,FALSE))</f>
        <v>N° ?</v>
      </c>
      <c r="P78" t="str">
        <f>IF($N78="","N° ?",VLOOKUP($N78,Tableau1[],3,FALSE))</f>
        <v>N° ?</v>
      </c>
      <c r="Q78" t="str">
        <f>IF($N78="","N° ?",VLOOKUP($N78,Tableau1[],4,FALSE))</f>
        <v>N° ?</v>
      </c>
      <c r="R78" t="str">
        <f>IF($N78="","N° ?",VLOOKUP($N78,Tableau1[],6,FALSE))</f>
        <v>N° ?</v>
      </c>
      <c r="S78">
        <f>Tableau24591113[[#This Row],[Rang]]</f>
        <v>76</v>
      </c>
    </row>
    <row r="79" spans="1:19" x14ac:dyDescent="0.2">
      <c r="A79" s="4">
        <f t="shared" si="3"/>
        <v>77</v>
      </c>
      <c r="C79" t="str">
        <f>IF($B79="","N° ?",VLOOKUP($B79,Tableau1[],2,FALSE))</f>
        <v>N° ?</v>
      </c>
      <c r="D79" t="str">
        <f>IF($B79="","N° ?",VLOOKUP($B79,Tableau1[],3,FALSE))</f>
        <v>N° ?</v>
      </c>
      <c r="E79" t="str">
        <f>IF($B79="","N° ?",VLOOKUP($B79,Tableau1[],4,FALSE))</f>
        <v>N° ?</v>
      </c>
      <c r="F79" t="str">
        <f>IF($B79="","N° ?",VLOOKUP($B79,Tableau1[],6,FALSE))</f>
        <v>N° ?</v>
      </c>
      <c r="G79">
        <f>Tableau2451012[[#This Row],[Rang]]</f>
        <v>77</v>
      </c>
      <c r="M79" s="4">
        <f t="shared" si="4"/>
        <v>77</v>
      </c>
      <c r="O79" t="str">
        <f>IF($N79="","N° ?",VLOOKUP($N79,Tableau1[],2,FALSE))</f>
        <v>N° ?</v>
      </c>
      <c r="P79" t="str">
        <f>IF($N79="","N° ?",VLOOKUP($N79,Tableau1[],3,FALSE))</f>
        <v>N° ?</v>
      </c>
      <c r="Q79" t="str">
        <f>IF($N79="","N° ?",VLOOKUP($N79,Tableau1[],4,FALSE))</f>
        <v>N° ?</v>
      </c>
      <c r="R79" t="str">
        <f>IF($N79="","N° ?",VLOOKUP($N79,Tableau1[],6,FALSE))</f>
        <v>N° ?</v>
      </c>
      <c r="S79">
        <f>Tableau24591113[[#This Row],[Rang]]</f>
        <v>77</v>
      </c>
    </row>
    <row r="80" spans="1:19" x14ac:dyDescent="0.2">
      <c r="A80" s="4">
        <f t="shared" si="3"/>
        <v>78</v>
      </c>
      <c r="C80" t="str">
        <f>IF($B80="","N° ?",VLOOKUP($B80,Tableau1[],2,FALSE))</f>
        <v>N° ?</v>
      </c>
      <c r="D80" t="str">
        <f>IF($B80="","N° ?",VLOOKUP($B80,Tableau1[],3,FALSE))</f>
        <v>N° ?</v>
      </c>
      <c r="E80" t="str">
        <f>IF($B80="","N° ?",VLOOKUP($B80,Tableau1[],4,FALSE))</f>
        <v>N° ?</v>
      </c>
      <c r="F80" t="str">
        <f>IF($B80="","N° ?",VLOOKUP($B80,Tableau1[],6,FALSE))</f>
        <v>N° ?</v>
      </c>
      <c r="G80">
        <f>Tableau2451012[[#This Row],[Rang]]</f>
        <v>78</v>
      </c>
      <c r="M80" s="4">
        <f t="shared" si="4"/>
        <v>78</v>
      </c>
      <c r="O80" t="str">
        <f>IF($N80="","N° ?",VLOOKUP($N80,Tableau1[],2,FALSE))</f>
        <v>N° ?</v>
      </c>
      <c r="P80" t="str">
        <f>IF($N80="","N° ?",VLOOKUP($N80,Tableau1[],3,FALSE))</f>
        <v>N° ?</v>
      </c>
      <c r="Q80" t="str">
        <f>IF($N80="","N° ?",VLOOKUP($N80,Tableau1[],4,FALSE))</f>
        <v>N° ?</v>
      </c>
      <c r="R80" t="str">
        <f>IF($N80="","N° ?",VLOOKUP($N80,Tableau1[],6,FALSE))</f>
        <v>N° ?</v>
      </c>
      <c r="S80">
        <f>Tableau24591113[[#This Row],[Rang]]</f>
        <v>78</v>
      </c>
    </row>
    <row r="81" spans="1:19" x14ac:dyDescent="0.2">
      <c r="A81" s="4">
        <f t="shared" si="3"/>
        <v>79</v>
      </c>
      <c r="C81" t="str">
        <f>IF($B81="","N° ?",VLOOKUP($B81,Tableau1[],2,FALSE))</f>
        <v>N° ?</v>
      </c>
      <c r="D81" t="str">
        <f>IF($B81="","N° ?",VLOOKUP($B81,Tableau1[],3,FALSE))</f>
        <v>N° ?</v>
      </c>
      <c r="E81" t="str">
        <f>IF($B81="","N° ?",VLOOKUP($B81,Tableau1[],4,FALSE))</f>
        <v>N° ?</v>
      </c>
      <c r="F81" t="str">
        <f>IF($B81="","N° ?",VLOOKUP($B81,Tableau1[],6,FALSE))</f>
        <v>N° ?</v>
      </c>
      <c r="G81">
        <f>Tableau2451012[[#This Row],[Rang]]</f>
        <v>79</v>
      </c>
      <c r="M81" s="4">
        <f t="shared" si="4"/>
        <v>79</v>
      </c>
      <c r="O81" t="str">
        <f>IF($N81="","N° ?",VLOOKUP($N81,Tableau1[],2,FALSE))</f>
        <v>N° ?</v>
      </c>
      <c r="P81" t="str">
        <f>IF($N81="","N° ?",VLOOKUP($N81,Tableau1[],3,FALSE))</f>
        <v>N° ?</v>
      </c>
      <c r="Q81" t="str">
        <f>IF($N81="","N° ?",VLOOKUP($N81,Tableau1[],4,FALSE))</f>
        <v>N° ?</v>
      </c>
      <c r="R81" t="str">
        <f>IF($N81="","N° ?",VLOOKUP($N81,Tableau1[],6,FALSE))</f>
        <v>N° ?</v>
      </c>
      <c r="S81">
        <f>Tableau24591113[[#This Row],[Rang]]</f>
        <v>79</v>
      </c>
    </row>
    <row r="82" spans="1:19" x14ac:dyDescent="0.2">
      <c r="A82" s="4">
        <f t="shared" si="3"/>
        <v>80</v>
      </c>
      <c r="C82" s="5" t="str">
        <f>IF($B82="","N° ?",VLOOKUP($B82,Tableau1[],2,FALSE))</f>
        <v>N° ?</v>
      </c>
      <c r="D82" s="5" t="str">
        <f>IF($B82="","N° ?",VLOOKUP($B82,Tableau1[],3,FALSE))</f>
        <v>N° ?</v>
      </c>
      <c r="E82" s="5" t="str">
        <f>IF($B82="","N° ?",VLOOKUP($B82,Tableau1[],4,FALSE))</f>
        <v>N° ?</v>
      </c>
      <c r="F82" s="5" t="str">
        <f>IF($B82="","N° ?",VLOOKUP($B82,Tableau1[],6,FALSE))</f>
        <v>N° ?</v>
      </c>
      <c r="G82">
        <f>Tableau2451012[[#This Row],[Rang]]</f>
        <v>80</v>
      </c>
      <c r="M82" s="4">
        <f t="shared" si="4"/>
        <v>80</v>
      </c>
      <c r="O82" s="5" t="str">
        <f>IF($N82="","N° ?",VLOOKUP($N82,Tableau1[],2,FALSE))</f>
        <v>N° ?</v>
      </c>
      <c r="P82" s="5" t="str">
        <f>IF($N82="","N° ?",VLOOKUP($N82,Tableau1[],3,FALSE))</f>
        <v>N° ?</v>
      </c>
      <c r="Q82" s="5" t="str">
        <f>IF($N82="","N° ?",VLOOKUP($N82,Tableau1[],4,FALSE))</f>
        <v>N° ?</v>
      </c>
      <c r="R82" s="5" t="str">
        <f>IF($N82="","N° ?",VLOOKUP($N82,Tableau1[],6,FALSE))</f>
        <v>N° ?</v>
      </c>
      <c r="S82">
        <f>Tableau24591113[[#This Row],[Rang]]</f>
        <v>80</v>
      </c>
    </row>
    <row r="83" spans="1:19" x14ac:dyDescent="0.2">
      <c r="A83" s="4">
        <f t="shared" si="3"/>
        <v>81</v>
      </c>
      <c r="C83" s="5" t="str">
        <f>IF($B83="","N° ?",VLOOKUP($B83,Tableau1[],2,FALSE))</f>
        <v>N° ?</v>
      </c>
      <c r="D83" s="5" t="str">
        <f>IF($B83="","N° ?",VLOOKUP($B83,Tableau1[],3,FALSE))</f>
        <v>N° ?</v>
      </c>
      <c r="E83" s="5" t="str">
        <f>IF($B83="","N° ?",VLOOKUP($B83,Tableau1[],4,FALSE))</f>
        <v>N° ?</v>
      </c>
      <c r="F83" s="5" t="str">
        <f>IF($B83="","N° ?",VLOOKUP($B83,Tableau1[],6,FALSE))</f>
        <v>N° ?</v>
      </c>
      <c r="G83">
        <f>Tableau2451012[[#This Row],[Rang]]</f>
        <v>81</v>
      </c>
      <c r="M83" s="4">
        <f t="shared" si="4"/>
        <v>81</v>
      </c>
      <c r="O83" s="5" t="str">
        <f>IF($N83="","N° ?",VLOOKUP($N83,Tableau1[],2,FALSE))</f>
        <v>N° ?</v>
      </c>
      <c r="P83" s="5" t="str">
        <f>IF($N83="","N° ?",VLOOKUP($N83,Tableau1[],3,FALSE))</f>
        <v>N° ?</v>
      </c>
      <c r="Q83" s="5" t="str">
        <f>IF($N83="","N° ?",VLOOKUP($N83,Tableau1[],4,FALSE))</f>
        <v>N° ?</v>
      </c>
      <c r="R83" s="5" t="str">
        <f>IF($N83="","N° ?",VLOOKUP($N83,Tableau1[],6,FALSE))</f>
        <v>N° ?</v>
      </c>
      <c r="S83">
        <f>Tableau24591113[[#This Row],[Rang]]</f>
        <v>81</v>
      </c>
    </row>
    <row r="84" spans="1:19" x14ac:dyDescent="0.2">
      <c r="A84" s="4">
        <f t="shared" si="3"/>
        <v>82</v>
      </c>
      <c r="C84" s="5" t="str">
        <f>IF($B84="","N° ?",VLOOKUP($B84,Tableau1[],2,FALSE))</f>
        <v>N° ?</v>
      </c>
      <c r="D84" s="5" t="str">
        <f>IF($B84="","N° ?",VLOOKUP($B84,Tableau1[],3,FALSE))</f>
        <v>N° ?</v>
      </c>
      <c r="E84" s="5" t="str">
        <f>IF($B84="","N° ?",VLOOKUP($B84,Tableau1[],4,FALSE))</f>
        <v>N° ?</v>
      </c>
      <c r="F84" s="5" t="str">
        <f>IF($B84="","N° ?",VLOOKUP($B84,Tableau1[],6,FALSE))</f>
        <v>N° ?</v>
      </c>
      <c r="G84">
        <f>Tableau2451012[[#This Row],[Rang]]</f>
        <v>82</v>
      </c>
      <c r="M84" s="4">
        <f t="shared" si="4"/>
        <v>82</v>
      </c>
      <c r="O84" s="5" t="str">
        <f>IF($N84="","N° ?",VLOOKUP($N84,Tableau1[],2,FALSE))</f>
        <v>N° ?</v>
      </c>
      <c r="P84" s="5" t="str">
        <f>IF($N84="","N° ?",VLOOKUP($N84,Tableau1[],3,FALSE))</f>
        <v>N° ?</v>
      </c>
      <c r="Q84" s="5" t="str">
        <f>IF($N84="","N° ?",VLOOKUP($N84,Tableau1[],4,FALSE))</f>
        <v>N° ?</v>
      </c>
      <c r="R84" s="5" t="str">
        <f>IF($N84="","N° ?",VLOOKUP($N84,Tableau1[],6,FALSE))</f>
        <v>N° ?</v>
      </c>
      <c r="S84">
        <f>Tableau24591113[[#This Row],[Rang]]</f>
        <v>82</v>
      </c>
    </row>
    <row r="85" spans="1:19" x14ac:dyDescent="0.2">
      <c r="A85" s="4">
        <f t="shared" si="3"/>
        <v>83</v>
      </c>
      <c r="C85" s="5" t="str">
        <f>IF($B85="","N° ?",VLOOKUP($B85,Tableau1[],2,FALSE))</f>
        <v>N° ?</v>
      </c>
      <c r="D85" s="5" t="str">
        <f>IF($B85="","N° ?",VLOOKUP($B85,Tableau1[],3,FALSE))</f>
        <v>N° ?</v>
      </c>
      <c r="E85" s="5" t="str">
        <f>IF($B85="","N° ?",VLOOKUP($B85,Tableau1[],4,FALSE))</f>
        <v>N° ?</v>
      </c>
      <c r="F85" s="5" t="str">
        <f>IF($B85="","N° ?",VLOOKUP($B85,Tableau1[],6,FALSE))</f>
        <v>N° ?</v>
      </c>
      <c r="G85">
        <f>Tableau2451012[[#This Row],[Rang]]</f>
        <v>83</v>
      </c>
      <c r="M85" s="4">
        <f t="shared" si="4"/>
        <v>83</v>
      </c>
      <c r="O85" s="5" t="str">
        <f>IF($N85="","N° ?",VLOOKUP($N85,Tableau1[],2,FALSE))</f>
        <v>N° ?</v>
      </c>
      <c r="P85" s="5" t="str">
        <f>IF($N85="","N° ?",VLOOKUP($N85,Tableau1[],3,FALSE))</f>
        <v>N° ?</v>
      </c>
      <c r="Q85" s="5" t="str">
        <f>IF($N85="","N° ?",VLOOKUP($N85,Tableau1[],4,FALSE))</f>
        <v>N° ?</v>
      </c>
      <c r="R85" s="5" t="str">
        <f>IF($N85="","N° ?",VLOOKUP($N85,Tableau1[],6,FALSE))</f>
        <v>N° ?</v>
      </c>
      <c r="S85">
        <f>Tableau24591113[[#This Row],[Rang]]</f>
        <v>83</v>
      </c>
    </row>
    <row r="86" spans="1:19" x14ac:dyDescent="0.2">
      <c r="A86" s="4">
        <f t="shared" si="3"/>
        <v>84</v>
      </c>
      <c r="C86" s="5" t="str">
        <f>IF($B86="","N° ?",VLOOKUP($B86,Tableau1[],2,FALSE))</f>
        <v>N° ?</v>
      </c>
      <c r="D86" s="5" t="str">
        <f>IF($B86="","N° ?",VLOOKUP($B86,Tableau1[],3,FALSE))</f>
        <v>N° ?</v>
      </c>
      <c r="E86" s="5" t="str">
        <f>IF($B86="","N° ?",VLOOKUP($B86,Tableau1[],4,FALSE))</f>
        <v>N° ?</v>
      </c>
      <c r="F86" s="5" t="str">
        <f>IF($B86="","N° ?",VLOOKUP($B86,Tableau1[],6,FALSE))</f>
        <v>N° ?</v>
      </c>
      <c r="G86">
        <f>Tableau2451012[[#This Row],[Rang]]</f>
        <v>84</v>
      </c>
      <c r="M86" s="4">
        <f t="shared" si="4"/>
        <v>84</v>
      </c>
      <c r="O86" s="5" t="str">
        <f>IF($N86="","N° ?",VLOOKUP($N86,Tableau1[],2,FALSE))</f>
        <v>N° ?</v>
      </c>
      <c r="P86" s="5" t="str">
        <f>IF($N86="","N° ?",VLOOKUP($N86,Tableau1[],3,FALSE))</f>
        <v>N° ?</v>
      </c>
      <c r="Q86" s="5" t="str">
        <f>IF($N86="","N° ?",VLOOKUP($N86,Tableau1[],4,FALSE))</f>
        <v>N° ?</v>
      </c>
      <c r="R86" s="5" t="str">
        <f>IF($N86="","N° ?",VLOOKUP($N86,Tableau1[],6,FALSE))</f>
        <v>N° ?</v>
      </c>
      <c r="S86">
        <f>Tableau24591113[[#This Row],[Rang]]</f>
        <v>84</v>
      </c>
    </row>
    <row r="87" spans="1:19" x14ac:dyDescent="0.2">
      <c r="A87" s="4">
        <f t="shared" si="3"/>
        <v>85</v>
      </c>
      <c r="C87" s="5" t="str">
        <f>IF($B87="","N° ?",VLOOKUP($B87,Tableau1[],2,FALSE))</f>
        <v>N° ?</v>
      </c>
      <c r="D87" s="5" t="str">
        <f>IF($B87="","N° ?",VLOOKUP($B87,Tableau1[],3,FALSE))</f>
        <v>N° ?</v>
      </c>
      <c r="E87" s="5" t="str">
        <f>IF($B87="","N° ?",VLOOKUP($B87,Tableau1[],4,FALSE))</f>
        <v>N° ?</v>
      </c>
      <c r="F87" s="5" t="str">
        <f>IF($B87="","N° ?",VLOOKUP($B87,Tableau1[],6,FALSE))</f>
        <v>N° ?</v>
      </c>
      <c r="G87">
        <f>Tableau2451012[[#This Row],[Rang]]</f>
        <v>85</v>
      </c>
      <c r="M87" s="4">
        <f t="shared" si="4"/>
        <v>85</v>
      </c>
      <c r="O87" s="5" t="str">
        <f>IF($N87="","N° ?",VLOOKUP($N87,Tableau1[],2,FALSE))</f>
        <v>N° ?</v>
      </c>
      <c r="P87" s="5" t="str">
        <f>IF($N87="","N° ?",VLOOKUP($N87,Tableau1[],3,FALSE))</f>
        <v>N° ?</v>
      </c>
      <c r="Q87" s="5" t="str">
        <f>IF($N87="","N° ?",VLOOKUP($N87,Tableau1[],4,FALSE))</f>
        <v>N° ?</v>
      </c>
      <c r="R87" s="5" t="str">
        <f>IF($N87="","N° ?",VLOOKUP($N87,Tableau1[],6,FALSE))</f>
        <v>N° ?</v>
      </c>
      <c r="S87">
        <f>Tableau24591113[[#This Row],[Rang]]</f>
        <v>85</v>
      </c>
    </row>
    <row r="88" spans="1:19" x14ac:dyDescent="0.2">
      <c r="A88" s="4">
        <f t="shared" si="3"/>
        <v>86</v>
      </c>
      <c r="C88" s="5" t="str">
        <f>IF($B88="","N° ?",VLOOKUP($B88,Tableau1[],2,FALSE))</f>
        <v>N° ?</v>
      </c>
      <c r="D88" s="5" t="str">
        <f>IF($B88="","N° ?",VLOOKUP($B88,Tableau1[],3,FALSE))</f>
        <v>N° ?</v>
      </c>
      <c r="E88" s="5" t="str">
        <f>IF($B88="","N° ?",VLOOKUP($B88,Tableau1[],4,FALSE))</f>
        <v>N° ?</v>
      </c>
      <c r="F88" s="5" t="str">
        <f>IF($B88="","N° ?",VLOOKUP($B88,Tableau1[],6,FALSE))</f>
        <v>N° ?</v>
      </c>
      <c r="G88">
        <f>Tableau2451012[[#This Row],[Rang]]</f>
        <v>86</v>
      </c>
      <c r="M88" s="4">
        <f t="shared" si="4"/>
        <v>86</v>
      </c>
      <c r="O88" s="5" t="str">
        <f>IF($N88="","N° ?",VLOOKUP($N88,Tableau1[],2,FALSE))</f>
        <v>N° ?</v>
      </c>
      <c r="P88" s="5" t="str">
        <f>IF($N88="","N° ?",VLOOKUP($N88,Tableau1[],3,FALSE))</f>
        <v>N° ?</v>
      </c>
      <c r="Q88" s="5" t="str">
        <f>IF($N88="","N° ?",VLOOKUP($N88,Tableau1[],4,FALSE))</f>
        <v>N° ?</v>
      </c>
      <c r="R88" s="5" t="str">
        <f>IF($N88="","N° ?",VLOOKUP($N88,Tableau1[],6,FALSE))</f>
        <v>N° ?</v>
      </c>
      <c r="S88">
        <f>Tableau24591113[[#This Row],[Rang]]</f>
        <v>86</v>
      </c>
    </row>
    <row r="89" spans="1:19" x14ac:dyDescent="0.2">
      <c r="A89" s="4">
        <f t="shared" si="3"/>
        <v>87</v>
      </c>
      <c r="C89" s="5" t="str">
        <f>IF($B89="","N° ?",VLOOKUP($B89,Tableau1[],2,FALSE))</f>
        <v>N° ?</v>
      </c>
      <c r="D89" s="5" t="str">
        <f>IF($B89="","N° ?",VLOOKUP($B89,Tableau1[],3,FALSE))</f>
        <v>N° ?</v>
      </c>
      <c r="E89" s="5" t="str">
        <f>IF($B89="","N° ?",VLOOKUP($B89,Tableau1[],4,FALSE))</f>
        <v>N° ?</v>
      </c>
      <c r="F89" s="5" t="str">
        <f>IF($B89="","N° ?",VLOOKUP($B89,Tableau1[],6,FALSE))</f>
        <v>N° ?</v>
      </c>
      <c r="G89">
        <f>Tableau2451012[[#This Row],[Rang]]</f>
        <v>87</v>
      </c>
      <c r="M89" s="4">
        <f t="shared" si="4"/>
        <v>87</v>
      </c>
      <c r="O89" s="5" t="str">
        <f>IF($N89="","N° ?",VLOOKUP($N89,Tableau1[],2,FALSE))</f>
        <v>N° ?</v>
      </c>
      <c r="P89" s="5" t="str">
        <f>IF($N89="","N° ?",VLOOKUP($N89,Tableau1[],3,FALSE))</f>
        <v>N° ?</v>
      </c>
      <c r="Q89" s="5" t="str">
        <f>IF($N89="","N° ?",VLOOKUP($N89,Tableau1[],4,FALSE))</f>
        <v>N° ?</v>
      </c>
      <c r="R89" s="5" t="str">
        <f>IF($N89="","N° ?",VLOOKUP($N89,Tableau1[],6,FALSE))</f>
        <v>N° ?</v>
      </c>
      <c r="S89">
        <f>Tableau24591113[[#This Row],[Rang]]</f>
        <v>87</v>
      </c>
    </row>
    <row r="90" spans="1:19" x14ac:dyDescent="0.2">
      <c r="A90" s="4">
        <f t="shared" si="3"/>
        <v>88</v>
      </c>
      <c r="C90" s="5" t="str">
        <f>IF($B90="","N° ?",VLOOKUP($B90,Tableau1[],2,FALSE))</f>
        <v>N° ?</v>
      </c>
      <c r="D90" s="5" t="str">
        <f>IF($B90="","N° ?",VLOOKUP($B90,Tableau1[],3,FALSE))</f>
        <v>N° ?</v>
      </c>
      <c r="E90" s="5" t="str">
        <f>IF($B90="","N° ?",VLOOKUP($B90,Tableau1[],4,FALSE))</f>
        <v>N° ?</v>
      </c>
      <c r="F90" s="5" t="str">
        <f>IF($B90="","N° ?",VLOOKUP($B90,Tableau1[],6,FALSE))</f>
        <v>N° ?</v>
      </c>
      <c r="G90">
        <f>Tableau2451012[[#This Row],[Rang]]</f>
        <v>88</v>
      </c>
      <c r="M90" s="4">
        <f t="shared" si="4"/>
        <v>88</v>
      </c>
      <c r="O90" s="5" t="str">
        <f>IF($N90="","N° ?",VLOOKUP($N90,Tableau1[],2,FALSE))</f>
        <v>N° ?</v>
      </c>
      <c r="P90" s="5" t="str">
        <f>IF($N90="","N° ?",VLOOKUP($N90,Tableau1[],3,FALSE))</f>
        <v>N° ?</v>
      </c>
      <c r="Q90" s="5" t="str">
        <f>IF($N90="","N° ?",VLOOKUP($N90,Tableau1[],4,FALSE))</f>
        <v>N° ?</v>
      </c>
      <c r="R90" s="5" t="str">
        <f>IF($N90="","N° ?",VLOOKUP($N90,Tableau1[],6,FALSE))</f>
        <v>N° ?</v>
      </c>
      <c r="S90">
        <f>Tableau24591113[[#This Row],[Rang]]</f>
        <v>88</v>
      </c>
    </row>
    <row r="91" spans="1:19" x14ac:dyDescent="0.2">
      <c r="A91" s="4">
        <f t="shared" si="3"/>
        <v>89</v>
      </c>
      <c r="C91" s="5" t="str">
        <f>IF($B91="","N° ?",VLOOKUP($B91,Tableau1[],2,FALSE))</f>
        <v>N° ?</v>
      </c>
      <c r="D91" s="5" t="str">
        <f>IF($B91="","N° ?",VLOOKUP($B91,Tableau1[],3,FALSE))</f>
        <v>N° ?</v>
      </c>
      <c r="E91" s="5" t="str">
        <f>IF($B91="","N° ?",VLOOKUP($B91,Tableau1[],4,FALSE))</f>
        <v>N° ?</v>
      </c>
      <c r="F91" s="5" t="str">
        <f>IF($B91="","N° ?",VLOOKUP($B91,Tableau1[],6,FALSE))</f>
        <v>N° ?</v>
      </c>
      <c r="G91">
        <f>Tableau2451012[[#This Row],[Rang]]</f>
        <v>89</v>
      </c>
      <c r="M91" s="4">
        <f t="shared" si="4"/>
        <v>89</v>
      </c>
      <c r="O91" s="5" t="str">
        <f>IF($N91="","N° ?",VLOOKUP($N91,Tableau1[],2,FALSE))</f>
        <v>N° ?</v>
      </c>
      <c r="P91" s="5" t="str">
        <f>IF($N91="","N° ?",VLOOKUP($N91,Tableau1[],3,FALSE))</f>
        <v>N° ?</v>
      </c>
      <c r="Q91" s="5" t="str">
        <f>IF($N91="","N° ?",VLOOKUP($N91,Tableau1[],4,FALSE))</f>
        <v>N° ?</v>
      </c>
      <c r="R91" s="5" t="str">
        <f>IF($N91="","N° ?",VLOOKUP($N91,Tableau1[],6,FALSE))</f>
        <v>N° ?</v>
      </c>
      <c r="S91">
        <f>Tableau24591113[[#This Row],[Rang]]</f>
        <v>89</v>
      </c>
    </row>
    <row r="92" spans="1:19" x14ac:dyDescent="0.2">
      <c r="A92" s="4">
        <f t="shared" si="3"/>
        <v>90</v>
      </c>
      <c r="C92" s="5" t="str">
        <f>IF($B92="","N° ?",VLOOKUP($B92,Tableau1[],2,FALSE))</f>
        <v>N° ?</v>
      </c>
      <c r="D92" s="5" t="str">
        <f>IF($B92="","N° ?",VLOOKUP($B92,Tableau1[],3,FALSE))</f>
        <v>N° ?</v>
      </c>
      <c r="E92" s="5" t="str">
        <f>IF($B92="","N° ?",VLOOKUP($B92,Tableau1[],4,FALSE))</f>
        <v>N° ?</v>
      </c>
      <c r="F92" s="5" t="str">
        <f>IF($B92="","N° ?",VLOOKUP($B92,Tableau1[],6,FALSE))</f>
        <v>N° ?</v>
      </c>
      <c r="G92">
        <f>Tableau2451012[[#This Row],[Rang]]</f>
        <v>90</v>
      </c>
      <c r="M92" s="4">
        <f t="shared" si="4"/>
        <v>90</v>
      </c>
      <c r="O92" s="5" t="str">
        <f>IF($N92="","N° ?",VLOOKUP($N92,Tableau1[],2,FALSE))</f>
        <v>N° ?</v>
      </c>
      <c r="P92" s="5" t="str">
        <f>IF($N92="","N° ?",VLOOKUP($N92,Tableau1[],3,FALSE))</f>
        <v>N° ?</v>
      </c>
      <c r="Q92" s="5" t="str">
        <f>IF($N92="","N° ?",VLOOKUP($N92,Tableau1[],4,FALSE))</f>
        <v>N° ?</v>
      </c>
      <c r="R92" s="5" t="str">
        <f>IF($N92="","N° ?",VLOOKUP($N92,Tableau1[],6,FALSE))</f>
        <v>N° ?</v>
      </c>
      <c r="S92">
        <f>Tableau24591113[[#This Row],[Rang]]</f>
        <v>90</v>
      </c>
    </row>
    <row r="93" spans="1:19" x14ac:dyDescent="0.2">
      <c r="A93" s="4">
        <f t="shared" si="3"/>
        <v>91</v>
      </c>
      <c r="C93" s="5" t="str">
        <f>IF($B93="","N° ?",VLOOKUP($B93,Tableau1[],2,FALSE))</f>
        <v>N° ?</v>
      </c>
      <c r="D93" s="5" t="str">
        <f>IF($B93="","N° ?",VLOOKUP($B93,Tableau1[],3,FALSE))</f>
        <v>N° ?</v>
      </c>
      <c r="E93" s="5" t="str">
        <f>IF($B93="","N° ?",VLOOKUP($B93,Tableau1[],4,FALSE))</f>
        <v>N° ?</v>
      </c>
      <c r="F93" s="5" t="str">
        <f>IF($B93="","N° ?",VLOOKUP($B93,Tableau1[],6,FALSE))</f>
        <v>N° ?</v>
      </c>
      <c r="G93">
        <f>Tableau2451012[[#This Row],[Rang]]</f>
        <v>91</v>
      </c>
      <c r="M93" s="4">
        <f t="shared" si="4"/>
        <v>91</v>
      </c>
      <c r="O93" s="5" t="str">
        <f>IF($N93="","N° ?",VLOOKUP($N93,Tableau1[],2,FALSE))</f>
        <v>N° ?</v>
      </c>
      <c r="P93" s="5" t="str">
        <f>IF($N93="","N° ?",VLOOKUP($N93,Tableau1[],3,FALSE))</f>
        <v>N° ?</v>
      </c>
      <c r="Q93" s="5" t="str">
        <f>IF($N93="","N° ?",VLOOKUP($N93,Tableau1[],4,FALSE))</f>
        <v>N° ?</v>
      </c>
      <c r="R93" s="5" t="str">
        <f>IF($N93="","N° ?",VLOOKUP($N93,Tableau1[],6,FALSE))</f>
        <v>N° ?</v>
      </c>
      <c r="S93">
        <f>Tableau24591113[[#This Row],[Rang]]</f>
        <v>91</v>
      </c>
    </row>
    <row r="94" spans="1:19" x14ac:dyDescent="0.2">
      <c r="A94" s="4">
        <f t="shared" si="3"/>
        <v>92</v>
      </c>
      <c r="C94" s="5" t="str">
        <f>IF($B94="","N° ?",VLOOKUP($B94,Tableau1[],2,FALSE))</f>
        <v>N° ?</v>
      </c>
      <c r="D94" s="5" t="str">
        <f>IF($B94="","N° ?",VLOOKUP($B94,Tableau1[],3,FALSE))</f>
        <v>N° ?</v>
      </c>
      <c r="E94" s="5" t="str">
        <f>IF($B94="","N° ?",VLOOKUP($B94,Tableau1[],4,FALSE))</f>
        <v>N° ?</v>
      </c>
      <c r="F94" s="5" t="str">
        <f>IF($B94="","N° ?",VLOOKUP($B94,Tableau1[],6,FALSE))</f>
        <v>N° ?</v>
      </c>
      <c r="G94">
        <f>Tableau2451012[[#This Row],[Rang]]</f>
        <v>92</v>
      </c>
      <c r="M94" s="4">
        <f t="shared" si="4"/>
        <v>92</v>
      </c>
      <c r="O94" s="5" t="str">
        <f>IF($N94="","N° ?",VLOOKUP($N94,Tableau1[],2,FALSE))</f>
        <v>N° ?</v>
      </c>
      <c r="P94" s="5" t="str">
        <f>IF($N94="","N° ?",VLOOKUP($N94,Tableau1[],3,FALSE))</f>
        <v>N° ?</v>
      </c>
      <c r="Q94" s="5" t="str">
        <f>IF($N94="","N° ?",VLOOKUP($N94,Tableau1[],4,FALSE))</f>
        <v>N° ?</v>
      </c>
      <c r="R94" s="5" t="str">
        <f>IF($N94="","N° ?",VLOOKUP($N94,Tableau1[],6,FALSE))</f>
        <v>N° ?</v>
      </c>
      <c r="S94">
        <f>Tableau24591113[[#This Row],[Rang]]</f>
        <v>92</v>
      </c>
    </row>
    <row r="95" spans="1:19" x14ac:dyDescent="0.2">
      <c r="A95" s="4">
        <f t="shared" si="3"/>
        <v>93</v>
      </c>
      <c r="C95" s="5" t="str">
        <f>IF($B95="","N° ?",VLOOKUP($B95,Tableau1[],2,FALSE))</f>
        <v>N° ?</v>
      </c>
      <c r="D95" s="5" t="str">
        <f>IF($B95="","N° ?",VLOOKUP($B95,Tableau1[],3,FALSE))</f>
        <v>N° ?</v>
      </c>
      <c r="E95" s="5" t="str">
        <f>IF($B95="","N° ?",VLOOKUP($B95,Tableau1[],4,FALSE))</f>
        <v>N° ?</v>
      </c>
      <c r="F95" s="5" t="str">
        <f>IF($B95="","N° ?",VLOOKUP($B95,Tableau1[],6,FALSE))</f>
        <v>N° ?</v>
      </c>
      <c r="G95">
        <f>Tableau2451012[[#This Row],[Rang]]</f>
        <v>93</v>
      </c>
      <c r="M95" s="4">
        <f t="shared" si="4"/>
        <v>93</v>
      </c>
      <c r="O95" s="5" t="str">
        <f>IF($N95="","N° ?",VLOOKUP($N95,Tableau1[],2,FALSE))</f>
        <v>N° ?</v>
      </c>
      <c r="P95" s="5" t="str">
        <f>IF($N95="","N° ?",VLOOKUP($N95,Tableau1[],3,FALSE))</f>
        <v>N° ?</v>
      </c>
      <c r="Q95" s="5" t="str">
        <f>IF($N95="","N° ?",VLOOKUP($N95,Tableau1[],4,FALSE))</f>
        <v>N° ?</v>
      </c>
      <c r="R95" s="5" t="str">
        <f>IF($N95="","N° ?",VLOOKUP($N95,Tableau1[],6,FALSE))</f>
        <v>N° ?</v>
      </c>
      <c r="S95">
        <f>Tableau24591113[[#This Row],[Rang]]</f>
        <v>93</v>
      </c>
    </row>
    <row r="96" spans="1:19" x14ac:dyDescent="0.2">
      <c r="A96" s="4">
        <f t="shared" si="3"/>
        <v>94</v>
      </c>
      <c r="C96" s="5" t="str">
        <f>IF($B96="","N° ?",VLOOKUP($B96,Tableau1[],2,FALSE))</f>
        <v>N° ?</v>
      </c>
      <c r="D96" s="5" t="str">
        <f>IF($B96="","N° ?",VLOOKUP($B96,Tableau1[],3,FALSE))</f>
        <v>N° ?</v>
      </c>
      <c r="E96" s="5" t="str">
        <f>IF($B96="","N° ?",VLOOKUP($B96,Tableau1[],4,FALSE))</f>
        <v>N° ?</v>
      </c>
      <c r="F96" s="5" t="str">
        <f>IF($B96="","N° ?",VLOOKUP($B96,Tableau1[],6,FALSE))</f>
        <v>N° ?</v>
      </c>
      <c r="G96">
        <f>Tableau2451012[[#This Row],[Rang]]</f>
        <v>94</v>
      </c>
      <c r="M96" s="4">
        <f t="shared" si="4"/>
        <v>94</v>
      </c>
      <c r="O96" s="5" t="str">
        <f>IF($N96="","N° ?",VLOOKUP($N96,Tableau1[],2,FALSE))</f>
        <v>N° ?</v>
      </c>
      <c r="P96" s="5" t="str">
        <f>IF($N96="","N° ?",VLOOKUP($N96,Tableau1[],3,FALSE))</f>
        <v>N° ?</v>
      </c>
      <c r="Q96" s="5" t="str">
        <f>IF($N96="","N° ?",VLOOKUP($N96,Tableau1[],4,FALSE))</f>
        <v>N° ?</v>
      </c>
      <c r="R96" s="5" t="str">
        <f>IF($N96="","N° ?",VLOOKUP($N96,Tableau1[],6,FALSE))</f>
        <v>N° ?</v>
      </c>
      <c r="S96">
        <f>Tableau24591113[[#This Row],[Rang]]</f>
        <v>94</v>
      </c>
    </row>
    <row r="97" spans="1:27" x14ac:dyDescent="0.2">
      <c r="A97" s="4">
        <f t="shared" si="3"/>
        <v>95</v>
      </c>
      <c r="C97" s="5" t="str">
        <f>IF($B97="","N° ?",VLOOKUP($B97,Tableau1[],2,FALSE))</f>
        <v>N° ?</v>
      </c>
      <c r="D97" s="5" t="str">
        <f>IF($B97="","N° ?",VLOOKUP($B97,Tableau1[],3,FALSE))</f>
        <v>N° ?</v>
      </c>
      <c r="E97" s="5" t="str">
        <f>IF($B97="","N° ?",VLOOKUP($B97,Tableau1[],4,FALSE))</f>
        <v>N° ?</v>
      </c>
      <c r="F97" s="5" t="str">
        <f>IF($B97="","N° ?",VLOOKUP($B97,Tableau1[],6,FALSE))</f>
        <v>N° ?</v>
      </c>
      <c r="G97">
        <f>Tableau2451012[[#This Row],[Rang]]</f>
        <v>95</v>
      </c>
      <c r="M97" s="4">
        <f t="shared" si="4"/>
        <v>95</v>
      </c>
      <c r="O97" s="5" t="str">
        <f>IF($N97="","N° ?",VLOOKUP($N97,Tableau1[],2,FALSE))</f>
        <v>N° ?</v>
      </c>
      <c r="P97" s="5" t="str">
        <f>IF($N97="","N° ?",VLOOKUP($N97,Tableau1[],3,FALSE))</f>
        <v>N° ?</v>
      </c>
      <c r="Q97" s="5" t="str">
        <f>IF($N97="","N° ?",VLOOKUP($N97,Tableau1[],4,FALSE))</f>
        <v>N° ?</v>
      </c>
      <c r="R97" s="5" t="str">
        <f>IF($N97="","N° ?",VLOOKUP($N97,Tableau1[],6,FALSE))</f>
        <v>N° ?</v>
      </c>
      <c r="S97">
        <f>Tableau24591113[[#This Row],[Rang]]</f>
        <v>95</v>
      </c>
    </row>
    <row r="98" spans="1:27" x14ac:dyDescent="0.2">
      <c r="A98" s="4">
        <f t="shared" si="3"/>
        <v>96</v>
      </c>
      <c r="C98" s="5" t="str">
        <f>IF($B98="","N° ?",VLOOKUP($B98,Tableau1[],2,FALSE))</f>
        <v>N° ?</v>
      </c>
      <c r="D98" s="5" t="str">
        <f>IF($B98="","N° ?",VLOOKUP($B98,Tableau1[],3,FALSE))</f>
        <v>N° ?</v>
      </c>
      <c r="E98" s="5" t="str">
        <f>IF($B98="","N° ?",VLOOKUP($B98,Tableau1[],4,FALSE))</f>
        <v>N° ?</v>
      </c>
      <c r="F98" s="5" t="str">
        <f>IF($B98="","N° ?",VLOOKUP($B98,Tableau1[],6,FALSE))</f>
        <v>N° ?</v>
      </c>
      <c r="G98">
        <f>Tableau2451012[[#This Row],[Rang]]</f>
        <v>96</v>
      </c>
      <c r="M98" s="4">
        <f t="shared" si="4"/>
        <v>96</v>
      </c>
      <c r="O98" s="5" t="str">
        <f>IF($N98="","N° ?",VLOOKUP($N98,Tableau1[],2,FALSE))</f>
        <v>N° ?</v>
      </c>
      <c r="P98" s="5" t="str">
        <f>IF($N98="","N° ?",VLOOKUP($N98,Tableau1[],3,FALSE))</f>
        <v>N° ?</v>
      </c>
      <c r="Q98" s="5" t="str">
        <f>IF($N98="","N° ?",VLOOKUP($N98,Tableau1[],4,FALSE))</f>
        <v>N° ?</v>
      </c>
      <c r="R98" s="5" t="str">
        <f>IF($N98="","N° ?",VLOOKUP($N98,Tableau1[],6,FALSE))</f>
        <v>N° ?</v>
      </c>
      <c r="S98">
        <f>Tableau24591113[[#This Row],[Rang]]</f>
        <v>96</v>
      </c>
    </row>
    <row r="99" spans="1:27" x14ac:dyDescent="0.2">
      <c r="A99" s="4">
        <f t="shared" si="3"/>
        <v>97</v>
      </c>
      <c r="C99" s="5" t="str">
        <f>IF($B99="","N° ?",VLOOKUP($B99,Tableau1[],2,FALSE))</f>
        <v>N° ?</v>
      </c>
      <c r="D99" s="5" t="str">
        <f>IF($B99="","N° ?",VLOOKUP($B99,Tableau1[],3,FALSE))</f>
        <v>N° ?</v>
      </c>
      <c r="E99" s="5" t="str">
        <f>IF($B99="","N° ?",VLOOKUP($B99,Tableau1[],4,FALSE))</f>
        <v>N° ?</v>
      </c>
      <c r="F99" s="5" t="str">
        <f>IF($B99="","N° ?",VLOOKUP($B99,Tableau1[],6,FALSE))</f>
        <v>N° ?</v>
      </c>
      <c r="G99">
        <f>Tableau2451012[[#This Row],[Rang]]</f>
        <v>97</v>
      </c>
      <c r="M99" s="4">
        <f t="shared" si="4"/>
        <v>97</v>
      </c>
      <c r="O99" s="5" t="str">
        <f>IF($N99="","N° ?",VLOOKUP($N99,Tableau1[],2,FALSE))</f>
        <v>N° ?</v>
      </c>
      <c r="P99" s="5" t="str">
        <f>IF($N99="","N° ?",VLOOKUP($N99,Tableau1[],3,FALSE))</f>
        <v>N° ?</v>
      </c>
      <c r="Q99" s="5" t="str">
        <f>IF($N99="","N° ?",VLOOKUP($N99,Tableau1[],4,FALSE))</f>
        <v>N° ?</v>
      </c>
      <c r="R99" s="5" t="str">
        <f>IF($N99="","N° ?",VLOOKUP($N99,Tableau1[],6,FALSE))</f>
        <v>N° ?</v>
      </c>
      <c r="S99">
        <f>Tableau24591113[[#This Row],[Rang]]</f>
        <v>97</v>
      </c>
    </row>
    <row r="100" spans="1:27" x14ac:dyDescent="0.2">
      <c r="A100" s="4">
        <f t="shared" si="3"/>
        <v>98</v>
      </c>
      <c r="C100" s="5" t="str">
        <f>IF($B100="","N° ?",VLOOKUP($B100,Tableau1[],2,FALSE))</f>
        <v>N° ?</v>
      </c>
      <c r="D100" s="5" t="str">
        <f>IF($B100="","N° ?",VLOOKUP($B100,Tableau1[],3,FALSE))</f>
        <v>N° ?</v>
      </c>
      <c r="E100" s="5" t="str">
        <f>IF($B100="","N° ?",VLOOKUP($B100,Tableau1[],4,FALSE))</f>
        <v>N° ?</v>
      </c>
      <c r="F100" s="5" t="str">
        <f>IF($B100="","N° ?",VLOOKUP($B100,Tableau1[],6,FALSE))</f>
        <v>N° ?</v>
      </c>
      <c r="G100">
        <f>Tableau2451012[[#This Row],[Rang]]</f>
        <v>98</v>
      </c>
      <c r="M100" s="4">
        <f t="shared" si="4"/>
        <v>98</v>
      </c>
      <c r="O100" s="5" t="str">
        <f>IF($N100="","N° ?",VLOOKUP($N100,Tableau1[],2,FALSE))</f>
        <v>N° ?</v>
      </c>
      <c r="P100" s="5" t="str">
        <f>IF($N100="","N° ?",VLOOKUP($N100,Tableau1[],3,FALSE))</f>
        <v>N° ?</v>
      </c>
      <c r="Q100" s="5" t="str">
        <f>IF($N100="","N° ?",VLOOKUP($N100,Tableau1[],4,FALSE))</f>
        <v>N° ?</v>
      </c>
      <c r="R100" s="5" t="str">
        <f>IF($N100="","N° ?",VLOOKUP($N100,Tableau1[],6,FALSE))</f>
        <v>N° ?</v>
      </c>
      <c r="S100">
        <f>Tableau24591113[[#This Row],[Rang]]</f>
        <v>98</v>
      </c>
    </row>
    <row r="101" spans="1:27" x14ac:dyDescent="0.2">
      <c r="A101" s="4">
        <f t="shared" si="3"/>
        <v>99</v>
      </c>
      <c r="C101" s="5" t="str">
        <f>IF($B101="","N° ?",VLOOKUP($B101,Tableau1[],2,FALSE))</f>
        <v>N° ?</v>
      </c>
      <c r="D101" s="5" t="str">
        <f>IF($B101="","N° ?",VLOOKUP($B101,Tableau1[],3,FALSE))</f>
        <v>N° ?</v>
      </c>
      <c r="E101" s="5" t="str">
        <f>IF($B101="","N° ?",VLOOKUP($B101,Tableau1[],4,FALSE))</f>
        <v>N° ?</v>
      </c>
      <c r="F101" s="5" t="str">
        <f>IF($B101="","N° ?",VLOOKUP($B101,Tableau1[],6,FALSE))</f>
        <v>N° ?</v>
      </c>
      <c r="G101">
        <f>Tableau2451012[[#This Row],[Rang]]</f>
        <v>99</v>
      </c>
      <c r="M101" s="4">
        <f t="shared" si="4"/>
        <v>99</v>
      </c>
      <c r="O101" s="5" t="str">
        <f>IF($N101="","N° ?",VLOOKUP($N101,Tableau1[],2,FALSE))</f>
        <v>N° ?</v>
      </c>
      <c r="P101" s="5" t="str">
        <f>IF($N101="","N° ?",VLOOKUP($N101,Tableau1[],3,FALSE))</f>
        <v>N° ?</v>
      </c>
      <c r="Q101" s="5" t="str">
        <f>IF($N101="","N° ?",VLOOKUP($N101,Tableau1[],4,FALSE))</f>
        <v>N° ?</v>
      </c>
      <c r="R101" s="5" t="str">
        <f>IF($N101="","N° ?",VLOOKUP($N101,Tableau1[],6,FALSE))</f>
        <v>N° ?</v>
      </c>
      <c r="S101">
        <f>Tableau24591113[[#This Row],[Rang]]</f>
        <v>99</v>
      </c>
    </row>
    <row r="102" spans="1:27" x14ac:dyDescent="0.2">
      <c r="A102" s="4">
        <f t="shared" si="3"/>
        <v>100</v>
      </c>
      <c r="C102" s="5" t="str">
        <f>IF($B102="","N° ?",VLOOKUP($B102,Tableau1[],2,FALSE))</f>
        <v>N° ?</v>
      </c>
      <c r="D102" s="5" t="str">
        <f>IF($B102="","N° ?",VLOOKUP($B102,Tableau1[],3,FALSE))</f>
        <v>N° ?</v>
      </c>
      <c r="E102" s="5" t="str">
        <f>IF($B102="","N° ?",VLOOKUP($B102,Tableau1[],4,FALSE))</f>
        <v>N° ?</v>
      </c>
      <c r="F102" s="5" t="str">
        <f>IF($B102="","N° ?",VLOOKUP($B102,Tableau1[],6,FALSE))</f>
        <v>N° ?</v>
      </c>
      <c r="G102">
        <f>Tableau2451012[[#This Row],[Rang]]</f>
        <v>100</v>
      </c>
      <c r="M102" s="4">
        <f t="shared" si="4"/>
        <v>100</v>
      </c>
      <c r="O102" s="5" t="str">
        <f>IF($N102="","N° ?",VLOOKUP($N102,Tableau1[],2,FALSE))</f>
        <v>N° ?</v>
      </c>
      <c r="P102" s="5" t="str">
        <f>IF($N102="","N° ?",VLOOKUP($N102,Tableau1[],3,FALSE))</f>
        <v>N° ?</v>
      </c>
      <c r="Q102" s="5" t="str">
        <f>IF($N102="","N° ?",VLOOKUP($N102,Tableau1[],4,FALSE))</f>
        <v>N° ?</v>
      </c>
      <c r="R102" s="5" t="str">
        <f>IF($N102="","N° ?",VLOOKUP($N102,Tableau1[],6,FALSE))</f>
        <v>N° ?</v>
      </c>
      <c r="S102">
        <f>Tableau24591113[[#This Row],[Rang]]</f>
        <v>100</v>
      </c>
    </row>
    <row r="104" spans="1:27" ht="17" thickBot="1" x14ac:dyDescent="0.25"/>
    <row r="105" spans="1:27" x14ac:dyDescent="0.2">
      <c r="A105" s="24" t="s">
        <v>1160</v>
      </c>
      <c r="B105" s="25"/>
      <c r="C105" s="25"/>
      <c r="D105" s="25"/>
      <c r="E105" s="25"/>
      <c r="F105" s="26"/>
      <c r="H105" s="24" t="s">
        <v>1161</v>
      </c>
      <c r="I105" s="25"/>
      <c r="J105" s="25"/>
      <c r="K105" s="25"/>
      <c r="L105" s="25"/>
      <c r="M105" s="26"/>
      <c r="O105" s="30" t="s">
        <v>1163</v>
      </c>
      <c r="P105" s="31"/>
      <c r="Q105" s="31"/>
      <c r="R105" s="31"/>
      <c r="S105" s="31"/>
      <c r="T105" s="32"/>
      <c r="V105" s="30" t="s">
        <v>1162</v>
      </c>
      <c r="W105" s="31"/>
      <c r="X105" s="31"/>
      <c r="Y105" s="31"/>
      <c r="Z105" s="31"/>
      <c r="AA105" s="32"/>
    </row>
    <row r="106" spans="1:27" ht="17" thickBot="1" x14ac:dyDescent="0.25">
      <c r="A106" s="27"/>
      <c r="B106" s="28"/>
      <c r="C106" s="28"/>
      <c r="D106" s="28"/>
      <c r="E106" s="28"/>
      <c r="F106" s="29"/>
      <c r="H106" s="27"/>
      <c r="I106" s="28"/>
      <c r="J106" s="28"/>
      <c r="K106" s="28"/>
      <c r="L106" s="28"/>
      <c r="M106" s="29"/>
      <c r="O106" s="33"/>
      <c r="P106" s="34"/>
      <c r="Q106" s="34"/>
      <c r="R106" s="34"/>
      <c r="S106" s="34"/>
      <c r="T106" s="35"/>
      <c r="V106" s="33"/>
      <c r="W106" s="34"/>
      <c r="X106" s="34"/>
      <c r="Y106" s="34"/>
      <c r="Z106" s="34"/>
      <c r="AA106" s="35"/>
    </row>
    <row r="107" spans="1:27" x14ac:dyDescent="0.2">
      <c r="A107" t="s">
        <v>1056</v>
      </c>
      <c r="B107" t="s">
        <v>0</v>
      </c>
      <c r="C107" t="s">
        <v>1</v>
      </c>
      <c r="D107" t="s">
        <v>2</v>
      </c>
      <c r="E107" t="s">
        <v>3</v>
      </c>
      <c r="F107" t="s">
        <v>1057</v>
      </c>
      <c r="H107" t="s">
        <v>1056</v>
      </c>
      <c r="I107" t="s">
        <v>0</v>
      </c>
      <c r="J107" t="s">
        <v>1</v>
      </c>
      <c r="K107" t="s">
        <v>2</v>
      </c>
      <c r="L107" t="s">
        <v>3</v>
      </c>
      <c r="M107" t="s">
        <v>1057</v>
      </c>
      <c r="O107" t="s">
        <v>1056</v>
      </c>
      <c r="P107" t="s">
        <v>0</v>
      </c>
      <c r="Q107" t="s">
        <v>1</v>
      </c>
      <c r="R107" t="s">
        <v>2</v>
      </c>
      <c r="S107" t="s">
        <v>3</v>
      </c>
      <c r="T107" t="s">
        <v>1057</v>
      </c>
      <c r="V107" t="s">
        <v>1056</v>
      </c>
      <c r="W107" t="s">
        <v>0</v>
      </c>
      <c r="X107" t="s">
        <v>1</v>
      </c>
      <c r="Y107" t="s">
        <v>2</v>
      </c>
      <c r="Z107" t="s">
        <v>3</v>
      </c>
      <c r="AA107" t="s">
        <v>1057</v>
      </c>
    </row>
    <row r="139" spans="1:20" ht="17" thickBot="1" x14ac:dyDescent="0.25"/>
    <row r="140" spans="1:20" x14ac:dyDescent="0.2">
      <c r="A140" s="30" t="s">
        <v>1164</v>
      </c>
      <c r="B140" s="31"/>
      <c r="C140" s="31"/>
      <c r="D140" s="31"/>
      <c r="E140" s="31"/>
      <c r="F140" s="32"/>
      <c r="H140" s="30" t="s">
        <v>1165</v>
      </c>
      <c r="I140" s="31"/>
      <c r="J140" s="31"/>
      <c r="K140" s="31"/>
      <c r="L140" s="31"/>
      <c r="M140" s="32"/>
      <c r="O140" s="30" t="s">
        <v>1166</v>
      </c>
      <c r="P140" s="31"/>
      <c r="Q140" s="31"/>
      <c r="R140" s="31"/>
      <c r="S140" s="31"/>
      <c r="T140" s="32"/>
    </row>
    <row r="141" spans="1:20" ht="17" thickBot="1" x14ac:dyDescent="0.25">
      <c r="A141" s="33"/>
      <c r="B141" s="34"/>
      <c r="C141" s="34"/>
      <c r="D141" s="34"/>
      <c r="E141" s="34"/>
      <c r="F141" s="35"/>
      <c r="H141" s="33"/>
      <c r="I141" s="34"/>
      <c r="J141" s="34"/>
      <c r="K141" s="34"/>
      <c r="L141" s="34"/>
      <c r="M141" s="35"/>
      <c r="O141" s="33"/>
      <c r="P141" s="34"/>
      <c r="Q141" s="34"/>
      <c r="R141" s="34"/>
      <c r="S141" s="34"/>
      <c r="T141" s="35"/>
    </row>
    <row r="142" spans="1:20" x14ac:dyDescent="0.2">
      <c r="A142" t="s">
        <v>1056</v>
      </c>
      <c r="B142" t="s">
        <v>0</v>
      </c>
      <c r="C142" t="s">
        <v>1</v>
      </c>
      <c r="D142" t="s">
        <v>2</v>
      </c>
      <c r="E142" t="s">
        <v>3</v>
      </c>
      <c r="F142" t="s">
        <v>1057</v>
      </c>
      <c r="H142" t="s">
        <v>1056</v>
      </c>
      <c r="I142" t="s">
        <v>0</v>
      </c>
      <c r="J142" t="s">
        <v>1</v>
      </c>
      <c r="K142" t="s">
        <v>2</v>
      </c>
      <c r="L142" t="s">
        <v>3</v>
      </c>
      <c r="M142" t="s">
        <v>1057</v>
      </c>
      <c r="O142" t="s">
        <v>1056</v>
      </c>
      <c r="P142" t="s">
        <v>0</v>
      </c>
      <c r="Q142" t="s">
        <v>1</v>
      </c>
      <c r="R142" t="s">
        <v>2</v>
      </c>
      <c r="S142" t="s">
        <v>3</v>
      </c>
      <c r="T142" t="s">
        <v>1057</v>
      </c>
    </row>
  </sheetData>
  <mergeCells count="10">
    <mergeCell ref="V105:AA106"/>
    <mergeCell ref="A140:F141"/>
    <mergeCell ref="H140:M141"/>
    <mergeCell ref="O140:T141"/>
    <mergeCell ref="A1:G1"/>
    <mergeCell ref="M1:S1"/>
    <mergeCell ref="I1:K2"/>
    <mergeCell ref="A105:F106"/>
    <mergeCell ref="H105:M106"/>
    <mergeCell ref="O105:T106"/>
  </mergeCells>
  <pageMargins left="0.7" right="0.7" top="0.75" bottom="0.75" header="0.3" footer="0.3"/>
  <tableParts count="9">
    <tablePart r:id="rId1"/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élèves</vt:lpstr>
      <vt:lpstr>Benjamins 1 - 6ème</vt:lpstr>
      <vt:lpstr>Benjamins 2 - 5ème</vt:lpstr>
      <vt:lpstr>Minimes 1 - 4ème</vt:lpstr>
      <vt:lpstr>Minimes 2 - 3ème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2022-09-12T20:17:19Z</dcterms:created>
  <dcterms:modified xsi:type="dcterms:W3CDTF">2022-10-12T19:22:43Z</dcterms:modified>
</cp:coreProperties>
</file>