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328" yWindow="132" windowWidth="20712" windowHeight="8988"/>
  </bookViews>
  <sheets>
    <sheet name="Feuil1" sheetId="1" r:id="rId1"/>
    <sheet name="Janvier" sheetId="4" r:id="rId2"/>
    <sheet name="Feuil2" sheetId="2" r:id="rId3"/>
    <sheet name="Feuil3" sheetId="3" r:id="rId4"/>
  </sheets>
  <functionGroups builtInGroupCount="17"/>
  <externalReferences>
    <externalReference r:id="rId5"/>
  </externalReferences>
  <definedNames>
    <definedName name="hrsmatin">'[1]Mode opératoire'!$E$19</definedName>
    <definedName name="hrssoir">'[1]Mode opératoire'!$E$20</definedName>
    <definedName name="_xlnm.Print_Titles" localSheetId="1">Janvier!$1:$10</definedName>
    <definedName name="s1addjr">'[1]Mode opératoire'!$H$27</definedName>
    <definedName name="s1addn">'[1]Mode opératoire'!$H$28</definedName>
    <definedName name="s1adfjr">'[1]Mode opératoire'!$H$29</definedName>
    <definedName name="s1adfn">'[1]Mode opératoire'!$H$30</definedName>
    <definedName name="s1adjr">'[1]Mode opératoire'!$H$25</definedName>
    <definedName name="s1adn">'[1]Mode opératoire'!$H$26</definedName>
    <definedName name="s1cedjr">'[1]Mode opératoire'!$G$27</definedName>
    <definedName name="s1cedn">'[1]Mode opératoire'!$G$28</definedName>
    <definedName name="s1cefjr">'[1]Mode opératoire'!$G$29</definedName>
    <definedName name="s1cefn">'[1]Mode opératoire'!$G$30</definedName>
    <definedName name="s1cejr">'[1]Mode opératoire'!$G$25</definedName>
    <definedName name="s1cen">'[1]Mode opératoire'!$G$26</definedName>
    <definedName name="s1s1djr">'[1]Mode opératoire'!$F$27</definedName>
    <definedName name="s1s1dn">'[1]Mode opératoire'!$F$28</definedName>
    <definedName name="s1s1fjr">'[1]Mode opératoire'!$F$29</definedName>
    <definedName name="s1s1fn">'[1]Mode opératoire'!$F$30</definedName>
    <definedName name="s1s1jr">'[1]Mode opératoire'!$F$25</definedName>
    <definedName name="s1s1n">'[1]Mode opératoire'!$F$26</definedName>
    <definedName name="S1S2djr">'[1]Mode opératoire'!$E$27</definedName>
    <definedName name="s1s2dn">'[1]Mode opératoire'!$E$28</definedName>
    <definedName name="s1s2fjr">'[1]Mode opératoire'!$E$29</definedName>
    <definedName name="s1s2fn">'[1]Mode opératoire'!$E$30</definedName>
    <definedName name="s1s2jr">'[1]Mode opératoire'!$E$25</definedName>
    <definedName name="s1s2n">'[1]Mode opératoire'!$E$26</definedName>
    <definedName name="s2addjr">'[1]Mode opératoire'!$N$27</definedName>
    <definedName name="s2addn">'[1]Mode opératoire'!$N$28</definedName>
    <definedName name="s2adfjr">'[1]Mode opératoire'!$N$29</definedName>
    <definedName name="s2adfn">'[1]Mode opératoire'!$N$30</definedName>
    <definedName name="s2adjr">'[1]Mode opératoire'!$N$25</definedName>
    <definedName name="s2adn">'[1]Mode opératoire'!$N$26</definedName>
    <definedName name="s2cedjr">'[1]Mode opératoire'!$M$27</definedName>
    <definedName name="s2cedn">'[1]Mode opératoire'!$M$28</definedName>
    <definedName name="s2cefjr">'[1]Mode opératoire'!$M$29</definedName>
    <definedName name="s2cefn">'[1]Mode opératoire'!$M$30</definedName>
    <definedName name="s2cejr">'[1]Mode opératoire'!$M$25</definedName>
    <definedName name="s2cen">'[1]Mode opératoire'!$M$26</definedName>
    <definedName name="s2s1djr">'[1]Mode opératoire'!$L$27</definedName>
    <definedName name="s2s1dn">'[1]Mode opératoire'!$L$28</definedName>
    <definedName name="s2s1fjr">'[1]Mode opératoire'!$L$29</definedName>
    <definedName name="s2s1fn">'[1]Mode opératoire'!$L$30</definedName>
    <definedName name="s2s1jr">'[1]Mode opératoire'!$L$25</definedName>
    <definedName name="s2s1n">'[1]Mode opératoire'!$L$26</definedName>
    <definedName name="s2s2djr">'[1]Mode opératoire'!$K$27</definedName>
    <definedName name="s2s2dn">'[1]Mode opératoire'!$K$28</definedName>
    <definedName name="s2s2fjr">'[1]Mode opératoire'!$K$29</definedName>
    <definedName name="s2s2fn">'[1]Mode opératoire'!$K$30</definedName>
    <definedName name="s2s2jr">'[1]Mode opératoire'!$K$25</definedName>
    <definedName name="s2s2n">'[1]Mode opératoire'!$K$26</definedName>
    <definedName name="totaout">'[1]Synthèse annuelle'!$N$82</definedName>
    <definedName name="totavril">'[1]Synthèse annuelle'!$N$42</definedName>
    <definedName name="totdec">'[1]Synthèse annuelle'!$N$122</definedName>
    <definedName name="totfev">'[1]Synthèse annuelle'!$N$21</definedName>
    <definedName name="totjanv">'[1]Synthèse annuelle'!$N$11</definedName>
    <definedName name="totjuillet">'[1]Synthèse annuelle'!$N$72</definedName>
    <definedName name="totjuin">'[1]Synthèse annuelle'!$N$62</definedName>
    <definedName name="totmai">'[1]Synthèse annuelle'!$N$52</definedName>
    <definedName name="totmars">'[1]Synthèse annuelle'!$N$32</definedName>
    <definedName name="totnov">'[1]Synthèse annuelle'!$N$112</definedName>
    <definedName name="totoct">'[1]Synthèse annuelle'!$N$102</definedName>
    <definedName name="totsept">'[1]Synthèse annuelle'!$N$92</definedName>
  </definedNames>
  <calcPr calcId="145621"/>
</workbook>
</file>

<file path=xl/calcChain.xml><?xml version="1.0" encoding="utf-8"?>
<calcChain xmlns="http://schemas.openxmlformats.org/spreadsheetml/2006/main">
  <c r="Q32" i="1" l="1"/>
  <c r="Q33" i="1"/>
  <c r="Q34" i="1"/>
  <c r="Q35" i="1"/>
  <c r="Q36" i="1"/>
  <c r="Q31" i="1"/>
  <c r="O32" i="1"/>
  <c r="O33" i="1"/>
  <c r="O34" i="1"/>
  <c r="O35" i="1"/>
  <c r="O36" i="1"/>
  <c r="O31" i="1"/>
  <c r="K32" i="1"/>
  <c r="K31" i="1"/>
  <c r="K36" i="1"/>
  <c r="K35" i="1"/>
  <c r="K34" i="1"/>
  <c r="K33" i="1"/>
  <c r="M32" i="1"/>
  <c r="M33" i="1"/>
  <c r="M34" i="1"/>
  <c r="M35" i="1"/>
  <c r="M36" i="1"/>
  <c r="M31" i="1"/>
  <c r="R33" i="1"/>
  <c r="R31" i="1"/>
  <c r="L31" i="1"/>
  <c r="R34" i="1"/>
  <c r="R35" i="1"/>
  <c r="R32" i="1"/>
  <c r="R36" i="1"/>
  <c r="P32" i="1"/>
  <c r="P33" i="1"/>
  <c r="P34" i="1"/>
  <c r="P35" i="1"/>
  <c r="P36" i="1"/>
  <c r="P31" i="1"/>
  <c r="N32" i="1"/>
  <c r="N36" i="1"/>
  <c r="N33" i="1"/>
  <c r="N34" i="1"/>
  <c r="N35" i="1"/>
  <c r="N31" i="1"/>
  <c r="L33" i="1"/>
  <c r="L36" i="1"/>
  <c r="L34" i="1"/>
  <c r="L35" i="1"/>
  <c r="L32" i="1"/>
  <c r="G4" i="1"/>
  <c r="R37" i="1" l="1"/>
  <c r="P37" i="1"/>
  <c r="N37" i="1"/>
  <c r="K37" i="1"/>
  <c r="F4" i="1"/>
  <c r="A32" i="1"/>
  <c r="F754" i="4"/>
  <c r="F753" i="4"/>
  <c r="F752" i="4"/>
  <c r="F751" i="4"/>
  <c r="F750" i="4"/>
  <c r="F749" i="4"/>
  <c r="F748" i="4"/>
  <c r="F747" i="4"/>
  <c r="F746" i="4"/>
  <c r="F745" i="4"/>
  <c r="F744" i="4"/>
  <c r="F743" i="4"/>
  <c r="F742" i="4"/>
  <c r="F741" i="4"/>
  <c r="F740" i="4"/>
  <c r="F739" i="4"/>
  <c r="F738" i="4"/>
  <c r="F737" i="4"/>
  <c r="F736" i="4"/>
  <c r="F735" i="4"/>
  <c r="F734" i="4"/>
  <c r="F733" i="4"/>
  <c r="F732" i="4"/>
  <c r="F731" i="4"/>
  <c r="F730" i="4"/>
  <c r="F729" i="4"/>
  <c r="F728" i="4"/>
  <c r="F727" i="4"/>
  <c r="F726" i="4"/>
  <c r="F725" i="4"/>
  <c r="F724" i="4"/>
  <c r="F723" i="4"/>
  <c r="F722" i="4"/>
  <c r="F721" i="4"/>
  <c r="F720" i="4"/>
  <c r="F719" i="4"/>
  <c r="F718" i="4"/>
  <c r="F717" i="4"/>
  <c r="F716" i="4"/>
  <c r="F715" i="4"/>
  <c r="F714" i="4"/>
  <c r="F713" i="4"/>
  <c r="F712" i="4"/>
  <c r="F711" i="4"/>
  <c r="F710" i="4"/>
  <c r="F709" i="4"/>
  <c r="F708" i="4"/>
  <c r="F707" i="4"/>
  <c r="F706" i="4"/>
  <c r="F705" i="4"/>
  <c r="F704" i="4"/>
  <c r="F703" i="4"/>
  <c r="F702" i="4"/>
  <c r="F701" i="4"/>
  <c r="F700" i="4"/>
  <c r="F699" i="4"/>
  <c r="F698" i="4"/>
  <c r="F697" i="4"/>
  <c r="F696" i="4"/>
  <c r="F695" i="4"/>
  <c r="F694" i="4"/>
  <c r="F693" i="4"/>
  <c r="F692" i="4"/>
  <c r="F691" i="4"/>
  <c r="F690" i="4"/>
  <c r="F689" i="4"/>
  <c r="F688" i="4"/>
  <c r="F687" i="4"/>
  <c r="F686" i="4"/>
  <c r="F685" i="4"/>
  <c r="F684" i="4"/>
  <c r="F683" i="4"/>
  <c r="F682" i="4"/>
  <c r="F681" i="4"/>
  <c r="F680" i="4"/>
  <c r="F679" i="4"/>
  <c r="F678" i="4"/>
  <c r="F677" i="4"/>
  <c r="F676" i="4"/>
  <c r="F675" i="4"/>
  <c r="F674" i="4"/>
  <c r="F673" i="4"/>
  <c r="F672" i="4"/>
  <c r="F671" i="4"/>
  <c r="F670" i="4"/>
  <c r="F669" i="4"/>
  <c r="F668" i="4"/>
  <c r="F667" i="4"/>
  <c r="F666" i="4"/>
  <c r="F665" i="4"/>
  <c r="F664" i="4"/>
  <c r="F663" i="4"/>
  <c r="F662" i="4"/>
  <c r="F661" i="4"/>
  <c r="F660" i="4"/>
  <c r="F659" i="4"/>
  <c r="F658" i="4"/>
  <c r="F657" i="4"/>
  <c r="F656" i="4"/>
  <c r="F655" i="4"/>
  <c r="F654" i="4"/>
  <c r="F653" i="4"/>
  <c r="F652" i="4"/>
  <c r="F651" i="4"/>
  <c r="F650" i="4"/>
  <c r="F649" i="4"/>
  <c r="F648" i="4"/>
  <c r="F647" i="4"/>
  <c r="F646" i="4"/>
  <c r="F645" i="4"/>
  <c r="F644" i="4"/>
  <c r="F643" i="4"/>
  <c r="F642" i="4"/>
  <c r="F641" i="4"/>
  <c r="F640" i="4"/>
  <c r="F639" i="4"/>
  <c r="F638" i="4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F624" i="4"/>
  <c r="F623" i="4"/>
  <c r="F622" i="4"/>
  <c r="F621" i="4"/>
  <c r="F620" i="4"/>
  <c r="F619" i="4"/>
  <c r="F618" i="4"/>
  <c r="F617" i="4"/>
  <c r="F616" i="4"/>
  <c r="F615" i="4"/>
  <c r="F614" i="4"/>
  <c r="F613" i="4"/>
  <c r="F612" i="4"/>
  <c r="F611" i="4"/>
  <c r="F610" i="4"/>
  <c r="F609" i="4"/>
  <c r="F608" i="4"/>
  <c r="F607" i="4"/>
  <c r="F606" i="4"/>
  <c r="F605" i="4"/>
  <c r="F604" i="4"/>
  <c r="F603" i="4"/>
  <c r="F602" i="4"/>
  <c r="F601" i="4"/>
  <c r="F600" i="4"/>
  <c r="F599" i="4"/>
  <c r="F598" i="4"/>
  <c r="F597" i="4"/>
  <c r="F596" i="4"/>
  <c r="F595" i="4"/>
  <c r="F594" i="4"/>
  <c r="F593" i="4"/>
  <c r="F592" i="4"/>
  <c r="F591" i="4"/>
  <c r="F590" i="4"/>
  <c r="F589" i="4"/>
  <c r="F588" i="4"/>
  <c r="F587" i="4"/>
  <c r="F586" i="4"/>
  <c r="F585" i="4"/>
  <c r="F584" i="4"/>
  <c r="F583" i="4"/>
  <c r="F582" i="4"/>
  <c r="F581" i="4"/>
  <c r="F580" i="4"/>
  <c r="F579" i="4"/>
  <c r="F578" i="4"/>
  <c r="F577" i="4"/>
  <c r="F576" i="4"/>
  <c r="F575" i="4"/>
  <c r="F574" i="4"/>
  <c r="F573" i="4"/>
  <c r="F572" i="4"/>
  <c r="F571" i="4"/>
  <c r="F570" i="4"/>
  <c r="F569" i="4"/>
  <c r="F568" i="4"/>
  <c r="F567" i="4"/>
  <c r="F566" i="4"/>
  <c r="F565" i="4"/>
  <c r="F564" i="4"/>
  <c r="F563" i="4"/>
  <c r="F562" i="4"/>
  <c r="F561" i="4"/>
  <c r="F560" i="4"/>
  <c r="F559" i="4"/>
  <c r="F558" i="4"/>
  <c r="F557" i="4"/>
  <c r="F556" i="4"/>
  <c r="F555" i="4"/>
  <c r="F554" i="4"/>
  <c r="F553" i="4"/>
  <c r="F552" i="4"/>
  <c r="F551" i="4"/>
  <c r="F550" i="4"/>
  <c r="F549" i="4"/>
  <c r="F548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1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A11" i="4"/>
  <c r="A2" i="4"/>
  <c r="D1" i="4"/>
  <c r="N2" i="4"/>
  <c r="O7" i="4"/>
  <c r="O6" i="4"/>
  <c r="O5" i="4"/>
  <c r="O4" i="4"/>
  <c r="O3" i="4"/>
  <c r="O2" i="4"/>
  <c r="N7" i="4"/>
  <c r="N6" i="4"/>
  <c r="N5" i="4"/>
  <c r="N4" i="4"/>
  <c r="N3" i="4"/>
  <c r="M6" i="4"/>
  <c r="M4" i="4"/>
  <c r="M2" i="4"/>
  <c r="M7" i="4"/>
  <c r="M5" i="4"/>
  <c r="M3" i="4"/>
  <c r="P7" i="4"/>
  <c r="P5" i="4"/>
  <c r="P3" i="4"/>
  <c r="P4" i="4"/>
  <c r="P6" i="4"/>
  <c r="P2" i="4"/>
  <c r="Q37" i="1" l="1"/>
  <c r="O37" i="1"/>
  <c r="M37" i="1"/>
  <c r="L37" i="1"/>
  <c r="E11" i="4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A35" i="4"/>
  <c r="D11" i="4"/>
  <c r="F9" i="1"/>
  <c r="F5" i="1"/>
  <c r="F6" i="1"/>
  <c r="F7" i="1"/>
  <c r="F8" i="1"/>
  <c r="G9" i="1"/>
  <c r="G8" i="1"/>
  <c r="G7" i="1"/>
  <c r="G5" i="1"/>
  <c r="G6" i="1"/>
  <c r="A56" i="1" l="1"/>
  <c r="D12" i="4"/>
  <c r="G11" i="4"/>
  <c r="A59" i="4"/>
  <c r="D35" i="4"/>
  <c r="E35" i="4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G10" i="1"/>
  <c r="F10" i="1"/>
  <c r="A80" i="1" l="1"/>
  <c r="D36" i="4"/>
  <c r="G35" i="4"/>
  <c r="E59" i="4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E79" i="4" s="1"/>
  <c r="E80" i="4" s="1"/>
  <c r="E81" i="4" s="1"/>
  <c r="E82" i="4" s="1"/>
  <c r="A83" i="4"/>
  <c r="D59" i="4"/>
  <c r="D13" i="4"/>
  <c r="G12" i="4"/>
  <c r="A104" i="1" l="1"/>
  <c r="E83" i="4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E99" i="4" s="1"/>
  <c r="E100" i="4" s="1"/>
  <c r="E101" i="4" s="1"/>
  <c r="E102" i="4" s="1"/>
  <c r="E103" i="4" s="1"/>
  <c r="E104" i="4" s="1"/>
  <c r="E105" i="4" s="1"/>
  <c r="E106" i="4" s="1"/>
  <c r="A107" i="4"/>
  <c r="D83" i="4"/>
  <c r="D14" i="4"/>
  <c r="G13" i="4"/>
  <c r="G59" i="4"/>
  <c r="D60" i="4"/>
  <c r="D37" i="4"/>
  <c r="G36" i="4"/>
  <c r="D38" i="4" l="1"/>
  <c r="G37" i="4"/>
  <c r="D15" i="4"/>
  <c r="G14" i="4"/>
  <c r="G60" i="4"/>
  <c r="D61" i="4"/>
  <c r="G83" i="4"/>
  <c r="D84" i="4"/>
  <c r="E107" i="4"/>
  <c r="E108" i="4" s="1"/>
  <c r="E109" i="4" s="1"/>
  <c r="E110" i="4" s="1"/>
  <c r="E111" i="4" s="1"/>
  <c r="E112" i="4" s="1"/>
  <c r="E113" i="4" s="1"/>
  <c r="E114" i="4" s="1"/>
  <c r="E115" i="4" s="1"/>
  <c r="E116" i="4" s="1"/>
  <c r="E117" i="4" s="1"/>
  <c r="E118" i="4" s="1"/>
  <c r="E119" i="4" s="1"/>
  <c r="E120" i="4" s="1"/>
  <c r="E121" i="4" s="1"/>
  <c r="E122" i="4" s="1"/>
  <c r="E123" i="4" s="1"/>
  <c r="E124" i="4" s="1"/>
  <c r="E125" i="4" s="1"/>
  <c r="E126" i="4" s="1"/>
  <c r="E127" i="4" s="1"/>
  <c r="E128" i="4" s="1"/>
  <c r="E129" i="4" s="1"/>
  <c r="E130" i="4" s="1"/>
  <c r="A131" i="4"/>
  <c r="D107" i="4"/>
  <c r="D85" i="4" l="1"/>
  <c r="G84" i="4"/>
  <c r="D108" i="4"/>
  <c r="G107" i="4"/>
  <c r="D16" i="4"/>
  <c r="G15" i="4"/>
  <c r="A155" i="4"/>
  <c r="D131" i="4"/>
  <c r="E131" i="4"/>
  <c r="E132" i="4" s="1"/>
  <c r="E133" i="4" s="1"/>
  <c r="E134" i="4" s="1"/>
  <c r="E135" i="4" s="1"/>
  <c r="E136" i="4" s="1"/>
  <c r="E137" i="4" s="1"/>
  <c r="E138" i="4" s="1"/>
  <c r="E139" i="4" s="1"/>
  <c r="E140" i="4" s="1"/>
  <c r="E141" i="4" s="1"/>
  <c r="E142" i="4" s="1"/>
  <c r="E143" i="4" s="1"/>
  <c r="E144" i="4" s="1"/>
  <c r="E145" i="4" s="1"/>
  <c r="E146" i="4" s="1"/>
  <c r="E147" i="4" s="1"/>
  <c r="E148" i="4" s="1"/>
  <c r="E149" i="4" s="1"/>
  <c r="E150" i="4" s="1"/>
  <c r="E151" i="4" s="1"/>
  <c r="E152" i="4" s="1"/>
  <c r="E153" i="4" s="1"/>
  <c r="E154" i="4" s="1"/>
  <c r="G61" i="4"/>
  <c r="D62" i="4"/>
  <c r="D39" i="4"/>
  <c r="G38" i="4"/>
  <c r="D40" i="4" l="1"/>
  <c r="G39" i="4"/>
  <c r="D132" i="4"/>
  <c r="G131" i="4"/>
  <c r="G62" i="4"/>
  <c r="D63" i="4"/>
  <c r="E155" i="4"/>
  <c r="E156" i="4" s="1"/>
  <c r="E157" i="4" s="1"/>
  <c r="E158" i="4" s="1"/>
  <c r="E159" i="4" s="1"/>
  <c r="E160" i="4" s="1"/>
  <c r="E161" i="4" s="1"/>
  <c r="E162" i="4" s="1"/>
  <c r="E163" i="4" s="1"/>
  <c r="E164" i="4" s="1"/>
  <c r="E165" i="4" s="1"/>
  <c r="E166" i="4" s="1"/>
  <c r="E167" i="4" s="1"/>
  <c r="E168" i="4" s="1"/>
  <c r="E169" i="4" s="1"/>
  <c r="E170" i="4" s="1"/>
  <c r="E171" i="4" s="1"/>
  <c r="E172" i="4" s="1"/>
  <c r="E173" i="4" s="1"/>
  <c r="E174" i="4" s="1"/>
  <c r="E175" i="4" s="1"/>
  <c r="E176" i="4" s="1"/>
  <c r="E177" i="4" s="1"/>
  <c r="E178" i="4" s="1"/>
  <c r="A179" i="4"/>
  <c r="D155" i="4"/>
  <c r="D109" i="4"/>
  <c r="G108" i="4"/>
  <c r="D17" i="4"/>
  <c r="G16" i="4"/>
  <c r="G85" i="4"/>
  <c r="D86" i="4"/>
  <c r="E179" i="4" l="1"/>
  <c r="E180" i="4" s="1"/>
  <c r="E181" i="4" s="1"/>
  <c r="E182" i="4" s="1"/>
  <c r="E183" i="4" s="1"/>
  <c r="E184" i="4" s="1"/>
  <c r="E185" i="4" s="1"/>
  <c r="E186" i="4" s="1"/>
  <c r="E187" i="4" s="1"/>
  <c r="E188" i="4" s="1"/>
  <c r="E189" i="4" s="1"/>
  <c r="E190" i="4" s="1"/>
  <c r="E191" i="4" s="1"/>
  <c r="E192" i="4" s="1"/>
  <c r="E193" i="4" s="1"/>
  <c r="E194" i="4" s="1"/>
  <c r="E195" i="4" s="1"/>
  <c r="E196" i="4" s="1"/>
  <c r="E197" i="4" s="1"/>
  <c r="E198" i="4" s="1"/>
  <c r="E199" i="4" s="1"/>
  <c r="E200" i="4" s="1"/>
  <c r="E201" i="4" s="1"/>
  <c r="E202" i="4" s="1"/>
  <c r="A203" i="4"/>
  <c r="D179" i="4"/>
  <c r="D110" i="4"/>
  <c r="G109" i="4"/>
  <c r="G63" i="4"/>
  <c r="D64" i="4"/>
  <c r="D18" i="4"/>
  <c r="G17" i="4"/>
  <c r="D87" i="4"/>
  <c r="G86" i="4"/>
  <c r="D133" i="4"/>
  <c r="G132" i="4"/>
  <c r="G155" i="4"/>
  <c r="D156" i="4"/>
  <c r="D41" i="4"/>
  <c r="G40" i="4"/>
  <c r="D42" i="4" l="1"/>
  <c r="G41" i="4"/>
  <c r="D134" i="4"/>
  <c r="G133" i="4"/>
  <c r="D19" i="4"/>
  <c r="G18" i="4"/>
  <c r="D111" i="4"/>
  <c r="G110" i="4"/>
  <c r="G156" i="4"/>
  <c r="D157" i="4"/>
  <c r="G64" i="4"/>
  <c r="D65" i="4"/>
  <c r="G179" i="4"/>
  <c r="D180" i="4"/>
  <c r="G87" i="4"/>
  <c r="D88" i="4"/>
  <c r="E203" i="4"/>
  <c r="E204" i="4" s="1"/>
  <c r="E205" i="4" s="1"/>
  <c r="E206" i="4" s="1"/>
  <c r="E207" i="4" s="1"/>
  <c r="E208" i="4" s="1"/>
  <c r="E209" i="4" s="1"/>
  <c r="E210" i="4" s="1"/>
  <c r="E211" i="4" s="1"/>
  <c r="E212" i="4" s="1"/>
  <c r="E213" i="4" s="1"/>
  <c r="E214" i="4" s="1"/>
  <c r="E215" i="4" s="1"/>
  <c r="E216" i="4" s="1"/>
  <c r="E217" i="4" s="1"/>
  <c r="E218" i="4" s="1"/>
  <c r="E219" i="4" s="1"/>
  <c r="E220" i="4" s="1"/>
  <c r="E221" i="4" s="1"/>
  <c r="E222" i="4" s="1"/>
  <c r="E223" i="4" s="1"/>
  <c r="E224" i="4" s="1"/>
  <c r="E225" i="4" s="1"/>
  <c r="E226" i="4" s="1"/>
  <c r="A227" i="4"/>
  <c r="D203" i="4"/>
  <c r="D89" i="4" l="1"/>
  <c r="G88" i="4"/>
  <c r="D135" i="4"/>
  <c r="G134" i="4"/>
  <c r="A251" i="4"/>
  <c r="D227" i="4"/>
  <c r="E227" i="4"/>
  <c r="E228" i="4" s="1"/>
  <c r="E229" i="4" s="1"/>
  <c r="E230" i="4" s="1"/>
  <c r="E231" i="4" s="1"/>
  <c r="E232" i="4" s="1"/>
  <c r="E233" i="4" s="1"/>
  <c r="E234" i="4" s="1"/>
  <c r="E235" i="4" s="1"/>
  <c r="E236" i="4" s="1"/>
  <c r="E237" i="4" s="1"/>
  <c r="E238" i="4" s="1"/>
  <c r="E239" i="4" s="1"/>
  <c r="E240" i="4" s="1"/>
  <c r="E241" i="4" s="1"/>
  <c r="E242" i="4" s="1"/>
  <c r="E243" i="4" s="1"/>
  <c r="E244" i="4" s="1"/>
  <c r="E245" i="4" s="1"/>
  <c r="E246" i="4" s="1"/>
  <c r="E247" i="4" s="1"/>
  <c r="E248" i="4" s="1"/>
  <c r="E249" i="4" s="1"/>
  <c r="E250" i="4" s="1"/>
  <c r="D181" i="4"/>
  <c r="G180" i="4"/>
  <c r="G157" i="4"/>
  <c r="D158" i="4"/>
  <c r="G65" i="4"/>
  <c r="D66" i="4"/>
  <c r="D204" i="4"/>
  <c r="G203" i="4"/>
  <c r="D112" i="4"/>
  <c r="G111" i="4"/>
  <c r="D20" i="4"/>
  <c r="G19" i="4"/>
  <c r="D43" i="4"/>
  <c r="G42" i="4"/>
  <c r="D205" i="4" l="1"/>
  <c r="G204" i="4"/>
  <c r="D44" i="4"/>
  <c r="G43" i="4"/>
  <c r="D113" i="4"/>
  <c r="G112" i="4"/>
  <c r="G181" i="4"/>
  <c r="D182" i="4"/>
  <c r="G158" i="4"/>
  <c r="D159" i="4"/>
  <c r="D136" i="4"/>
  <c r="G135" i="4"/>
  <c r="D21" i="4"/>
  <c r="G20" i="4"/>
  <c r="D228" i="4"/>
  <c r="G227" i="4"/>
  <c r="G66" i="4"/>
  <c r="D67" i="4"/>
  <c r="E251" i="4"/>
  <c r="E252" i="4" s="1"/>
  <c r="E253" i="4" s="1"/>
  <c r="E254" i="4" s="1"/>
  <c r="E255" i="4" s="1"/>
  <c r="E256" i="4" s="1"/>
  <c r="E257" i="4" s="1"/>
  <c r="E258" i="4" s="1"/>
  <c r="E259" i="4" s="1"/>
  <c r="E260" i="4" s="1"/>
  <c r="E261" i="4" s="1"/>
  <c r="E262" i="4" s="1"/>
  <c r="E263" i="4" s="1"/>
  <c r="E264" i="4" s="1"/>
  <c r="E265" i="4" s="1"/>
  <c r="E266" i="4" s="1"/>
  <c r="E267" i="4" s="1"/>
  <c r="E268" i="4" s="1"/>
  <c r="E269" i="4" s="1"/>
  <c r="E270" i="4" s="1"/>
  <c r="E271" i="4" s="1"/>
  <c r="E272" i="4" s="1"/>
  <c r="E273" i="4" s="1"/>
  <c r="E274" i="4" s="1"/>
  <c r="D251" i="4"/>
  <c r="A275" i="4"/>
  <c r="G89" i="4"/>
  <c r="D90" i="4"/>
  <c r="G251" i="4" l="1"/>
  <c r="D252" i="4"/>
  <c r="D183" i="4"/>
  <c r="G182" i="4"/>
  <c r="D91" i="4"/>
  <c r="G90" i="4"/>
  <c r="D137" i="4"/>
  <c r="G136" i="4"/>
  <c r="G67" i="4"/>
  <c r="D68" i="4"/>
  <c r="D229" i="4"/>
  <c r="G228" i="4"/>
  <c r="D45" i="4"/>
  <c r="G44" i="4"/>
  <c r="G159" i="4"/>
  <c r="D160" i="4"/>
  <c r="E275" i="4"/>
  <c r="E276" i="4" s="1"/>
  <c r="E277" i="4" s="1"/>
  <c r="E278" i="4" s="1"/>
  <c r="E279" i="4" s="1"/>
  <c r="E280" i="4" s="1"/>
  <c r="E281" i="4" s="1"/>
  <c r="E282" i="4" s="1"/>
  <c r="E283" i="4" s="1"/>
  <c r="E284" i="4" s="1"/>
  <c r="E285" i="4" s="1"/>
  <c r="E286" i="4" s="1"/>
  <c r="E287" i="4" s="1"/>
  <c r="E288" i="4" s="1"/>
  <c r="E289" i="4" s="1"/>
  <c r="E290" i="4" s="1"/>
  <c r="E291" i="4" s="1"/>
  <c r="E292" i="4" s="1"/>
  <c r="E293" i="4" s="1"/>
  <c r="E294" i="4" s="1"/>
  <c r="E295" i="4" s="1"/>
  <c r="E296" i="4" s="1"/>
  <c r="E297" i="4" s="1"/>
  <c r="E298" i="4" s="1"/>
  <c r="A299" i="4"/>
  <c r="D275" i="4"/>
  <c r="D22" i="4"/>
  <c r="G21" i="4"/>
  <c r="D114" i="4"/>
  <c r="G113" i="4"/>
  <c r="D206" i="4"/>
  <c r="G205" i="4"/>
  <c r="D23" i="4" l="1"/>
  <c r="G22" i="4"/>
  <c r="G275" i="4"/>
  <c r="D276" i="4"/>
  <c r="D230" i="4"/>
  <c r="G229" i="4"/>
  <c r="D138" i="4"/>
  <c r="G137" i="4"/>
  <c r="G183" i="4"/>
  <c r="D184" i="4"/>
  <c r="D115" i="4"/>
  <c r="G114" i="4"/>
  <c r="E299" i="4"/>
  <c r="E300" i="4" s="1"/>
  <c r="E301" i="4" s="1"/>
  <c r="E302" i="4" s="1"/>
  <c r="E303" i="4" s="1"/>
  <c r="E304" i="4" s="1"/>
  <c r="E305" i="4" s="1"/>
  <c r="E306" i="4" s="1"/>
  <c r="E307" i="4" s="1"/>
  <c r="E308" i="4" s="1"/>
  <c r="E309" i="4" s="1"/>
  <c r="E310" i="4" s="1"/>
  <c r="E311" i="4" s="1"/>
  <c r="E312" i="4" s="1"/>
  <c r="E313" i="4" s="1"/>
  <c r="E314" i="4" s="1"/>
  <c r="E315" i="4" s="1"/>
  <c r="E316" i="4" s="1"/>
  <c r="E317" i="4" s="1"/>
  <c r="E318" i="4" s="1"/>
  <c r="E319" i="4" s="1"/>
  <c r="E320" i="4" s="1"/>
  <c r="E321" i="4" s="1"/>
  <c r="E322" i="4" s="1"/>
  <c r="A323" i="4"/>
  <c r="D299" i="4"/>
  <c r="G68" i="4"/>
  <c r="D69" i="4"/>
  <c r="G252" i="4"/>
  <c r="D253" i="4"/>
  <c r="D207" i="4"/>
  <c r="G206" i="4"/>
  <c r="G160" i="4"/>
  <c r="D161" i="4"/>
  <c r="D46" i="4"/>
  <c r="G45" i="4"/>
  <c r="G91" i="4"/>
  <c r="D92" i="4"/>
  <c r="D208" i="4" l="1"/>
  <c r="G207" i="4"/>
  <c r="D277" i="4"/>
  <c r="G276" i="4"/>
  <c r="D93" i="4"/>
  <c r="G92" i="4"/>
  <c r="D300" i="4"/>
  <c r="G299" i="4"/>
  <c r="D139" i="4"/>
  <c r="G138" i="4"/>
  <c r="E323" i="4"/>
  <c r="E324" i="4" s="1"/>
  <c r="E325" i="4" s="1"/>
  <c r="E326" i="4" s="1"/>
  <c r="E327" i="4" s="1"/>
  <c r="E328" i="4" s="1"/>
  <c r="E329" i="4" s="1"/>
  <c r="E330" i="4" s="1"/>
  <c r="E331" i="4" s="1"/>
  <c r="E332" i="4" s="1"/>
  <c r="E333" i="4" s="1"/>
  <c r="E334" i="4" s="1"/>
  <c r="E335" i="4" s="1"/>
  <c r="E336" i="4" s="1"/>
  <c r="E337" i="4" s="1"/>
  <c r="E338" i="4" s="1"/>
  <c r="E339" i="4" s="1"/>
  <c r="E340" i="4" s="1"/>
  <c r="E341" i="4" s="1"/>
  <c r="E342" i="4" s="1"/>
  <c r="E343" i="4" s="1"/>
  <c r="E344" i="4" s="1"/>
  <c r="E345" i="4" s="1"/>
  <c r="E346" i="4" s="1"/>
  <c r="A347" i="4"/>
  <c r="D323" i="4"/>
  <c r="D185" i="4"/>
  <c r="G184" i="4"/>
  <c r="D47" i="4"/>
  <c r="G46" i="4"/>
  <c r="G161" i="4"/>
  <c r="D162" i="4"/>
  <c r="G253" i="4"/>
  <c r="D254" i="4"/>
  <c r="D116" i="4"/>
  <c r="G115" i="4"/>
  <c r="G69" i="4"/>
  <c r="D70" i="4"/>
  <c r="D231" i="4"/>
  <c r="G230" i="4"/>
  <c r="D24" i="4"/>
  <c r="G23" i="4"/>
  <c r="D25" i="4" l="1"/>
  <c r="G24" i="4"/>
  <c r="D48" i="4"/>
  <c r="G47" i="4"/>
  <c r="A371" i="4"/>
  <c r="D347" i="4"/>
  <c r="E347" i="4"/>
  <c r="E348" i="4" s="1"/>
  <c r="E349" i="4" s="1"/>
  <c r="E350" i="4" s="1"/>
  <c r="E351" i="4" s="1"/>
  <c r="E352" i="4" s="1"/>
  <c r="E353" i="4" s="1"/>
  <c r="E354" i="4" s="1"/>
  <c r="E355" i="4" s="1"/>
  <c r="E356" i="4" s="1"/>
  <c r="E357" i="4" s="1"/>
  <c r="E358" i="4" s="1"/>
  <c r="E359" i="4" s="1"/>
  <c r="E360" i="4" s="1"/>
  <c r="E361" i="4" s="1"/>
  <c r="E362" i="4" s="1"/>
  <c r="E363" i="4" s="1"/>
  <c r="E364" i="4" s="1"/>
  <c r="E365" i="4" s="1"/>
  <c r="E366" i="4" s="1"/>
  <c r="E367" i="4" s="1"/>
  <c r="E368" i="4" s="1"/>
  <c r="E369" i="4" s="1"/>
  <c r="E370" i="4" s="1"/>
  <c r="G162" i="4"/>
  <c r="D163" i="4"/>
  <c r="D301" i="4"/>
  <c r="G300" i="4"/>
  <c r="D232" i="4"/>
  <c r="G231" i="4"/>
  <c r="G185" i="4"/>
  <c r="D186" i="4"/>
  <c r="G277" i="4"/>
  <c r="D278" i="4"/>
  <c r="D117" i="4"/>
  <c r="G116" i="4"/>
  <c r="G70" i="4"/>
  <c r="D71" i="4"/>
  <c r="G254" i="4"/>
  <c r="D255" i="4"/>
  <c r="D324" i="4"/>
  <c r="G323" i="4"/>
  <c r="D140" i="4"/>
  <c r="G139" i="4"/>
  <c r="G93" i="4"/>
  <c r="D94" i="4"/>
  <c r="D209" i="4"/>
  <c r="G208" i="4"/>
  <c r="D325" i="4" l="1"/>
  <c r="G324" i="4"/>
  <c r="D233" i="4"/>
  <c r="G232" i="4"/>
  <c r="G255" i="4"/>
  <c r="D256" i="4"/>
  <c r="D187" i="4"/>
  <c r="G186" i="4"/>
  <c r="D210" i="4"/>
  <c r="G209" i="4"/>
  <c r="D348" i="4"/>
  <c r="G347" i="4"/>
  <c r="D49" i="4"/>
  <c r="G48" i="4"/>
  <c r="D141" i="4"/>
  <c r="G140" i="4"/>
  <c r="D118" i="4"/>
  <c r="G117" i="4"/>
  <c r="D302" i="4"/>
  <c r="G301" i="4"/>
  <c r="D95" i="4"/>
  <c r="G94" i="4"/>
  <c r="G71" i="4"/>
  <c r="D72" i="4"/>
  <c r="G278" i="4"/>
  <c r="D279" i="4"/>
  <c r="G163" i="4"/>
  <c r="D164" i="4"/>
  <c r="A395" i="4"/>
  <c r="D371" i="4"/>
  <c r="E371" i="4"/>
  <c r="E372" i="4" s="1"/>
  <c r="E373" i="4" s="1"/>
  <c r="E374" i="4" s="1"/>
  <c r="E375" i="4" s="1"/>
  <c r="E376" i="4" s="1"/>
  <c r="E377" i="4" s="1"/>
  <c r="E378" i="4" s="1"/>
  <c r="E379" i="4" s="1"/>
  <c r="E380" i="4" s="1"/>
  <c r="E381" i="4" s="1"/>
  <c r="E382" i="4" s="1"/>
  <c r="E383" i="4" s="1"/>
  <c r="E384" i="4" s="1"/>
  <c r="E385" i="4" s="1"/>
  <c r="E386" i="4" s="1"/>
  <c r="E387" i="4" s="1"/>
  <c r="E388" i="4" s="1"/>
  <c r="E389" i="4" s="1"/>
  <c r="E390" i="4" s="1"/>
  <c r="E391" i="4" s="1"/>
  <c r="E392" i="4" s="1"/>
  <c r="E393" i="4" s="1"/>
  <c r="E394" i="4" s="1"/>
  <c r="D26" i="4"/>
  <c r="G25" i="4"/>
  <c r="D27" i="4" l="1"/>
  <c r="G26" i="4"/>
  <c r="G164" i="4"/>
  <c r="D165" i="4"/>
  <c r="G72" i="4"/>
  <c r="D73" i="4"/>
  <c r="D349" i="4"/>
  <c r="G348" i="4"/>
  <c r="G371" i="4"/>
  <c r="D372" i="4"/>
  <c r="G279" i="4"/>
  <c r="D280" i="4"/>
  <c r="G256" i="4"/>
  <c r="D257" i="4"/>
  <c r="D303" i="4"/>
  <c r="G302" i="4"/>
  <c r="D142" i="4"/>
  <c r="G141" i="4"/>
  <c r="G187" i="4"/>
  <c r="D188" i="4"/>
  <c r="D234" i="4"/>
  <c r="G233" i="4"/>
  <c r="E395" i="4"/>
  <c r="E396" i="4" s="1"/>
  <c r="E397" i="4" s="1"/>
  <c r="E398" i="4" s="1"/>
  <c r="E399" i="4" s="1"/>
  <c r="E400" i="4" s="1"/>
  <c r="E401" i="4" s="1"/>
  <c r="E402" i="4" s="1"/>
  <c r="E403" i="4" s="1"/>
  <c r="E404" i="4" s="1"/>
  <c r="E405" i="4" s="1"/>
  <c r="E406" i="4" s="1"/>
  <c r="E407" i="4" s="1"/>
  <c r="E408" i="4" s="1"/>
  <c r="E409" i="4" s="1"/>
  <c r="E410" i="4" s="1"/>
  <c r="E411" i="4" s="1"/>
  <c r="E412" i="4" s="1"/>
  <c r="E413" i="4" s="1"/>
  <c r="E414" i="4" s="1"/>
  <c r="E415" i="4" s="1"/>
  <c r="E416" i="4" s="1"/>
  <c r="E417" i="4" s="1"/>
  <c r="E418" i="4" s="1"/>
  <c r="A419" i="4"/>
  <c r="D395" i="4"/>
  <c r="G95" i="4"/>
  <c r="D96" i="4"/>
  <c r="D119" i="4"/>
  <c r="G118" i="4"/>
  <c r="D50" i="4"/>
  <c r="G49" i="4"/>
  <c r="D211" i="4"/>
  <c r="G210" i="4"/>
  <c r="D326" i="4"/>
  <c r="G325" i="4"/>
  <c r="D212" i="4" l="1"/>
  <c r="G211" i="4"/>
  <c r="D120" i="4"/>
  <c r="G119" i="4"/>
  <c r="A443" i="4"/>
  <c r="E419" i="4"/>
  <c r="E420" i="4" s="1"/>
  <c r="E421" i="4" s="1"/>
  <c r="E422" i="4" s="1"/>
  <c r="E423" i="4" s="1"/>
  <c r="E424" i="4" s="1"/>
  <c r="E425" i="4" s="1"/>
  <c r="E426" i="4" s="1"/>
  <c r="E427" i="4" s="1"/>
  <c r="E428" i="4" s="1"/>
  <c r="E429" i="4" s="1"/>
  <c r="E430" i="4" s="1"/>
  <c r="E431" i="4" s="1"/>
  <c r="E432" i="4" s="1"/>
  <c r="E433" i="4" s="1"/>
  <c r="E434" i="4" s="1"/>
  <c r="E435" i="4" s="1"/>
  <c r="E436" i="4" s="1"/>
  <c r="E437" i="4" s="1"/>
  <c r="E438" i="4" s="1"/>
  <c r="E439" i="4" s="1"/>
  <c r="E440" i="4" s="1"/>
  <c r="E441" i="4" s="1"/>
  <c r="E442" i="4" s="1"/>
  <c r="D419" i="4"/>
  <c r="D189" i="4"/>
  <c r="G188" i="4"/>
  <c r="D281" i="4"/>
  <c r="G280" i="4"/>
  <c r="G165" i="4"/>
  <c r="D166" i="4"/>
  <c r="D97" i="4"/>
  <c r="G96" i="4"/>
  <c r="D350" i="4"/>
  <c r="G349" i="4"/>
  <c r="D327" i="4"/>
  <c r="G326" i="4"/>
  <c r="D51" i="4"/>
  <c r="G50" i="4"/>
  <c r="G257" i="4"/>
  <c r="D258" i="4"/>
  <c r="G372" i="4"/>
  <c r="D373" i="4"/>
  <c r="G73" i="4"/>
  <c r="D74" i="4"/>
  <c r="D304" i="4"/>
  <c r="G303" i="4"/>
  <c r="D396" i="4"/>
  <c r="G395" i="4"/>
  <c r="D235" i="4"/>
  <c r="G234" i="4"/>
  <c r="D143" i="4"/>
  <c r="G142" i="4"/>
  <c r="D28" i="4"/>
  <c r="G27" i="4"/>
  <c r="D236" i="4" l="1"/>
  <c r="G235" i="4"/>
  <c r="D351" i="4"/>
  <c r="G350" i="4"/>
  <c r="D29" i="4"/>
  <c r="G28" i="4"/>
  <c r="D305" i="4"/>
  <c r="G304" i="4"/>
  <c r="D52" i="4"/>
  <c r="G51" i="4"/>
  <c r="G189" i="4"/>
  <c r="D190" i="4"/>
  <c r="G74" i="4"/>
  <c r="D75" i="4"/>
  <c r="G258" i="4"/>
  <c r="D259" i="4"/>
  <c r="D420" i="4"/>
  <c r="G419" i="4"/>
  <c r="D121" i="4"/>
  <c r="G120" i="4"/>
  <c r="D144" i="4"/>
  <c r="G143" i="4"/>
  <c r="D397" i="4"/>
  <c r="G396" i="4"/>
  <c r="D328" i="4"/>
  <c r="G327" i="4"/>
  <c r="G97" i="4"/>
  <c r="D98" i="4"/>
  <c r="G281" i="4"/>
  <c r="D282" i="4"/>
  <c r="G373" i="4"/>
  <c r="D374" i="4"/>
  <c r="G166" i="4"/>
  <c r="D167" i="4"/>
  <c r="A467" i="4"/>
  <c r="D443" i="4"/>
  <c r="E443" i="4"/>
  <c r="E444" i="4" s="1"/>
  <c r="E445" i="4" s="1"/>
  <c r="E446" i="4" s="1"/>
  <c r="E447" i="4" s="1"/>
  <c r="E448" i="4" s="1"/>
  <c r="E449" i="4" s="1"/>
  <c r="E450" i="4" s="1"/>
  <c r="E451" i="4" s="1"/>
  <c r="E452" i="4" s="1"/>
  <c r="E453" i="4" s="1"/>
  <c r="E454" i="4" s="1"/>
  <c r="E455" i="4" s="1"/>
  <c r="E456" i="4" s="1"/>
  <c r="E457" i="4" s="1"/>
  <c r="E458" i="4" s="1"/>
  <c r="E459" i="4" s="1"/>
  <c r="E460" i="4" s="1"/>
  <c r="E461" i="4" s="1"/>
  <c r="E462" i="4" s="1"/>
  <c r="E463" i="4" s="1"/>
  <c r="E464" i="4" s="1"/>
  <c r="E465" i="4" s="1"/>
  <c r="E466" i="4" s="1"/>
  <c r="D213" i="4"/>
  <c r="G212" i="4"/>
  <c r="G443" i="4" l="1"/>
  <c r="D444" i="4"/>
  <c r="D99" i="4"/>
  <c r="G98" i="4"/>
  <c r="D191" i="4"/>
  <c r="G190" i="4"/>
  <c r="D122" i="4"/>
  <c r="G121" i="4"/>
  <c r="D352" i="4"/>
  <c r="G351" i="4"/>
  <c r="D214" i="4"/>
  <c r="G213" i="4"/>
  <c r="G167" i="4"/>
  <c r="D168" i="4"/>
  <c r="G282" i="4"/>
  <c r="D283" i="4"/>
  <c r="G75" i="4"/>
  <c r="D76" i="4"/>
  <c r="G374" i="4"/>
  <c r="D375" i="4"/>
  <c r="G259" i="4"/>
  <c r="D260" i="4"/>
  <c r="E467" i="4"/>
  <c r="E468" i="4" s="1"/>
  <c r="E469" i="4" s="1"/>
  <c r="E470" i="4" s="1"/>
  <c r="E471" i="4" s="1"/>
  <c r="E472" i="4" s="1"/>
  <c r="E473" i="4" s="1"/>
  <c r="E474" i="4" s="1"/>
  <c r="E475" i="4" s="1"/>
  <c r="E476" i="4" s="1"/>
  <c r="E477" i="4" s="1"/>
  <c r="E478" i="4" s="1"/>
  <c r="E479" i="4" s="1"/>
  <c r="E480" i="4" s="1"/>
  <c r="E481" i="4" s="1"/>
  <c r="E482" i="4" s="1"/>
  <c r="E483" i="4" s="1"/>
  <c r="E484" i="4" s="1"/>
  <c r="E485" i="4" s="1"/>
  <c r="E486" i="4" s="1"/>
  <c r="E487" i="4" s="1"/>
  <c r="E488" i="4" s="1"/>
  <c r="E489" i="4" s="1"/>
  <c r="E490" i="4" s="1"/>
  <c r="A491" i="4"/>
  <c r="D467" i="4"/>
  <c r="G397" i="4"/>
  <c r="D398" i="4"/>
  <c r="D306" i="4"/>
  <c r="G305" i="4"/>
  <c r="D329" i="4"/>
  <c r="G328" i="4"/>
  <c r="D145" i="4"/>
  <c r="G144" i="4"/>
  <c r="D421" i="4"/>
  <c r="G420" i="4"/>
  <c r="D53" i="4"/>
  <c r="G52" i="4"/>
  <c r="D30" i="4"/>
  <c r="G29" i="4"/>
  <c r="D237" i="4"/>
  <c r="G236" i="4"/>
  <c r="D215" i="4" l="1"/>
  <c r="G214" i="4"/>
  <c r="D123" i="4"/>
  <c r="G122" i="4"/>
  <c r="G99" i="4"/>
  <c r="D100" i="4"/>
  <c r="D31" i="4"/>
  <c r="G30" i="4"/>
  <c r="D422" i="4"/>
  <c r="G421" i="4"/>
  <c r="D330" i="4"/>
  <c r="G329" i="4"/>
  <c r="G260" i="4"/>
  <c r="D261" i="4"/>
  <c r="G76" i="4"/>
  <c r="D77" i="4"/>
  <c r="G168" i="4"/>
  <c r="D169" i="4"/>
  <c r="G444" i="4"/>
  <c r="D445" i="4"/>
  <c r="D238" i="4"/>
  <c r="G237" i="4"/>
  <c r="D54" i="4"/>
  <c r="G53" i="4"/>
  <c r="D146" i="4"/>
  <c r="G145" i="4"/>
  <c r="D307" i="4"/>
  <c r="G306" i="4"/>
  <c r="E491" i="4"/>
  <c r="E492" i="4" s="1"/>
  <c r="E493" i="4" s="1"/>
  <c r="E494" i="4" s="1"/>
  <c r="E495" i="4" s="1"/>
  <c r="E496" i="4" s="1"/>
  <c r="E497" i="4" s="1"/>
  <c r="E498" i="4" s="1"/>
  <c r="E499" i="4" s="1"/>
  <c r="E500" i="4" s="1"/>
  <c r="E501" i="4" s="1"/>
  <c r="E502" i="4" s="1"/>
  <c r="E503" i="4" s="1"/>
  <c r="E504" i="4" s="1"/>
  <c r="E505" i="4" s="1"/>
  <c r="E506" i="4" s="1"/>
  <c r="E507" i="4" s="1"/>
  <c r="E508" i="4" s="1"/>
  <c r="E509" i="4" s="1"/>
  <c r="E510" i="4" s="1"/>
  <c r="E511" i="4" s="1"/>
  <c r="E512" i="4" s="1"/>
  <c r="E513" i="4" s="1"/>
  <c r="E514" i="4" s="1"/>
  <c r="A515" i="4"/>
  <c r="D491" i="4"/>
  <c r="G375" i="4"/>
  <c r="D376" i="4"/>
  <c r="G283" i="4"/>
  <c r="D284" i="4"/>
  <c r="G398" i="4"/>
  <c r="D399" i="4"/>
  <c r="G467" i="4"/>
  <c r="D468" i="4"/>
  <c r="D353" i="4"/>
  <c r="G352" i="4"/>
  <c r="G191" i="4"/>
  <c r="D192" i="4"/>
  <c r="D354" i="4" l="1"/>
  <c r="G353" i="4"/>
  <c r="G77" i="4"/>
  <c r="D78" i="4"/>
  <c r="D193" i="4"/>
  <c r="G192" i="4"/>
  <c r="G468" i="4"/>
  <c r="D469" i="4"/>
  <c r="D285" i="4"/>
  <c r="G284" i="4"/>
  <c r="G491" i="4"/>
  <c r="D492" i="4"/>
  <c r="D308" i="4"/>
  <c r="G307" i="4"/>
  <c r="D55" i="4"/>
  <c r="G54" i="4"/>
  <c r="D331" i="4"/>
  <c r="G330" i="4"/>
  <c r="D32" i="4"/>
  <c r="G31" i="4"/>
  <c r="D124" i="4"/>
  <c r="G123" i="4"/>
  <c r="D515" i="4"/>
  <c r="A539" i="4"/>
  <c r="E515" i="4"/>
  <c r="E516" i="4" s="1"/>
  <c r="E517" i="4" s="1"/>
  <c r="E518" i="4" s="1"/>
  <c r="E519" i="4" s="1"/>
  <c r="E520" i="4" s="1"/>
  <c r="E521" i="4" s="1"/>
  <c r="E522" i="4" s="1"/>
  <c r="E523" i="4" s="1"/>
  <c r="E524" i="4" s="1"/>
  <c r="E525" i="4" s="1"/>
  <c r="E526" i="4" s="1"/>
  <c r="E527" i="4" s="1"/>
  <c r="E528" i="4" s="1"/>
  <c r="E529" i="4" s="1"/>
  <c r="E530" i="4" s="1"/>
  <c r="E531" i="4" s="1"/>
  <c r="E532" i="4" s="1"/>
  <c r="E533" i="4" s="1"/>
  <c r="E534" i="4" s="1"/>
  <c r="E535" i="4" s="1"/>
  <c r="E536" i="4" s="1"/>
  <c r="E537" i="4" s="1"/>
  <c r="E538" i="4" s="1"/>
  <c r="G169" i="4"/>
  <c r="D170" i="4"/>
  <c r="G261" i="4"/>
  <c r="D262" i="4"/>
  <c r="D101" i="4"/>
  <c r="G100" i="4"/>
  <c r="G445" i="4"/>
  <c r="D446" i="4"/>
  <c r="D400" i="4"/>
  <c r="G399" i="4"/>
  <c r="G376" i="4"/>
  <c r="D377" i="4"/>
  <c r="D147" i="4"/>
  <c r="G146" i="4"/>
  <c r="D239" i="4"/>
  <c r="G238" i="4"/>
  <c r="D423" i="4"/>
  <c r="G422" i="4"/>
  <c r="D216" i="4"/>
  <c r="G215" i="4"/>
  <c r="D240" i="4" l="1"/>
  <c r="G239" i="4"/>
  <c r="E539" i="4"/>
  <c r="E540" i="4" s="1"/>
  <c r="E541" i="4" s="1"/>
  <c r="E542" i="4" s="1"/>
  <c r="E543" i="4" s="1"/>
  <c r="E544" i="4" s="1"/>
  <c r="E545" i="4" s="1"/>
  <c r="E546" i="4" s="1"/>
  <c r="E547" i="4" s="1"/>
  <c r="E548" i="4" s="1"/>
  <c r="E549" i="4" s="1"/>
  <c r="E550" i="4" s="1"/>
  <c r="E551" i="4" s="1"/>
  <c r="E552" i="4" s="1"/>
  <c r="E553" i="4" s="1"/>
  <c r="E554" i="4" s="1"/>
  <c r="E555" i="4" s="1"/>
  <c r="E556" i="4" s="1"/>
  <c r="E557" i="4" s="1"/>
  <c r="E558" i="4" s="1"/>
  <c r="E559" i="4" s="1"/>
  <c r="E560" i="4" s="1"/>
  <c r="E561" i="4" s="1"/>
  <c r="E562" i="4" s="1"/>
  <c r="A563" i="4"/>
  <c r="D539" i="4"/>
  <c r="G469" i="4"/>
  <c r="D470" i="4"/>
  <c r="G170" i="4"/>
  <c r="D171" i="4"/>
  <c r="D516" i="4"/>
  <c r="G515" i="4"/>
  <c r="D56" i="4"/>
  <c r="G55" i="4"/>
  <c r="D424" i="4"/>
  <c r="G423" i="4"/>
  <c r="D148" i="4"/>
  <c r="G147" i="4"/>
  <c r="D401" i="4"/>
  <c r="G400" i="4"/>
  <c r="G101" i="4"/>
  <c r="D102" i="4"/>
  <c r="D217" i="4"/>
  <c r="G216" i="4"/>
  <c r="D493" i="4"/>
  <c r="G492" i="4"/>
  <c r="G78" i="4"/>
  <c r="D79" i="4"/>
  <c r="D33" i="4"/>
  <c r="G32" i="4"/>
  <c r="G377" i="4"/>
  <c r="D378" i="4"/>
  <c r="G446" i="4"/>
  <c r="D447" i="4"/>
  <c r="G262" i="4"/>
  <c r="D263" i="4"/>
  <c r="D125" i="4"/>
  <c r="G124" i="4"/>
  <c r="D332" i="4"/>
  <c r="G331" i="4"/>
  <c r="D309" i="4"/>
  <c r="G308" i="4"/>
  <c r="G285" i="4"/>
  <c r="D286" i="4"/>
  <c r="G193" i="4"/>
  <c r="D194" i="4"/>
  <c r="D355" i="4"/>
  <c r="G354" i="4"/>
  <c r="D310" i="4" l="1"/>
  <c r="G309" i="4"/>
  <c r="D34" i="4"/>
  <c r="G34" i="4" s="1"/>
  <c r="G33" i="4"/>
  <c r="D57" i="4"/>
  <c r="G56" i="4"/>
  <c r="E563" i="4"/>
  <c r="E564" i="4" s="1"/>
  <c r="E565" i="4" s="1"/>
  <c r="E566" i="4" s="1"/>
  <c r="E567" i="4" s="1"/>
  <c r="E568" i="4" s="1"/>
  <c r="E569" i="4" s="1"/>
  <c r="E570" i="4" s="1"/>
  <c r="E571" i="4" s="1"/>
  <c r="E572" i="4" s="1"/>
  <c r="E573" i="4" s="1"/>
  <c r="E574" i="4" s="1"/>
  <c r="E575" i="4" s="1"/>
  <c r="E576" i="4" s="1"/>
  <c r="E577" i="4" s="1"/>
  <c r="E578" i="4" s="1"/>
  <c r="E579" i="4" s="1"/>
  <c r="E580" i="4" s="1"/>
  <c r="E581" i="4" s="1"/>
  <c r="E582" i="4" s="1"/>
  <c r="E583" i="4" s="1"/>
  <c r="E584" i="4" s="1"/>
  <c r="E585" i="4" s="1"/>
  <c r="E586" i="4" s="1"/>
  <c r="A587" i="4"/>
  <c r="D563" i="4"/>
  <c r="D287" i="4"/>
  <c r="G286" i="4"/>
  <c r="G263" i="4"/>
  <c r="D264" i="4"/>
  <c r="G378" i="4"/>
  <c r="D379" i="4"/>
  <c r="G79" i="4"/>
  <c r="D80" i="4"/>
  <c r="G470" i="4"/>
  <c r="D471" i="4"/>
  <c r="D356" i="4"/>
  <c r="G355" i="4"/>
  <c r="D333" i="4"/>
  <c r="G332" i="4"/>
  <c r="D218" i="4"/>
  <c r="G217" i="4"/>
  <c r="G401" i="4"/>
  <c r="D402" i="4"/>
  <c r="D425" i="4"/>
  <c r="G424" i="4"/>
  <c r="D517" i="4"/>
  <c r="G516" i="4"/>
  <c r="D126" i="4"/>
  <c r="G125" i="4"/>
  <c r="D494" i="4"/>
  <c r="G493" i="4"/>
  <c r="D149" i="4"/>
  <c r="G148" i="4"/>
  <c r="D195" i="4"/>
  <c r="G194" i="4"/>
  <c r="G447" i="4"/>
  <c r="D448" i="4"/>
  <c r="D103" i="4"/>
  <c r="G102" i="4"/>
  <c r="G171" i="4"/>
  <c r="D172" i="4"/>
  <c r="D540" i="4"/>
  <c r="G539" i="4"/>
  <c r="D241" i="4"/>
  <c r="G240" i="4"/>
  <c r="D127" i="4" l="1"/>
  <c r="G126" i="4"/>
  <c r="D541" i="4"/>
  <c r="G540" i="4"/>
  <c r="G103" i="4"/>
  <c r="D104" i="4"/>
  <c r="G195" i="4"/>
  <c r="D196" i="4"/>
  <c r="D495" i="4"/>
  <c r="G494" i="4"/>
  <c r="D518" i="4"/>
  <c r="G517" i="4"/>
  <c r="D334" i="4"/>
  <c r="G333" i="4"/>
  <c r="G287" i="4"/>
  <c r="D288" i="4"/>
  <c r="D242" i="4"/>
  <c r="G241" i="4"/>
  <c r="D150" i="4"/>
  <c r="G149" i="4"/>
  <c r="D426" i="4"/>
  <c r="G425" i="4"/>
  <c r="D219" i="4"/>
  <c r="G218" i="4"/>
  <c r="D357" i="4"/>
  <c r="G356" i="4"/>
  <c r="A611" i="4"/>
  <c r="D587" i="4"/>
  <c r="E587" i="4"/>
  <c r="E588" i="4" s="1"/>
  <c r="E589" i="4" s="1"/>
  <c r="E590" i="4" s="1"/>
  <c r="E591" i="4" s="1"/>
  <c r="E592" i="4" s="1"/>
  <c r="E593" i="4" s="1"/>
  <c r="E594" i="4" s="1"/>
  <c r="E595" i="4" s="1"/>
  <c r="E596" i="4" s="1"/>
  <c r="E597" i="4" s="1"/>
  <c r="E598" i="4" s="1"/>
  <c r="E599" i="4" s="1"/>
  <c r="E600" i="4" s="1"/>
  <c r="E601" i="4" s="1"/>
  <c r="E602" i="4" s="1"/>
  <c r="E603" i="4" s="1"/>
  <c r="E604" i="4" s="1"/>
  <c r="E605" i="4" s="1"/>
  <c r="E606" i="4" s="1"/>
  <c r="E607" i="4" s="1"/>
  <c r="E608" i="4" s="1"/>
  <c r="E609" i="4" s="1"/>
  <c r="E610" i="4" s="1"/>
  <c r="G402" i="4"/>
  <c r="D403" i="4"/>
  <c r="G471" i="4"/>
  <c r="D472" i="4"/>
  <c r="G379" i="4"/>
  <c r="D380" i="4"/>
  <c r="G172" i="4"/>
  <c r="D173" i="4"/>
  <c r="G448" i="4"/>
  <c r="D449" i="4"/>
  <c r="G80" i="4"/>
  <c r="D81" i="4"/>
  <c r="G264" i="4"/>
  <c r="D265" i="4"/>
  <c r="D564" i="4"/>
  <c r="G563" i="4"/>
  <c r="D58" i="4"/>
  <c r="G58" i="4" s="1"/>
  <c r="G57" i="4"/>
  <c r="D311" i="4"/>
  <c r="G310" i="4"/>
  <c r="D565" i="4" l="1"/>
  <c r="G564" i="4"/>
  <c r="D289" i="4"/>
  <c r="G288" i="4"/>
  <c r="D197" i="4"/>
  <c r="G196" i="4"/>
  <c r="G265" i="4"/>
  <c r="D266" i="4"/>
  <c r="G380" i="4"/>
  <c r="D381" i="4"/>
  <c r="D220" i="4"/>
  <c r="G219" i="4"/>
  <c r="D519" i="4"/>
  <c r="G518" i="4"/>
  <c r="D542" i="4"/>
  <c r="G541" i="4"/>
  <c r="D105" i="4"/>
  <c r="G104" i="4"/>
  <c r="D312" i="4"/>
  <c r="G311" i="4"/>
  <c r="D588" i="4"/>
  <c r="G587" i="4"/>
  <c r="G449" i="4"/>
  <c r="D450" i="4"/>
  <c r="D404" i="4"/>
  <c r="G403" i="4"/>
  <c r="E611" i="4"/>
  <c r="E612" i="4" s="1"/>
  <c r="E613" i="4" s="1"/>
  <c r="E614" i="4" s="1"/>
  <c r="E615" i="4" s="1"/>
  <c r="E616" i="4" s="1"/>
  <c r="E617" i="4" s="1"/>
  <c r="E618" i="4" s="1"/>
  <c r="E619" i="4" s="1"/>
  <c r="E620" i="4" s="1"/>
  <c r="E621" i="4" s="1"/>
  <c r="E622" i="4" s="1"/>
  <c r="E623" i="4" s="1"/>
  <c r="E624" i="4" s="1"/>
  <c r="E625" i="4" s="1"/>
  <c r="E626" i="4" s="1"/>
  <c r="E627" i="4" s="1"/>
  <c r="E628" i="4" s="1"/>
  <c r="E629" i="4" s="1"/>
  <c r="E630" i="4" s="1"/>
  <c r="E631" i="4" s="1"/>
  <c r="E632" i="4" s="1"/>
  <c r="E633" i="4" s="1"/>
  <c r="E634" i="4" s="1"/>
  <c r="A635" i="4"/>
  <c r="D611" i="4"/>
  <c r="D151" i="4"/>
  <c r="G150" i="4"/>
  <c r="G81" i="4"/>
  <c r="D82" i="4"/>
  <c r="G82" i="4" s="1"/>
  <c r="G173" i="4"/>
  <c r="D174" i="4"/>
  <c r="G472" i="4"/>
  <c r="D473" i="4"/>
  <c r="D358" i="4"/>
  <c r="G357" i="4"/>
  <c r="D427" i="4"/>
  <c r="G426" i="4"/>
  <c r="D243" i="4"/>
  <c r="G242" i="4"/>
  <c r="D335" i="4"/>
  <c r="G334" i="4"/>
  <c r="G495" i="4"/>
  <c r="D496" i="4"/>
  <c r="D128" i="4"/>
  <c r="G127" i="4"/>
  <c r="D129" i="4" l="1"/>
  <c r="G128" i="4"/>
  <c r="D428" i="4"/>
  <c r="G427" i="4"/>
  <c r="E635" i="4"/>
  <c r="E636" i="4" s="1"/>
  <c r="E637" i="4" s="1"/>
  <c r="E638" i="4" s="1"/>
  <c r="E639" i="4" s="1"/>
  <c r="E640" i="4" s="1"/>
  <c r="E641" i="4" s="1"/>
  <c r="E642" i="4" s="1"/>
  <c r="E643" i="4" s="1"/>
  <c r="E644" i="4" s="1"/>
  <c r="E645" i="4" s="1"/>
  <c r="E646" i="4" s="1"/>
  <c r="E647" i="4" s="1"/>
  <c r="E648" i="4" s="1"/>
  <c r="E649" i="4" s="1"/>
  <c r="E650" i="4" s="1"/>
  <c r="E651" i="4" s="1"/>
  <c r="E652" i="4" s="1"/>
  <c r="E653" i="4" s="1"/>
  <c r="E654" i="4" s="1"/>
  <c r="E655" i="4" s="1"/>
  <c r="E656" i="4" s="1"/>
  <c r="E657" i="4" s="1"/>
  <c r="E658" i="4" s="1"/>
  <c r="A659" i="4"/>
  <c r="D635" i="4"/>
  <c r="G450" i="4"/>
  <c r="D451" i="4"/>
  <c r="G266" i="4"/>
  <c r="D267" i="4"/>
  <c r="D497" i="4"/>
  <c r="G496" i="4"/>
  <c r="G174" i="4"/>
  <c r="D175" i="4"/>
  <c r="D244" i="4"/>
  <c r="G243" i="4"/>
  <c r="D359" i="4"/>
  <c r="G358" i="4"/>
  <c r="D152" i="4"/>
  <c r="G151" i="4"/>
  <c r="G381" i="4"/>
  <c r="D382" i="4"/>
  <c r="D336" i="4"/>
  <c r="G335" i="4"/>
  <c r="D313" i="4"/>
  <c r="G312" i="4"/>
  <c r="D543" i="4"/>
  <c r="G542" i="4"/>
  <c r="D221" i="4"/>
  <c r="G220" i="4"/>
  <c r="D290" i="4"/>
  <c r="G289" i="4"/>
  <c r="G473" i="4"/>
  <c r="D474" i="4"/>
  <c r="G611" i="4"/>
  <c r="D612" i="4"/>
  <c r="D405" i="4"/>
  <c r="G404" i="4"/>
  <c r="D589" i="4"/>
  <c r="G588" i="4"/>
  <c r="G105" i="4"/>
  <c r="D106" i="4"/>
  <c r="G106" i="4" s="1"/>
  <c r="D520" i="4"/>
  <c r="G519" i="4"/>
  <c r="G197" i="4"/>
  <c r="D198" i="4"/>
  <c r="G565" i="4"/>
  <c r="D566" i="4"/>
  <c r="D544" i="4" l="1"/>
  <c r="G543" i="4"/>
  <c r="D153" i="4"/>
  <c r="G152" i="4"/>
  <c r="D498" i="4"/>
  <c r="G497" i="4"/>
  <c r="G474" i="4"/>
  <c r="D475" i="4"/>
  <c r="G267" i="4"/>
  <c r="D268" i="4"/>
  <c r="D429" i="4"/>
  <c r="G428" i="4"/>
  <c r="G405" i="4"/>
  <c r="D406" i="4"/>
  <c r="D222" i="4"/>
  <c r="G221" i="4"/>
  <c r="D314" i="4"/>
  <c r="G313" i="4"/>
  <c r="D360" i="4"/>
  <c r="G359" i="4"/>
  <c r="E659" i="4"/>
  <c r="E660" i="4" s="1"/>
  <c r="E661" i="4" s="1"/>
  <c r="E662" i="4" s="1"/>
  <c r="E663" i="4" s="1"/>
  <c r="E664" i="4" s="1"/>
  <c r="E665" i="4" s="1"/>
  <c r="E666" i="4" s="1"/>
  <c r="E667" i="4" s="1"/>
  <c r="E668" i="4" s="1"/>
  <c r="E669" i="4" s="1"/>
  <c r="E670" i="4" s="1"/>
  <c r="E671" i="4" s="1"/>
  <c r="E672" i="4" s="1"/>
  <c r="E673" i="4" s="1"/>
  <c r="E674" i="4" s="1"/>
  <c r="E675" i="4" s="1"/>
  <c r="E676" i="4" s="1"/>
  <c r="E677" i="4" s="1"/>
  <c r="E678" i="4" s="1"/>
  <c r="E679" i="4" s="1"/>
  <c r="E680" i="4" s="1"/>
  <c r="E681" i="4" s="1"/>
  <c r="E682" i="4" s="1"/>
  <c r="A683" i="4"/>
  <c r="D659" i="4"/>
  <c r="D521" i="4"/>
  <c r="G520" i="4"/>
  <c r="D590" i="4"/>
  <c r="G589" i="4"/>
  <c r="G290" i="4"/>
  <c r="D291" i="4"/>
  <c r="D337" i="4"/>
  <c r="G336" i="4"/>
  <c r="D245" i="4"/>
  <c r="G244" i="4"/>
  <c r="D199" i="4"/>
  <c r="G198" i="4"/>
  <c r="G382" i="4"/>
  <c r="D383" i="4"/>
  <c r="G175" i="4"/>
  <c r="D176" i="4"/>
  <c r="D636" i="4"/>
  <c r="G635" i="4"/>
  <c r="D567" i="4"/>
  <c r="G566" i="4"/>
  <c r="G612" i="4"/>
  <c r="D613" i="4"/>
  <c r="G451" i="4"/>
  <c r="D452" i="4"/>
  <c r="D130" i="4"/>
  <c r="G130" i="4" s="1"/>
  <c r="G129" i="4"/>
  <c r="G521" i="4" l="1"/>
  <c r="D522" i="4"/>
  <c r="G475" i="4"/>
  <c r="D476" i="4"/>
  <c r="G452" i="4"/>
  <c r="D453" i="4"/>
  <c r="G176" i="4"/>
  <c r="D177" i="4"/>
  <c r="D660" i="4"/>
  <c r="G659" i="4"/>
  <c r="D361" i="4"/>
  <c r="G360" i="4"/>
  <c r="D223" i="4"/>
  <c r="G222" i="4"/>
  <c r="D430" i="4"/>
  <c r="G429" i="4"/>
  <c r="D154" i="4"/>
  <c r="G154" i="4" s="1"/>
  <c r="G153" i="4"/>
  <c r="D568" i="4"/>
  <c r="G567" i="4"/>
  <c r="G199" i="4"/>
  <c r="D200" i="4"/>
  <c r="D338" i="4"/>
  <c r="G337" i="4"/>
  <c r="D591" i="4"/>
  <c r="G590" i="4"/>
  <c r="E683" i="4"/>
  <c r="E684" i="4" s="1"/>
  <c r="E685" i="4" s="1"/>
  <c r="E686" i="4" s="1"/>
  <c r="E687" i="4" s="1"/>
  <c r="E688" i="4" s="1"/>
  <c r="E689" i="4" s="1"/>
  <c r="E690" i="4" s="1"/>
  <c r="E691" i="4" s="1"/>
  <c r="E692" i="4" s="1"/>
  <c r="E693" i="4" s="1"/>
  <c r="E694" i="4" s="1"/>
  <c r="E695" i="4" s="1"/>
  <c r="E696" i="4" s="1"/>
  <c r="E697" i="4" s="1"/>
  <c r="E698" i="4" s="1"/>
  <c r="E699" i="4" s="1"/>
  <c r="E700" i="4" s="1"/>
  <c r="E701" i="4" s="1"/>
  <c r="E702" i="4" s="1"/>
  <c r="E703" i="4" s="1"/>
  <c r="E704" i="4" s="1"/>
  <c r="E705" i="4" s="1"/>
  <c r="E706" i="4" s="1"/>
  <c r="A707" i="4"/>
  <c r="D683" i="4"/>
  <c r="G406" i="4"/>
  <c r="D407" i="4"/>
  <c r="G268" i="4"/>
  <c r="D269" i="4"/>
  <c r="D637" i="4"/>
  <c r="G636" i="4"/>
  <c r="D246" i="4"/>
  <c r="G245" i="4"/>
  <c r="G613" i="4"/>
  <c r="D614" i="4"/>
  <c r="G383" i="4"/>
  <c r="D384" i="4"/>
  <c r="G291" i="4"/>
  <c r="D292" i="4"/>
  <c r="D315" i="4"/>
  <c r="G314" i="4"/>
  <c r="D499" i="4"/>
  <c r="G498" i="4"/>
  <c r="D545" i="4"/>
  <c r="G544" i="4"/>
  <c r="D316" i="4" l="1"/>
  <c r="G315" i="4"/>
  <c r="A731" i="4"/>
  <c r="D707" i="4"/>
  <c r="E707" i="4"/>
  <c r="E708" i="4" s="1"/>
  <c r="E709" i="4" s="1"/>
  <c r="E710" i="4" s="1"/>
  <c r="E711" i="4" s="1"/>
  <c r="E712" i="4" s="1"/>
  <c r="E713" i="4" s="1"/>
  <c r="E714" i="4" s="1"/>
  <c r="E715" i="4" s="1"/>
  <c r="E716" i="4" s="1"/>
  <c r="E717" i="4" s="1"/>
  <c r="E718" i="4" s="1"/>
  <c r="E719" i="4" s="1"/>
  <c r="E720" i="4" s="1"/>
  <c r="E721" i="4" s="1"/>
  <c r="E722" i="4" s="1"/>
  <c r="E723" i="4" s="1"/>
  <c r="E724" i="4" s="1"/>
  <c r="E725" i="4" s="1"/>
  <c r="E726" i="4" s="1"/>
  <c r="E727" i="4" s="1"/>
  <c r="E728" i="4" s="1"/>
  <c r="E729" i="4" s="1"/>
  <c r="E730" i="4" s="1"/>
  <c r="G177" i="4"/>
  <c r="D178" i="4"/>
  <c r="G178" i="4" s="1"/>
  <c r="G476" i="4"/>
  <c r="D477" i="4"/>
  <c r="D293" i="4"/>
  <c r="G292" i="4"/>
  <c r="G614" i="4"/>
  <c r="D615" i="4"/>
  <c r="D408" i="4"/>
  <c r="G407" i="4"/>
  <c r="D339" i="4"/>
  <c r="G338" i="4"/>
  <c r="D431" i="4"/>
  <c r="G430" i="4"/>
  <c r="G499" i="4"/>
  <c r="D500" i="4"/>
  <c r="G637" i="4"/>
  <c r="D638" i="4"/>
  <c r="D201" i="4"/>
  <c r="G200" i="4"/>
  <c r="G453" i="4"/>
  <c r="D454" i="4"/>
  <c r="G522" i="4"/>
  <c r="D523" i="4"/>
  <c r="D546" i="4"/>
  <c r="G545" i="4"/>
  <c r="D247" i="4"/>
  <c r="G246" i="4"/>
  <c r="G568" i="4"/>
  <c r="D569" i="4"/>
  <c r="D362" i="4"/>
  <c r="G361" i="4"/>
  <c r="G384" i="4"/>
  <c r="D385" i="4"/>
  <c r="G269" i="4"/>
  <c r="D270" i="4"/>
  <c r="D684" i="4"/>
  <c r="G683" i="4"/>
  <c r="D592" i="4"/>
  <c r="G591" i="4"/>
  <c r="D224" i="4"/>
  <c r="G223" i="4"/>
  <c r="D661" i="4"/>
  <c r="G660" i="4"/>
  <c r="G385" i="4" l="1"/>
  <c r="D386" i="4"/>
  <c r="G454" i="4"/>
  <c r="D455" i="4"/>
  <c r="D639" i="4"/>
  <c r="G638" i="4"/>
  <c r="E731" i="4"/>
  <c r="E732" i="4" s="1"/>
  <c r="E733" i="4" s="1"/>
  <c r="E734" i="4" s="1"/>
  <c r="E735" i="4" s="1"/>
  <c r="E736" i="4" s="1"/>
  <c r="E737" i="4" s="1"/>
  <c r="E738" i="4" s="1"/>
  <c r="E739" i="4" s="1"/>
  <c r="E740" i="4" s="1"/>
  <c r="E741" i="4" s="1"/>
  <c r="E742" i="4" s="1"/>
  <c r="E743" i="4" s="1"/>
  <c r="E744" i="4" s="1"/>
  <c r="E745" i="4" s="1"/>
  <c r="E746" i="4" s="1"/>
  <c r="E747" i="4" s="1"/>
  <c r="E748" i="4" s="1"/>
  <c r="E749" i="4" s="1"/>
  <c r="E750" i="4" s="1"/>
  <c r="E751" i="4" s="1"/>
  <c r="E752" i="4" s="1"/>
  <c r="E753" i="4" s="1"/>
  <c r="E754" i="4" s="1"/>
  <c r="D731" i="4"/>
  <c r="D225" i="4"/>
  <c r="G224" i="4"/>
  <c r="G684" i="4"/>
  <c r="D685" i="4"/>
  <c r="D547" i="4"/>
  <c r="G546" i="4"/>
  <c r="D432" i="4"/>
  <c r="G431" i="4"/>
  <c r="D409" i="4"/>
  <c r="G408" i="4"/>
  <c r="D294" i="4"/>
  <c r="G293" i="4"/>
  <c r="D662" i="4"/>
  <c r="G661" i="4"/>
  <c r="D593" i="4"/>
  <c r="G592" i="4"/>
  <c r="D363" i="4"/>
  <c r="G362" i="4"/>
  <c r="D248" i="4"/>
  <c r="G247" i="4"/>
  <c r="G201" i="4"/>
  <c r="D202" i="4"/>
  <c r="G202" i="4" s="1"/>
  <c r="D340" i="4"/>
  <c r="G339" i="4"/>
  <c r="D708" i="4"/>
  <c r="G707" i="4"/>
  <c r="G569" i="4"/>
  <c r="D570" i="4"/>
  <c r="G270" i="4"/>
  <c r="D271" i="4"/>
  <c r="G523" i="4"/>
  <c r="D524" i="4"/>
  <c r="D501" i="4"/>
  <c r="G500" i="4"/>
  <c r="G615" i="4"/>
  <c r="D616" i="4"/>
  <c r="G477" i="4"/>
  <c r="D478" i="4"/>
  <c r="D317" i="4"/>
  <c r="G316" i="4"/>
  <c r="G478" i="4" l="1"/>
  <c r="D479" i="4"/>
  <c r="G271" i="4"/>
  <c r="D272" i="4"/>
  <c r="G386" i="4"/>
  <c r="D387" i="4"/>
  <c r="G616" i="4"/>
  <c r="D617" i="4"/>
  <c r="G524" i="4"/>
  <c r="D525" i="4"/>
  <c r="D571" i="4"/>
  <c r="G570" i="4"/>
  <c r="G685" i="4"/>
  <c r="D686" i="4"/>
  <c r="G731" i="4"/>
  <c r="D732" i="4"/>
  <c r="G455" i="4"/>
  <c r="D456" i="4"/>
  <c r="D318" i="4"/>
  <c r="G317" i="4"/>
  <c r="D341" i="4"/>
  <c r="G340" i="4"/>
  <c r="D249" i="4"/>
  <c r="G248" i="4"/>
  <c r="D594" i="4"/>
  <c r="G593" i="4"/>
  <c r="D295" i="4"/>
  <c r="G294" i="4"/>
  <c r="D433" i="4"/>
  <c r="G432" i="4"/>
  <c r="D502" i="4"/>
  <c r="G501" i="4"/>
  <c r="D709" i="4"/>
  <c r="G708" i="4"/>
  <c r="D364" i="4"/>
  <c r="G363" i="4"/>
  <c r="D663" i="4"/>
  <c r="G662" i="4"/>
  <c r="G409" i="4"/>
  <c r="D410" i="4"/>
  <c r="D548" i="4"/>
  <c r="G547" i="4"/>
  <c r="D226" i="4"/>
  <c r="G226" i="4" s="1"/>
  <c r="G225" i="4"/>
  <c r="D640" i="4"/>
  <c r="G639" i="4"/>
  <c r="G732" i="4" l="1"/>
  <c r="D733" i="4"/>
  <c r="G617" i="4"/>
  <c r="D618" i="4"/>
  <c r="D572" i="4"/>
  <c r="G571" i="4"/>
  <c r="G456" i="4"/>
  <c r="D457" i="4"/>
  <c r="D687" i="4"/>
  <c r="G686" i="4"/>
  <c r="G525" i="4"/>
  <c r="D526" i="4"/>
  <c r="G387" i="4"/>
  <c r="D388" i="4"/>
  <c r="G479" i="4"/>
  <c r="D480" i="4"/>
  <c r="G410" i="4"/>
  <c r="D411" i="4"/>
  <c r="G272" i="4"/>
  <c r="D273" i="4"/>
  <c r="D365" i="4"/>
  <c r="G364" i="4"/>
  <c r="D503" i="4"/>
  <c r="G502" i="4"/>
  <c r="G295" i="4"/>
  <c r="D296" i="4"/>
  <c r="D250" i="4"/>
  <c r="G250" i="4" s="1"/>
  <c r="G249" i="4"/>
  <c r="D319" i="4"/>
  <c r="G318" i="4"/>
  <c r="D641" i="4"/>
  <c r="G640" i="4"/>
  <c r="D549" i="4"/>
  <c r="G548" i="4"/>
  <c r="D664" i="4"/>
  <c r="G663" i="4"/>
  <c r="D710" i="4"/>
  <c r="G709" i="4"/>
  <c r="D434" i="4"/>
  <c r="G433" i="4"/>
  <c r="D595" i="4"/>
  <c r="G594" i="4"/>
  <c r="D342" i="4"/>
  <c r="G341" i="4"/>
  <c r="G273" i="4" l="1"/>
  <c r="D274" i="4"/>
  <c r="G274" i="4" s="1"/>
  <c r="G457" i="4"/>
  <c r="D458" i="4"/>
  <c r="D435" i="4"/>
  <c r="G434" i="4"/>
  <c r="G641" i="4"/>
  <c r="D642" i="4"/>
  <c r="D297" i="4"/>
  <c r="G296" i="4"/>
  <c r="D412" i="4"/>
  <c r="G411" i="4"/>
  <c r="G388" i="4"/>
  <c r="D389" i="4"/>
  <c r="G733" i="4"/>
  <c r="D734" i="4"/>
  <c r="G480" i="4"/>
  <c r="D481" i="4"/>
  <c r="G526" i="4"/>
  <c r="D527" i="4"/>
  <c r="G618" i="4"/>
  <c r="D619" i="4"/>
  <c r="D343" i="4"/>
  <c r="G342" i="4"/>
  <c r="D665" i="4"/>
  <c r="G664" i="4"/>
  <c r="G503" i="4"/>
  <c r="D504" i="4"/>
  <c r="D596" i="4"/>
  <c r="G595" i="4"/>
  <c r="D711" i="4"/>
  <c r="G710" i="4"/>
  <c r="D550" i="4"/>
  <c r="G549" i="4"/>
  <c r="G319" i="4"/>
  <c r="D320" i="4"/>
  <c r="D366" i="4"/>
  <c r="G365" i="4"/>
  <c r="D688" i="4"/>
  <c r="G687" i="4"/>
  <c r="D573" i="4"/>
  <c r="G572" i="4"/>
  <c r="G458" i="4" l="1"/>
  <c r="D459" i="4"/>
  <c r="G619" i="4"/>
  <c r="D620" i="4"/>
  <c r="G481" i="4"/>
  <c r="D482" i="4"/>
  <c r="G389" i="4"/>
  <c r="D390" i="4"/>
  <c r="G320" i="4"/>
  <c r="D321" i="4"/>
  <c r="D505" i="4"/>
  <c r="G504" i="4"/>
  <c r="G527" i="4"/>
  <c r="D528" i="4"/>
  <c r="G734" i="4"/>
  <c r="D735" i="4"/>
  <c r="D643" i="4"/>
  <c r="G642" i="4"/>
  <c r="G688" i="4"/>
  <c r="D689" i="4"/>
  <c r="D712" i="4"/>
  <c r="G711" i="4"/>
  <c r="D344" i="4"/>
  <c r="G343" i="4"/>
  <c r="D413" i="4"/>
  <c r="G412" i="4"/>
  <c r="G573" i="4"/>
  <c r="D574" i="4"/>
  <c r="D367" i="4"/>
  <c r="G366" i="4"/>
  <c r="D551" i="4"/>
  <c r="G550" i="4"/>
  <c r="D597" i="4"/>
  <c r="G596" i="4"/>
  <c r="D666" i="4"/>
  <c r="G665" i="4"/>
  <c r="D298" i="4"/>
  <c r="G298" i="4" s="1"/>
  <c r="G297" i="4"/>
  <c r="D436" i="4"/>
  <c r="G435" i="4"/>
  <c r="D575" i="4" l="1"/>
  <c r="G574" i="4"/>
  <c r="G689" i="4"/>
  <c r="D690" i="4"/>
  <c r="G620" i="4"/>
  <c r="D621" i="4"/>
  <c r="D667" i="4"/>
  <c r="G666" i="4"/>
  <c r="D506" i="4"/>
  <c r="G505" i="4"/>
  <c r="G528" i="4"/>
  <c r="D529" i="4"/>
  <c r="D322" i="4"/>
  <c r="G322" i="4" s="1"/>
  <c r="G321" i="4"/>
  <c r="G482" i="4"/>
  <c r="D483" i="4"/>
  <c r="G459" i="4"/>
  <c r="D460" i="4"/>
  <c r="G735" i="4"/>
  <c r="D736" i="4"/>
  <c r="G390" i="4"/>
  <c r="D391" i="4"/>
  <c r="D437" i="4"/>
  <c r="G436" i="4"/>
  <c r="D552" i="4"/>
  <c r="G551" i="4"/>
  <c r="D345" i="4"/>
  <c r="G344" i="4"/>
  <c r="D598" i="4"/>
  <c r="G597" i="4"/>
  <c r="D368" i="4"/>
  <c r="G367" i="4"/>
  <c r="G413" i="4"/>
  <c r="D414" i="4"/>
  <c r="D713" i="4"/>
  <c r="G712" i="4"/>
  <c r="D644" i="4"/>
  <c r="G643" i="4"/>
  <c r="G736" i="4" l="1"/>
  <c r="D737" i="4"/>
  <c r="G529" i="4"/>
  <c r="D530" i="4"/>
  <c r="D691" i="4"/>
  <c r="G690" i="4"/>
  <c r="G414" i="4"/>
  <c r="D415" i="4"/>
  <c r="G391" i="4"/>
  <c r="D392" i="4"/>
  <c r="G460" i="4"/>
  <c r="D461" i="4"/>
  <c r="G621" i="4"/>
  <c r="D622" i="4"/>
  <c r="G483" i="4"/>
  <c r="D484" i="4"/>
  <c r="D714" i="4"/>
  <c r="G713" i="4"/>
  <c r="D369" i="4"/>
  <c r="G368" i="4"/>
  <c r="D346" i="4"/>
  <c r="G346" i="4" s="1"/>
  <c r="G345" i="4"/>
  <c r="D438" i="4"/>
  <c r="G437" i="4"/>
  <c r="D668" i="4"/>
  <c r="G667" i="4"/>
  <c r="D645" i="4"/>
  <c r="G644" i="4"/>
  <c r="D599" i="4"/>
  <c r="G598" i="4"/>
  <c r="D553" i="4"/>
  <c r="G552" i="4"/>
  <c r="D507" i="4"/>
  <c r="G506" i="4"/>
  <c r="D576" i="4"/>
  <c r="G575" i="4"/>
  <c r="G484" i="4" l="1"/>
  <c r="D485" i="4"/>
  <c r="G530" i="4"/>
  <c r="D531" i="4"/>
  <c r="G622" i="4"/>
  <c r="D623" i="4"/>
  <c r="G392" i="4"/>
  <c r="D393" i="4"/>
  <c r="G737" i="4"/>
  <c r="D738" i="4"/>
  <c r="G461" i="4"/>
  <c r="D462" i="4"/>
  <c r="D416" i="4"/>
  <c r="G415" i="4"/>
  <c r="G576" i="4"/>
  <c r="D577" i="4"/>
  <c r="D554" i="4"/>
  <c r="G553" i="4"/>
  <c r="G645" i="4"/>
  <c r="D646" i="4"/>
  <c r="D439" i="4"/>
  <c r="G438" i="4"/>
  <c r="D370" i="4"/>
  <c r="G370" i="4" s="1"/>
  <c r="G369" i="4"/>
  <c r="G507" i="4"/>
  <c r="D508" i="4"/>
  <c r="D600" i="4"/>
  <c r="G599" i="4"/>
  <c r="D669" i="4"/>
  <c r="G668" i="4"/>
  <c r="D715" i="4"/>
  <c r="G714" i="4"/>
  <c r="D692" i="4"/>
  <c r="G691" i="4"/>
  <c r="G577" i="4" l="1"/>
  <c r="D578" i="4"/>
  <c r="G393" i="4"/>
  <c r="D394" i="4"/>
  <c r="G394" i="4" s="1"/>
  <c r="D509" i="4"/>
  <c r="G508" i="4"/>
  <c r="G738" i="4"/>
  <c r="D739" i="4"/>
  <c r="G623" i="4"/>
  <c r="D624" i="4"/>
  <c r="G485" i="4"/>
  <c r="D486" i="4"/>
  <c r="D647" i="4"/>
  <c r="G646" i="4"/>
  <c r="G462" i="4"/>
  <c r="D463" i="4"/>
  <c r="G531" i="4"/>
  <c r="D532" i="4"/>
  <c r="D716" i="4"/>
  <c r="G715" i="4"/>
  <c r="D601" i="4"/>
  <c r="G600" i="4"/>
  <c r="G692" i="4"/>
  <c r="D693" i="4"/>
  <c r="D670" i="4"/>
  <c r="G669" i="4"/>
  <c r="D440" i="4"/>
  <c r="G439" i="4"/>
  <c r="D555" i="4"/>
  <c r="G554" i="4"/>
  <c r="D417" i="4"/>
  <c r="G416" i="4"/>
  <c r="G693" i="4" l="1"/>
  <c r="D694" i="4"/>
  <c r="G739" i="4"/>
  <c r="D740" i="4"/>
  <c r="G532" i="4"/>
  <c r="D533" i="4"/>
  <c r="G624" i="4"/>
  <c r="D625" i="4"/>
  <c r="D579" i="4"/>
  <c r="G578" i="4"/>
  <c r="G463" i="4"/>
  <c r="D464" i="4"/>
  <c r="G486" i="4"/>
  <c r="D487" i="4"/>
  <c r="G417" i="4"/>
  <c r="D418" i="4"/>
  <c r="G418" i="4" s="1"/>
  <c r="D441" i="4"/>
  <c r="G440" i="4"/>
  <c r="D717" i="4"/>
  <c r="G716" i="4"/>
  <c r="D556" i="4"/>
  <c r="G555" i="4"/>
  <c r="D671" i="4"/>
  <c r="G670" i="4"/>
  <c r="D602" i="4"/>
  <c r="G601" i="4"/>
  <c r="G647" i="4"/>
  <c r="D648" i="4"/>
  <c r="D510" i="4"/>
  <c r="G509" i="4"/>
  <c r="G625" i="4" l="1"/>
  <c r="D626" i="4"/>
  <c r="D672" i="4"/>
  <c r="G671" i="4"/>
  <c r="G487" i="4"/>
  <c r="D488" i="4"/>
  <c r="G533" i="4"/>
  <c r="D534" i="4"/>
  <c r="D695" i="4"/>
  <c r="G694" i="4"/>
  <c r="G648" i="4"/>
  <c r="D649" i="4"/>
  <c r="G464" i="4"/>
  <c r="D465" i="4"/>
  <c r="G740" i="4"/>
  <c r="D741" i="4"/>
  <c r="D718" i="4"/>
  <c r="G717" i="4"/>
  <c r="D511" i="4"/>
  <c r="G510" i="4"/>
  <c r="D603" i="4"/>
  <c r="G602" i="4"/>
  <c r="D557" i="4"/>
  <c r="G556" i="4"/>
  <c r="D442" i="4"/>
  <c r="G442" i="4" s="1"/>
  <c r="G441" i="4"/>
  <c r="D580" i="4"/>
  <c r="G579" i="4"/>
  <c r="G534" i="4" l="1"/>
  <c r="D535" i="4"/>
  <c r="D558" i="4"/>
  <c r="G557" i="4"/>
  <c r="G465" i="4"/>
  <c r="D466" i="4"/>
  <c r="G466" i="4" s="1"/>
  <c r="G488" i="4"/>
  <c r="D489" i="4"/>
  <c r="G626" i="4"/>
  <c r="D627" i="4"/>
  <c r="G741" i="4"/>
  <c r="D742" i="4"/>
  <c r="G649" i="4"/>
  <c r="D650" i="4"/>
  <c r="D581" i="4"/>
  <c r="G580" i="4"/>
  <c r="G511" i="4"/>
  <c r="D512" i="4"/>
  <c r="D673" i="4"/>
  <c r="G672" i="4"/>
  <c r="D604" i="4"/>
  <c r="G603" i="4"/>
  <c r="D719" i="4"/>
  <c r="G718" i="4"/>
  <c r="D696" i="4"/>
  <c r="G695" i="4"/>
  <c r="G489" i="4" l="1"/>
  <c r="D490" i="4"/>
  <c r="G490" i="4" s="1"/>
  <c r="D674" i="4"/>
  <c r="G673" i="4"/>
  <c r="D513" i="4"/>
  <c r="G512" i="4"/>
  <c r="G650" i="4"/>
  <c r="D651" i="4"/>
  <c r="G627" i="4"/>
  <c r="D628" i="4"/>
  <c r="G535" i="4"/>
  <c r="D536" i="4"/>
  <c r="G742" i="4"/>
  <c r="D743" i="4"/>
  <c r="D720" i="4"/>
  <c r="G719" i="4"/>
  <c r="G581" i="4"/>
  <c r="D582" i="4"/>
  <c r="D559" i="4"/>
  <c r="G558" i="4"/>
  <c r="G696" i="4"/>
  <c r="D697" i="4"/>
  <c r="D605" i="4"/>
  <c r="G604" i="4"/>
  <c r="G651" i="4" l="1"/>
  <c r="D652" i="4"/>
  <c r="D606" i="4"/>
  <c r="G605" i="4"/>
  <c r="D583" i="4"/>
  <c r="G582" i="4"/>
  <c r="G743" i="4"/>
  <c r="D744" i="4"/>
  <c r="G628" i="4"/>
  <c r="D629" i="4"/>
  <c r="G536" i="4"/>
  <c r="D537" i="4"/>
  <c r="D560" i="4"/>
  <c r="G559" i="4"/>
  <c r="D721" i="4"/>
  <c r="G720" i="4"/>
  <c r="D675" i="4"/>
  <c r="G674" i="4"/>
  <c r="G697" i="4"/>
  <c r="D698" i="4"/>
  <c r="D514" i="4"/>
  <c r="G514" i="4" s="1"/>
  <c r="G513" i="4"/>
  <c r="G744" i="4" l="1"/>
  <c r="D745" i="4"/>
  <c r="D722" i="4"/>
  <c r="G721" i="4"/>
  <c r="G629" i="4"/>
  <c r="D630" i="4"/>
  <c r="G652" i="4"/>
  <c r="D653" i="4"/>
  <c r="D699" i="4"/>
  <c r="G698" i="4"/>
  <c r="G537" i="4"/>
  <c r="D538" i="4"/>
  <c r="G538" i="4" s="1"/>
  <c r="D607" i="4"/>
  <c r="G606" i="4"/>
  <c r="D676" i="4"/>
  <c r="G675" i="4"/>
  <c r="D561" i="4"/>
  <c r="G560" i="4"/>
  <c r="D584" i="4"/>
  <c r="G583" i="4"/>
  <c r="G653" i="4" l="1"/>
  <c r="D654" i="4"/>
  <c r="G630" i="4"/>
  <c r="D631" i="4"/>
  <c r="G745" i="4"/>
  <c r="D746" i="4"/>
  <c r="G584" i="4"/>
  <c r="D585" i="4"/>
  <c r="D677" i="4"/>
  <c r="G676" i="4"/>
  <c r="D723" i="4"/>
  <c r="G722" i="4"/>
  <c r="D562" i="4"/>
  <c r="G562" i="4" s="1"/>
  <c r="G561" i="4"/>
  <c r="D608" i="4"/>
  <c r="G607" i="4"/>
  <c r="D700" i="4"/>
  <c r="G699" i="4"/>
  <c r="G585" i="4" l="1"/>
  <c r="D586" i="4"/>
  <c r="G586" i="4" s="1"/>
  <c r="D724" i="4"/>
  <c r="G723" i="4"/>
  <c r="G746" i="4"/>
  <c r="D747" i="4"/>
  <c r="G654" i="4"/>
  <c r="D655" i="4"/>
  <c r="G631" i="4"/>
  <c r="D632" i="4"/>
  <c r="D609" i="4"/>
  <c r="G608" i="4"/>
  <c r="G700" i="4"/>
  <c r="D701" i="4"/>
  <c r="D678" i="4"/>
  <c r="G677" i="4"/>
  <c r="G701" i="4" l="1"/>
  <c r="D702" i="4"/>
  <c r="G632" i="4"/>
  <c r="D633" i="4"/>
  <c r="G655" i="4"/>
  <c r="D656" i="4"/>
  <c r="D679" i="4"/>
  <c r="G678" i="4"/>
  <c r="D610" i="4"/>
  <c r="G610" i="4" s="1"/>
  <c r="G609" i="4"/>
  <c r="D725" i="4"/>
  <c r="G724" i="4"/>
  <c r="G747" i="4"/>
  <c r="D748" i="4"/>
  <c r="G656" i="4" l="1"/>
  <c r="D657" i="4"/>
  <c r="D703" i="4"/>
  <c r="G702" i="4"/>
  <c r="G633" i="4"/>
  <c r="D634" i="4"/>
  <c r="G634" i="4" s="1"/>
  <c r="D726" i="4"/>
  <c r="G725" i="4"/>
  <c r="D680" i="4"/>
  <c r="G679" i="4"/>
  <c r="G748" i="4"/>
  <c r="D749" i="4"/>
  <c r="G657" i="4" l="1"/>
  <c r="D658" i="4"/>
  <c r="G658" i="4" s="1"/>
  <c r="G749" i="4"/>
  <c r="D750" i="4"/>
  <c r="D727" i="4"/>
  <c r="G726" i="4"/>
  <c r="D704" i="4"/>
  <c r="G703" i="4"/>
  <c r="D681" i="4"/>
  <c r="G680" i="4"/>
  <c r="G750" i="4" l="1"/>
  <c r="D751" i="4"/>
  <c r="G704" i="4"/>
  <c r="D705" i="4"/>
  <c r="D682" i="4"/>
  <c r="G682" i="4" s="1"/>
  <c r="G681" i="4"/>
  <c r="D728" i="4"/>
  <c r="G727" i="4"/>
  <c r="G705" i="4" l="1"/>
  <c r="D706" i="4"/>
  <c r="G706" i="4" s="1"/>
  <c r="D729" i="4"/>
  <c r="G728" i="4"/>
  <c r="G751" i="4"/>
  <c r="D752" i="4"/>
  <c r="G752" i="4" l="1"/>
  <c r="D753" i="4"/>
  <c r="D730" i="4"/>
  <c r="G730" i="4" s="1"/>
  <c r="G729" i="4"/>
  <c r="G753" i="4" l="1"/>
  <c r="D754" i="4"/>
  <c r="G754" i="4" s="1"/>
</calcChain>
</file>

<file path=xl/sharedStrings.xml><?xml version="1.0" encoding="utf-8"?>
<sst xmlns="http://schemas.openxmlformats.org/spreadsheetml/2006/main" count="346" uniqueCount="64">
  <si>
    <t>JOUR</t>
  </si>
  <si>
    <t>NUIT</t>
  </si>
  <si>
    <t>DIMANCHE JOUR</t>
  </si>
  <si>
    <t>DIMANCHE NUIT</t>
  </si>
  <si>
    <t>FERIE JOUR</t>
  </si>
  <si>
    <t>FERIE NUIT</t>
  </si>
  <si>
    <t>Semaine 1</t>
  </si>
  <si>
    <t>Semaine 2</t>
  </si>
  <si>
    <t>Semaine 3</t>
  </si>
  <si>
    <t>Semaine 4</t>
  </si>
  <si>
    <t>TOTAL</t>
  </si>
  <si>
    <t>JAUNE</t>
  </si>
  <si>
    <t>Tableau renseigné au fur et à mesure</t>
  </si>
  <si>
    <t>Synthèse à alimenter automatiquement</t>
  </si>
  <si>
    <t xml:space="preserve"> =somme.si(…)</t>
  </si>
  <si>
    <t>Formule classique</t>
  </si>
  <si>
    <t>Formule liée à des modules Macro</t>
  </si>
  <si>
    <t xml:space="preserve"> =sommeSiCouleur(C:C;6)</t>
  </si>
  <si>
    <t>Comment combiner ces 2 conditions ?</t>
  </si>
  <si>
    <t>Avec une seconde fonction …. Qui combine ces 2 conditions  ….</t>
  </si>
  <si>
    <r>
      <t>SommeSiCouleur</t>
    </r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()</t>
    </r>
  </si>
  <si>
    <t>Date début mois :</t>
  </si>
  <si>
    <t>SSIAP 2</t>
  </si>
  <si>
    <t>SSIAP 1</t>
  </si>
  <si>
    <t>Chef Equipe</t>
  </si>
  <si>
    <t>ADS</t>
  </si>
  <si>
    <t xml:space="preserve">JEAN VILAR </t>
  </si>
  <si>
    <t>GEMIER</t>
  </si>
  <si>
    <t>BEJART</t>
  </si>
  <si>
    <t>GRAND FOYER</t>
  </si>
  <si>
    <t>AUTRES</t>
  </si>
  <si>
    <t>EFFECTIF DE SECURITE</t>
  </si>
  <si>
    <t>EFFECTIF DE SURETE</t>
  </si>
  <si>
    <t>19h00 OUVERTURE</t>
  </si>
  <si>
    <t>20h30 GENERALE PUBLIQUE</t>
  </si>
  <si>
    <t>Cocktail Air France</t>
  </si>
  <si>
    <t>100 pers</t>
  </si>
  <si>
    <t>23h30 FERMETURE</t>
  </si>
  <si>
    <t>20h30 SPECTACLE</t>
  </si>
  <si>
    <t>11h00 OUVERTURE</t>
  </si>
  <si>
    <t>BRUNCH</t>
  </si>
  <si>
    <t>16h00 FERMETURE</t>
  </si>
  <si>
    <t xml:space="preserve">Cocktail </t>
  </si>
  <si>
    <t>09h15 OUVERTURE</t>
  </si>
  <si>
    <t>10h00 SPECTACLE</t>
  </si>
  <si>
    <t>12h00 FERMETURE</t>
  </si>
  <si>
    <t>13h45 OUVERTURE</t>
  </si>
  <si>
    <t>14h30 SPECTACLE</t>
  </si>
  <si>
    <t>17h00 FERMETURE</t>
  </si>
  <si>
    <t>18h30 OUVERTURE</t>
  </si>
  <si>
    <t>19h30 SPECTACLE</t>
  </si>
  <si>
    <t>20h45 SPECTACLE</t>
  </si>
  <si>
    <t>13h00 OUVERTURE</t>
  </si>
  <si>
    <t>17h00 SPECTACLE</t>
  </si>
  <si>
    <t>14h30 OUVERTURE</t>
  </si>
  <si>
    <t>15h30 SPECTACLE</t>
  </si>
  <si>
    <t>15h45 SPECTACLE</t>
  </si>
  <si>
    <t>18h30 FERMETURE</t>
  </si>
  <si>
    <t>Vœux OPPIC 120 pers</t>
  </si>
  <si>
    <t>Cocktail</t>
  </si>
  <si>
    <t>entrée Passy</t>
  </si>
  <si>
    <t>00H30 FERMETURE</t>
  </si>
  <si>
    <t>00h30 FERMETURE</t>
  </si>
  <si>
    <t>30 pers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</si>
</sst>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dd\ d\ m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121">
    <xf numFmtId="0" fontId="0" fillId="0" borderId="0" xfId="0"/>
    <xf numFmtId="0" fontId="2" fillId="0" borderId="1" xfId="0" applyFont="1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0" xfId="0" applyAlignment="1">
      <alignment horizontal="right"/>
    </xf>
    <xf numFmtId="0" fontId="4" fillId="0" borderId="0" xfId="0" applyFont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3" fillId="3" borderId="3" xfId="0" applyFont="1" applyFill="1" applyBorder="1" applyProtection="1"/>
    <xf numFmtId="0" fontId="2" fillId="0" borderId="0" xfId="0" applyFont="1" applyProtection="1"/>
    <xf numFmtId="164" fontId="2" fillId="4" borderId="0" xfId="0" applyNumberFormat="1" applyFont="1" applyFill="1" applyBorder="1" applyProtection="1"/>
    <xf numFmtId="0" fontId="2" fillId="4" borderId="0" xfId="0" applyFont="1" applyFill="1" applyProtection="1"/>
    <xf numFmtId="0" fontId="2" fillId="0" borderId="0" xfId="0" applyFont="1"/>
    <xf numFmtId="14" fontId="3" fillId="3" borderId="4" xfId="0" applyNumberFormat="1" applyFont="1" applyFill="1" applyBorder="1" applyProtection="1"/>
    <xf numFmtId="0" fontId="2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Protection="1"/>
    <xf numFmtId="164" fontId="3" fillId="0" borderId="9" xfId="0" applyNumberFormat="1" applyFont="1" applyBorder="1"/>
    <xf numFmtId="164" fontId="3" fillId="0" borderId="10" xfId="0" applyNumberFormat="1" applyFont="1" applyBorder="1"/>
    <xf numFmtId="0" fontId="3" fillId="0" borderId="10" xfId="0" applyFont="1" applyBorder="1"/>
    <xf numFmtId="0" fontId="3" fillId="0" borderId="11" xfId="0" applyFont="1" applyBorder="1"/>
    <xf numFmtId="165" fontId="3" fillId="0" borderId="6" xfId="0" applyNumberFormat="1" applyFont="1" applyBorder="1" applyAlignment="1" applyProtection="1">
      <alignment horizontal="center" vertical="center" wrapText="1"/>
    </xf>
    <xf numFmtId="164" fontId="2" fillId="0" borderId="7" xfId="0" applyNumberFormat="1" applyFont="1" applyBorder="1" applyProtection="1"/>
    <xf numFmtId="164" fontId="2" fillId="4" borderId="7" xfId="0" applyNumberFormat="1" applyFont="1" applyFill="1" applyBorder="1" applyProtection="1"/>
    <xf numFmtId="164" fontId="2" fillId="3" borderId="7" xfId="0" applyNumberFormat="1" applyFont="1" applyFill="1" applyBorder="1" applyProtection="1"/>
    <xf numFmtId="0" fontId="2" fillId="0" borderId="6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165" fontId="3" fillId="0" borderId="12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Protection="1"/>
    <xf numFmtId="164" fontId="2" fillId="3" borderId="0" xfId="0" applyNumberFormat="1" applyFont="1" applyFill="1" applyBorder="1" applyProtection="1"/>
    <xf numFmtId="0" fontId="2" fillId="0" borderId="12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2" fillId="0" borderId="13" xfId="0" applyFont="1" applyBorder="1" applyProtection="1">
      <protection locked="0"/>
    </xf>
    <xf numFmtId="164" fontId="2" fillId="0" borderId="14" xfId="0" applyNumberFormat="1" applyFont="1" applyBorder="1" applyProtection="1"/>
    <xf numFmtId="164" fontId="2" fillId="4" borderId="14" xfId="0" applyNumberFormat="1" applyFont="1" applyFill="1" applyBorder="1" applyProtection="1"/>
    <xf numFmtId="164" fontId="2" fillId="3" borderId="14" xfId="0" applyNumberFormat="1" applyFont="1" applyFill="1" applyBorder="1" applyProtection="1"/>
    <xf numFmtId="0" fontId="2" fillId="0" borderId="15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2" fillId="0" borderId="16" xfId="0" applyFont="1" applyBorder="1" applyProtection="1">
      <protection locked="0"/>
    </xf>
    <xf numFmtId="164" fontId="2" fillId="0" borderId="17" xfId="0" applyNumberFormat="1" applyFont="1" applyBorder="1" applyProtection="1"/>
    <xf numFmtId="164" fontId="2" fillId="4" borderId="17" xfId="0" applyNumberFormat="1" applyFont="1" applyFill="1" applyBorder="1" applyProtection="1"/>
    <xf numFmtId="164" fontId="2" fillId="3" borderId="17" xfId="0" applyNumberFormat="1" applyFont="1" applyFill="1" applyBorder="1" applyProtection="1"/>
    <xf numFmtId="0" fontId="2" fillId="0" borderId="18" xfId="0" applyFont="1" applyBorder="1" applyProtection="1">
      <protection locked="0"/>
    </xf>
    <xf numFmtId="0" fontId="2" fillId="0" borderId="17" xfId="0" applyFont="1" applyBorder="1" applyProtection="1">
      <protection locked="0"/>
    </xf>
    <xf numFmtId="0" fontId="2" fillId="0" borderId="19" xfId="0" applyFont="1" applyBorder="1" applyProtection="1">
      <protection locked="0"/>
    </xf>
    <xf numFmtId="165" fontId="3" fillId="0" borderId="9" xfId="0" applyNumberFormat="1" applyFont="1" applyBorder="1" applyAlignment="1" applyProtection="1">
      <alignment horizontal="center" vertical="center" wrapText="1"/>
    </xf>
    <xf numFmtId="164" fontId="2" fillId="0" borderId="10" xfId="0" applyNumberFormat="1" applyFont="1" applyBorder="1" applyProtection="1"/>
    <xf numFmtId="164" fontId="2" fillId="4" borderId="10" xfId="0" applyNumberFormat="1" applyFont="1" applyFill="1" applyBorder="1" applyProtection="1"/>
    <xf numFmtId="164" fontId="2" fillId="3" borderId="10" xfId="0" applyNumberFormat="1" applyFont="1" applyFill="1" applyBorder="1" applyProtection="1"/>
    <xf numFmtId="0" fontId="2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11" xfId="0" applyFont="1" applyBorder="1" applyProtection="1">
      <protection locked="0"/>
    </xf>
    <xf numFmtId="165" fontId="3" fillId="0" borderId="6" xfId="0" applyNumberFormat="1" applyFont="1" applyBorder="1" applyAlignment="1" applyProtection="1">
      <alignment horizontal="center" vertical="center"/>
    </xf>
    <xf numFmtId="165" fontId="3" fillId="0" borderId="12" xfId="0" applyNumberFormat="1" applyFont="1" applyBorder="1" applyAlignment="1" applyProtection="1">
      <alignment horizontal="center" vertical="center"/>
    </xf>
    <xf numFmtId="165" fontId="3" fillId="0" borderId="9" xfId="0" applyNumberFormat="1" applyFont="1" applyBorder="1" applyAlignment="1" applyProtection="1">
      <alignment horizontal="center" vertical="center"/>
    </xf>
    <xf numFmtId="0" fontId="2" fillId="0" borderId="20" xfId="0" applyFont="1" applyBorder="1" applyProtection="1">
      <protection locked="0"/>
    </xf>
    <xf numFmtId="0" fontId="2" fillId="0" borderId="0" xfId="0" applyFont="1" applyProtection="1">
      <protection locked="0"/>
    </xf>
    <xf numFmtId="0" fontId="6" fillId="0" borderId="6" xfId="0" applyFont="1" applyBorder="1" applyProtection="1">
      <protection locked="0"/>
    </xf>
    <xf numFmtId="0" fontId="6" fillId="0" borderId="7" xfId="0" applyFont="1" applyBorder="1" applyProtection="1">
      <protection locked="0"/>
    </xf>
    <xf numFmtId="0" fontId="6" fillId="0" borderId="8" xfId="0" applyFont="1" applyBorder="1" applyProtection="1">
      <protection locked="0"/>
    </xf>
    <xf numFmtId="165" fontId="3" fillId="0" borderId="0" xfId="0" applyNumberFormat="1" applyFont="1"/>
    <xf numFmtId="0" fontId="2" fillId="4" borderId="0" xfId="0" applyFont="1" applyFill="1"/>
    <xf numFmtId="1" fontId="3" fillId="0" borderId="1" xfId="0" applyNumberFormat="1" applyFont="1" applyBorder="1" applyAlignment="1">
      <alignment horizontal="center"/>
    </xf>
    <xf numFmtId="1" fontId="2" fillId="0" borderId="1" xfId="0" applyNumberFormat="1" applyFont="1" applyBorder="1"/>
    <xf numFmtId="1" fontId="0" fillId="2" borderId="2" xfId="0" applyNumberFormat="1" applyFill="1" applyBorder="1" applyAlignment="1">
      <alignment horizontal="center"/>
    </xf>
    <xf numFmtId="1" fontId="2" fillId="0" borderId="0" xfId="0" applyNumberFormat="1" applyFont="1"/>
    <xf numFmtId="1" fontId="3" fillId="0" borderId="7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1" fontId="3" fillId="0" borderId="10" xfId="0" applyNumberFormat="1" applyFont="1" applyBorder="1" applyAlignment="1">
      <alignment horizontal="center"/>
    </xf>
    <xf numFmtId="1" fontId="3" fillId="0" borderId="11" xfId="0" applyNumberFormat="1" applyFont="1" applyBorder="1" applyAlignment="1">
      <alignment horizontal="center"/>
    </xf>
    <xf numFmtId="1" fontId="2" fillId="0" borderId="7" xfId="0" applyNumberFormat="1" applyFont="1" applyBorder="1" applyAlignment="1" applyProtection="1">
      <alignment horizontal="center"/>
      <protection locked="0"/>
    </xf>
    <xf numFmtId="1" fontId="2" fillId="0" borderId="8" xfId="0" applyNumberFormat="1" applyFont="1" applyBorder="1" applyAlignment="1" applyProtection="1">
      <alignment horizontal="center"/>
      <protection locked="0"/>
    </xf>
    <xf numFmtId="1" fontId="2" fillId="0" borderId="0" xfId="0" applyNumberFormat="1" applyFont="1" applyBorder="1" applyAlignment="1" applyProtection="1">
      <alignment horizontal="center"/>
      <protection locked="0"/>
    </xf>
    <xf numFmtId="1" fontId="2" fillId="0" borderId="13" xfId="0" applyNumberFormat="1" applyFont="1" applyBorder="1" applyAlignment="1" applyProtection="1">
      <alignment horizontal="center"/>
      <protection locked="0"/>
    </xf>
    <xf numFmtId="1" fontId="2" fillId="0" borderId="14" xfId="0" applyNumberFormat="1" applyFont="1" applyBorder="1" applyAlignment="1" applyProtection="1">
      <alignment horizontal="center"/>
      <protection locked="0"/>
    </xf>
    <xf numFmtId="1" fontId="2" fillId="0" borderId="16" xfId="0" applyNumberFormat="1" applyFont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 applyProtection="1">
      <alignment horizontal="center"/>
      <protection locked="0"/>
    </xf>
    <xf numFmtId="1" fontId="2" fillId="0" borderId="17" xfId="0" applyNumberFormat="1" applyFont="1" applyBorder="1" applyAlignment="1" applyProtection="1">
      <alignment horizontal="center"/>
      <protection locked="0"/>
    </xf>
    <xf numFmtId="1" fontId="2" fillId="0" borderId="19" xfId="0" applyNumberFormat="1" applyFont="1" applyBorder="1" applyAlignment="1" applyProtection="1">
      <alignment horizontal="center"/>
      <protection locked="0"/>
    </xf>
    <xf numFmtId="1" fontId="2" fillId="0" borderId="10" xfId="0" applyNumberFormat="1" applyFont="1" applyBorder="1" applyAlignment="1" applyProtection="1">
      <alignment horizontal="center"/>
      <protection locked="0"/>
    </xf>
    <xf numFmtId="1" fontId="2" fillId="0" borderId="11" xfId="0" applyNumberFormat="1" applyFont="1" applyBorder="1" applyAlignment="1" applyProtection="1">
      <alignment horizontal="center"/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1" fontId="2" fillId="2" borderId="0" xfId="0" applyNumberFormat="1" applyFont="1" applyFill="1" applyBorder="1" applyAlignment="1" applyProtection="1">
      <alignment horizontal="center"/>
      <protection locked="0"/>
    </xf>
    <xf numFmtId="1" fontId="2" fillId="2" borderId="17" xfId="0" applyNumberFormat="1" applyFont="1" applyFill="1" applyBorder="1" applyAlignment="1" applyProtection="1">
      <alignment horizontal="center"/>
      <protection locked="0"/>
    </xf>
    <xf numFmtId="1" fontId="2" fillId="2" borderId="19" xfId="0" applyNumberFormat="1" applyFont="1" applyFill="1" applyBorder="1" applyAlignment="1" applyProtection="1">
      <alignment horizontal="center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1" fontId="2" fillId="2" borderId="11" xfId="0" applyNumberFormat="1" applyFont="1" applyFill="1" applyBorder="1" applyAlignment="1" applyProtection="1">
      <alignment horizontal="center"/>
      <protection locked="0"/>
    </xf>
    <xf numFmtId="1" fontId="6" fillId="0" borderId="7" xfId="0" applyNumberFormat="1" applyFont="1" applyBorder="1" applyAlignment="1" applyProtection="1">
      <alignment horizontal="center"/>
      <protection locked="0"/>
    </xf>
    <xf numFmtId="1" fontId="6" fillId="0" borderId="8" xfId="0" applyNumberFormat="1" applyFont="1" applyBorder="1" applyAlignment="1" applyProtection="1">
      <alignment horizontal="center"/>
      <protection locked="0"/>
    </xf>
    <xf numFmtId="1" fontId="3" fillId="0" borderId="6" xfId="0" applyNumberFormat="1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1" fontId="3" fillId="0" borderId="21" xfId="0" applyNumberFormat="1" applyFont="1" applyBorder="1" applyAlignment="1">
      <alignment horizontal="center"/>
    </xf>
    <xf numFmtId="1" fontId="3" fillId="0" borderId="22" xfId="0" applyNumberFormat="1" applyFont="1" applyBorder="1" applyAlignment="1">
      <alignment horizontal="center"/>
    </xf>
    <xf numFmtId="0" fontId="2" fillId="0" borderId="23" xfId="0" applyFont="1" applyBorder="1"/>
    <xf numFmtId="0" fontId="0" fillId="0" borderId="24" xfId="0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2" fillId="0" borderId="26" xfId="0" applyFont="1" applyBorder="1"/>
    <xf numFmtId="0" fontId="0" fillId="2" borderId="27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2" fillId="0" borderId="31" xfId="0" applyFont="1" applyBorder="1"/>
    <xf numFmtId="0" fontId="0" fillId="0" borderId="32" xfId="0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3" fillId="0" borderId="28" xfId="0" applyFont="1" applyBorder="1"/>
    <xf numFmtId="0" fontId="1" fillId="2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14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121920</xdr:colOff>
      <xdr:row>0</xdr:row>
      <xdr:rowOff>91439</xdr:rowOff>
    </xdr:from>
    <xdr:to>
      <xdr:col>3</xdr:col>
      <xdr:colOff>594360</xdr:colOff>
      <xdr:row>0</xdr:row>
      <xdr:rowOff>137158</xdr:rowOff>
    </xdr:to>
    <xdr:sp macro="" textlink="">
      <xdr:nvSpPr>
        <xdr:cNvPr id="2" name="Flèche droite 1"/>
        <xdr:cNvSpPr/>
      </xdr:nvSpPr>
      <xdr:spPr>
        <a:xfrm flipV="1">
          <a:off x="2522220" y="91439"/>
          <a:ext cx="47244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533400</xdr:colOff>
      <xdr:row>14</xdr:row>
      <xdr:rowOff>53339</xdr:rowOff>
    </xdr:from>
    <xdr:to>
      <xdr:col>4</xdr:col>
      <xdr:colOff>701040</xdr:colOff>
      <xdr:row>14</xdr:row>
      <xdr:rowOff>121918</xdr:rowOff>
    </xdr:to>
    <xdr:sp macro="" textlink="">
      <xdr:nvSpPr>
        <xdr:cNvPr id="3" name="Flèche droite 2"/>
        <xdr:cNvSpPr/>
      </xdr:nvSpPr>
      <xdr:spPr>
        <a:xfrm flipV="1">
          <a:off x="3726180" y="2613659"/>
          <a:ext cx="167640" cy="6857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714375</xdr:colOff>
      <xdr:row>16</xdr:row>
      <xdr:rowOff>57150</xdr:rowOff>
    </xdr:from>
    <xdr:to>
      <xdr:col>4</xdr:col>
      <xdr:colOff>882015</xdr:colOff>
      <xdr:row>16</xdr:row>
      <xdr:rowOff>125729</xdr:rowOff>
    </xdr:to>
    <xdr:sp macro="" textlink="">
      <xdr:nvSpPr>
        <xdr:cNvPr id="4" name="Flèche droite 2"/>
        <xdr:cNvSpPr/>
      </xdr:nvSpPr>
      <xdr:spPr>
        <a:xfrm flipV="1">
          <a:off x="3943350" y="3105150"/>
          <a:ext cx="167640" cy="6857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BI%20SECU%202017%20Jean-Lu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Budget"/>
      <sheetName val="Synthèse annuelle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</sheetNames>
    <sheetDataSet>
      <sheetData sheetId="0">
        <row r="3">
          <cell r="D3">
            <v>42736</v>
          </cell>
        </row>
        <row r="6">
          <cell r="D6">
            <v>42736</v>
          </cell>
        </row>
        <row r="7">
          <cell r="D7">
            <v>42457</v>
          </cell>
        </row>
        <row r="8">
          <cell r="D8">
            <v>42856</v>
          </cell>
        </row>
        <row r="9">
          <cell r="D9">
            <v>42863</v>
          </cell>
        </row>
        <row r="10">
          <cell r="D10">
            <v>42495</v>
          </cell>
        </row>
        <row r="11">
          <cell r="D11">
            <v>42506</v>
          </cell>
        </row>
        <row r="12">
          <cell r="D12">
            <v>42930</v>
          </cell>
        </row>
        <row r="13">
          <cell r="D13">
            <v>42597</v>
          </cell>
        </row>
        <row r="14">
          <cell r="D14">
            <v>42962</v>
          </cell>
        </row>
        <row r="15">
          <cell r="D15">
            <v>43050</v>
          </cell>
        </row>
        <row r="16">
          <cell r="D16">
            <v>43094</v>
          </cell>
        </row>
        <row r="19">
          <cell r="E19">
            <v>0.25</v>
          </cell>
        </row>
        <row r="20">
          <cell r="E20">
            <v>0.875</v>
          </cell>
        </row>
        <row r="25">
          <cell r="E25">
            <v>21.82</v>
          </cell>
          <cell r="F25">
            <v>17.25</v>
          </cell>
          <cell r="G25">
            <v>21.82</v>
          </cell>
          <cell r="H25">
            <v>16.579999999999998</v>
          </cell>
          <cell r="K25">
            <v>24.53</v>
          </cell>
          <cell r="L25">
            <v>17.809999999999999</v>
          </cell>
          <cell r="M25">
            <v>24.53</v>
          </cell>
          <cell r="N25">
            <v>17.09</v>
          </cell>
        </row>
        <row r="26">
          <cell r="E26">
            <v>24.24</v>
          </cell>
          <cell r="F26">
            <v>19.16</v>
          </cell>
          <cell r="G26">
            <v>24.24</v>
          </cell>
          <cell r="H26">
            <v>18.420000000000002</v>
          </cell>
          <cell r="K26">
            <v>27.25</v>
          </cell>
          <cell r="L26">
            <v>19.79</v>
          </cell>
          <cell r="M26">
            <v>27.25</v>
          </cell>
          <cell r="N26">
            <v>18.989999999999998</v>
          </cell>
        </row>
        <row r="27">
          <cell r="E27">
            <v>24</v>
          </cell>
          <cell r="F27">
            <v>18.97</v>
          </cell>
          <cell r="G27">
            <v>24</v>
          </cell>
          <cell r="H27">
            <v>18.239999999999998</v>
          </cell>
          <cell r="K27">
            <v>26.98</v>
          </cell>
          <cell r="L27">
            <v>19.59</v>
          </cell>
          <cell r="M27">
            <v>26.98</v>
          </cell>
          <cell r="N27">
            <v>18.8</v>
          </cell>
        </row>
        <row r="28">
          <cell r="E28">
            <v>26.66</v>
          </cell>
          <cell r="F28">
            <v>21.08</v>
          </cell>
          <cell r="G28">
            <v>26.66</v>
          </cell>
          <cell r="H28">
            <v>20.260000000000002</v>
          </cell>
          <cell r="K28">
            <v>29.98</v>
          </cell>
          <cell r="L28">
            <v>21.77</v>
          </cell>
          <cell r="M28">
            <v>29.98</v>
          </cell>
          <cell r="N28">
            <v>20.89</v>
          </cell>
        </row>
        <row r="29">
          <cell r="E29">
            <v>43.64</v>
          </cell>
          <cell r="F29">
            <v>34.49</v>
          </cell>
          <cell r="G29">
            <v>43.64</v>
          </cell>
          <cell r="H29">
            <v>33.159999999999997</v>
          </cell>
          <cell r="K29">
            <v>49.06</v>
          </cell>
          <cell r="L29">
            <v>35.619999999999997</v>
          </cell>
          <cell r="M29">
            <v>49.06</v>
          </cell>
          <cell r="N29">
            <v>34.18</v>
          </cell>
        </row>
        <row r="30">
          <cell r="E30">
            <v>48.48</v>
          </cell>
          <cell r="F30">
            <v>38.32</v>
          </cell>
          <cell r="G30">
            <v>48.48</v>
          </cell>
          <cell r="H30">
            <v>36.840000000000003</v>
          </cell>
          <cell r="K30">
            <v>54.51</v>
          </cell>
          <cell r="L30">
            <v>39.57</v>
          </cell>
          <cell r="M30">
            <v>54.51</v>
          </cell>
          <cell r="N30">
            <v>37.97</v>
          </cell>
        </row>
      </sheetData>
      <sheetData sheetId="1"/>
      <sheetData sheetId="2">
        <row r="11">
          <cell r="N11">
            <v>26353.600000000002</v>
          </cell>
        </row>
        <row r="21">
          <cell r="N21">
            <v>15301.689999999999</v>
          </cell>
        </row>
        <row r="32">
          <cell r="N32">
            <v>23435.8</v>
          </cell>
        </row>
        <row r="42">
          <cell r="N42">
            <v>15075.800000000001</v>
          </cell>
        </row>
        <row r="52">
          <cell r="N52">
            <v>0</v>
          </cell>
        </row>
        <row r="62">
          <cell r="N62">
            <v>0</v>
          </cell>
        </row>
        <row r="72">
          <cell r="N72">
            <v>0</v>
          </cell>
        </row>
        <row r="82">
          <cell r="N82">
            <v>7701.98</v>
          </cell>
        </row>
        <row r="92">
          <cell r="N92">
            <v>24922.999999999996</v>
          </cell>
        </row>
        <row r="102">
          <cell r="N102">
            <v>32106.209999999995</v>
          </cell>
        </row>
        <row r="112">
          <cell r="N112">
            <v>0</v>
          </cell>
        </row>
        <row r="122">
          <cell r="N12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27"/>
  <sheetViews>
    <sheetView tabSelected="1" topLeftCell="D26" workbookViewId="0">
      <selection activeCell="Q44" sqref="Q44"/>
    </sheetView>
  </sheetViews>
  <sheetFormatPr baseColWidth="10" defaultColWidth="11.44140625" defaultRowHeight="14.4" x14ac:dyDescent="0.3"/>
  <cols>
    <col min="1" max="1" width="11.44140625" customWidth="1"/>
    <col min="2" max="2" width="14.109375" bestFit="1" customWidth="1"/>
    <col min="5" max="5" width="14.5546875" customWidth="1"/>
    <col min="6" max="6" width="12.6640625" bestFit="1" customWidth="1"/>
  </cols>
  <sheetData>
    <row r="1" spans="1:7" x14ac:dyDescent="0.3">
      <c r="A1" s="2" t="s">
        <v>12</v>
      </c>
      <c r="E1" s="2" t="s">
        <v>13</v>
      </c>
    </row>
    <row r="3" spans="1:7" x14ac:dyDescent="0.3">
      <c r="A3" s="15" t="s">
        <v>6</v>
      </c>
      <c r="B3" s="1" t="s">
        <v>0</v>
      </c>
      <c r="C3" s="3">
        <v>2</v>
      </c>
      <c r="F3" s="3" t="s">
        <v>10</v>
      </c>
      <c r="G3" s="4" t="s">
        <v>11</v>
      </c>
    </row>
    <row r="4" spans="1:7" x14ac:dyDescent="0.3">
      <c r="A4" s="15"/>
      <c r="B4" s="1" t="s">
        <v>1</v>
      </c>
      <c r="C4" s="3">
        <v>5</v>
      </c>
      <c r="E4" s="1" t="s">
        <v>0</v>
      </c>
      <c r="F4" s="8">
        <f>SUMIF($B$3:$B$26,E4,$C$3:$C$26)</f>
        <v>12</v>
      </c>
      <c r="G4" s="11">
        <f ca="1">SommeSiCouleur2($C$3:$C$26,E4,6)</f>
        <v>3</v>
      </c>
    </row>
    <row r="5" spans="1:7" x14ac:dyDescent="0.3">
      <c r="A5" s="15"/>
      <c r="B5" s="1" t="s">
        <v>2</v>
      </c>
      <c r="C5" s="13">
        <v>6</v>
      </c>
      <c r="D5" s="12"/>
      <c r="E5" s="1" t="s">
        <v>1</v>
      </c>
      <c r="F5" s="8">
        <f t="shared" ref="F5:F8" si="0">SUMIF($B$3:$B$26,E5,$C$3:$C$26)</f>
        <v>17</v>
      </c>
      <c r="G5" s="11">
        <f t="shared" ref="G5:G9" ca="1" si="1">SommeSiCouleur2($C$3:$C$26,E5,6)</f>
        <v>6</v>
      </c>
    </row>
    <row r="6" spans="1:7" x14ac:dyDescent="0.3">
      <c r="A6" s="15"/>
      <c r="B6" s="1" t="s">
        <v>3</v>
      </c>
      <c r="C6" s="3">
        <v>5</v>
      </c>
      <c r="D6" s="12"/>
      <c r="E6" s="1" t="s">
        <v>2</v>
      </c>
      <c r="F6" s="8">
        <f t="shared" si="0"/>
        <v>14</v>
      </c>
      <c r="G6" s="11">
        <f t="shared" ca="1" si="1"/>
        <v>12</v>
      </c>
    </row>
    <row r="7" spans="1:7" x14ac:dyDescent="0.3">
      <c r="A7" s="15"/>
      <c r="B7" s="1" t="s">
        <v>4</v>
      </c>
      <c r="C7" s="3">
        <v>4</v>
      </c>
      <c r="D7" s="12"/>
      <c r="E7" s="1" t="s">
        <v>3</v>
      </c>
      <c r="F7" s="8">
        <f t="shared" si="0"/>
        <v>14</v>
      </c>
      <c r="G7" s="11">
        <f ca="1">SommeSiCouleur2($C$3:$C$26,E7,6)</f>
        <v>6</v>
      </c>
    </row>
    <row r="8" spans="1:7" x14ac:dyDescent="0.3">
      <c r="A8" s="15"/>
      <c r="B8" s="1" t="s">
        <v>5</v>
      </c>
      <c r="C8" s="3">
        <v>8</v>
      </c>
      <c r="D8" s="12"/>
      <c r="E8" s="1" t="s">
        <v>4</v>
      </c>
      <c r="F8" s="8">
        <f t="shared" si="0"/>
        <v>25</v>
      </c>
      <c r="G8" s="11">
        <f t="shared" ca="1" si="1"/>
        <v>0</v>
      </c>
    </row>
    <row r="9" spans="1:7" x14ac:dyDescent="0.3">
      <c r="A9" s="15" t="s">
        <v>7</v>
      </c>
      <c r="B9" s="1" t="s">
        <v>0</v>
      </c>
      <c r="C9" s="3">
        <v>3</v>
      </c>
      <c r="D9" s="12"/>
      <c r="E9" s="1" t="s">
        <v>5</v>
      </c>
      <c r="F9" s="8">
        <f>SUMIF($B$3:$B$26,E9,$C$3:$C$26)</f>
        <v>13</v>
      </c>
      <c r="G9" s="11">
        <f t="shared" ca="1" si="1"/>
        <v>0</v>
      </c>
    </row>
    <row r="10" spans="1:7" x14ac:dyDescent="0.3">
      <c r="A10" s="15"/>
      <c r="B10" s="1" t="s">
        <v>1</v>
      </c>
      <c r="C10" s="13">
        <v>5</v>
      </c>
      <c r="D10" s="12"/>
      <c r="E10" s="5" t="s">
        <v>10</v>
      </c>
      <c r="F10" s="9">
        <f>SUM(F4:F9)</f>
        <v>95</v>
      </c>
      <c r="G10" s="10">
        <f ca="1">SUM(G4:G9)</f>
        <v>27</v>
      </c>
    </row>
    <row r="11" spans="1:7" x14ac:dyDescent="0.3">
      <c r="A11" s="15"/>
      <c r="B11" s="1" t="s">
        <v>2</v>
      </c>
      <c r="C11" s="13">
        <v>2</v>
      </c>
      <c r="D11" s="12"/>
    </row>
    <row r="12" spans="1:7" x14ac:dyDescent="0.3">
      <c r="A12" s="15"/>
      <c r="B12" s="1" t="s">
        <v>3</v>
      </c>
      <c r="C12" s="13">
        <v>6</v>
      </c>
      <c r="F12" s="6" t="s">
        <v>15</v>
      </c>
      <c r="G12" t="s">
        <v>16</v>
      </c>
    </row>
    <row r="13" spans="1:7" x14ac:dyDescent="0.3">
      <c r="A13" s="15"/>
      <c r="B13" s="1" t="s">
        <v>4</v>
      </c>
      <c r="C13" s="3">
        <v>8</v>
      </c>
      <c r="F13" s="6" t="s">
        <v>14</v>
      </c>
      <c r="G13" t="s">
        <v>17</v>
      </c>
    </row>
    <row r="14" spans="1:7" x14ac:dyDescent="0.3">
      <c r="A14" s="15"/>
      <c r="B14" s="1" t="s">
        <v>5</v>
      </c>
      <c r="C14" s="3">
        <v>2</v>
      </c>
    </row>
    <row r="15" spans="1:7" x14ac:dyDescent="0.3">
      <c r="A15" s="15" t="s">
        <v>8</v>
      </c>
      <c r="B15" s="1" t="s">
        <v>0</v>
      </c>
      <c r="C15" s="3">
        <v>4</v>
      </c>
      <c r="F15" s="7" t="s">
        <v>18</v>
      </c>
    </row>
    <row r="16" spans="1:7" x14ac:dyDescent="0.3">
      <c r="A16" s="15"/>
      <c r="B16" s="1" t="s">
        <v>1</v>
      </c>
      <c r="C16" s="3">
        <v>6</v>
      </c>
    </row>
    <row r="17" spans="1:18" x14ac:dyDescent="0.3">
      <c r="A17" s="15"/>
      <c r="B17" s="1" t="s">
        <v>2</v>
      </c>
      <c r="C17" s="13">
        <v>4</v>
      </c>
      <c r="D17" s="12"/>
      <c r="F17" s="7" t="s">
        <v>19</v>
      </c>
    </row>
    <row r="18" spans="1:18" x14ac:dyDescent="0.3">
      <c r="A18" s="15"/>
      <c r="B18" s="1" t="s">
        <v>3</v>
      </c>
      <c r="C18" s="3">
        <v>2</v>
      </c>
      <c r="F18" t="s">
        <v>20</v>
      </c>
    </row>
    <row r="19" spans="1:18" x14ac:dyDescent="0.3">
      <c r="A19" s="15"/>
      <c r="B19" s="1" t="s">
        <v>4</v>
      </c>
      <c r="C19" s="3">
        <v>6</v>
      </c>
    </row>
    <row r="20" spans="1:18" x14ac:dyDescent="0.3">
      <c r="A20" s="15"/>
      <c r="B20" s="1" t="s">
        <v>5</v>
      </c>
      <c r="C20" s="3">
        <v>1</v>
      </c>
    </row>
    <row r="21" spans="1:18" x14ac:dyDescent="0.3">
      <c r="A21" s="15" t="s">
        <v>9</v>
      </c>
      <c r="B21" s="1" t="s">
        <v>0</v>
      </c>
      <c r="C21" s="13">
        <v>3</v>
      </c>
    </row>
    <row r="22" spans="1:18" x14ac:dyDescent="0.3">
      <c r="A22" s="15"/>
      <c r="B22" s="1" t="s">
        <v>1</v>
      </c>
      <c r="C22" s="13">
        <v>1</v>
      </c>
    </row>
    <row r="23" spans="1:18" x14ac:dyDescent="0.3">
      <c r="A23" s="15"/>
      <c r="B23" s="1" t="s">
        <v>2</v>
      </c>
      <c r="C23" s="14">
        <v>2</v>
      </c>
    </row>
    <row r="24" spans="1:18" x14ac:dyDescent="0.3">
      <c r="A24" s="15"/>
      <c r="B24" s="1" t="s">
        <v>3</v>
      </c>
      <c r="C24" s="3">
        <v>1</v>
      </c>
    </row>
    <row r="25" spans="1:18" x14ac:dyDescent="0.3">
      <c r="A25" s="15"/>
      <c r="B25" s="1" t="s">
        <v>4</v>
      </c>
      <c r="C25" s="3">
        <v>7</v>
      </c>
    </row>
    <row r="26" spans="1:18" x14ac:dyDescent="0.3">
      <c r="A26" s="15"/>
      <c r="B26" s="1" t="s">
        <v>5</v>
      </c>
      <c r="C26" s="3">
        <v>2</v>
      </c>
    </row>
    <row r="28" spans="1:18" ht="15" thickBot="1" x14ac:dyDescent="0.35"/>
    <row r="29" spans="1:18" ht="15" thickBot="1" x14ac:dyDescent="0.35">
      <c r="K29" s="102" t="s">
        <v>22</v>
      </c>
      <c r="L29" s="103"/>
      <c r="M29" s="102" t="s">
        <v>23</v>
      </c>
      <c r="N29" s="103"/>
      <c r="O29" s="102" t="s">
        <v>24</v>
      </c>
      <c r="P29" s="103"/>
      <c r="Q29" s="102" t="s">
        <v>25</v>
      </c>
      <c r="R29" s="103"/>
    </row>
    <row r="30" spans="1:18" ht="15" thickBot="1" x14ac:dyDescent="0.35">
      <c r="A30" s="20"/>
      <c r="B30" s="17"/>
      <c r="C30" s="17"/>
      <c r="D30" s="17"/>
      <c r="E30" s="100" t="s">
        <v>31</v>
      </c>
      <c r="F30" s="77"/>
      <c r="G30" s="77" t="s">
        <v>32</v>
      </c>
      <c r="H30" s="78"/>
      <c r="K30" s="110" t="s">
        <v>10</v>
      </c>
      <c r="L30" s="111" t="s">
        <v>11</v>
      </c>
      <c r="M30" s="112" t="s">
        <v>10</v>
      </c>
      <c r="N30" s="111" t="s">
        <v>11</v>
      </c>
      <c r="O30" s="112" t="s">
        <v>10</v>
      </c>
      <c r="P30" s="111" t="s">
        <v>11</v>
      </c>
      <c r="Q30" s="112" t="s">
        <v>10</v>
      </c>
      <c r="R30" s="113" t="s">
        <v>11</v>
      </c>
    </row>
    <row r="31" spans="1:18" ht="15" thickBot="1" x14ac:dyDescent="0.35">
      <c r="A31" s="26"/>
      <c r="B31" s="17"/>
      <c r="C31" s="17"/>
      <c r="D31" s="17"/>
      <c r="E31" s="101" t="s">
        <v>22</v>
      </c>
      <c r="F31" s="79" t="s">
        <v>23</v>
      </c>
      <c r="G31" s="79" t="s">
        <v>24</v>
      </c>
      <c r="H31" s="80" t="s">
        <v>25</v>
      </c>
      <c r="J31" s="104" t="s">
        <v>0</v>
      </c>
      <c r="K31" s="105">
        <f>SUMIF($D$32:$D$103,$J31,$E$32:$E$103)</f>
        <v>0</v>
      </c>
      <c r="L31" s="106">
        <f ca="1">SommeSiCouleur2($E$32:$E$103,J31,6)</f>
        <v>0</v>
      </c>
      <c r="M31" s="105">
        <f>SUMIF($D$32:$D$103,$J31,$F$32:$F$103)</f>
        <v>6</v>
      </c>
      <c r="N31" s="106">
        <f ca="1">SommeSiCouleur2($F$32:$F$103,J31,6)</f>
        <v>0</v>
      </c>
      <c r="O31" s="105">
        <f>SUMIF($D$32:$D$103,$J31,$G$32:$G$103)</f>
        <v>0</v>
      </c>
      <c r="P31" s="106">
        <f ca="1">SommeSiCouleur2($G$32:$G$103,J31,6)</f>
        <v>0</v>
      </c>
      <c r="Q31" s="105">
        <f>SUMIF($D$32:$D$103,J31,$H$32:$H$103)</f>
        <v>40</v>
      </c>
      <c r="R31" s="107">
        <f ca="1">SommeSiCouleur2($H$32:$H$103,J31,6)</f>
        <v>0</v>
      </c>
    </row>
    <row r="32" spans="1:18" x14ac:dyDescent="0.3">
      <c r="A32" s="31">
        <f>A23</f>
        <v>0</v>
      </c>
      <c r="B32" s="32">
        <v>0</v>
      </c>
      <c r="C32" s="32">
        <v>4.1666666666666664E-2</v>
      </c>
      <c r="D32" s="34" t="s">
        <v>3</v>
      </c>
      <c r="E32" s="81"/>
      <c r="F32" s="81"/>
      <c r="G32" s="81"/>
      <c r="H32" s="82"/>
      <c r="J32" s="108" t="s">
        <v>1</v>
      </c>
      <c r="K32" s="8">
        <f>SUMIF($D$32:$D$103,$J32,$E$32:$E$103)</f>
        <v>0</v>
      </c>
      <c r="L32" s="11">
        <f ca="1">SommeSiCouleur2($F$32:$F$103,J32,6)</f>
        <v>0</v>
      </c>
      <c r="M32" s="8">
        <f t="shared" ref="K32:M36" si="2">SUMIF($D$32:$D$103,$J32,$F$32:$F$103)</f>
        <v>6</v>
      </c>
      <c r="N32" s="11">
        <f t="shared" ref="N32:N36" ca="1" si="3">SommeSiCouleur2($F$32:$F$103,J32,6)</f>
        <v>0</v>
      </c>
      <c r="O32" s="8">
        <f t="shared" ref="O32:O36" si="4">SUMIF($D$32:$D$103,$J32,$G$32:$G$103)</f>
        <v>0</v>
      </c>
      <c r="P32" s="11">
        <f t="shared" ref="P32:P36" ca="1" si="5">SommeSiCouleur2($G$32:$G$103,J32,6)</f>
        <v>0</v>
      </c>
      <c r="Q32" s="8">
        <f t="shared" ref="Q32:Q36" si="6">SUMIF($D$32:$D$103,J32,$H$32:$H$103)</f>
        <v>18</v>
      </c>
      <c r="R32" s="109">
        <f t="shared" ref="R32:R36" ca="1" si="7">SommeSiCouleur2($H$32:$H$103,J32,6)</f>
        <v>0</v>
      </c>
    </row>
    <row r="33" spans="1:18" x14ac:dyDescent="0.3">
      <c r="A33" s="38"/>
      <c r="B33" s="39">
        <v>4.1666666666666664E-2</v>
      </c>
      <c r="C33" s="39">
        <v>8.3333333333333329E-2</v>
      </c>
      <c r="D33" s="40" t="s">
        <v>3</v>
      </c>
      <c r="E33" s="83"/>
      <c r="F33" s="83"/>
      <c r="G33" s="83"/>
      <c r="H33" s="84"/>
      <c r="J33" s="108" t="s">
        <v>2</v>
      </c>
      <c r="K33" s="8">
        <f t="shared" si="2"/>
        <v>0</v>
      </c>
      <c r="L33" s="11">
        <f ca="1">SommeSiCouleur2($F$32:$F$103,J33,6)</f>
        <v>0</v>
      </c>
      <c r="M33" s="8">
        <f t="shared" si="2"/>
        <v>0</v>
      </c>
      <c r="N33" s="11">
        <f t="shared" ca="1" si="3"/>
        <v>0</v>
      </c>
      <c r="O33" s="8">
        <f t="shared" si="4"/>
        <v>0</v>
      </c>
      <c r="P33" s="11">
        <f t="shared" ca="1" si="5"/>
        <v>0</v>
      </c>
      <c r="Q33" s="8">
        <f t="shared" si="6"/>
        <v>14</v>
      </c>
      <c r="R33" s="109">
        <f ca="1">SommeSiCouleur2($H$32:$H$103,J33,6)</f>
        <v>0</v>
      </c>
    </row>
    <row r="34" spans="1:18" x14ac:dyDescent="0.3">
      <c r="A34" s="38"/>
      <c r="B34" s="39">
        <v>8.3333333333333329E-2</v>
      </c>
      <c r="C34" s="39">
        <v>0.125</v>
      </c>
      <c r="D34" s="40" t="s">
        <v>3</v>
      </c>
      <c r="E34" s="83"/>
      <c r="F34" s="83"/>
      <c r="G34" s="83"/>
      <c r="H34" s="84"/>
      <c r="J34" s="108" t="s">
        <v>3</v>
      </c>
      <c r="K34" s="8">
        <f t="shared" si="2"/>
        <v>0</v>
      </c>
      <c r="L34" s="11">
        <f ca="1">SommeSiCouleur2($F$32:$F$103,J34,6)</f>
        <v>0</v>
      </c>
      <c r="M34" s="8">
        <f t="shared" si="2"/>
        <v>0</v>
      </c>
      <c r="N34" s="11">
        <f t="shared" ca="1" si="3"/>
        <v>0</v>
      </c>
      <c r="O34" s="8">
        <f t="shared" si="4"/>
        <v>0</v>
      </c>
      <c r="P34" s="11">
        <f t="shared" ca="1" si="5"/>
        <v>0</v>
      </c>
      <c r="Q34" s="8">
        <f t="shared" si="6"/>
        <v>3</v>
      </c>
      <c r="R34" s="109">
        <f t="shared" ca="1" si="7"/>
        <v>0</v>
      </c>
    </row>
    <row r="35" spans="1:18" x14ac:dyDescent="0.3">
      <c r="A35" s="38"/>
      <c r="B35" s="39">
        <v>0.125</v>
      </c>
      <c r="C35" s="39">
        <v>0.16666666666666699</v>
      </c>
      <c r="D35" s="40" t="s">
        <v>3</v>
      </c>
      <c r="E35" s="83"/>
      <c r="F35" s="83"/>
      <c r="G35" s="83"/>
      <c r="H35" s="84"/>
      <c r="J35" s="108" t="s">
        <v>4</v>
      </c>
      <c r="K35" s="8">
        <f t="shared" si="2"/>
        <v>0</v>
      </c>
      <c r="L35" s="11">
        <f ca="1">SommeSiCouleur2($F$32:$F$103,J35,6)</f>
        <v>0</v>
      </c>
      <c r="M35" s="8">
        <f t="shared" si="2"/>
        <v>0</v>
      </c>
      <c r="N35" s="11">
        <f t="shared" ca="1" si="3"/>
        <v>0</v>
      </c>
      <c r="O35" s="8">
        <f t="shared" si="4"/>
        <v>0</v>
      </c>
      <c r="P35" s="11">
        <f t="shared" ca="1" si="5"/>
        <v>0</v>
      </c>
      <c r="Q35" s="8">
        <f t="shared" si="6"/>
        <v>0</v>
      </c>
      <c r="R35" s="109">
        <f t="shared" ca="1" si="7"/>
        <v>0</v>
      </c>
    </row>
    <row r="36" spans="1:18" ht="15" thickBot="1" x14ac:dyDescent="0.35">
      <c r="A36" s="38"/>
      <c r="B36" s="39">
        <v>0.16666666666666699</v>
      </c>
      <c r="C36" s="39">
        <v>0.20833333333333401</v>
      </c>
      <c r="D36" s="40" t="s">
        <v>3</v>
      </c>
      <c r="E36" s="83"/>
      <c r="F36" s="83"/>
      <c r="G36" s="83"/>
      <c r="H36" s="84"/>
      <c r="J36" s="114" t="s">
        <v>5</v>
      </c>
      <c r="K36" s="115">
        <f t="shared" si="2"/>
        <v>0</v>
      </c>
      <c r="L36" s="116">
        <f ca="1">SommeSiCouleur2($F$32:$F$103,J36,6)</f>
        <v>0</v>
      </c>
      <c r="M36" s="115">
        <f t="shared" si="2"/>
        <v>0</v>
      </c>
      <c r="N36" s="116">
        <f t="shared" ca="1" si="3"/>
        <v>0</v>
      </c>
      <c r="O36" s="115">
        <f t="shared" si="4"/>
        <v>0</v>
      </c>
      <c r="P36" s="116">
        <f t="shared" ca="1" si="5"/>
        <v>0</v>
      </c>
      <c r="Q36" s="115">
        <f t="shared" si="6"/>
        <v>0</v>
      </c>
      <c r="R36" s="117">
        <f t="shared" ca="1" si="7"/>
        <v>0</v>
      </c>
    </row>
    <row r="37" spans="1:18" ht="15" thickBot="1" x14ac:dyDescent="0.35">
      <c r="A37" s="38"/>
      <c r="B37" s="44">
        <v>0.20833333333333301</v>
      </c>
      <c r="C37" s="44">
        <v>0.25</v>
      </c>
      <c r="D37" s="46" t="s">
        <v>3</v>
      </c>
      <c r="E37" s="85"/>
      <c r="F37" s="85"/>
      <c r="G37" s="85"/>
      <c r="H37" s="86"/>
      <c r="J37" s="118" t="s">
        <v>10</v>
      </c>
      <c r="K37" s="111">
        <f>SUM(K31:K36)</f>
        <v>0</v>
      </c>
      <c r="L37" s="119">
        <f ca="1">SUM(L31:L36)</f>
        <v>0</v>
      </c>
      <c r="M37" s="111">
        <f>SUM(M31:M36)</f>
        <v>12</v>
      </c>
      <c r="N37" s="119">
        <f ca="1">SUM(N31:N36)</f>
        <v>0</v>
      </c>
      <c r="O37" s="111">
        <f>SUM(O31:O36)</f>
        <v>0</v>
      </c>
      <c r="P37" s="119">
        <f ca="1">SUM(P31:P36)</f>
        <v>0</v>
      </c>
      <c r="Q37" s="111">
        <f>SUM(Q31:Q36)</f>
        <v>75</v>
      </c>
      <c r="R37" s="120">
        <f ca="1">SUM(R31:R36)</f>
        <v>0</v>
      </c>
    </row>
    <row r="38" spans="1:18" x14ac:dyDescent="0.3">
      <c r="A38" s="38"/>
      <c r="B38" s="39">
        <v>0.25</v>
      </c>
      <c r="C38" s="39">
        <v>0.29166666666666702</v>
      </c>
      <c r="D38" s="40" t="s">
        <v>2</v>
      </c>
      <c r="E38" s="83"/>
      <c r="F38" s="83"/>
      <c r="G38" s="83"/>
      <c r="H38" s="84"/>
    </row>
    <row r="39" spans="1:18" x14ac:dyDescent="0.3">
      <c r="A39" s="38"/>
      <c r="B39" s="39">
        <v>0.29166666666666702</v>
      </c>
      <c r="C39" s="39">
        <v>0.33333333333333398</v>
      </c>
      <c r="D39" s="40" t="s">
        <v>2</v>
      </c>
      <c r="E39" s="83"/>
      <c r="F39" s="83"/>
      <c r="G39" s="83"/>
      <c r="H39" s="92">
        <v>1</v>
      </c>
    </row>
    <row r="40" spans="1:18" x14ac:dyDescent="0.3">
      <c r="A40" s="38"/>
      <c r="B40" s="39">
        <v>0.33333333333333298</v>
      </c>
      <c r="C40" s="39">
        <v>0.375</v>
      </c>
      <c r="D40" s="40" t="s">
        <v>2</v>
      </c>
      <c r="E40" s="83"/>
      <c r="F40" s="87"/>
      <c r="G40" s="83"/>
      <c r="H40" s="92">
        <v>1</v>
      </c>
    </row>
    <row r="41" spans="1:18" x14ac:dyDescent="0.3">
      <c r="A41" s="38"/>
      <c r="B41" s="39">
        <v>0.375</v>
      </c>
      <c r="C41" s="39">
        <v>0.41666666666666702</v>
      </c>
      <c r="D41" s="40" t="s">
        <v>2</v>
      </c>
      <c r="E41" s="83"/>
      <c r="F41" s="87"/>
      <c r="G41" s="83"/>
      <c r="H41" s="92">
        <v>1</v>
      </c>
    </row>
    <row r="42" spans="1:18" x14ac:dyDescent="0.3">
      <c r="A42" s="38"/>
      <c r="B42" s="39">
        <v>0.41666666666666702</v>
      </c>
      <c r="C42" s="39">
        <v>0.45833333333333398</v>
      </c>
      <c r="D42" s="40" t="s">
        <v>2</v>
      </c>
      <c r="E42" s="83"/>
      <c r="F42" s="87"/>
      <c r="G42" s="83"/>
      <c r="H42" s="92">
        <v>1</v>
      </c>
    </row>
    <row r="43" spans="1:18" x14ac:dyDescent="0.3">
      <c r="A43" s="38"/>
      <c r="B43" s="39">
        <v>0.45833333333333298</v>
      </c>
      <c r="C43" s="39">
        <v>0.5</v>
      </c>
      <c r="D43" s="40" t="s">
        <v>2</v>
      </c>
      <c r="E43" s="83"/>
      <c r="F43" s="87"/>
      <c r="G43" s="83"/>
      <c r="H43" s="92">
        <v>1</v>
      </c>
    </row>
    <row r="44" spans="1:18" x14ac:dyDescent="0.3">
      <c r="A44" s="38"/>
      <c r="B44" s="39">
        <v>0.5</v>
      </c>
      <c r="C44" s="39">
        <v>0.54166666666666696</v>
      </c>
      <c r="D44" s="40" t="s">
        <v>2</v>
      </c>
      <c r="E44" s="83"/>
      <c r="F44" s="83"/>
      <c r="G44" s="83"/>
      <c r="H44" s="92">
        <v>1</v>
      </c>
    </row>
    <row r="45" spans="1:18" x14ac:dyDescent="0.3">
      <c r="A45" s="38"/>
      <c r="B45" s="39">
        <v>0.54166666666666696</v>
      </c>
      <c r="C45" s="39">
        <v>0.58333333333333404</v>
      </c>
      <c r="D45" s="40" t="s">
        <v>2</v>
      </c>
      <c r="E45" s="83"/>
      <c r="F45" s="83"/>
      <c r="G45" s="83"/>
      <c r="H45" s="92">
        <v>1</v>
      </c>
    </row>
    <row r="46" spans="1:18" x14ac:dyDescent="0.3">
      <c r="A46" s="38"/>
      <c r="B46" s="39">
        <v>0.58333333333333304</v>
      </c>
      <c r="C46" s="39">
        <v>0.625</v>
      </c>
      <c r="D46" s="40" t="s">
        <v>2</v>
      </c>
      <c r="E46" s="83"/>
      <c r="F46" s="83"/>
      <c r="G46" s="83"/>
      <c r="H46" s="84">
        <v>1</v>
      </c>
    </row>
    <row r="47" spans="1:18" x14ac:dyDescent="0.3">
      <c r="A47" s="38"/>
      <c r="B47" s="39">
        <v>0.625</v>
      </c>
      <c r="C47" s="39">
        <v>0.66666666666666696</v>
      </c>
      <c r="D47" s="40" t="s">
        <v>2</v>
      </c>
      <c r="E47" s="83"/>
      <c r="F47" s="83"/>
      <c r="G47" s="83"/>
      <c r="H47" s="84">
        <v>1</v>
      </c>
    </row>
    <row r="48" spans="1:18" x14ac:dyDescent="0.3">
      <c r="A48" s="38"/>
      <c r="B48" s="39">
        <v>0.66666666666666696</v>
      </c>
      <c r="C48" s="39">
        <v>0.70833333333333404</v>
      </c>
      <c r="D48" s="40" t="s">
        <v>2</v>
      </c>
      <c r="E48" s="83"/>
      <c r="F48" s="83"/>
      <c r="G48" s="83"/>
      <c r="H48" s="84">
        <v>1</v>
      </c>
    </row>
    <row r="49" spans="1:8" x14ac:dyDescent="0.3">
      <c r="A49" s="38"/>
      <c r="B49" s="39">
        <v>0.70833333333333304</v>
      </c>
      <c r="C49" s="39">
        <v>0.75</v>
      </c>
      <c r="D49" s="40" t="s">
        <v>2</v>
      </c>
      <c r="E49" s="83"/>
      <c r="F49" s="83"/>
      <c r="G49" s="83"/>
      <c r="H49" s="84">
        <v>1</v>
      </c>
    </row>
    <row r="50" spans="1:8" x14ac:dyDescent="0.3">
      <c r="A50" s="38"/>
      <c r="B50" s="39">
        <v>0.75</v>
      </c>
      <c r="C50" s="39">
        <v>0.79166666666666696</v>
      </c>
      <c r="D50" s="40" t="s">
        <v>2</v>
      </c>
      <c r="E50" s="83"/>
      <c r="F50" s="83"/>
      <c r="G50" s="83"/>
      <c r="H50" s="84">
        <v>1</v>
      </c>
    </row>
    <row r="51" spans="1:8" x14ac:dyDescent="0.3">
      <c r="A51" s="38"/>
      <c r="B51" s="39">
        <v>0.79166666666666696</v>
      </c>
      <c r="C51" s="39">
        <v>0.83333333333333404</v>
      </c>
      <c r="D51" s="40" t="s">
        <v>2</v>
      </c>
      <c r="E51" s="83"/>
      <c r="F51" s="83"/>
      <c r="G51" s="83"/>
      <c r="H51" s="84">
        <v>1</v>
      </c>
    </row>
    <row r="52" spans="1:8" x14ac:dyDescent="0.3">
      <c r="A52" s="38"/>
      <c r="B52" s="39">
        <v>0.83333333333333304</v>
      </c>
      <c r="C52" s="39">
        <v>0.875</v>
      </c>
      <c r="D52" s="40" t="s">
        <v>2</v>
      </c>
      <c r="E52" s="83"/>
      <c r="F52" s="83"/>
      <c r="G52" s="83"/>
      <c r="H52" s="84">
        <v>1</v>
      </c>
    </row>
    <row r="53" spans="1:8" x14ac:dyDescent="0.3">
      <c r="A53" s="38"/>
      <c r="B53" s="50">
        <v>0.875</v>
      </c>
      <c r="C53" s="50">
        <v>0.91666666666666696</v>
      </c>
      <c r="D53" s="52" t="s">
        <v>3</v>
      </c>
      <c r="E53" s="88"/>
      <c r="F53" s="88"/>
      <c r="G53" s="88"/>
      <c r="H53" s="89">
        <v>1</v>
      </c>
    </row>
    <row r="54" spans="1:8" x14ac:dyDescent="0.3">
      <c r="A54" s="38"/>
      <c r="B54" s="39">
        <v>0.91666666666666696</v>
      </c>
      <c r="C54" s="39">
        <v>0.95833333333333404</v>
      </c>
      <c r="D54" s="40" t="s">
        <v>3</v>
      </c>
      <c r="E54" s="83"/>
      <c r="F54" s="83"/>
      <c r="G54" s="83"/>
      <c r="H54" s="84">
        <v>1</v>
      </c>
    </row>
    <row r="55" spans="1:8" ht="15" thickBot="1" x14ac:dyDescent="0.35">
      <c r="A55" s="56"/>
      <c r="B55" s="57">
        <v>0.95833333333333304</v>
      </c>
      <c r="C55" s="57">
        <v>1</v>
      </c>
      <c r="D55" s="59" t="s">
        <v>3</v>
      </c>
      <c r="E55" s="90"/>
      <c r="F55" s="90"/>
      <c r="G55" s="90"/>
      <c r="H55" s="91">
        <v>1</v>
      </c>
    </row>
    <row r="56" spans="1:8" x14ac:dyDescent="0.3">
      <c r="A56" s="63" t="e">
        <f>+#REF!+1</f>
        <v>#REF!</v>
      </c>
      <c r="B56" s="32">
        <v>0</v>
      </c>
      <c r="C56" s="32">
        <v>4.1666666666666664E-2</v>
      </c>
      <c r="D56" s="34" t="s">
        <v>1</v>
      </c>
      <c r="E56" s="81"/>
      <c r="F56" s="81"/>
      <c r="G56" s="81"/>
      <c r="H56" s="82"/>
    </row>
    <row r="57" spans="1:8" x14ac:dyDescent="0.3">
      <c r="A57" s="64"/>
      <c r="B57" s="39">
        <v>4.1666666666666664E-2</v>
      </c>
      <c r="C57" s="39">
        <v>8.3333333333333329E-2</v>
      </c>
      <c r="D57" s="40" t="s">
        <v>1</v>
      </c>
      <c r="E57" s="83"/>
      <c r="F57" s="83"/>
      <c r="G57" s="83"/>
      <c r="H57" s="84"/>
    </row>
    <row r="58" spans="1:8" x14ac:dyDescent="0.3">
      <c r="A58" s="64"/>
      <c r="B58" s="39">
        <v>8.3333333333333329E-2</v>
      </c>
      <c r="C58" s="39">
        <v>0.125</v>
      </c>
      <c r="D58" s="40" t="s">
        <v>1</v>
      </c>
      <c r="E58" s="83"/>
      <c r="F58" s="83"/>
      <c r="G58" s="83"/>
      <c r="H58" s="84"/>
    </row>
    <row r="59" spans="1:8" x14ac:dyDescent="0.3">
      <c r="A59" s="64"/>
      <c r="B59" s="39">
        <v>0.125</v>
      </c>
      <c r="C59" s="39">
        <v>0.16666666666666699</v>
      </c>
      <c r="D59" s="40" t="s">
        <v>1</v>
      </c>
      <c r="E59" s="83"/>
      <c r="F59" s="83"/>
      <c r="G59" s="83"/>
      <c r="H59" s="84"/>
    </row>
    <row r="60" spans="1:8" x14ac:dyDescent="0.3">
      <c r="A60" s="64"/>
      <c r="B60" s="39">
        <v>0.16666666666666699</v>
      </c>
      <c r="C60" s="39">
        <v>0.20833333333333401</v>
      </c>
      <c r="D60" s="40" t="s">
        <v>1</v>
      </c>
      <c r="E60" s="83"/>
      <c r="F60" s="83"/>
      <c r="G60" s="83"/>
      <c r="H60" s="84"/>
    </row>
    <row r="61" spans="1:8" x14ac:dyDescent="0.3">
      <c r="A61" s="64"/>
      <c r="B61" s="44">
        <v>0.20833333333333301</v>
      </c>
      <c r="C61" s="44">
        <v>0.25</v>
      </c>
      <c r="D61" s="46" t="s">
        <v>1</v>
      </c>
      <c r="E61" s="85"/>
      <c r="F61" s="85"/>
      <c r="G61" s="85"/>
      <c r="H61" s="86"/>
    </row>
    <row r="62" spans="1:8" x14ac:dyDescent="0.3">
      <c r="A62" s="64"/>
      <c r="B62" s="39">
        <v>0.25</v>
      </c>
      <c r="C62" s="39">
        <v>0.29166666666666702</v>
      </c>
      <c r="D62" s="40" t="s">
        <v>0</v>
      </c>
      <c r="E62" s="83"/>
      <c r="F62" s="83"/>
      <c r="G62" s="83"/>
      <c r="H62" s="84"/>
    </row>
    <row r="63" spans="1:8" x14ac:dyDescent="0.3">
      <c r="A63" s="64"/>
      <c r="B63" s="39">
        <v>0.29166666666666702</v>
      </c>
      <c r="C63" s="39">
        <v>0.33333333333333398</v>
      </c>
      <c r="D63" s="40" t="s">
        <v>0</v>
      </c>
      <c r="E63" s="83"/>
      <c r="F63" s="83"/>
      <c r="G63" s="83"/>
      <c r="H63" s="84">
        <v>1</v>
      </c>
    </row>
    <row r="64" spans="1:8" x14ac:dyDescent="0.3">
      <c r="A64" s="64"/>
      <c r="B64" s="39">
        <v>0.33333333333333298</v>
      </c>
      <c r="C64" s="39">
        <v>0.375</v>
      </c>
      <c r="D64" s="40" t="s">
        <v>0</v>
      </c>
      <c r="E64" s="83"/>
      <c r="F64" s="83"/>
      <c r="G64" s="83"/>
      <c r="H64" s="84">
        <v>1</v>
      </c>
    </row>
    <row r="65" spans="1:8" x14ac:dyDescent="0.3">
      <c r="A65" s="64"/>
      <c r="B65" s="39">
        <v>0.375</v>
      </c>
      <c r="C65" s="39">
        <v>0.41666666666666702</v>
      </c>
      <c r="D65" s="40" t="s">
        <v>0</v>
      </c>
      <c r="E65" s="83"/>
      <c r="F65" s="83"/>
      <c r="G65" s="83"/>
      <c r="H65" s="84">
        <v>1</v>
      </c>
    </row>
    <row r="66" spans="1:8" x14ac:dyDescent="0.3">
      <c r="A66" s="64"/>
      <c r="B66" s="39">
        <v>0.41666666666666702</v>
      </c>
      <c r="C66" s="39">
        <v>0.45833333333333398</v>
      </c>
      <c r="D66" s="40" t="s">
        <v>0</v>
      </c>
      <c r="E66" s="83"/>
      <c r="F66" s="83"/>
      <c r="G66" s="83"/>
      <c r="H66" s="84">
        <v>1</v>
      </c>
    </row>
    <row r="67" spans="1:8" x14ac:dyDescent="0.3">
      <c r="A67" s="64"/>
      <c r="B67" s="39">
        <v>0.45833333333333298</v>
      </c>
      <c r="C67" s="39">
        <v>0.5</v>
      </c>
      <c r="D67" s="40" t="s">
        <v>0</v>
      </c>
      <c r="E67" s="87"/>
      <c r="F67" s="87"/>
      <c r="G67" s="87"/>
      <c r="H67" s="84">
        <v>1</v>
      </c>
    </row>
    <row r="68" spans="1:8" x14ac:dyDescent="0.3">
      <c r="A68" s="64"/>
      <c r="B68" s="39">
        <v>0.5</v>
      </c>
      <c r="C68" s="39">
        <v>0.54166666666666696</v>
      </c>
      <c r="D68" s="40" t="s">
        <v>0</v>
      </c>
      <c r="E68" s="87"/>
      <c r="F68" s="87"/>
      <c r="G68" s="87"/>
      <c r="H68" s="84">
        <v>1</v>
      </c>
    </row>
    <row r="69" spans="1:8" x14ac:dyDescent="0.3">
      <c r="A69" s="64"/>
      <c r="B69" s="39">
        <v>0.54166666666666696</v>
      </c>
      <c r="C69" s="39">
        <v>0.58333333333333404</v>
      </c>
      <c r="D69" s="40" t="s">
        <v>0</v>
      </c>
      <c r="E69" s="87"/>
      <c r="F69" s="87"/>
      <c r="G69" s="87"/>
      <c r="H69" s="84">
        <v>1</v>
      </c>
    </row>
    <row r="70" spans="1:8" x14ac:dyDescent="0.3">
      <c r="A70" s="64"/>
      <c r="B70" s="39">
        <v>0.58333333333333304</v>
      </c>
      <c r="C70" s="39">
        <v>0.625</v>
      </c>
      <c r="D70" s="40" t="s">
        <v>0</v>
      </c>
      <c r="E70" s="87"/>
      <c r="F70" s="87"/>
      <c r="G70" s="83"/>
      <c r="H70" s="84">
        <v>1</v>
      </c>
    </row>
    <row r="71" spans="1:8" x14ac:dyDescent="0.3">
      <c r="A71" s="64"/>
      <c r="B71" s="39">
        <v>0.625</v>
      </c>
      <c r="C71" s="39">
        <v>0.66666666666666696</v>
      </c>
      <c r="D71" s="40" t="s">
        <v>0</v>
      </c>
      <c r="E71" s="83"/>
      <c r="F71" s="83"/>
      <c r="G71" s="83"/>
      <c r="H71" s="84">
        <v>1</v>
      </c>
    </row>
    <row r="72" spans="1:8" x14ac:dyDescent="0.3">
      <c r="A72" s="64"/>
      <c r="B72" s="39">
        <v>0.66666666666666696</v>
      </c>
      <c r="C72" s="39">
        <v>0.70833333333333404</v>
      </c>
      <c r="D72" s="40" t="s">
        <v>0</v>
      </c>
      <c r="E72" s="83"/>
      <c r="F72" s="83"/>
      <c r="G72" s="83"/>
      <c r="H72" s="84">
        <v>1</v>
      </c>
    </row>
    <row r="73" spans="1:8" x14ac:dyDescent="0.3">
      <c r="A73" s="64"/>
      <c r="B73" s="39">
        <v>0.70833333333333304</v>
      </c>
      <c r="C73" s="39">
        <v>0.75</v>
      </c>
      <c r="D73" s="40" t="s">
        <v>0</v>
      </c>
      <c r="E73" s="83"/>
      <c r="F73" s="83"/>
      <c r="G73" s="83"/>
      <c r="H73" s="84">
        <v>1</v>
      </c>
    </row>
    <row r="74" spans="1:8" x14ac:dyDescent="0.3">
      <c r="A74" s="64"/>
      <c r="B74" s="39">
        <v>0.75</v>
      </c>
      <c r="C74" s="39">
        <v>0.79166666666666696</v>
      </c>
      <c r="D74" s="40" t="s">
        <v>0</v>
      </c>
      <c r="E74" s="83"/>
      <c r="F74" s="83"/>
      <c r="G74" s="83"/>
      <c r="H74" s="84">
        <v>1</v>
      </c>
    </row>
    <row r="75" spans="1:8" x14ac:dyDescent="0.3">
      <c r="A75" s="64"/>
      <c r="B75" s="39">
        <v>0.79166666666666696</v>
      </c>
      <c r="C75" s="39">
        <v>0.83333333333333404</v>
      </c>
      <c r="D75" s="40" t="s">
        <v>0</v>
      </c>
      <c r="E75" s="83"/>
      <c r="F75" s="83"/>
      <c r="G75" s="83"/>
      <c r="H75" s="84">
        <v>1</v>
      </c>
    </row>
    <row r="76" spans="1:8" x14ac:dyDescent="0.3">
      <c r="A76" s="64"/>
      <c r="B76" s="39">
        <v>0.83333333333333304</v>
      </c>
      <c r="C76" s="39">
        <v>0.875</v>
      </c>
      <c r="D76" s="40" t="s">
        <v>0</v>
      </c>
      <c r="E76" s="83"/>
      <c r="F76" s="83"/>
      <c r="G76" s="83"/>
      <c r="H76" s="84">
        <v>1</v>
      </c>
    </row>
    <row r="77" spans="1:8" x14ac:dyDescent="0.3">
      <c r="A77" s="64"/>
      <c r="B77" s="50">
        <v>0.875</v>
      </c>
      <c r="C77" s="50">
        <v>0.91666666666666696</v>
      </c>
      <c r="D77" s="52" t="s">
        <v>1</v>
      </c>
      <c r="E77" s="88"/>
      <c r="F77" s="88"/>
      <c r="G77" s="88"/>
      <c r="H77" s="89">
        <v>1</v>
      </c>
    </row>
    <row r="78" spans="1:8" x14ac:dyDescent="0.3">
      <c r="A78" s="64"/>
      <c r="B78" s="39">
        <v>0.91666666666666696</v>
      </c>
      <c r="C78" s="39">
        <v>0.95833333333333404</v>
      </c>
      <c r="D78" s="40" t="s">
        <v>1</v>
      </c>
      <c r="E78" s="83"/>
      <c r="F78" s="83"/>
      <c r="G78" s="83"/>
      <c r="H78" s="84">
        <v>1</v>
      </c>
    </row>
    <row r="79" spans="1:8" ht="15" thickBot="1" x14ac:dyDescent="0.35">
      <c r="A79" s="65"/>
      <c r="B79" s="57">
        <v>0.95833333333333304</v>
      </c>
      <c r="C79" s="57">
        <v>1</v>
      </c>
      <c r="D79" s="59" t="s">
        <v>1</v>
      </c>
      <c r="E79" s="90"/>
      <c r="F79" s="90"/>
      <c r="G79" s="90"/>
      <c r="H79" s="91">
        <v>1</v>
      </c>
    </row>
    <row r="80" spans="1:8" x14ac:dyDescent="0.3">
      <c r="A80" s="63" t="e">
        <f>+A56+1</f>
        <v>#REF!</v>
      </c>
      <c r="B80" s="32">
        <v>0</v>
      </c>
      <c r="C80" s="32">
        <v>4.1666666666666664E-2</v>
      </c>
      <c r="D80" s="34" t="s">
        <v>1</v>
      </c>
      <c r="E80" s="81"/>
      <c r="F80" s="81"/>
      <c r="G80" s="81"/>
      <c r="H80" s="82"/>
    </row>
    <row r="81" spans="1:8" x14ac:dyDescent="0.3">
      <c r="A81" s="64"/>
      <c r="B81" s="39">
        <v>4.1666666666666664E-2</v>
      </c>
      <c r="C81" s="39">
        <v>8.3333333333333329E-2</v>
      </c>
      <c r="D81" s="40" t="s">
        <v>1</v>
      </c>
      <c r="E81" s="83"/>
      <c r="F81" s="83"/>
      <c r="G81" s="83"/>
      <c r="H81" s="84"/>
    </row>
    <row r="82" spans="1:8" x14ac:dyDescent="0.3">
      <c r="A82" s="64"/>
      <c r="B82" s="39">
        <v>8.3333333333333329E-2</v>
      </c>
      <c r="C82" s="39">
        <v>0.125</v>
      </c>
      <c r="D82" s="40" t="s">
        <v>1</v>
      </c>
      <c r="E82" s="83"/>
      <c r="F82" s="83"/>
      <c r="G82" s="83"/>
      <c r="H82" s="84"/>
    </row>
    <row r="83" spans="1:8" x14ac:dyDescent="0.3">
      <c r="A83" s="64"/>
      <c r="B83" s="39">
        <v>0.125</v>
      </c>
      <c r="C83" s="39">
        <v>0.16666666666666699</v>
      </c>
      <c r="D83" s="40" t="s">
        <v>1</v>
      </c>
      <c r="E83" s="83"/>
      <c r="F83" s="83"/>
      <c r="G83" s="83"/>
      <c r="H83" s="84"/>
    </row>
    <row r="84" spans="1:8" x14ac:dyDescent="0.3">
      <c r="A84" s="64"/>
      <c r="B84" s="39">
        <v>0.16666666666666699</v>
      </c>
      <c r="C84" s="39">
        <v>0.20833333333333401</v>
      </c>
      <c r="D84" s="40" t="s">
        <v>1</v>
      </c>
      <c r="E84" s="83"/>
      <c r="F84" s="83"/>
      <c r="G84" s="83"/>
      <c r="H84" s="84"/>
    </row>
    <row r="85" spans="1:8" x14ac:dyDescent="0.3">
      <c r="A85" s="64"/>
      <c r="B85" s="44">
        <v>0.20833333333333301</v>
      </c>
      <c r="C85" s="44">
        <v>0.25</v>
      </c>
      <c r="D85" s="46" t="s">
        <v>1</v>
      </c>
      <c r="E85" s="85"/>
      <c r="F85" s="85"/>
      <c r="G85" s="85"/>
      <c r="H85" s="86"/>
    </row>
    <row r="86" spans="1:8" x14ac:dyDescent="0.3">
      <c r="A86" s="64"/>
      <c r="B86" s="39">
        <v>0.25</v>
      </c>
      <c r="C86" s="39">
        <v>0.29166666666666702</v>
      </c>
      <c r="D86" s="40" t="s">
        <v>0</v>
      </c>
      <c r="E86" s="83"/>
      <c r="F86" s="83"/>
      <c r="G86" s="83"/>
      <c r="H86" s="84"/>
    </row>
    <row r="87" spans="1:8" x14ac:dyDescent="0.3">
      <c r="A87" s="64"/>
      <c r="B87" s="39">
        <v>0.29166666666666702</v>
      </c>
      <c r="C87" s="39">
        <v>0.33333333333333398</v>
      </c>
      <c r="D87" s="40" t="s">
        <v>0</v>
      </c>
      <c r="E87" s="83"/>
      <c r="F87" s="83"/>
      <c r="G87" s="83"/>
      <c r="H87" s="84">
        <v>1</v>
      </c>
    </row>
    <row r="88" spans="1:8" x14ac:dyDescent="0.3">
      <c r="A88" s="64"/>
      <c r="B88" s="39">
        <v>0.33333333333333298</v>
      </c>
      <c r="C88" s="39">
        <v>0.375</v>
      </c>
      <c r="D88" s="40" t="s">
        <v>0</v>
      </c>
      <c r="E88" s="83"/>
      <c r="F88" s="83"/>
      <c r="G88" s="83"/>
      <c r="H88" s="84">
        <v>1</v>
      </c>
    </row>
    <row r="89" spans="1:8" x14ac:dyDescent="0.3">
      <c r="A89" s="64"/>
      <c r="B89" s="39">
        <v>0.375</v>
      </c>
      <c r="C89" s="39">
        <v>0.41666666666666702</v>
      </c>
      <c r="D89" s="40" t="s">
        <v>0</v>
      </c>
      <c r="E89" s="83"/>
      <c r="F89" s="83"/>
      <c r="G89" s="83"/>
      <c r="H89" s="84">
        <v>1</v>
      </c>
    </row>
    <row r="90" spans="1:8" x14ac:dyDescent="0.3">
      <c r="A90" s="64"/>
      <c r="B90" s="39">
        <v>0.41666666666666702</v>
      </c>
      <c r="C90" s="39">
        <v>0.45833333333333398</v>
      </c>
      <c r="D90" s="40" t="s">
        <v>0</v>
      </c>
      <c r="E90" s="83"/>
      <c r="F90" s="83"/>
      <c r="G90" s="83"/>
      <c r="H90" s="84">
        <v>1</v>
      </c>
    </row>
    <row r="91" spans="1:8" x14ac:dyDescent="0.3">
      <c r="A91" s="64"/>
      <c r="B91" s="39">
        <v>0.45833333333333298</v>
      </c>
      <c r="C91" s="39">
        <v>0.5</v>
      </c>
      <c r="D91" s="40" t="s">
        <v>0</v>
      </c>
      <c r="E91" s="83"/>
      <c r="F91" s="83"/>
      <c r="G91" s="83"/>
      <c r="H91" s="84">
        <v>1</v>
      </c>
    </row>
    <row r="92" spans="1:8" x14ac:dyDescent="0.3">
      <c r="A92" s="64"/>
      <c r="B92" s="39">
        <v>0.5</v>
      </c>
      <c r="C92" s="39">
        <v>0.54166666666666696</v>
      </c>
      <c r="D92" s="40" t="s">
        <v>0</v>
      </c>
      <c r="E92" s="83"/>
      <c r="F92" s="83"/>
      <c r="G92" s="83"/>
      <c r="H92" s="84">
        <v>1</v>
      </c>
    </row>
    <row r="93" spans="1:8" x14ac:dyDescent="0.3">
      <c r="A93" s="64"/>
      <c r="B93" s="39">
        <v>0.54166666666666696</v>
      </c>
      <c r="C93" s="39">
        <v>0.58333333333333404</v>
      </c>
      <c r="D93" s="40" t="s">
        <v>0</v>
      </c>
      <c r="E93" s="83"/>
      <c r="F93" s="83"/>
      <c r="G93" s="83"/>
      <c r="H93" s="84">
        <v>1</v>
      </c>
    </row>
    <row r="94" spans="1:8" x14ac:dyDescent="0.3">
      <c r="A94" s="64"/>
      <c r="B94" s="39">
        <v>0.58333333333333304</v>
      </c>
      <c r="C94" s="39">
        <v>0.625</v>
      </c>
      <c r="D94" s="40" t="s">
        <v>0</v>
      </c>
      <c r="E94" s="83"/>
      <c r="F94" s="83"/>
      <c r="G94" s="83"/>
      <c r="H94" s="84">
        <v>1</v>
      </c>
    </row>
    <row r="95" spans="1:8" x14ac:dyDescent="0.3">
      <c r="A95" s="64"/>
      <c r="B95" s="39">
        <v>0.625</v>
      </c>
      <c r="C95" s="39">
        <v>0.66666666666666696</v>
      </c>
      <c r="D95" s="40" t="s">
        <v>0</v>
      </c>
      <c r="E95" s="83"/>
      <c r="F95" s="83"/>
      <c r="G95" s="83"/>
      <c r="H95" s="92">
        <v>1</v>
      </c>
    </row>
    <row r="96" spans="1:8" x14ac:dyDescent="0.3">
      <c r="A96" s="64"/>
      <c r="B96" s="39">
        <v>0.66666666666666696</v>
      </c>
      <c r="C96" s="39">
        <v>0.70833333333333404</v>
      </c>
      <c r="D96" s="40" t="s">
        <v>0</v>
      </c>
      <c r="E96" s="83"/>
      <c r="F96" s="83"/>
      <c r="G96" s="83"/>
      <c r="H96" s="92">
        <v>1</v>
      </c>
    </row>
    <row r="97" spans="1:8" x14ac:dyDescent="0.3">
      <c r="A97" s="64"/>
      <c r="B97" s="39">
        <v>0.70833333333333304</v>
      </c>
      <c r="C97" s="39">
        <v>0.75</v>
      </c>
      <c r="D97" s="40" t="s">
        <v>0</v>
      </c>
      <c r="E97" s="83"/>
      <c r="F97" s="83"/>
      <c r="G97" s="83"/>
      <c r="H97" s="92">
        <v>1</v>
      </c>
    </row>
    <row r="98" spans="1:8" x14ac:dyDescent="0.3">
      <c r="A98" s="64"/>
      <c r="B98" s="39">
        <v>0.75</v>
      </c>
      <c r="C98" s="39">
        <v>0.79166666666666696</v>
      </c>
      <c r="D98" s="40" t="s">
        <v>0</v>
      </c>
      <c r="E98" s="83"/>
      <c r="F98" s="93">
        <v>2</v>
      </c>
      <c r="G98" s="83"/>
      <c r="H98" s="92">
        <v>5</v>
      </c>
    </row>
    <row r="99" spans="1:8" x14ac:dyDescent="0.3">
      <c r="A99" s="64"/>
      <c r="B99" s="39">
        <v>0.79166666666666696</v>
      </c>
      <c r="C99" s="39">
        <v>0.83333333333333404</v>
      </c>
      <c r="D99" s="40" t="s">
        <v>0</v>
      </c>
      <c r="E99" s="83"/>
      <c r="F99" s="93">
        <v>2</v>
      </c>
      <c r="G99" s="83"/>
      <c r="H99" s="92">
        <v>5</v>
      </c>
    </row>
    <row r="100" spans="1:8" x14ac:dyDescent="0.3">
      <c r="A100" s="64"/>
      <c r="B100" s="39">
        <v>0.83333333333333304</v>
      </c>
      <c r="C100" s="39">
        <v>0.875</v>
      </c>
      <c r="D100" s="40" t="s">
        <v>0</v>
      </c>
      <c r="E100" s="83"/>
      <c r="F100" s="93">
        <v>2</v>
      </c>
      <c r="G100" s="83"/>
      <c r="H100" s="92">
        <v>5</v>
      </c>
    </row>
    <row r="101" spans="1:8" x14ac:dyDescent="0.3">
      <c r="A101" s="64"/>
      <c r="B101" s="50">
        <v>0.875</v>
      </c>
      <c r="C101" s="50">
        <v>0.91666666666666696</v>
      </c>
      <c r="D101" s="52" t="s">
        <v>1</v>
      </c>
      <c r="E101" s="88"/>
      <c r="F101" s="94">
        <v>2</v>
      </c>
      <c r="G101" s="88"/>
      <c r="H101" s="95">
        <v>5</v>
      </c>
    </row>
    <row r="102" spans="1:8" x14ac:dyDescent="0.3">
      <c r="A102" s="64"/>
      <c r="B102" s="39">
        <v>0.91666666666666696</v>
      </c>
      <c r="C102" s="39">
        <v>0.95833333333333404</v>
      </c>
      <c r="D102" s="40" t="s">
        <v>1</v>
      </c>
      <c r="E102" s="83"/>
      <c r="F102" s="93">
        <v>2</v>
      </c>
      <c r="G102" s="83"/>
      <c r="H102" s="92">
        <v>5</v>
      </c>
    </row>
    <row r="103" spans="1:8" ht="15" thickBot="1" x14ac:dyDescent="0.35">
      <c r="A103" s="65"/>
      <c r="B103" s="57">
        <v>0.95833333333333304</v>
      </c>
      <c r="C103" s="57">
        <v>1</v>
      </c>
      <c r="D103" s="59" t="s">
        <v>1</v>
      </c>
      <c r="E103" s="90"/>
      <c r="F103" s="96">
        <v>2</v>
      </c>
      <c r="G103" s="90"/>
      <c r="H103" s="97">
        <v>5</v>
      </c>
    </row>
    <row r="104" spans="1:8" x14ac:dyDescent="0.3">
      <c r="A104" s="63" t="e">
        <f>+A80+1</f>
        <v>#REF!</v>
      </c>
    </row>
    <row r="105" spans="1:8" x14ac:dyDescent="0.3">
      <c r="A105" s="64"/>
    </row>
    <row r="106" spans="1:8" x14ac:dyDescent="0.3">
      <c r="A106" s="64"/>
    </row>
    <row r="107" spans="1:8" x14ac:dyDescent="0.3">
      <c r="A107" s="64"/>
    </row>
    <row r="108" spans="1:8" x14ac:dyDescent="0.3">
      <c r="A108" s="64"/>
    </row>
    <row r="109" spans="1:8" x14ac:dyDescent="0.3">
      <c r="A109" s="64"/>
    </row>
    <row r="110" spans="1:8" x14ac:dyDescent="0.3">
      <c r="A110" s="64"/>
    </row>
    <row r="111" spans="1:8" x14ac:dyDescent="0.3">
      <c r="A111" s="64"/>
    </row>
    <row r="112" spans="1:8" x14ac:dyDescent="0.3">
      <c r="A112" s="64"/>
    </row>
    <row r="113" spans="1:1" x14ac:dyDescent="0.3">
      <c r="A113" s="64"/>
    </row>
    <row r="114" spans="1:1" x14ac:dyDescent="0.3">
      <c r="A114" s="64"/>
    </row>
    <row r="115" spans="1:1" x14ac:dyDescent="0.3">
      <c r="A115" s="64"/>
    </row>
    <row r="116" spans="1:1" x14ac:dyDescent="0.3">
      <c r="A116" s="64"/>
    </row>
    <row r="117" spans="1:1" x14ac:dyDescent="0.3">
      <c r="A117" s="64"/>
    </row>
    <row r="118" spans="1:1" x14ac:dyDescent="0.3">
      <c r="A118" s="64"/>
    </row>
    <row r="119" spans="1:1" x14ac:dyDescent="0.3">
      <c r="A119" s="64"/>
    </row>
    <row r="120" spans="1:1" x14ac:dyDescent="0.3">
      <c r="A120" s="64"/>
    </row>
    <row r="121" spans="1:1" x14ac:dyDescent="0.3">
      <c r="A121" s="64"/>
    </row>
    <row r="122" spans="1:1" x14ac:dyDescent="0.3">
      <c r="A122" s="64"/>
    </row>
    <row r="123" spans="1:1" x14ac:dyDescent="0.3">
      <c r="A123" s="64"/>
    </row>
    <row r="124" spans="1:1" x14ac:dyDescent="0.3">
      <c r="A124" s="64"/>
    </row>
    <row r="125" spans="1:1" x14ac:dyDescent="0.3">
      <c r="A125" s="64"/>
    </row>
    <row r="126" spans="1:1" x14ac:dyDescent="0.3">
      <c r="A126" s="64"/>
    </row>
    <row r="127" spans="1:1" ht="15" thickBot="1" x14ac:dyDescent="0.35">
      <c r="A127" s="65"/>
    </row>
  </sheetData>
  <mergeCells count="14">
    <mergeCell ref="A104:A127"/>
    <mergeCell ref="K29:L29"/>
    <mergeCell ref="M29:N29"/>
    <mergeCell ref="O29:P29"/>
    <mergeCell ref="Q29:R29"/>
    <mergeCell ref="G30:H30"/>
    <mergeCell ref="A32:A55"/>
    <mergeCell ref="A56:A79"/>
    <mergeCell ref="A80:A103"/>
    <mergeCell ref="A3:A8"/>
    <mergeCell ref="A9:A14"/>
    <mergeCell ref="A15:A20"/>
    <mergeCell ref="A21:A26"/>
    <mergeCell ref="E30:F30"/>
  </mergeCells>
  <conditionalFormatting sqref="E32:H103">
    <cfRule type="expression" dxfId="11" priority="2">
      <formula>OR(#REF!="FERIE ",#REF!="DIMANCHE ")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P754"/>
  <sheetViews>
    <sheetView zoomScaleNormal="100" workbookViewId="0">
      <pane xSplit="7" ySplit="10" topLeftCell="K126" activePane="bottomRight" state="frozen"/>
      <selection activeCell="H677" sqref="H677"/>
      <selection pane="topRight" activeCell="H677" sqref="H677"/>
      <selection pane="bottomLeft" activeCell="H677" sqref="H677"/>
      <selection pane="bottomRight" activeCell="A9" sqref="A9:P130"/>
    </sheetView>
  </sheetViews>
  <sheetFormatPr baseColWidth="10" defaultColWidth="11.44140625" defaultRowHeight="13.8" outlineLevelCol="1" x14ac:dyDescent="0.3"/>
  <cols>
    <col min="1" max="1" width="16.6640625" style="71" bestFit="1" customWidth="1"/>
    <col min="2" max="3" width="5.5546875" style="20" bestFit="1" customWidth="1"/>
    <col min="4" max="4" width="9.109375" style="72" hidden="1" customWidth="1" outlineLevel="1"/>
    <col min="5" max="5" width="12.6640625" style="72" hidden="1" customWidth="1" outlineLevel="1"/>
    <col min="6" max="6" width="7.5546875" style="72" hidden="1" customWidth="1" outlineLevel="1"/>
    <col min="7" max="7" width="15.6640625" style="20" bestFit="1" customWidth="1" collapsed="1"/>
    <col min="8" max="8" width="16" style="20" customWidth="1"/>
    <col min="9" max="9" width="16" style="20" hidden="1" customWidth="1" outlineLevel="1"/>
    <col min="10" max="10" width="16" style="20" customWidth="1" collapsed="1"/>
    <col min="11" max="12" width="16" style="20" customWidth="1"/>
    <col min="13" max="13" width="9.88671875" style="76" bestFit="1" customWidth="1"/>
    <col min="14" max="14" width="9.44140625" style="76" bestFit="1" customWidth="1"/>
    <col min="15" max="15" width="13.44140625" style="76" bestFit="1" customWidth="1"/>
    <col min="16" max="16" width="6.33203125" style="76" bestFit="1" customWidth="1"/>
    <col min="17" max="17" width="17" style="20" customWidth="1"/>
    <col min="18" max="16384" width="11.44140625" style="20"/>
  </cols>
  <sheetData>
    <row r="1" spans="1:16" x14ac:dyDescent="0.3">
      <c r="A1" s="16" t="s">
        <v>21</v>
      </c>
      <c r="B1" s="17"/>
      <c r="C1" s="17"/>
      <c r="D1" s="18" t="str">
        <f ca="1">RIGHT(CELL("nomfichier"),LEN(CELL("nomfichier"))-SEARCH("]",CELL("nomfichier"),1))</f>
        <v>Feuil1</v>
      </c>
      <c r="E1" s="19"/>
      <c r="F1" s="19"/>
      <c r="G1" s="17"/>
      <c r="M1" s="73" t="s">
        <v>22</v>
      </c>
      <c r="N1" s="73" t="s">
        <v>23</v>
      </c>
      <c r="O1" s="73" t="s">
        <v>24</v>
      </c>
      <c r="P1" s="73" t="s">
        <v>25</v>
      </c>
    </row>
    <row r="2" spans="1:16" ht="15" thickBot="1" x14ac:dyDescent="0.35">
      <c r="A2" s="21">
        <f>+'[1]Mode opératoire'!D3</f>
        <v>42736</v>
      </c>
      <c r="B2" s="17"/>
      <c r="C2" s="17"/>
      <c r="D2" s="18"/>
      <c r="E2" s="19"/>
      <c r="F2" s="19"/>
      <c r="G2" s="17"/>
      <c r="L2" s="22" t="s">
        <v>0</v>
      </c>
      <c r="M2" s="74">
        <f ca="1">SommeSiCouleur2(M$11:M$754,$L2,6)</f>
        <v>0</v>
      </c>
      <c r="N2" s="75">
        <f ca="1">SommeSiCouleur2($N$11:$N$754,L2,6)</f>
        <v>0</v>
      </c>
      <c r="O2" s="74">
        <f t="shared" ref="O2:Q2" ca="1" si="0">SommeSiCouleur2(O$11:O$754,$L2,6)</f>
        <v>0</v>
      </c>
      <c r="P2" s="74">
        <f t="shared" ca="1" si="0"/>
        <v>0</v>
      </c>
    </row>
    <row r="3" spans="1:16" x14ac:dyDescent="0.3">
      <c r="A3" s="17"/>
      <c r="B3" s="17"/>
      <c r="C3" s="17"/>
      <c r="D3" s="18"/>
      <c r="E3" s="19"/>
      <c r="F3" s="19"/>
      <c r="G3" s="17"/>
      <c r="L3" s="22" t="s">
        <v>1</v>
      </c>
      <c r="M3" s="74">
        <f t="shared" ref="M3:P7" ca="1" si="1">SommeSiCouleur2(M$11:M$754,$L3,6)</f>
        <v>0</v>
      </c>
      <c r="N3" s="74">
        <f t="shared" ca="1" si="1"/>
        <v>0</v>
      </c>
      <c r="O3" s="74">
        <f t="shared" ca="1" si="1"/>
        <v>0</v>
      </c>
      <c r="P3" s="74">
        <f t="shared" ca="1" si="1"/>
        <v>0</v>
      </c>
    </row>
    <row r="4" spans="1:16" x14ac:dyDescent="0.3">
      <c r="A4" s="17"/>
      <c r="B4" s="17"/>
      <c r="C4" s="17"/>
      <c r="D4" s="18"/>
      <c r="E4" s="19"/>
      <c r="F4" s="19"/>
      <c r="G4" s="17"/>
      <c r="L4" s="22" t="s">
        <v>2</v>
      </c>
      <c r="M4" s="74">
        <f t="shared" ca="1" si="1"/>
        <v>0</v>
      </c>
      <c r="N4" s="74">
        <f ca="1">SommeSiCouleur2(N$11:N$754,$L4,6)</f>
        <v>0</v>
      </c>
      <c r="O4" s="74">
        <f t="shared" ca="1" si="1"/>
        <v>0</v>
      </c>
      <c r="P4" s="74">
        <f t="shared" ca="1" si="1"/>
        <v>0</v>
      </c>
    </row>
    <row r="5" spans="1:16" x14ac:dyDescent="0.3">
      <c r="A5" s="17"/>
      <c r="B5" s="17"/>
      <c r="C5" s="17"/>
      <c r="D5" s="18"/>
      <c r="E5" s="19"/>
      <c r="F5" s="19"/>
      <c r="G5" s="17"/>
      <c r="L5" s="22" t="s">
        <v>3</v>
      </c>
      <c r="M5" s="74">
        <f t="shared" ca="1" si="1"/>
        <v>0</v>
      </c>
      <c r="N5" s="74">
        <f t="shared" ca="1" si="1"/>
        <v>0</v>
      </c>
      <c r="O5" s="74">
        <f t="shared" ca="1" si="1"/>
        <v>0</v>
      </c>
      <c r="P5" s="74">
        <f t="shared" ca="1" si="1"/>
        <v>0</v>
      </c>
    </row>
    <row r="6" spans="1:16" x14ac:dyDescent="0.3">
      <c r="A6" s="17"/>
      <c r="B6" s="17"/>
      <c r="C6" s="17"/>
      <c r="D6" s="18"/>
      <c r="E6" s="19"/>
      <c r="F6" s="19"/>
      <c r="G6" s="17"/>
      <c r="L6" s="22" t="s">
        <v>4</v>
      </c>
      <c r="M6" s="74">
        <f t="shared" ca="1" si="1"/>
        <v>0</v>
      </c>
      <c r="N6" s="74">
        <f t="shared" ca="1" si="1"/>
        <v>0</v>
      </c>
      <c r="O6" s="74">
        <f t="shared" ca="1" si="1"/>
        <v>0</v>
      </c>
      <c r="P6" s="74">
        <f t="shared" ca="1" si="1"/>
        <v>0</v>
      </c>
    </row>
    <row r="7" spans="1:16" x14ac:dyDescent="0.3">
      <c r="A7" s="17"/>
      <c r="B7" s="17"/>
      <c r="C7" s="17"/>
      <c r="D7" s="18"/>
      <c r="E7" s="19"/>
      <c r="F7" s="19"/>
      <c r="G7" s="17"/>
      <c r="L7" s="22" t="s">
        <v>5</v>
      </c>
      <c r="M7" s="74">
        <f ca="1">SommeSiCouleur2(M$11:M$754,$L7,6)</f>
        <v>0</v>
      </c>
      <c r="N7" s="74">
        <f t="shared" ca="1" si="1"/>
        <v>0</v>
      </c>
      <c r="O7" s="74">
        <f t="shared" ca="1" si="1"/>
        <v>0</v>
      </c>
      <c r="P7" s="74">
        <f t="shared" ca="1" si="1"/>
        <v>0</v>
      </c>
    </row>
    <row r="8" spans="1:16" ht="14.4" thickBot="1" x14ac:dyDescent="0.35">
      <c r="A8" s="17"/>
      <c r="B8" s="17"/>
      <c r="C8" s="17"/>
      <c r="D8" s="18"/>
      <c r="E8" s="19"/>
      <c r="F8" s="19"/>
      <c r="G8" s="17"/>
    </row>
    <row r="9" spans="1:16" x14ac:dyDescent="0.3">
      <c r="A9" s="20"/>
      <c r="B9" s="17"/>
      <c r="C9" s="17"/>
      <c r="D9" s="19"/>
      <c r="E9" s="19"/>
      <c r="F9" s="19"/>
      <c r="G9" s="17"/>
      <c r="H9" s="23" t="s">
        <v>26</v>
      </c>
      <c r="I9" s="24" t="s">
        <v>27</v>
      </c>
      <c r="J9" s="24" t="s">
        <v>28</v>
      </c>
      <c r="K9" s="24" t="s">
        <v>29</v>
      </c>
      <c r="L9" s="25" t="s">
        <v>30</v>
      </c>
      <c r="M9" s="77" t="s">
        <v>31</v>
      </c>
      <c r="N9" s="77"/>
      <c r="O9" s="77" t="s">
        <v>32</v>
      </c>
      <c r="P9" s="78"/>
    </row>
    <row r="10" spans="1:16" ht="14.4" thickBot="1" x14ac:dyDescent="0.35">
      <c r="A10" s="26"/>
      <c r="B10" s="17"/>
      <c r="C10" s="17"/>
      <c r="D10" s="19"/>
      <c r="E10" s="19"/>
      <c r="F10" s="19"/>
      <c r="G10" s="17"/>
      <c r="H10" s="27"/>
      <c r="I10" s="28"/>
      <c r="J10" s="29"/>
      <c r="K10" s="29"/>
      <c r="L10" s="30"/>
      <c r="M10" s="79" t="s">
        <v>22</v>
      </c>
      <c r="N10" s="79" t="s">
        <v>23</v>
      </c>
      <c r="O10" s="79" t="s">
        <v>24</v>
      </c>
      <c r="P10" s="80" t="s">
        <v>25</v>
      </c>
    </row>
    <row r="11" spans="1:16" x14ac:dyDescent="0.3">
      <c r="A11" s="31">
        <f>A2</f>
        <v>42736</v>
      </c>
      <c r="B11" s="32">
        <v>0</v>
      </c>
      <c r="C11" s="32">
        <v>4.1666666666666664E-2</v>
      </c>
      <c r="D11" s="33" t="str">
        <f>+IF(A11="",D10,IF(ISERROR(VLOOKUP(A11,'[1]Mode opératoire'!$D$5:$D$17,1,FALSE)),"","FERIE "))</f>
        <v xml:space="preserve">FERIE </v>
      </c>
      <c r="E11" s="33" t="str">
        <f>+IF(A11="",E10,IF(WEEKDAY(A11)=1,"DIMANCHE ",""))</f>
        <v xml:space="preserve">DIMANCHE </v>
      </c>
      <c r="F11" s="33" t="str">
        <f t="shared" ref="F11:F74" si="2">+IF(OR(C11&gt;hrssoir,C11&lt;=hrsmatin),"NUIT","JOUR")</f>
        <v>NUIT</v>
      </c>
      <c r="G11" s="34" t="str">
        <f>+IF(D11="",E11&amp;F11,D11&amp;F11)</f>
        <v>FERIE NUIT</v>
      </c>
      <c r="H11" s="35"/>
      <c r="I11" s="36"/>
      <c r="J11" s="36"/>
      <c r="K11" s="36"/>
      <c r="L11" s="37"/>
      <c r="M11" s="81"/>
      <c r="N11" s="81"/>
      <c r="O11" s="81"/>
      <c r="P11" s="82"/>
    </row>
    <row r="12" spans="1:16" x14ac:dyDescent="0.3">
      <c r="A12" s="38"/>
      <c r="B12" s="39">
        <v>4.1666666666666664E-2</v>
      </c>
      <c r="C12" s="39">
        <v>8.3333333333333329E-2</v>
      </c>
      <c r="D12" s="18" t="str">
        <f>+IF(A12="",D11,IF(ISERROR(VLOOKUP(A12,'[1]Mode opératoire'!$D$5:$D$17,1,FALSE)),"","FERIE "))</f>
        <v xml:space="preserve">FERIE </v>
      </c>
      <c r="E12" s="18" t="str">
        <f t="shared" ref="E12:E75" si="3">+IF(A12="",E11,IF(WEEKDAY(A12)=1,"DIMANCHE ",""))</f>
        <v xml:space="preserve">DIMANCHE </v>
      </c>
      <c r="F12" s="18" t="str">
        <f t="shared" si="2"/>
        <v>NUIT</v>
      </c>
      <c r="G12" s="40" t="str">
        <f t="shared" ref="G12:G75" si="4">+IF(D12="",E12&amp;F12,D12&amp;F12)</f>
        <v>FERIE NUIT</v>
      </c>
      <c r="H12" s="41"/>
      <c r="I12" s="42"/>
      <c r="J12" s="42"/>
      <c r="K12" s="42"/>
      <c r="L12" s="43"/>
      <c r="M12" s="83"/>
      <c r="N12" s="83"/>
      <c r="O12" s="83"/>
      <c r="P12" s="84"/>
    </row>
    <row r="13" spans="1:16" x14ac:dyDescent="0.3">
      <c r="A13" s="38"/>
      <c r="B13" s="39">
        <v>8.3333333333333329E-2</v>
      </c>
      <c r="C13" s="39">
        <v>0.125</v>
      </c>
      <c r="D13" s="18" t="str">
        <f>+IF(A13="",D12,IF(ISERROR(VLOOKUP(A13,'[1]Mode opératoire'!$D$5:$D$17,1,FALSE)),"","FERIE "))</f>
        <v xml:space="preserve">FERIE </v>
      </c>
      <c r="E13" s="18" t="str">
        <f t="shared" si="3"/>
        <v xml:space="preserve">DIMANCHE </v>
      </c>
      <c r="F13" s="18" t="str">
        <f t="shared" si="2"/>
        <v>NUIT</v>
      </c>
      <c r="G13" s="40" t="str">
        <f t="shared" si="4"/>
        <v>FERIE NUIT</v>
      </c>
      <c r="H13" s="41"/>
      <c r="I13" s="42"/>
      <c r="J13" s="42"/>
      <c r="K13" s="42"/>
      <c r="L13" s="43"/>
      <c r="M13" s="83"/>
      <c r="N13" s="83"/>
      <c r="O13" s="83"/>
      <c r="P13" s="84"/>
    </row>
    <row r="14" spans="1:16" x14ac:dyDescent="0.3">
      <c r="A14" s="38"/>
      <c r="B14" s="39">
        <v>0.125</v>
      </c>
      <c r="C14" s="39">
        <v>0.16666666666666699</v>
      </c>
      <c r="D14" s="18" t="str">
        <f>+IF(A14="",D13,IF(ISERROR(VLOOKUP(A14,'[1]Mode opératoire'!$D$5:$D$17,1,FALSE)),"","FERIE "))</f>
        <v xml:space="preserve">FERIE </v>
      </c>
      <c r="E14" s="18" t="str">
        <f t="shared" si="3"/>
        <v xml:space="preserve">DIMANCHE </v>
      </c>
      <c r="F14" s="18" t="str">
        <f t="shared" si="2"/>
        <v>NUIT</v>
      </c>
      <c r="G14" s="40" t="str">
        <f t="shared" si="4"/>
        <v>FERIE NUIT</v>
      </c>
      <c r="H14" s="41"/>
      <c r="I14" s="42"/>
      <c r="J14" s="42"/>
      <c r="K14" s="42"/>
      <c r="L14" s="43"/>
      <c r="M14" s="83"/>
      <c r="N14" s="83"/>
      <c r="O14" s="83"/>
      <c r="P14" s="84"/>
    </row>
    <row r="15" spans="1:16" x14ac:dyDescent="0.3">
      <c r="A15" s="38"/>
      <c r="B15" s="39">
        <v>0.16666666666666699</v>
      </c>
      <c r="C15" s="39">
        <v>0.20833333333333401</v>
      </c>
      <c r="D15" s="18" t="str">
        <f>+IF(A15="",D14,IF(ISERROR(VLOOKUP(A15,'[1]Mode opératoire'!$D$5:$D$17,1,FALSE)),"","FERIE "))</f>
        <v xml:space="preserve">FERIE </v>
      </c>
      <c r="E15" s="18" t="str">
        <f t="shared" si="3"/>
        <v xml:space="preserve">DIMANCHE </v>
      </c>
      <c r="F15" s="18" t="str">
        <f t="shared" si="2"/>
        <v>NUIT</v>
      </c>
      <c r="G15" s="40" t="str">
        <f t="shared" si="4"/>
        <v>FERIE NUIT</v>
      </c>
      <c r="H15" s="41"/>
      <c r="I15" s="42"/>
      <c r="J15" s="42"/>
      <c r="K15" s="42"/>
      <c r="L15" s="43"/>
      <c r="M15" s="83"/>
      <c r="N15" s="83"/>
      <c r="O15" s="83"/>
      <c r="P15" s="84"/>
    </row>
    <row r="16" spans="1:16" x14ac:dyDescent="0.3">
      <c r="A16" s="38"/>
      <c r="B16" s="44">
        <v>0.20833333333333301</v>
      </c>
      <c r="C16" s="44">
        <v>0.25</v>
      </c>
      <c r="D16" s="45" t="str">
        <f>+IF(A16="",D15,IF(ISERROR(VLOOKUP(A16,'[1]Mode opératoire'!$D$5:$D$17,1,FALSE)),"","FERIE "))</f>
        <v xml:space="preserve">FERIE </v>
      </c>
      <c r="E16" s="45" t="str">
        <f t="shared" si="3"/>
        <v xml:space="preserve">DIMANCHE </v>
      </c>
      <c r="F16" s="45" t="str">
        <f t="shared" si="2"/>
        <v>NUIT</v>
      </c>
      <c r="G16" s="46" t="str">
        <f t="shared" si="4"/>
        <v>FERIE NUIT</v>
      </c>
      <c r="H16" s="47"/>
      <c r="I16" s="48"/>
      <c r="J16" s="48"/>
      <c r="K16" s="48"/>
      <c r="L16" s="49"/>
      <c r="M16" s="85"/>
      <c r="N16" s="85"/>
      <c r="O16" s="85"/>
      <c r="P16" s="86"/>
    </row>
    <row r="17" spans="1:16" x14ac:dyDescent="0.3">
      <c r="A17" s="38"/>
      <c r="B17" s="39">
        <v>0.25</v>
      </c>
      <c r="C17" s="39">
        <v>0.29166666666666702</v>
      </c>
      <c r="D17" s="18" t="str">
        <f>+IF(A17="",D16,IF(ISERROR(VLOOKUP(A17,'[1]Mode opératoire'!$D$5:$D$17,1,FALSE)),"","FERIE "))</f>
        <v xml:space="preserve">FERIE </v>
      </c>
      <c r="E17" s="18" t="str">
        <f t="shared" si="3"/>
        <v xml:space="preserve">DIMANCHE </v>
      </c>
      <c r="F17" s="18" t="str">
        <f t="shared" si="2"/>
        <v>JOUR</v>
      </c>
      <c r="G17" s="40" t="str">
        <f t="shared" si="4"/>
        <v>FERIE JOUR</v>
      </c>
      <c r="H17" s="41"/>
      <c r="I17" s="42"/>
      <c r="J17" s="42"/>
      <c r="K17" s="42"/>
      <c r="L17" s="43"/>
      <c r="M17" s="83"/>
      <c r="N17" s="83"/>
      <c r="O17" s="83"/>
      <c r="P17" s="84"/>
    </row>
    <row r="18" spans="1:16" x14ac:dyDescent="0.3">
      <c r="A18" s="38"/>
      <c r="B18" s="39">
        <v>0.29166666666666702</v>
      </c>
      <c r="C18" s="39">
        <v>0.33333333333333398</v>
      </c>
      <c r="D18" s="18" t="str">
        <f>+IF(A18="",D17,IF(ISERROR(VLOOKUP(A18,'[1]Mode opératoire'!$D$5:$D$17,1,FALSE)),"","FERIE "))</f>
        <v xml:space="preserve">FERIE </v>
      </c>
      <c r="E18" s="18" t="str">
        <f t="shared" si="3"/>
        <v xml:space="preserve">DIMANCHE </v>
      </c>
      <c r="F18" s="18" t="str">
        <f t="shared" si="2"/>
        <v>JOUR</v>
      </c>
      <c r="G18" s="40" t="str">
        <f t="shared" si="4"/>
        <v>FERIE JOUR</v>
      </c>
      <c r="H18" s="41"/>
      <c r="I18" s="42"/>
      <c r="J18" s="42"/>
      <c r="K18" s="42"/>
      <c r="L18" s="43"/>
      <c r="M18" s="83"/>
      <c r="N18" s="83"/>
      <c r="O18" s="83"/>
      <c r="P18" s="84"/>
    </row>
    <row r="19" spans="1:16" x14ac:dyDescent="0.3">
      <c r="A19" s="38"/>
      <c r="B19" s="39">
        <v>0.33333333333333298</v>
      </c>
      <c r="C19" s="39">
        <v>0.375</v>
      </c>
      <c r="D19" s="18" t="str">
        <f>+IF(A19="",D18,IF(ISERROR(VLOOKUP(A19,'[1]Mode opératoire'!$D$5:$D$17,1,FALSE)),"","FERIE "))</f>
        <v xml:space="preserve">FERIE </v>
      </c>
      <c r="E19" s="18" t="str">
        <f t="shared" si="3"/>
        <v xml:space="preserve">DIMANCHE </v>
      </c>
      <c r="F19" s="18" t="str">
        <f t="shared" si="2"/>
        <v>JOUR</v>
      </c>
      <c r="G19" s="40" t="str">
        <f t="shared" si="4"/>
        <v>FERIE JOUR</v>
      </c>
      <c r="H19" s="41"/>
      <c r="I19" s="42"/>
      <c r="J19" s="42"/>
      <c r="K19" s="42"/>
      <c r="L19" s="43"/>
      <c r="M19" s="83"/>
      <c r="N19" s="83"/>
      <c r="O19" s="83"/>
      <c r="P19" s="84"/>
    </row>
    <row r="20" spans="1:16" x14ac:dyDescent="0.3">
      <c r="A20" s="38"/>
      <c r="B20" s="39">
        <v>0.375</v>
      </c>
      <c r="C20" s="39">
        <v>0.41666666666666702</v>
      </c>
      <c r="D20" s="18" t="str">
        <f>+IF(A20="",D19,IF(ISERROR(VLOOKUP(A20,'[1]Mode opératoire'!$D$5:$D$17,1,FALSE)),"","FERIE "))</f>
        <v xml:space="preserve">FERIE </v>
      </c>
      <c r="E20" s="18" t="str">
        <f t="shared" si="3"/>
        <v xml:space="preserve">DIMANCHE </v>
      </c>
      <c r="F20" s="18" t="str">
        <f t="shared" si="2"/>
        <v>JOUR</v>
      </c>
      <c r="G20" s="40" t="str">
        <f t="shared" si="4"/>
        <v>FERIE JOUR</v>
      </c>
      <c r="H20" s="41"/>
      <c r="I20" s="42"/>
      <c r="J20" s="42"/>
      <c r="K20" s="42"/>
      <c r="L20" s="43"/>
      <c r="M20" s="83"/>
      <c r="N20" s="83"/>
      <c r="O20" s="83"/>
      <c r="P20" s="84"/>
    </row>
    <row r="21" spans="1:16" x14ac:dyDescent="0.3">
      <c r="A21" s="38"/>
      <c r="B21" s="39">
        <v>0.41666666666666702</v>
      </c>
      <c r="C21" s="39">
        <v>0.45833333333333398</v>
      </c>
      <c r="D21" s="18" t="str">
        <f>+IF(A21="",D20,IF(ISERROR(VLOOKUP(A21,'[1]Mode opératoire'!$D$5:$D$17,1,FALSE)),"","FERIE "))</f>
        <v xml:space="preserve">FERIE </v>
      </c>
      <c r="E21" s="18" t="str">
        <f t="shared" si="3"/>
        <v xml:space="preserve">DIMANCHE </v>
      </c>
      <c r="F21" s="18" t="str">
        <f t="shared" si="2"/>
        <v>JOUR</v>
      </c>
      <c r="G21" s="40" t="str">
        <f t="shared" si="4"/>
        <v>FERIE JOUR</v>
      </c>
      <c r="H21" s="41"/>
      <c r="I21" s="42"/>
      <c r="J21" s="42"/>
      <c r="K21" s="42"/>
      <c r="L21" s="43"/>
      <c r="M21" s="83"/>
      <c r="N21" s="83"/>
      <c r="O21" s="83"/>
      <c r="P21" s="84"/>
    </row>
    <row r="22" spans="1:16" x14ac:dyDescent="0.3">
      <c r="A22" s="38"/>
      <c r="B22" s="39">
        <v>0.45833333333333298</v>
      </c>
      <c r="C22" s="39">
        <v>0.5</v>
      </c>
      <c r="D22" s="18" t="str">
        <f>+IF(A22="",D21,IF(ISERROR(VLOOKUP(A22,'[1]Mode opératoire'!$D$5:$D$17,1,FALSE)),"","FERIE "))</f>
        <v xml:space="preserve">FERIE </v>
      </c>
      <c r="E22" s="18" t="str">
        <f t="shared" si="3"/>
        <v xml:space="preserve">DIMANCHE </v>
      </c>
      <c r="F22" s="18" t="str">
        <f t="shared" si="2"/>
        <v>JOUR</v>
      </c>
      <c r="G22" s="40" t="str">
        <f t="shared" si="4"/>
        <v>FERIE JOUR</v>
      </c>
      <c r="H22" s="41"/>
      <c r="I22" s="42"/>
      <c r="J22" s="42"/>
      <c r="K22" s="42"/>
      <c r="L22" s="43"/>
      <c r="M22" s="83"/>
      <c r="N22" s="83"/>
      <c r="O22" s="83"/>
      <c r="P22" s="84"/>
    </row>
    <row r="23" spans="1:16" x14ac:dyDescent="0.3">
      <c r="A23" s="38"/>
      <c r="B23" s="39">
        <v>0.5</v>
      </c>
      <c r="C23" s="39">
        <v>0.54166666666666696</v>
      </c>
      <c r="D23" s="18" t="str">
        <f>+IF(A23="",D22,IF(ISERROR(VLOOKUP(A23,'[1]Mode opératoire'!$D$5:$D$17,1,FALSE)),"","FERIE "))</f>
        <v xml:space="preserve">FERIE </v>
      </c>
      <c r="E23" s="18" t="str">
        <f t="shared" si="3"/>
        <v xml:space="preserve">DIMANCHE </v>
      </c>
      <c r="F23" s="18" t="str">
        <f t="shared" si="2"/>
        <v>JOUR</v>
      </c>
      <c r="G23" s="40" t="str">
        <f t="shared" si="4"/>
        <v>FERIE JOUR</v>
      </c>
      <c r="H23" s="41"/>
      <c r="I23" s="42"/>
      <c r="J23" s="42"/>
      <c r="K23" s="42"/>
      <c r="L23" s="43"/>
      <c r="M23" s="83"/>
      <c r="N23" s="83"/>
      <c r="O23" s="83"/>
      <c r="P23" s="84"/>
    </row>
    <row r="24" spans="1:16" x14ac:dyDescent="0.3">
      <c r="A24" s="38"/>
      <c r="B24" s="39">
        <v>0.54166666666666696</v>
      </c>
      <c r="C24" s="39">
        <v>0.58333333333333404</v>
      </c>
      <c r="D24" s="18" t="str">
        <f>+IF(A24="",D23,IF(ISERROR(VLOOKUP(A24,'[1]Mode opératoire'!$D$5:$D$17,1,FALSE)),"","FERIE "))</f>
        <v xml:space="preserve">FERIE </v>
      </c>
      <c r="E24" s="18" t="str">
        <f t="shared" si="3"/>
        <v xml:space="preserve">DIMANCHE </v>
      </c>
      <c r="F24" s="18" t="str">
        <f t="shared" si="2"/>
        <v>JOUR</v>
      </c>
      <c r="G24" s="40" t="str">
        <f t="shared" si="4"/>
        <v>FERIE JOUR</v>
      </c>
      <c r="H24" s="41"/>
      <c r="I24" s="42"/>
      <c r="J24" s="42"/>
      <c r="K24" s="42"/>
      <c r="L24" s="43"/>
      <c r="M24" s="83"/>
      <c r="N24" s="83"/>
      <c r="O24" s="83"/>
      <c r="P24" s="84"/>
    </row>
    <row r="25" spans="1:16" x14ac:dyDescent="0.3">
      <c r="A25" s="38"/>
      <c r="B25" s="39">
        <v>0.58333333333333304</v>
      </c>
      <c r="C25" s="39">
        <v>0.625</v>
      </c>
      <c r="D25" s="18" t="str">
        <f>+IF(A25="",D24,IF(ISERROR(VLOOKUP(A25,'[1]Mode opératoire'!$D$5:$D$17,1,FALSE)),"","FERIE "))</f>
        <v xml:space="preserve">FERIE </v>
      </c>
      <c r="E25" s="18" t="str">
        <f t="shared" si="3"/>
        <v xml:space="preserve">DIMANCHE </v>
      </c>
      <c r="F25" s="18" t="str">
        <f t="shared" si="2"/>
        <v>JOUR</v>
      </c>
      <c r="G25" s="40" t="str">
        <f t="shared" si="4"/>
        <v>FERIE JOUR</v>
      </c>
      <c r="H25" s="41"/>
      <c r="I25" s="42"/>
      <c r="J25" s="42"/>
      <c r="K25" s="42"/>
      <c r="L25" s="43"/>
      <c r="M25" s="83"/>
      <c r="N25" s="83"/>
      <c r="O25" s="83"/>
      <c r="P25" s="84"/>
    </row>
    <row r="26" spans="1:16" x14ac:dyDescent="0.3">
      <c r="A26" s="38"/>
      <c r="B26" s="39">
        <v>0.625</v>
      </c>
      <c r="C26" s="39">
        <v>0.66666666666666696</v>
      </c>
      <c r="D26" s="18" t="str">
        <f>+IF(A26="",D25,IF(ISERROR(VLOOKUP(A26,'[1]Mode opératoire'!$D$5:$D$17,1,FALSE)),"","FERIE "))</f>
        <v xml:space="preserve">FERIE </v>
      </c>
      <c r="E26" s="18" t="str">
        <f t="shared" si="3"/>
        <v xml:space="preserve">DIMANCHE </v>
      </c>
      <c r="F26" s="18" t="str">
        <f t="shared" si="2"/>
        <v>JOUR</v>
      </c>
      <c r="G26" s="40" t="str">
        <f t="shared" si="4"/>
        <v>FERIE JOUR</v>
      </c>
      <c r="H26" s="41"/>
      <c r="I26" s="42"/>
      <c r="J26" s="42"/>
      <c r="K26" s="42"/>
      <c r="L26" s="43"/>
      <c r="M26" s="83"/>
      <c r="N26" s="83"/>
      <c r="O26" s="83"/>
      <c r="P26" s="84"/>
    </row>
    <row r="27" spans="1:16" x14ac:dyDescent="0.3">
      <c r="A27" s="38"/>
      <c r="B27" s="39">
        <v>0.66666666666666696</v>
      </c>
      <c r="C27" s="39">
        <v>0.70833333333333404</v>
      </c>
      <c r="D27" s="18" t="str">
        <f>+IF(A27="",D26,IF(ISERROR(VLOOKUP(A27,'[1]Mode opératoire'!$D$5:$D$17,1,FALSE)),"","FERIE "))</f>
        <v xml:space="preserve">FERIE </v>
      </c>
      <c r="E27" s="18" t="str">
        <f t="shared" si="3"/>
        <v xml:space="preserve">DIMANCHE </v>
      </c>
      <c r="F27" s="18" t="str">
        <f t="shared" si="2"/>
        <v>JOUR</v>
      </c>
      <c r="G27" s="40" t="str">
        <f t="shared" si="4"/>
        <v>FERIE JOUR</v>
      </c>
      <c r="H27" s="41"/>
      <c r="I27" s="42"/>
      <c r="J27" s="42"/>
      <c r="K27" s="42"/>
      <c r="L27" s="43"/>
      <c r="M27" s="83"/>
      <c r="N27" s="83"/>
      <c r="O27" s="83"/>
      <c r="P27" s="84"/>
    </row>
    <row r="28" spans="1:16" x14ac:dyDescent="0.3">
      <c r="A28" s="38"/>
      <c r="B28" s="39">
        <v>0.70833333333333304</v>
      </c>
      <c r="C28" s="39">
        <v>0.75</v>
      </c>
      <c r="D28" s="18" t="str">
        <f>+IF(A28="",D27,IF(ISERROR(VLOOKUP(A28,'[1]Mode opératoire'!$D$5:$D$17,1,FALSE)),"","FERIE "))</f>
        <v xml:space="preserve">FERIE </v>
      </c>
      <c r="E28" s="18" t="str">
        <f t="shared" si="3"/>
        <v xml:space="preserve">DIMANCHE </v>
      </c>
      <c r="F28" s="18" t="str">
        <f t="shared" si="2"/>
        <v>JOUR</v>
      </c>
      <c r="G28" s="40" t="str">
        <f t="shared" si="4"/>
        <v>FERIE JOUR</v>
      </c>
      <c r="H28" s="41"/>
      <c r="I28" s="42"/>
      <c r="J28" s="42"/>
      <c r="K28" s="42"/>
      <c r="L28" s="43"/>
      <c r="M28" s="83"/>
      <c r="N28" s="87"/>
      <c r="O28" s="83"/>
      <c r="P28" s="84"/>
    </row>
    <row r="29" spans="1:16" x14ac:dyDescent="0.3">
      <c r="A29" s="38"/>
      <c r="B29" s="39">
        <v>0.75</v>
      </c>
      <c r="C29" s="39">
        <v>0.79166666666666696</v>
      </c>
      <c r="D29" s="18" t="str">
        <f>+IF(A29="",D28,IF(ISERROR(VLOOKUP(A29,'[1]Mode opératoire'!$D$5:$D$17,1,FALSE)),"","FERIE "))</f>
        <v xml:space="preserve">FERIE </v>
      </c>
      <c r="E29" s="18" t="str">
        <f t="shared" si="3"/>
        <v xml:space="preserve">DIMANCHE </v>
      </c>
      <c r="F29" s="18" t="str">
        <f t="shared" si="2"/>
        <v>JOUR</v>
      </c>
      <c r="G29" s="40" t="str">
        <f t="shared" si="4"/>
        <v>FERIE JOUR</v>
      </c>
      <c r="H29" s="41"/>
      <c r="I29" s="42"/>
      <c r="J29" s="42"/>
      <c r="K29" s="42"/>
      <c r="L29" s="43"/>
      <c r="M29" s="83"/>
      <c r="N29" s="87"/>
      <c r="O29" s="83"/>
      <c r="P29" s="84"/>
    </row>
    <row r="30" spans="1:16" x14ac:dyDescent="0.3">
      <c r="A30" s="38"/>
      <c r="B30" s="39">
        <v>0.79166666666666696</v>
      </c>
      <c r="C30" s="39">
        <v>0.83333333333333404</v>
      </c>
      <c r="D30" s="18" t="str">
        <f>+IF(A30="",D29,IF(ISERROR(VLOOKUP(A30,'[1]Mode opératoire'!$D$5:$D$17,1,FALSE)),"","FERIE "))</f>
        <v xml:space="preserve">FERIE </v>
      </c>
      <c r="E30" s="18" t="str">
        <f t="shared" si="3"/>
        <v xml:space="preserve">DIMANCHE </v>
      </c>
      <c r="F30" s="18" t="str">
        <f t="shared" si="2"/>
        <v>JOUR</v>
      </c>
      <c r="G30" s="40" t="str">
        <f t="shared" si="4"/>
        <v>FERIE JOUR</v>
      </c>
      <c r="H30" s="41"/>
      <c r="I30" s="42"/>
      <c r="J30" s="42"/>
      <c r="K30" s="42"/>
      <c r="L30" s="43"/>
      <c r="M30" s="83"/>
      <c r="N30" s="87"/>
      <c r="O30" s="83"/>
      <c r="P30" s="84"/>
    </row>
    <row r="31" spans="1:16" x14ac:dyDescent="0.3">
      <c r="A31" s="38"/>
      <c r="B31" s="39">
        <v>0.83333333333333304</v>
      </c>
      <c r="C31" s="39">
        <v>0.875</v>
      </c>
      <c r="D31" s="18" t="str">
        <f>+IF(A31="",D30,IF(ISERROR(VLOOKUP(A31,'[1]Mode opératoire'!$D$5:$D$17,1,FALSE)),"","FERIE "))</f>
        <v xml:space="preserve">FERIE </v>
      </c>
      <c r="E31" s="18" t="str">
        <f t="shared" si="3"/>
        <v xml:space="preserve">DIMANCHE </v>
      </c>
      <c r="F31" s="18" t="str">
        <f t="shared" si="2"/>
        <v>JOUR</v>
      </c>
      <c r="G31" s="40" t="str">
        <f t="shared" si="4"/>
        <v>FERIE JOUR</v>
      </c>
      <c r="H31" s="41"/>
      <c r="I31" s="42"/>
      <c r="J31" s="42"/>
      <c r="K31" s="42"/>
      <c r="L31" s="43"/>
      <c r="M31" s="83"/>
      <c r="N31" s="83"/>
      <c r="O31" s="83"/>
      <c r="P31" s="84"/>
    </row>
    <row r="32" spans="1:16" x14ac:dyDescent="0.3">
      <c r="A32" s="38"/>
      <c r="B32" s="50">
        <v>0.875</v>
      </c>
      <c r="C32" s="50">
        <v>0.91666666666666696</v>
      </c>
      <c r="D32" s="51" t="str">
        <f>+IF(A32="",D31,IF(ISERROR(VLOOKUP(A32,'[1]Mode opératoire'!$D$5:$D$17,1,FALSE)),"","FERIE "))</f>
        <v xml:space="preserve">FERIE </v>
      </c>
      <c r="E32" s="51" t="str">
        <f t="shared" si="3"/>
        <v xml:space="preserve">DIMANCHE </v>
      </c>
      <c r="F32" s="51" t="str">
        <f t="shared" si="2"/>
        <v>NUIT</v>
      </c>
      <c r="G32" s="52" t="str">
        <f t="shared" si="4"/>
        <v>FERIE NUIT</v>
      </c>
      <c r="H32" s="53"/>
      <c r="I32" s="54"/>
      <c r="J32" s="54"/>
      <c r="K32" s="54"/>
      <c r="L32" s="55"/>
      <c r="M32" s="88"/>
      <c r="N32" s="88"/>
      <c r="O32" s="88"/>
      <c r="P32" s="89"/>
    </row>
    <row r="33" spans="1:16" x14ac:dyDescent="0.3">
      <c r="A33" s="38"/>
      <c r="B33" s="39">
        <v>0.91666666666666696</v>
      </c>
      <c r="C33" s="39">
        <v>0.95833333333333404</v>
      </c>
      <c r="D33" s="18" t="str">
        <f>+IF(A33="",D32,IF(ISERROR(VLOOKUP(A33,'[1]Mode opératoire'!$D$5:$D$17,1,FALSE)),"","FERIE "))</f>
        <v xml:space="preserve">FERIE </v>
      </c>
      <c r="E33" s="18" t="str">
        <f t="shared" si="3"/>
        <v xml:space="preserve">DIMANCHE </v>
      </c>
      <c r="F33" s="18" t="str">
        <f t="shared" si="2"/>
        <v>NUIT</v>
      </c>
      <c r="G33" s="40" t="str">
        <f t="shared" si="4"/>
        <v>FERIE NUIT</v>
      </c>
      <c r="H33" s="41"/>
      <c r="I33" s="42"/>
      <c r="J33" s="42"/>
      <c r="K33" s="42"/>
      <c r="L33" s="43"/>
      <c r="M33" s="83"/>
      <c r="N33" s="83"/>
      <c r="O33" s="83"/>
      <c r="P33" s="84"/>
    </row>
    <row r="34" spans="1:16" ht="14.4" thickBot="1" x14ac:dyDescent="0.35">
      <c r="A34" s="56"/>
      <c r="B34" s="57">
        <v>0.95833333333333304</v>
      </c>
      <c r="C34" s="57">
        <v>1</v>
      </c>
      <c r="D34" s="58" t="str">
        <f>+IF(A34="",D33,IF(ISERROR(VLOOKUP(A34,'[1]Mode opératoire'!$D$5:$D$17,1,FALSE)),"","FERIE "))</f>
        <v xml:space="preserve">FERIE </v>
      </c>
      <c r="E34" s="58" t="str">
        <f t="shared" si="3"/>
        <v xml:space="preserve">DIMANCHE </v>
      </c>
      <c r="F34" s="58" t="str">
        <f t="shared" si="2"/>
        <v>NUIT</v>
      </c>
      <c r="G34" s="59" t="str">
        <f t="shared" si="4"/>
        <v>FERIE NUIT</v>
      </c>
      <c r="H34" s="60"/>
      <c r="I34" s="61"/>
      <c r="J34" s="61"/>
      <c r="K34" s="61"/>
      <c r="L34" s="62"/>
      <c r="M34" s="90"/>
      <c r="N34" s="90"/>
      <c r="O34" s="90"/>
      <c r="P34" s="91"/>
    </row>
    <row r="35" spans="1:16" x14ac:dyDescent="0.3">
      <c r="A35" s="63">
        <f>+A11+1</f>
        <v>42737</v>
      </c>
      <c r="B35" s="32">
        <v>0</v>
      </c>
      <c r="C35" s="32">
        <v>4.1666666666666664E-2</v>
      </c>
      <c r="D35" s="33" t="str">
        <f>+IF(A35="",D34,IF(ISERROR(VLOOKUP(A35,'[1]Mode opératoire'!$D$5:$D$17,1,FALSE)),"","FERIE "))</f>
        <v/>
      </c>
      <c r="E35" s="33" t="str">
        <f t="shared" si="3"/>
        <v/>
      </c>
      <c r="F35" s="33" t="str">
        <f t="shared" si="2"/>
        <v>NUIT</v>
      </c>
      <c r="G35" s="34" t="str">
        <f t="shared" si="4"/>
        <v>NUIT</v>
      </c>
      <c r="H35" s="35"/>
      <c r="I35" s="36"/>
      <c r="J35" s="36"/>
      <c r="K35" s="36"/>
      <c r="L35" s="37"/>
      <c r="M35" s="81"/>
      <c r="N35" s="81"/>
      <c r="O35" s="81"/>
      <c r="P35" s="82"/>
    </row>
    <row r="36" spans="1:16" x14ac:dyDescent="0.3">
      <c r="A36" s="64"/>
      <c r="B36" s="39">
        <v>4.1666666666666664E-2</v>
      </c>
      <c r="C36" s="39">
        <v>8.3333333333333329E-2</v>
      </c>
      <c r="D36" s="18" t="str">
        <f>+IF(A36="",D35,IF(ISERROR(VLOOKUP(A36,'[1]Mode opératoire'!$D$5:$D$17,1,FALSE)),"","FERIE "))</f>
        <v/>
      </c>
      <c r="E36" s="18" t="str">
        <f t="shared" si="3"/>
        <v/>
      </c>
      <c r="F36" s="18" t="str">
        <f t="shared" si="2"/>
        <v>NUIT</v>
      </c>
      <c r="G36" s="40" t="str">
        <f t="shared" si="4"/>
        <v>NUIT</v>
      </c>
      <c r="H36" s="41"/>
      <c r="I36" s="42"/>
      <c r="J36" s="42"/>
      <c r="K36" s="42"/>
      <c r="L36" s="43"/>
      <c r="M36" s="83"/>
      <c r="N36" s="83"/>
      <c r="O36" s="83"/>
      <c r="P36" s="84"/>
    </row>
    <row r="37" spans="1:16" x14ac:dyDescent="0.3">
      <c r="A37" s="64"/>
      <c r="B37" s="39">
        <v>8.3333333333333329E-2</v>
      </c>
      <c r="C37" s="39">
        <v>0.125</v>
      </c>
      <c r="D37" s="18" t="str">
        <f>+IF(A37="",D36,IF(ISERROR(VLOOKUP(A37,'[1]Mode opératoire'!$D$5:$D$17,1,FALSE)),"","FERIE "))</f>
        <v/>
      </c>
      <c r="E37" s="18" t="str">
        <f t="shared" si="3"/>
        <v/>
      </c>
      <c r="F37" s="18" t="str">
        <f t="shared" si="2"/>
        <v>NUIT</v>
      </c>
      <c r="G37" s="40" t="str">
        <f t="shared" si="4"/>
        <v>NUIT</v>
      </c>
      <c r="H37" s="41"/>
      <c r="I37" s="42"/>
      <c r="J37" s="42"/>
      <c r="K37" s="42"/>
      <c r="L37" s="43"/>
      <c r="M37" s="83"/>
      <c r="N37" s="83"/>
      <c r="O37" s="83"/>
      <c r="P37" s="84"/>
    </row>
    <row r="38" spans="1:16" x14ac:dyDescent="0.3">
      <c r="A38" s="64"/>
      <c r="B38" s="39">
        <v>0.125</v>
      </c>
      <c r="C38" s="39">
        <v>0.16666666666666699</v>
      </c>
      <c r="D38" s="18" t="str">
        <f>+IF(A38="",D37,IF(ISERROR(VLOOKUP(A38,'[1]Mode opératoire'!$D$5:$D$17,1,FALSE)),"","FERIE "))</f>
        <v/>
      </c>
      <c r="E38" s="18" t="str">
        <f t="shared" si="3"/>
        <v/>
      </c>
      <c r="F38" s="18" t="str">
        <f t="shared" si="2"/>
        <v>NUIT</v>
      </c>
      <c r="G38" s="40" t="str">
        <f t="shared" si="4"/>
        <v>NUIT</v>
      </c>
      <c r="H38" s="41"/>
      <c r="I38" s="42"/>
      <c r="J38" s="42"/>
      <c r="K38" s="42"/>
      <c r="L38" s="43"/>
      <c r="M38" s="83"/>
      <c r="N38" s="83"/>
      <c r="O38" s="83"/>
      <c r="P38" s="84"/>
    </row>
    <row r="39" spans="1:16" x14ac:dyDescent="0.3">
      <c r="A39" s="64"/>
      <c r="B39" s="39">
        <v>0.16666666666666699</v>
      </c>
      <c r="C39" s="39">
        <v>0.20833333333333401</v>
      </c>
      <c r="D39" s="18" t="str">
        <f>+IF(A39="",D38,IF(ISERROR(VLOOKUP(A39,'[1]Mode opératoire'!$D$5:$D$17,1,FALSE)),"","FERIE "))</f>
        <v/>
      </c>
      <c r="E39" s="18" t="str">
        <f t="shared" si="3"/>
        <v/>
      </c>
      <c r="F39" s="18" t="str">
        <f t="shared" si="2"/>
        <v>NUIT</v>
      </c>
      <c r="G39" s="40" t="str">
        <f t="shared" si="4"/>
        <v>NUIT</v>
      </c>
      <c r="H39" s="41"/>
      <c r="I39" s="42"/>
      <c r="J39" s="42"/>
      <c r="K39" s="42"/>
      <c r="L39" s="43"/>
      <c r="M39" s="83"/>
      <c r="N39" s="83"/>
      <c r="O39" s="83"/>
      <c r="P39" s="84"/>
    </row>
    <row r="40" spans="1:16" x14ac:dyDescent="0.3">
      <c r="A40" s="64"/>
      <c r="B40" s="44">
        <v>0.20833333333333301</v>
      </c>
      <c r="C40" s="44">
        <v>0.25</v>
      </c>
      <c r="D40" s="45" t="str">
        <f>+IF(A40="",D39,IF(ISERROR(VLOOKUP(A40,'[1]Mode opératoire'!$D$5:$D$17,1,FALSE)),"","FERIE "))</f>
        <v/>
      </c>
      <c r="E40" s="45" t="str">
        <f t="shared" si="3"/>
        <v/>
      </c>
      <c r="F40" s="45" t="str">
        <f t="shared" si="2"/>
        <v>NUIT</v>
      </c>
      <c r="G40" s="46" t="str">
        <f t="shared" si="4"/>
        <v>NUIT</v>
      </c>
      <c r="H40" s="47"/>
      <c r="I40" s="48"/>
      <c r="J40" s="48"/>
      <c r="K40" s="48"/>
      <c r="L40" s="49"/>
      <c r="M40" s="85"/>
      <c r="N40" s="85"/>
      <c r="O40" s="85"/>
      <c r="P40" s="86"/>
    </row>
    <row r="41" spans="1:16" x14ac:dyDescent="0.3">
      <c r="A41" s="64"/>
      <c r="B41" s="39">
        <v>0.25</v>
      </c>
      <c r="C41" s="39">
        <v>0.29166666666666702</v>
      </c>
      <c r="D41" s="18" t="str">
        <f>+IF(A41="",D40,IF(ISERROR(VLOOKUP(A41,'[1]Mode opératoire'!$D$5:$D$17,1,FALSE)),"","FERIE "))</f>
        <v/>
      </c>
      <c r="E41" s="18" t="str">
        <f t="shared" si="3"/>
        <v/>
      </c>
      <c r="F41" s="18" t="str">
        <f t="shared" si="2"/>
        <v>JOUR</v>
      </c>
      <c r="G41" s="40" t="str">
        <f t="shared" si="4"/>
        <v>JOUR</v>
      </c>
      <c r="H41" s="41"/>
      <c r="I41" s="42"/>
      <c r="J41" s="42"/>
      <c r="K41" s="42"/>
      <c r="L41" s="43"/>
      <c r="M41" s="83"/>
      <c r="N41" s="83"/>
      <c r="O41" s="83"/>
      <c r="P41" s="84"/>
    </row>
    <row r="42" spans="1:16" x14ac:dyDescent="0.3">
      <c r="A42" s="64"/>
      <c r="B42" s="39">
        <v>0.29166666666666702</v>
      </c>
      <c r="C42" s="39">
        <v>0.33333333333333398</v>
      </c>
      <c r="D42" s="18" t="str">
        <f>+IF(A42="",D41,IF(ISERROR(VLOOKUP(A42,'[1]Mode opératoire'!$D$5:$D$17,1,FALSE)),"","FERIE "))</f>
        <v/>
      </c>
      <c r="E42" s="18" t="str">
        <f t="shared" si="3"/>
        <v/>
      </c>
      <c r="F42" s="18" t="str">
        <f t="shared" si="2"/>
        <v>JOUR</v>
      </c>
      <c r="G42" s="40" t="str">
        <f t="shared" si="4"/>
        <v>JOUR</v>
      </c>
      <c r="H42" s="41"/>
      <c r="I42" s="42"/>
      <c r="J42" s="42"/>
      <c r="K42" s="42"/>
      <c r="L42" s="43"/>
      <c r="M42" s="83"/>
      <c r="N42" s="83"/>
      <c r="O42" s="83"/>
      <c r="P42" s="84">
        <v>1</v>
      </c>
    </row>
    <row r="43" spans="1:16" x14ac:dyDescent="0.3">
      <c r="A43" s="64"/>
      <c r="B43" s="39">
        <v>0.33333333333333298</v>
      </c>
      <c r="C43" s="39">
        <v>0.375</v>
      </c>
      <c r="D43" s="18" t="str">
        <f>+IF(A43="",D42,IF(ISERROR(VLOOKUP(A43,'[1]Mode opératoire'!$D$5:$D$17,1,FALSE)),"","FERIE "))</f>
        <v/>
      </c>
      <c r="E43" s="18" t="str">
        <f t="shared" si="3"/>
        <v/>
      </c>
      <c r="F43" s="18" t="str">
        <f t="shared" si="2"/>
        <v>JOUR</v>
      </c>
      <c r="G43" s="40" t="str">
        <f t="shared" si="4"/>
        <v>JOUR</v>
      </c>
      <c r="H43" s="41"/>
      <c r="I43" s="42"/>
      <c r="J43" s="42"/>
      <c r="K43" s="42"/>
      <c r="L43" s="43"/>
      <c r="M43" s="83"/>
      <c r="N43" s="87"/>
      <c r="O43" s="83"/>
      <c r="P43" s="84">
        <v>1</v>
      </c>
    </row>
    <row r="44" spans="1:16" x14ac:dyDescent="0.3">
      <c r="A44" s="64"/>
      <c r="B44" s="39">
        <v>0.375</v>
      </c>
      <c r="C44" s="39">
        <v>0.41666666666666702</v>
      </c>
      <c r="D44" s="18" t="str">
        <f>+IF(A44="",D43,IF(ISERROR(VLOOKUP(A44,'[1]Mode opératoire'!$D$5:$D$17,1,FALSE)),"","FERIE "))</f>
        <v/>
      </c>
      <c r="E44" s="18" t="str">
        <f t="shared" si="3"/>
        <v/>
      </c>
      <c r="F44" s="18" t="str">
        <f t="shared" si="2"/>
        <v>JOUR</v>
      </c>
      <c r="G44" s="40" t="str">
        <f t="shared" si="4"/>
        <v>JOUR</v>
      </c>
      <c r="H44" s="41"/>
      <c r="I44" s="42"/>
      <c r="J44" s="42"/>
      <c r="K44" s="42"/>
      <c r="L44" s="43"/>
      <c r="M44" s="83"/>
      <c r="N44" s="87"/>
      <c r="O44" s="83"/>
      <c r="P44" s="84">
        <v>1</v>
      </c>
    </row>
    <row r="45" spans="1:16" x14ac:dyDescent="0.3">
      <c r="A45" s="64"/>
      <c r="B45" s="39">
        <v>0.41666666666666702</v>
      </c>
      <c r="C45" s="39">
        <v>0.45833333333333398</v>
      </c>
      <c r="D45" s="18" t="str">
        <f>+IF(A45="",D44,IF(ISERROR(VLOOKUP(A45,'[1]Mode opératoire'!$D$5:$D$17,1,FALSE)),"","FERIE "))</f>
        <v/>
      </c>
      <c r="E45" s="18" t="str">
        <f t="shared" si="3"/>
        <v/>
      </c>
      <c r="F45" s="18" t="str">
        <f t="shared" si="2"/>
        <v>JOUR</v>
      </c>
      <c r="G45" s="40" t="str">
        <f t="shared" si="4"/>
        <v>JOUR</v>
      </c>
      <c r="H45" s="41"/>
      <c r="I45" s="42"/>
      <c r="J45" s="42"/>
      <c r="K45" s="42"/>
      <c r="L45" s="43"/>
      <c r="M45" s="83"/>
      <c r="N45" s="87"/>
      <c r="O45" s="83"/>
      <c r="P45" s="84">
        <v>1</v>
      </c>
    </row>
    <row r="46" spans="1:16" x14ac:dyDescent="0.3">
      <c r="A46" s="64"/>
      <c r="B46" s="39">
        <v>0.45833333333333298</v>
      </c>
      <c r="C46" s="39">
        <v>0.5</v>
      </c>
      <c r="D46" s="18" t="str">
        <f>+IF(A46="",D45,IF(ISERROR(VLOOKUP(A46,'[1]Mode opératoire'!$D$5:$D$17,1,FALSE)),"","FERIE "))</f>
        <v/>
      </c>
      <c r="E46" s="18" t="str">
        <f t="shared" si="3"/>
        <v/>
      </c>
      <c r="F46" s="18" t="str">
        <f t="shared" si="2"/>
        <v>JOUR</v>
      </c>
      <c r="G46" s="40" t="str">
        <f t="shared" si="4"/>
        <v>JOUR</v>
      </c>
      <c r="H46" s="41"/>
      <c r="I46" s="42"/>
      <c r="J46" s="42"/>
      <c r="K46" s="42"/>
      <c r="L46" s="43"/>
      <c r="M46" s="83"/>
      <c r="N46" s="87"/>
      <c r="O46" s="83"/>
      <c r="P46" s="84">
        <v>1</v>
      </c>
    </row>
    <row r="47" spans="1:16" x14ac:dyDescent="0.3">
      <c r="A47" s="64"/>
      <c r="B47" s="39">
        <v>0.5</v>
      </c>
      <c r="C47" s="39">
        <v>0.54166666666666696</v>
      </c>
      <c r="D47" s="18" t="str">
        <f>+IF(A47="",D46,IF(ISERROR(VLOOKUP(A47,'[1]Mode opératoire'!$D$5:$D$17,1,FALSE)),"","FERIE "))</f>
        <v/>
      </c>
      <c r="E47" s="18" t="str">
        <f t="shared" si="3"/>
        <v/>
      </c>
      <c r="F47" s="18" t="str">
        <f t="shared" si="2"/>
        <v>JOUR</v>
      </c>
      <c r="G47" s="40" t="str">
        <f t="shared" si="4"/>
        <v>JOUR</v>
      </c>
      <c r="H47" s="41"/>
      <c r="I47" s="42"/>
      <c r="J47" s="42"/>
      <c r="K47" s="42"/>
      <c r="L47" s="43"/>
      <c r="M47" s="83"/>
      <c r="N47" s="83"/>
      <c r="O47" s="83"/>
      <c r="P47" s="84">
        <v>1</v>
      </c>
    </row>
    <row r="48" spans="1:16" x14ac:dyDescent="0.3">
      <c r="A48" s="64"/>
      <c r="B48" s="39">
        <v>0.54166666666666696</v>
      </c>
      <c r="C48" s="39">
        <v>0.58333333333333404</v>
      </c>
      <c r="D48" s="18" t="str">
        <f>+IF(A48="",D47,IF(ISERROR(VLOOKUP(A48,'[1]Mode opératoire'!$D$5:$D$17,1,FALSE)),"","FERIE "))</f>
        <v/>
      </c>
      <c r="E48" s="18" t="str">
        <f t="shared" si="3"/>
        <v/>
      </c>
      <c r="F48" s="18" t="str">
        <f t="shared" si="2"/>
        <v>JOUR</v>
      </c>
      <c r="G48" s="40" t="str">
        <f t="shared" si="4"/>
        <v>JOUR</v>
      </c>
      <c r="H48" s="41"/>
      <c r="I48" s="42"/>
      <c r="J48" s="42"/>
      <c r="K48" s="42"/>
      <c r="L48" s="43"/>
      <c r="M48" s="83"/>
      <c r="N48" s="83"/>
      <c r="O48" s="83"/>
      <c r="P48" s="84">
        <v>1</v>
      </c>
    </row>
    <row r="49" spans="1:16" x14ac:dyDescent="0.3">
      <c r="A49" s="64"/>
      <c r="B49" s="39">
        <v>0.58333333333333304</v>
      </c>
      <c r="C49" s="39">
        <v>0.625</v>
      </c>
      <c r="D49" s="18" t="str">
        <f>+IF(A49="",D48,IF(ISERROR(VLOOKUP(A49,'[1]Mode opératoire'!$D$5:$D$17,1,FALSE)),"","FERIE "))</f>
        <v/>
      </c>
      <c r="E49" s="18" t="str">
        <f t="shared" si="3"/>
        <v/>
      </c>
      <c r="F49" s="18" t="str">
        <f t="shared" si="2"/>
        <v>JOUR</v>
      </c>
      <c r="G49" s="40" t="str">
        <f t="shared" si="4"/>
        <v>JOUR</v>
      </c>
      <c r="H49" s="41"/>
      <c r="I49" s="42"/>
      <c r="J49" s="42"/>
      <c r="K49" s="42"/>
      <c r="L49" s="43"/>
      <c r="M49" s="83"/>
      <c r="N49" s="83"/>
      <c r="O49" s="83"/>
      <c r="P49" s="84">
        <v>1</v>
      </c>
    </row>
    <row r="50" spans="1:16" x14ac:dyDescent="0.3">
      <c r="A50" s="64"/>
      <c r="B50" s="39">
        <v>0.625</v>
      </c>
      <c r="C50" s="39">
        <v>0.66666666666666696</v>
      </c>
      <c r="D50" s="18" t="str">
        <f>+IF(A50="",D49,IF(ISERROR(VLOOKUP(A50,'[1]Mode opératoire'!$D$5:$D$17,1,FALSE)),"","FERIE "))</f>
        <v/>
      </c>
      <c r="E50" s="18" t="str">
        <f t="shared" si="3"/>
        <v/>
      </c>
      <c r="F50" s="18" t="str">
        <f t="shared" si="2"/>
        <v>JOUR</v>
      </c>
      <c r="G50" s="40" t="str">
        <f t="shared" si="4"/>
        <v>JOUR</v>
      </c>
      <c r="H50" s="41"/>
      <c r="I50" s="42"/>
      <c r="J50" s="42"/>
      <c r="K50" s="42"/>
      <c r="L50" s="43"/>
      <c r="M50" s="83"/>
      <c r="N50" s="83"/>
      <c r="O50" s="83"/>
      <c r="P50" s="84">
        <v>1</v>
      </c>
    </row>
    <row r="51" spans="1:16" x14ac:dyDescent="0.3">
      <c r="A51" s="64"/>
      <c r="B51" s="39">
        <v>0.66666666666666696</v>
      </c>
      <c r="C51" s="39">
        <v>0.70833333333333404</v>
      </c>
      <c r="D51" s="18" t="str">
        <f>+IF(A51="",D50,IF(ISERROR(VLOOKUP(A51,'[1]Mode opératoire'!$D$5:$D$17,1,FALSE)),"","FERIE "))</f>
        <v/>
      </c>
      <c r="E51" s="18" t="str">
        <f t="shared" si="3"/>
        <v/>
      </c>
      <c r="F51" s="18" t="str">
        <f t="shared" si="2"/>
        <v>JOUR</v>
      </c>
      <c r="G51" s="40" t="str">
        <f t="shared" si="4"/>
        <v>JOUR</v>
      </c>
      <c r="H51" s="41"/>
      <c r="I51" s="42"/>
      <c r="J51" s="42"/>
      <c r="K51" s="42"/>
      <c r="L51" s="43"/>
      <c r="M51" s="83"/>
      <c r="N51" s="83"/>
      <c r="O51" s="83"/>
      <c r="P51" s="84">
        <v>1</v>
      </c>
    </row>
    <row r="52" spans="1:16" x14ac:dyDescent="0.3">
      <c r="A52" s="64"/>
      <c r="B52" s="39">
        <v>0.70833333333333304</v>
      </c>
      <c r="C52" s="39">
        <v>0.75</v>
      </c>
      <c r="D52" s="18" t="str">
        <f>+IF(A52="",D51,IF(ISERROR(VLOOKUP(A52,'[1]Mode opératoire'!$D$5:$D$17,1,FALSE)),"","FERIE "))</f>
        <v/>
      </c>
      <c r="E52" s="18" t="str">
        <f t="shared" si="3"/>
        <v/>
      </c>
      <c r="F52" s="18" t="str">
        <f t="shared" si="2"/>
        <v>JOUR</v>
      </c>
      <c r="G52" s="40" t="str">
        <f t="shared" si="4"/>
        <v>JOUR</v>
      </c>
      <c r="H52" s="41"/>
      <c r="I52" s="42"/>
      <c r="J52" s="42"/>
      <c r="K52" s="42"/>
      <c r="L52" s="43"/>
      <c r="M52" s="83"/>
      <c r="N52" s="83"/>
      <c r="O52" s="83"/>
      <c r="P52" s="84">
        <v>1</v>
      </c>
    </row>
    <row r="53" spans="1:16" x14ac:dyDescent="0.3">
      <c r="A53" s="64"/>
      <c r="B53" s="39">
        <v>0.75</v>
      </c>
      <c r="C53" s="39">
        <v>0.79166666666666696</v>
      </c>
      <c r="D53" s="18" t="str">
        <f>+IF(A53="",D52,IF(ISERROR(VLOOKUP(A53,'[1]Mode opératoire'!$D$5:$D$17,1,FALSE)),"","FERIE "))</f>
        <v/>
      </c>
      <c r="E53" s="18" t="str">
        <f t="shared" si="3"/>
        <v/>
      </c>
      <c r="F53" s="18" t="str">
        <f t="shared" si="2"/>
        <v>JOUR</v>
      </c>
      <c r="G53" s="40" t="str">
        <f t="shared" si="4"/>
        <v>JOUR</v>
      </c>
      <c r="H53" s="41"/>
      <c r="I53" s="42"/>
      <c r="J53" s="42"/>
      <c r="K53" s="42"/>
      <c r="L53" s="43"/>
      <c r="M53" s="83"/>
      <c r="N53" s="83"/>
      <c r="O53" s="83"/>
      <c r="P53" s="84">
        <v>1</v>
      </c>
    </row>
    <row r="54" spans="1:16" x14ac:dyDescent="0.3">
      <c r="A54" s="64"/>
      <c r="B54" s="39">
        <v>0.79166666666666696</v>
      </c>
      <c r="C54" s="39">
        <v>0.83333333333333404</v>
      </c>
      <c r="D54" s="18" t="str">
        <f>+IF(A54="",D53,IF(ISERROR(VLOOKUP(A54,'[1]Mode opératoire'!$D$5:$D$17,1,FALSE)),"","FERIE "))</f>
        <v/>
      </c>
      <c r="E54" s="18" t="str">
        <f t="shared" si="3"/>
        <v/>
      </c>
      <c r="F54" s="18" t="str">
        <f t="shared" si="2"/>
        <v>JOUR</v>
      </c>
      <c r="G54" s="40" t="str">
        <f t="shared" si="4"/>
        <v>JOUR</v>
      </c>
      <c r="H54" s="41"/>
      <c r="I54" s="42"/>
      <c r="J54" s="42"/>
      <c r="K54" s="42"/>
      <c r="L54" s="43"/>
      <c r="M54" s="83"/>
      <c r="N54" s="83"/>
      <c r="O54" s="83"/>
      <c r="P54" s="84">
        <v>1</v>
      </c>
    </row>
    <row r="55" spans="1:16" x14ac:dyDescent="0.3">
      <c r="A55" s="64"/>
      <c r="B55" s="39">
        <v>0.83333333333333304</v>
      </c>
      <c r="C55" s="39">
        <v>0.875</v>
      </c>
      <c r="D55" s="18" t="str">
        <f>+IF(A55="",D54,IF(ISERROR(VLOOKUP(A55,'[1]Mode opératoire'!$D$5:$D$17,1,FALSE)),"","FERIE "))</f>
        <v/>
      </c>
      <c r="E55" s="18" t="str">
        <f t="shared" si="3"/>
        <v/>
      </c>
      <c r="F55" s="18" t="str">
        <f t="shared" si="2"/>
        <v>JOUR</v>
      </c>
      <c r="G55" s="40" t="str">
        <f t="shared" si="4"/>
        <v>JOUR</v>
      </c>
      <c r="H55" s="41"/>
      <c r="I55" s="42"/>
      <c r="J55" s="42"/>
      <c r="K55" s="42"/>
      <c r="L55" s="43"/>
      <c r="M55" s="83"/>
      <c r="N55" s="83"/>
      <c r="O55" s="83"/>
      <c r="P55" s="84">
        <v>1</v>
      </c>
    </row>
    <row r="56" spans="1:16" x14ac:dyDescent="0.3">
      <c r="A56" s="64"/>
      <c r="B56" s="50">
        <v>0.875</v>
      </c>
      <c r="C56" s="50">
        <v>0.91666666666666696</v>
      </c>
      <c r="D56" s="51" t="str">
        <f>+IF(A56="",D55,IF(ISERROR(VLOOKUP(A56,'[1]Mode opératoire'!$D$5:$D$17,1,FALSE)),"","FERIE "))</f>
        <v/>
      </c>
      <c r="E56" s="51" t="str">
        <f t="shared" si="3"/>
        <v/>
      </c>
      <c r="F56" s="51" t="str">
        <f t="shared" si="2"/>
        <v>NUIT</v>
      </c>
      <c r="G56" s="52" t="str">
        <f t="shared" si="4"/>
        <v>NUIT</v>
      </c>
      <c r="H56" s="53"/>
      <c r="I56" s="54"/>
      <c r="J56" s="54"/>
      <c r="K56" s="54"/>
      <c r="L56" s="55"/>
      <c r="M56" s="88"/>
      <c r="N56" s="88"/>
      <c r="O56" s="88"/>
      <c r="P56" s="89">
        <v>1</v>
      </c>
    </row>
    <row r="57" spans="1:16" x14ac:dyDescent="0.3">
      <c r="A57" s="64"/>
      <c r="B57" s="39">
        <v>0.91666666666666696</v>
      </c>
      <c r="C57" s="39">
        <v>0.95833333333333404</v>
      </c>
      <c r="D57" s="18" t="str">
        <f>+IF(A57="",D56,IF(ISERROR(VLOOKUP(A57,'[1]Mode opératoire'!$D$5:$D$17,1,FALSE)),"","FERIE "))</f>
        <v/>
      </c>
      <c r="E57" s="18" t="str">
        <f t="shared" si="3"/>
        <v/>
      </c>
      <c r="F57" s="18" t="str">
        <f t="shared" si="2"/>
        <v>NUIT</v>
      </c>
      <c r="G57" s="40" t="str">
        <f t="shared" si="4"/>
        <v>NUIT</v>
      </c>
      <c r="H57" s="41"/>
      <c r="I57" s="42"/>
      <c r="J57" s="42"/>
      <c r="K57" s="42"/>
      <c r="L57" s="43"/>
      <c r="M57" s="83"/>
      <c r="N57" s="83"/>
      <c r="O57" s="83"/>
      <c r="P57" s="84">
        <v>1</v>
      </c>
    </row>
    <row r="58" spans="1:16" ht="14.4" thickBot="1" x14ac:dyDescent="0.35">
      <c r="A58" s="65"/>
      <c r="B58" s="57">
        <v>0.95833333333333304</v>
      </c>
      <c r="C58" s="57">
        <v>1</v>
      </c>
      <c r="D58" s="58" t="str">
        <f>+IF(A58="",D57,IF(ISERROR(VLOOKUP(A58,'[1]Mode opératoire'!$D$5:$D$17,1,FALSE)),"","FERIE "))</f>
        <v/>
      </c>
      <c r="E58" s="58" t="str">
        <f t="shared" si="3"/>
        <v/>
      </c>
      <c r="F58" s="58" t="str">
        <f t="shared" si="2"/>
        <v>NUIT</v>
      </c>
      <c r="G58" s="59" t="str">
        <f t="shared" si="4"/>
        <v>NUIT</v>
      </c>
      <c r="H58" s="60"/>
      <c r="I58" s="61"/>
      <c r="J58" s="61"/>
      <c r="K58" s="61"/>
      <c r="L58" s="62"/>
      <c r="M58" s="90"/>
      <c r="N58" s="90"/>
      <c r="O58" s="90"/>
      <c r="P58" s="91">
        <v>1</v>
      </c>
    </row>
    <row r="59" spans="1:16" x14ac:dyDescent="0.3">
      <c r="A59" s="63">
        <f>+A35+1</f>
        <v>42738</v>
      </c>
      <c r="B59" s="32">
        <v>0</v>
      </c>
      <c r="C59" s="32">
        <v>4.1666666666666664E-2</v>
      </c>
      <c r="D59" s="33" t="str">
        <f>+IF(A59="",D58,IF(ISERROR(VLOOKUP(A59,'[1]Mode opératoire'!$D$5:$D$17,1,FALSE)),"","FERIE "))</f>
        <v/>
      </c>
      <c r="E59" s="33" t="str">
        <f t="shared" si="3"/>
        <v/>
      </c>
      <c r="F59" s="33" t="str">
        <f t="shared" si="2"/>
        <v>NUIT</v>
      </c>
      <c r="G59" s="34" t="str">
        <f t="shared" si="4"/>
        <v>NUIT</v>
      </c>
      <c r="H59" s="35"/>
      <c r="I59" s="36"/>
      <c r="J59" s="36"/>
      <c r="K59" s="36"/>
      <c r="L59" s="37"/>
      <c r="M59" s="81"/>
      <c r="N59" s="81"/>
      <c r="O59" s="81"/>
      <c r="P59" s="82"/>
    </row>
    <row r="60" spans="1:16" x14ac:dyDescent="0.3">
      <c r="A60" s="64"/>
      <c r="B60" s="39">
        <v>4.1666666666666664E-2</v>
      </c>
      <c r="C60" s="39">
        <v>8.3333333333333329E-2</v>
      </c>
      <c r="D60" s="18" t="str">
        <f>+IF(A60="",D59,IF(ISERROR(VLOOKUP(A60,'[1]Mode opératoire'!$D$5:$D$17,1,FALSE)),"","FERIE "))</f>
        <v/>
      </c>
      <c r="E60" s="18" t="str">
        <f t="shared" si="3"/>
        <v/>
      </c>
      <c r="F60" s="18" t="str">
        <f t="shared" si="2"/>
        <v>NUIT</v>
      </c>
      <c r="G60" s="40" t="str">
        <f t="shared" si="4"/>
        <v>NUIT</v>
      </c>
      <c r="H60" s="41"/>
      <c r="I60" s="42"/>
      <c r="J60" s="42"/>
      <c r="K60" s="42"/>
      <c r="L60" s="43"/>
      <c r="M60" s="83"/>
      <c r="N60" s="83"/>
      <c r="O60" s="83"/>
      <c r="P60" s="84"/>
    </row>
    <row r="61" spans="1:16" x14ac:dyDescent="0.3">
      <c r="A61" s="64"/>
      <c r="B61" s="39">
        <v>8.3333333333333329E-2</v>
      </c>
      <c r="C61" s="39">
        <v>0.125</v>
      </c>
      <c r="D61" s="18" t="str">
        <f>+IF(A61="",D60,IF(ISERROR(VLOOKUP(A61,'[1]Mode opératoire'!$D$5:$D$17,1,FALSE)),"","FERIE "))</f>
        <v/>
      </c>
      <c r="E61" s="18" t="str">
        <f t="shared" si="3"/>
        <v/>
      </c>
      <c r="F61" s="18" t="str">
        <f t="shared" si="2"/>
        <v>NUIT</v>
      </c>
      <c r="G61" s="40" t="str">
        <f t="shared" si="4"/>
        <v>NUIT</v>
      </c>
      <c r="H61" s="41"/>
      <c r="I61" s="42"/>
      <c r="J61" s="42"/>
      <c r="K61" s="42"/>
      <c r="L61" s="43"/>
      <c r="M61" s="83"/>
      <c r="N61" s="83"/>
      <c r="O61" s="83"/>
      <c r="P61" s="84"/>
    </row>
    <row r="62" spans="1:16" x14ac:dyDescent="0.3">
      <c r="A62" s="64"/>
      <c r="B62" s="39">
        <v>0.125</v>
      </c>
      <c r="C62" s="39">
        <v>0.16666666666666699</v>
      </c>
      <c r="D62" s="18" t="str">
        <f>+IF(A62="",D61,IF(ISERROR(VLOOKUP(A62,'[1]Mode opératoire'!$D$5:$D$17,1,FALSE)),"","FERIE "))</f>
        <v/>
      </c>
      <c r="E62" s="18" t="str">
        <f t="shared" si="3"/>
        <v/>
      </c>
      <c r="F62" s="18" t="str">
        <f t="shared" si="2"/>
        <v>NUIT</v>
      </c>
      <c r="G62" s="40" t="str">
        <f t="shared" si="4"/>
        <v>NUIT</v>
      </c>
      <c r="H62" s="41"/>
      <c r="I62" s="42"/>
      <c r="J62" s="42"/>
      <c r="K62" s="42"/>
      <c r="L62" s="43"/>
      <c r="M62" s="83"/>
      <c r="N62" s="83"/>
      <c r="O62" s="83"/>
      <c r="P62" s="84"/>
    </row>
    <row r="63" spans="1:16" x14ac:dyDescent="0.3">
      <c r="A63" s="64"/>
      <c r="B63" s="39">
        <v>0.16666666666666699</v>
      </c>
      <c r="C63" s="39">
        <v>0.20833333333333401</v>
      </c>
      <c r="D63" s="18" t="str">
        <f>+IF(A63="",D62,IF(ISERROR(VLOOKUP(A63,'[1]Mode opératoire'!$D$5:$D$17,1,FALSE)),"","FERIE "))</f>
        <v/>
      </c>
      <c r="E63" s="18" t="str">
        <f t="shared" si="3"/>
        <v/>
      </c>
      <c r="F63" s="18" t="str">
        <f t="shared" si="2"/>
        <v>NUIT</v>
      </c>
      <c r="G63" s="40" t="str">
        <f t="shared" si="4"/>
        <v>NUIT</v>
      </c>
      <c r="H63" s="41"/>
      <c r="I63" s="42"/>
      <c r="J63" s="42"/>
      <c r="K63" s="42"/>
      <c r="L63" s="43"/>
      <c r="M63" s="83"/>
      <c r="N63" s="83"/>
      <c r="O63" s="83"/>
      <c r="P63" s="84"/>
    </row>
    <row r="64" spans="1:16" x14ac:dyDescent="0.3">
      <c r="A64" s="64"/>
      <c r="B64" s="44">
        <v>0.20833333333333301</v>
      </c>
      <c r="C64" s="44">
        <v>0.25</v>
      </c>
      <c r="D64" s="45" t="str">
        <f>+IF(A64="",D63,IF(ISERROR(VLOOKUP(A64,'[1]Mode opératoire'!$D$5:$D$17,1,FALSE)),"","FERIE "))</f>
        <v/>
      </c>
      <c r="E64" s="45" t="str">
        <f t="shared" si="3"/>
        <v/>
      </c>
      <c r="F64" s="45" t="str">
        <f t="shared" si="2"/>
        <v>NUIT</v>
      </c>
      <c r="G64" s="46" t="str">
        <f t="shared" si="4"/>
        <v>NUIT</v>
      </c>
      <c r="H64" s="47"/>
      <c r="I64" s="48"/>
      <c r="J64" s="48"/>
      <c r="K64" s="48"/>
      <c r="L64" s="49"/>
      <c r="M64" s="85"/>
      <c r="N64" s="85"/>
      <c r="O64" s="85"/>
      <c r="P64" s="86"/>
    </row>
    <row r="65" spans="1:16" x14ac:dyDescent="0.3">
      <c r="A65" s="64"/>
      <c r="B65" s="39">
        <v>0.25</v>
      </c>
      <c r="C65" s="39">
        <v>0.29166666666666702</v>
      </c>
      <c r="D65" s="18" t="str">
        <f>+IF(A65="",D64,IF(ISERROR(VLOOKUP(A65,'[1]Mode opératoire'!$D$5:$D$17,1,FALSE)),"","FERIE "))</f>
        <v/>
      </c>
      <c r="E65" s="18" t="str">
        <f t="shared" si="3"/>
        <v/>
      </c>
      <c r="F65" s="18" t="str">
        <f t="shared" si="2"/>
        <v>JOUR</v>
      </c>
      <c r="G65" s="40" t="str">
        <f t="shared" si="4"/>
        <v>JOUR</v>
      </c>
      <c r="H65" s="41"/>
      <c r="I65" s="42"/>
      <c r="J65" s="42"/>
      <c r="K65" s="42"/>
      <c r="L65" s="43"/>
      <c r="M65" s="83"/>
      <c r="N65" s="83"/>
      <c r="O65" s="83"/>
      <c r="P65" s="84"/>
    </row>
    <row r="66" spans="1:16" x14ac:dyDescent="0.3">
      <c r="A66" s="64"/>
      <c r="B66" s="39">
        <v>0.29166666666666702</v>
      </c>
      <c r="C66" s="39">
        <v>0.33333333333333398</v>
      </c>
      <c r="D66" s="18" t="str">
        <f>+IF(A66="",D65,IF(ISERROR(VLOOKUP(A66,'[1]Mode opératoire'!$D$5:$D$17,1,FALSE)),"","FERIE "))</f>
        <v/>
      </c>
      <c r="E66" s="18" t="str">
        <f t="shared" si="3"/>
        <v/>
      </c>
      <c r="F66" s="18" t="str">
        <f t="shared" si="2"/>
        <v>JOUR</v>
      </c>
      <c r="G66" s="40" t="str">
        <f t="shared" si="4"/>
        <v>JOUR</v>
      </c>
      <c r="H66" s="41"/>
      <c r="I66" s="42"/>
      <c r="J66" s="42"/>
      <c r="K66" s="42"/>
      <c r="L66" s="43"/>
      <c r="M66" s="83"/>
      <c r="N66" s="83"/>
      <c r="O66" s="83"/>
      <c r="P66" s="84">
        <v>1</v>
      </c>
    </row>
    <row r="67" spans="1:16" x14ac:dyDescent="0.3">
      <c r="A67" s="64"/>
      <c r="B67" s="39">
        <v>0.33333333333333298</v>
      </c>
      <c r="C67" s="39">
        <v>0.375</v>
      </c>
      <c r="D67" s="18" t="str">
        <f>+IF(A67="",D66,IF(ISERROR(VLOOKUP(A67,'[1]Mode opératoire'!$D$5:$D$17,1,FALSE)),"","FERIE "))</f>
        <v/>
      </c>
      <c r="E67" s="18" t="str">
        <f t="shared" si="3"/>
        <v/>
      </c>
      <c r="F67" s="18" t="str">
        <f t="shared" si="2"/>
        <v>JOUR</v>
      </c>
      <c r="G67" s="40" t="str">
        <f t="shared" si="4"/>
        <v>JOUR</v>
      </c>
      <c r="H67" s="41"/>
      <c r="I67" s="42"/>
      <c r="J67" s="42"/>
      <c r="K67" s="42"/>
      <c r="L67" s="43"/>
      <c r="M67" s="83"/>
      <c r="N67" s="83"/>
      <c r="O67" s="83"/>
      <c r="P67" s="84">
        <v>1</v>
      </c>
    </row>
    <row r="68" spans="1:16" x14ac:dyDescent="0.3">
      <c r="A68" s="64"/>
      <c r="B68" s="39">
        <v>0.375</v>
      </c>
      <c r="C68" s="39">
        <v>0.41666666666666702</v>
      </c>
      <c r="D68" s="18" t="str">
        <f>+IF(A68="",D67,IF(ISERROR(VLOOKUP(A68,'[1]Mode opératoire'!$D$5:$D$17,1,FALSE)),"","FERIE "))</f>
        <v/>
      </c>
      <c r="E68" s="18" t="str">
        <f t="shared" si="3"/>
        <v/>
      </c>
      <c r="F68" s="18" t="str">
        <f t="shared" si="2"/>
        <v>JOUR</v>
      </c>
      <c r="G68" s="40" t="str">
        <f t="shared" si="4"/>
        <v>JOUR</v>
      </c>
      <c r="H68" s="41"/>
      <c r="I68" s="42"/>
      <c r="J68" s="42"/>
      <c r="K68" s="42"/>
      <c r="L68" s="43"/>
      <c r="M68" s="83"/>
      <c r="N68" s="83"/>
      <c r="O68" s="83"/>
      <c r="P68" s="84">
        <v>1</v>
      </c>
    </row>
    <row r="69" spans="1:16" x14ac:dyDescent="0.3">
      <c r="A69" s="64"/>
      <c r="B69" s="39">
        <v>0.41666666666666702</v>
      </c>
      <c r="C69" s="39">
        <v>0.45833333333333398</v>
      </c>
      <c r="D69" s="18" t="str">
        <f>+IF(A69="",D68,IF(ISERROR(VLOOKUP(A69,'[1]Mode opératoire'!$D$5:$D$17,1,FALSE)),"","FERIE "))</f>
        <v/>
      </c>
      <c r="E69" s="18" t="str">
        <f t="shared" si="3"/>
        <v/>
      </c>
      <c r="F69" s="18" t="str">
        <f t="shared" si="2"/>
        <v>JOUR</v>
      </c>
      <c r="G69" s="40" t="str">
        <f t="shared" si="4"/>
        <v>JOUR</v>
      </c>
      <c r="H69" s="41"/>
      <c r="I69" s="42"/>
      <c r="J69" s="42"/>
      <c r="K69" s="42"/>
      <c r="L69" s="43"/>
      <c r="M69" s="83"/>
      <c r="N69" s="83"/>
      <c r="O69" s="83"/>
      <c r="P69" s="84">
        <v>1</v>
      </c>
    </row>
    <row r="70" spans="1:16" x14ac:dyDescent="0.3">
      <c r="A70" s="64"/>
      <c r="B70" s="39">
        <v>0.45833333333333298</v>
      </c>
      <c r="C70" s="39">
        <v>0.5</v>
      </c>
      <c r="D70" s="18" t="str">
        <f>+IF(A70="",D69,IF(ISERROR(VLOOKUP(A70,'[1]Mode opératoire'!$D$5:$D$17,1,FALSE)),"","FERIE "))</f>
        <v/>
      </c>
      <c r="E70" s="18" t="str">
        <f t="shared" si="3"/>
        <v/>
      </c>
      <c r="F70" s="18" t="str">
        <f t="shared" si="2"/>
        <v>JOUR</v>
      </c>
      <c r="G70" s="40" t="str">
        <f t="shared" si="4"/>
        <v>JOUR</v>
      </c>
      <c r="H70" s="41"/>
      <c r="I70" s="42"/>
      <c r="J70" s="42"/>
      <c r="K70" s="42"/>
      <c r="L70" s="43"/>
      <c r="M70" s="83"/>
      <c r="N70" s="83"/>
      <c r="O70" s="83"/>
      <c r="P70" s="84">
        <v>1</v>
      </c>
    </row>
    <row r="71" spans="1:16" x14ac:dyDescent="0.3">
      <c r="A71" s="64"/>
      <c r="B71" s="39">
        <v>0.5</v>
      </c>
      <c r="C71" s="39">
        <v>0.54166666666666696</v>
      </c>
      <c r="D71" s="18" t="str">
        <f>+IF(A71="",D70,IF(ISERROR(VLOOKUP(A71,'[1]Mode opératoire'!$D$5:$D$17,1,FALSE)),"","FERIE "))</f>
        <v/>
      </c>
      <c r="E71" s="18" t="str">
        <f t="shared" si="3"/>
        <v/>
      </c>
      <c r="F71" s="18" t="str">
        <f t="shared" si="2"/>
        <v>JOUR</v>
      </c>
      <c r="G71" s="40" t="str">
        <f t="shared" si="4"/>
        <v>JOUR</v>
      </c>
      <c r="H71" s="41"/>
      <c r="I71" s="42"/>
      <c r="J71" s="42"/>
      <c r="K71" s="42"/>
      <c r="L71" s="43"/>
      <c r="M71" s="83"/>
      <c r="N71" s="83"/>
      <c r="O71" s="83"/>
      <c r="P71" s="84">
        <v>1</v>
      </c>
    </row>
    <row r="72" spans="1:16" x14ac:dyDescent="0.3">
      <c r="A72" s="64"/>
      <c r="B72" s="39">
        <v>0.54166666666666696</v>
      </c>
      <c r="C72" s="39">
        <v>0.58333333333333404</v>
      </c>
      <c r="D72" s="18" t="str">
        <f>+IF(A72="",D71,IF(ISERROR(VLOOKUP(A72,'[1]Mode opératoire'!$D$5:$D$17,1,FALSE)),"","FERIE "))</f>
        <v/>
      </c>
      <c r="E72" s="18" t="str">
        <f t="shared" si="3"/>
        <v/>
      </c>
      <c r="F72" s="18" t="str">
        <f t="shared" si="2"/>
        <v>JOUR</v>
      </c>
      <c r="G72" s="40" t="str">
        <f t="shared" si="4"/>
        <v>JOUR</v>
      </c>
      <c r="H72" s="41"/>
      <c r="I72" s="42"/>
      <c r="J72" s="42"/>
      <c r="K72" s="42"/>
      <c r="L72" s="43"/>
      <c r="M72" s="83"/>
      <c r="N72" s="83"/>
      <c r="O72" s="83"/>
      <c r="P72" s="84">
        <v>1</v>
      </c>
    </row>
    <row r="73" spans="1:16" x14ac:dyDescent="0.3">
      <c r="A73" s="64"/>
      <c r="B73" s="39">
        <v>0.58333333333333304</v>
      </c>
      <c r="C73" s="39">
        <v>0.625</v>
      </c>
      <c r="D73" s="18" t="str">
        <f>+IF(A73="",D72,IF(ISERROR(VLOOKUP(A73,'[1]Mode opératoire'!$D$5:$D$17,1,FALSE)),"","FERIE "))</f>
        <v/>
      </c>
      <c r="E73" s="18" t="str">
        <f t="shared" si="3"/>
        <v/>
      </c>
      <c r="F73" s="18" t="str">
        <f t="shared" si="2"/>
        <v>JOUR</v>
      </c>
      <c r="G73" s="40" t="str">
        <f t="shared" si="4"/>
        <v>JOUR</v>
      </c>
      <c r="H73" s="41"/>
      <c r="I73" s="42"/>
      <c r="J73" s="42"/>
      <c r="K73" s="42"/>
      <c r="L73" s="43"/>
      <c r="M73" s="83"/>
      <c r="N73" s="83"/>
      <c r="O73" s="83"/>
      <c r="P73" s="84">
        <v>1</v>
      </c>
    </row>
    <row r="74" spans="1:16" x14ac:dyDescent="0.3">
      <c r="A74" s="64"/>
      <c r="B74" s="39">
        <v>0.625</v>
      </c>
      <c r="C74" s="39">
        <v>0.66666666666666696</v>
      </c>
      <c r="D74" s="18" t="str">
        <f>+IF(A74="",D73,IF(ISERROR(VLOOKUP(A74,'[1]Mode opératoire'!$D$5:$D$17,1,FALSE)),"","FERIE "))</f>
        <v/>
      </c>
      <c r="E74" s="18" t="str">
        <f t="shared" si="3"/>
        <v/>
      </c>
      <c r="F74" s="18" t="str">
        <f t="shared" si="2"/>
        <v>JOUR</v>
      </c>
      <c r="G74" s="40" t="str">
        <f t="shared" si="4"/>
        <v>JOUR</v>
      </c>
      <c r="H74" s="41"/>
      <c r="I74" s="42"/>
      <c r="J74" s="42"/>
      <c r="K74" s="42"/>
      <c r="L74" s="43"/>
      <c r="M74" s="83"/>
      <c r="N74" s="83"/>
      <c r="O74" s="83"/>
      <c r="P74" s="84">
        <v>1</v>
      </c>
    </row>
    <row r="75" spans="1:16" x14ac:dyDescent="0.3">
      <c r="A75" s="64"/>
      <c r="B75" s="39">
        <v>0.66666666666666696</v>
      </c>
      <c r="C75" s="39">
        <v>0.70833333333333404</v>
      </c>
      <c r="D75" s="18" t="str">
        <f>+IF(A75="",D74,IF(ISERROR(VLOOKUP(A75,'[1]Mode opératoire'!$D$5:$D$17,1,FALSE)),"","FERIE "))</f>
        <v/>
      </c>
      <c r="E75" s="18" t="str">
        <f t="shared" si="3"/>
        <v/>
      </c>
      <c r="F75" s="18" t="str">
        <f t="shared" ref="F75:F138" si="5">+IF(OR(C75&gt;hrssoir,C75&lt;=hrsmatin),"NUIT","JOUR")</f>
        <v>JOUR</v>
      </c>
      <c r="G75" s="40" t="str">
        <f t="shared" si="4"/>
        <v>JOUR</v>
      </c>
      <c r="H75" s="41"/>
      <c r="I75" s="42"/>
      <c r="J75" s="42"/>
      <c r="K75" s="42"/>
      <c r="L75" s="43"/>
      <c r="M75" s="83"/>
      <c r="N75" s="87"/>
      <c r="O75" s="83"/>
      <c r="P75" s="84">
        <v>1</v>
      </c>
    </row>
    <row r="76" spans="1:16" x14ac:dyDescent="0.3">
      <c r="A76" s="64"/>
      <c r="B76" s="39">
        <v>0.70833333333333304</v>
      </c>
      <c r="C76" s="39">
        <v>0.75</v>
      </c>
      <c r="D76" s="18" t="str">
        <f>+IF(A76="",D75,IF(ISERROR(VLOOKUP(A76,'[1]Mode opératoire'!$D$5:$D$17,1,FALSE)),"","FERIE "))</f>
        <v/>
      </c>
      <c r="E76" s="18" t="str">
        <f t="shared" ref="E76:E139" si="6">+IF(A76="",E75,IF(WEEKDAY(A76)=1,"DIMANCHE ",""))</f>
        <v/>
      </c>
      <c r="F76" s="18" t="str">
        <f t="shared" si="5"/>
        <v>JOUR</v>
      </c>
      <c r="G76" s="40" t="str">
        <f t="shared" ref="G76:G139" si="7">+IF(D76="",E76&amp;F76,D76&amp;F76)</f>
        <v>JOUR</v>
      </c>
      <c r="H76" s="41"/>
      <c r="I76" s="42"/>
      <c r="J76" s="42"/>
      <c r="K76" s="42"/>
      <c r="L76" s="43"/>
      <c r="M76" s="83"/>
      <c r="N76" s="87"/>
      <c r="O76" s="83"/>
      <c r="P76" s="84">
        <v>1</v>
      </c>
    </row>
    <row r="77" spans="1:16" x14ac:dyDescent="0.3">
      <c r="A77" s="64"/>
      <c r="B77" s="39">
        <v>0.75</v>
      </c>
      <c r="C77" s="39">
        <v>0.79166666666666696</v>
      </c>
      <c r="D77" s="18" t="str">
        <f>+IF(A77="",D76,IF(ISERROR(VLOOKUP(A77,'[1]Mode opératoire'!$D$5:$D$17,1,FALSE)),"","FERIE "))</f>
        <v/>
      </c>
      <c r="E77" s="18" t="str">
        <f t="shared" si="6"/>
        <v/>
      </c>
      <c r="F77" s="18" t="str">
        <f t="shared" si="5"/>
        <v>JOUR</v>
      </c>
      <c r="G77" s="40" t="str">
        <f t="shared" si="7"/>
        <v>JOUR</v>
      </c>
      <c r="H77" s="41"/>
      <c r="I77" s="42"/>
      <c r="J77" s="42"/>
      <c r="K77" s="42"/>
      <c r="L77" s="43"/>
      <c r="M77" s="83"/>
      <c r="N77" s="87"/>
      <c r="O77" s="83"/>
      <c r="P77" s="84">
        <v>1</v>
      </c>
    </row>
    <row r="78" spans="1:16" x14ac:dyDescent="0.3">
      <c r="A78" s="64"/>
      <c r="B78" s="39">
        <v>0.79166666666666696</v>
      </c>
      <c r="C78" s="39">
        <v>0.83333333333333404</v>
      </c>
      <c r="D78" s="18" t="str">
        <f>+IF(A78="",D77,IF(ISERROR(VLOOKUP(A78,'[1]Mode opératoire'!$D$5:$D$17,1,FALSE)),"","FERIE "))</f>
        <v/>
      </c>
      <c r="E78" s="18" t="str">
        <f t="shared" si="6"/>
        <v/>
      </c>
      <c r="F78" s="18" t="str">
        <f t="shared" si="5"/>
        <v>JOUR</v>
      </c>
      <c r="G78" s="40" t="str">
        <f t="shared" si="7"/>
        <v>JOUR</v>
      </c>
      <c r="H78" s="41"/>
      <c r="I78" s="42"/>
      <c r="J78" s="42"/>
      <c r="K78" s="42"/>
      <c r="L78" s="43"/>
      <c r="M78" s="83"/>
      <c r="N78" s="87"/>
      <c r="O78" s="83"/>
      <c r="P78" s="84">
        <v>1</v>
      </c>
    </row>
    <row r="79" spans="1:16" x14ac:dyDescent="0.3">
      <c r="A79" s="64"/>
      <c r="B79" s="39">
        <v>0.83333333333333304</v>
      </c>
      <c r="C79" s="39">
        <v>0.875</v>
      </c>
      <c r="D79" s="18" t="str">
        <f>+IF(A79="",D78,IF(ISERROR(VLOOKUP(A79,'[1]Mode opératoire'!$D$5:$D$17,1,FALSE)),"","FERIE "))</f>
        <v/>
      </c>
      <c r="E79" s="18" t="str">
        <f t="shared" si="6"/>
        <v/>
      </c>
      <c r="F79" s="18" t="str">
        <f t="shared" si="5"/>
        <v>JOUR</v>
      </c>
      <c r="G79" s="40" t="str">
        <f t="shared" si="7"/>
        <v>JOUR</v>
      </c>
      <c r="H79" s="41"/>
      <c r="I79" s="42"/>
      <c r="J79" s="42"/>
      <c r="K79" s="42"/>
      <c r="L79" s="43"/>
      <c r="M79" s="83"/>
      <c r="N79" s="83"/>
      <c r="O79" s="83"/>
      <c r="P79" s="84">
        <v>1</v>
      </c>
    </row>
    <row r="80" spans="1:16" x14ac:dyDescent="0.3">
      <c r="A80" s="64"/>
      <c r="B80" s="50">
        <v>0.875</v>
      </c>
      <c r="C80" s="50">
        <v>0.91666666666666696</v>
      </c>
      <c r="D80" s="51" t="str">
        <f>+IF(A80="",D79,IF(ISERROR(VLOOKUP(A80,'[1]Mode opératoire'!$D$5:$D$17,1,FALSE)),"","FERIE "))</f>
        <v/>
      </c>
      <c r="E80" s="51" t="str">
        <f t="shared" si="6"/>
        <v/>
      </c>
      <c r="F80" s="51" t="str">
        <f t="shared" si="5"/>
        <v>NUIT</v>
      </c>
      <c r="G80" s="52" t="str">
        <f t="shared" si="7"/>
        <v>NUIT</v>
      </c>
      <c r="H80" s="53"/>
      <c r="I80" s="54"/>
      <c r="J80" s="54"/>
      <c r="K80" s="54"/>
      <c r="L80" s="55"/>
      <c r="M80" s="88"/>
      <c r="N80" s="88"/>
      <c r="O80" s="88"/>
      <c r="P80" s="89">
        <v>1</v>
      </c>
    </row>
    <row r="81" spans="1:16" x14ac:dyDescent="0.3">
      <c r="A81" s="64"/>
      <c r="B81" s="39">
        <v>0.91666666666666696</v>
      </c>
      <c r="C81" s="39">
        <v>0.95833333333333404</v>
      </c>
      <c r="D81" s="18" t="str">
        <f>+IF(A81="",D80,IF(ISERROR(VLOOKUP(A81,'[1]Mode opératoire'!$D$5:$D$17,1,FALSE)),"","FERIE "))</f>
        <v/>
      </c>
      <c r="E81" s="18" t="str">
        <f t="shared" si="6"/>
        <v/>
      </c>
      <c r="F81" s="18" t="str">
        <f t="shared" si="5"/>
        <v>NUIT</v>
      </c>
      <c r="G81" s="40" t="str">
        <f t="shared" si="7"/>
        <v>NUIT</v>
      </c>
      <c r="H81" s="41"/>
      <c r="I81" s="42"/>
      <c r="J81" s="42"/>
      <c r="K81" s="42"/>
      <c r="L81" s="43"/>
      <c r="M81" s="83"/>
      <c r="N81" s="83"/>
      <c r="O81" s="83"/>
      <c r="P81" s="84">
        <v>1</v>
      </c>
    </row>
    <row r="82" spans="1:16" ht="14.4" thickBot="1" x14ac:dyDescent="0.35">
      <c r="A82" s="65"/>
      <c r="B82" s="57">
        <v>0.95833333333333304</v>
      </c>
      <c r="C82" s="57">
        <v>1</v>
      </c>
      <c r="D82" s="58" t="str">
        <f>+IF(A82="",D81,IF(ISERROR(VLOOKUP(A82,'[1]Mode opératoire'!$D$5:$D$17,1,FALSE)),"","FERIE "))</f>
        <v/>
      </c>
      <c r="E82" s="58" t="str">
        <f t="shared" si="6"/>
        <v/>
      </c>
      <c r="F82" s="58" t="str">
        <f t="shared" si="5"/>
        <v>NUIT</v>
      </c>
      <c r="G82" s="59" t="str">
        <f t="shared" si="7"/>
        <v>NUIT</v>
      </c>
      <c r="H82" s="60"/>
      <c r="I82" s="61"/>
      <c r="J82" s="61"/>
      <c r="K82" s="61"/>
      <c r="L82" s="62"/>
      <c r="M82" s="90"/>
      <c r="N82" s="90"/>
      <c r="O82" s="90"/>
      <c r="P82" s="91">
        <v>1</v>
      </c>
    </row>
    <row r="83" spans="1:16" x14ac:dyDescent="0.3">
      <c r="A83" s="63">
        <f>+A59+1</f>
        <v>42739</v>
      </c>
      <c r="B83" s="32">
        <v>0</v>
      </c>
      <c r="C83" s="32">
        <v>4.1666666666666664E-2</v>
      </c>
      <c r="D83" s="33" t="str">
        <f>+IF(A83="",D82,IF(ISERROR(VLOOKUP(A83,'[1]Mode opératoire'!$D$5:$D$17,1,FALSE)),"","FERIE "))</f>
        <v/>
      </c>
      <c r="E83" s="33" t="str">
        <f t="shared" si="6"/>
        <v/>
      </c>
      <c r="F83" s="33" t="str">
        <f t="shared" si="5"/>
        <v>NUIT</v>
      </c>
      <c r="G83" s="34" t="str">
        <f t="shared" si="7"/>
        <v>NUIT</v>
      </c>
      <c r="H83" s="35"/>
      <c r="I83" s="36"/>
      <c r="J83" s="36"/>
      <c r="K83" s="36"/>
      <c r="L83" s="37"/>
      <c r="M83" s="81"/>
      <c r="N83" s="81"/>
      <c r="O83" s="81"/>
      <c r="P83" s="82"/>
    </row>
    <row r="84" spans="1:16" x14ac:dyDescent="0.3">
      <c r="A84" s="64"/>
      <c r="B84" s="39">
        <v>4.1666666666666664E-2</v>
      </c>
      <c r="C84" s="39">
        <v>8.3333333333333329E-2</v>
      </c>
      <c r="D84" s="18" t="str">
        <f>+IF(A84="",D83,IF(ISERROR(VLOOKUP(A84,'[1]Mode opératoire'!$D$5:$D$17,1,FALSE)),"","FERIE "))</f>
        <v/>
      </c>
      <c r="E84" s="18" t="str">
        <f t="shared" si="6"/>
        <v/>
      </c>
      <c r="F84" s="18" t="str">
        <f t="shared" si="5"/>
        <v>NUIT</v>
      </c>
      <c r="G84" s="40" t="str">
        <f t="shared" si="7"/>
        <v>NUIT</v>
      </c>
      <c r="H84" s="41"/>
      <c r="I84" s="42"/>
      <c r="J84" s="42"/>
      <c r="K84" s="42"/>
      <c r="L84" s="43"/>
      <c r="M84" s="83"/>
      <c r="N84" s="83"/>
      <c r="O84" s="83"/>
      <c r="P84" s="84"/>
    </row>
    <row r="85" spans="1:16" x14ac:dyDescent="0.3">
      <c r="A85" s="64"/>
      <c r="B85" s="39">
        <v>8.3333333333333329E-2</v>
      </c>
      <c r="C85" s="39">
        <v>0.125</v>
      </c>
      <c r="D85" s="18" t="str">
        <f>+IF(A85="",D84,IF(ISERROR(VLOOKUP(A85,'[1]Mode opératoire'!$D$5:$D$17,1,FALSE)),"","FERIE "))</f>
        <v/>
      </c>
      <c r="E85" s="18" t="str">
        <f t="shared" si="6"/>
        <v/>
      </c>
      <c r="F85" s="18" t="str">
        <f t="shared" si="5"/>
        <v>NUIT</v>
      </c>
      <c r="G85" s="40" t="str">
        <f t="shared" si="7"/>
        <v>NUIT</v>
      </c>
      <c r="H85" s="41"/>
      <c r="I85" s="42"/>
      <c r="J85" s="42"/>
      <c r="K85" s="42"/>
      <c r="L85" s="43"/>
      <c r="M85" s="83"/>
      <c r="N85" s="83"/>
      <c r="O85" s="83"/>
      <c r="P85" s="84"/>
    </row>
    <row r="86" spans="1:16" x14ac:dyDescent="0.3">
      <c r="A86" s="64"/>
      <c r="B86" s="39">
        <v>0.125</v>
      </c>
      <c r="C86" s="39">
        <v>0.16666666666666699</v>
      </c>
      <c r="D86" s="18" t="str">
        <f>+IF(A86="",D85,IF(ISERROR(VLOOKUP(A86,'[1]Mode opératoire'!$D$5:$D$17,1,FALSE)),"","FERIE "))</f>
        <v/>
      </c>
      <c r="E86" s="18" t="str">
        <f t="shared" si="6"/>
        <v/>
      </c>
      <c r="F86" s="18" t="str">
        <f t="shared" si="5"/>
        <v>NUIT</v>
      </c>
      <c r="G86" s="40" t="str">
        <f t="shared" si="7"/>
        <v>NUIT</v>
      </c>
      <c r="H86" s="41"/>
      <c r="I86" s="42"/>
      <c r="J86" s="42"/>
      <c r="K86" s="42"/>
      <c r="L86" s="43"/>
      <c r="M86" s="83"/>
      <c r="N86" s="83"/>
      <c r="O86" s="83"/>
      <c r="P86" s="84"/>
    </row>
    <row r="87" spans="1:16" x14ac:dyDescent="0.3">
      <c r="A87" s="64"/>
      <c r="B87" s="39">
        <v>0.16666666666666699</v>
      </c>
      <c r="C87" s="39">
        <v>0.20833333333333401</v>
      </c>
      <c r="D87" s="18" t="str">
        <f>+IF(A87="",D86,IF(ISERROR(VLOOKUP(A87,'[1]Mode opératoire'!$D$5:$D$17,1,FALSE)),"","FERIE "))</f>
        <v/>
      </c>
      <c r="E87" s="18" t="str">
        <f t="shared" si="6"/>
        <v/>
      </c>
      <c r="F87" s="18" t="str">
        <f t="shared" si="5"/>
        <v>NUIT</v>
      </c>
      <c r="G87" s="40" t="str">
        <f t="shared" si="7"/>
        <v>NUIT</v>
      </c>
      <c r="H87" s="41"/>
      <c r="I87" s="42"/>
      <c r="J87" s="42"/>
      <c r="K87" s="42"/>
      <c r="L87" s="43"/>
      <c r="M87" s="83"/>
      <c r="N87" s="83"/>
      <c r="O87" s="83"/>
      <c r="P87" s="84"/>
    </row>
    <row r="88" spans="1:16" x14ac:dyDescent="0.3">
      <c r="A88" s="64"/>
      <c r="B88" s="44">
        <v>0.20833333333333301</v>
      </c>
      <c r="C88" s="44">
        <v>0.25</v>
      </c>
      <c r="D88" s="45" t="str">
        <f>+IF(A88="",D87,IF(ISERROR(VLOOKUP(A88,'[1]Mode opératoire'!$D$5:$D$17,1,FALSE)),"","FERIE "))</f>
        <v/>
      </c>
      <c r="E88" s="45" t="str">
        <f t="shared" si="6"/>
        <v/>
      </c>
      <c r="F88" s="45" t="str">
        <f t="shared" si="5"/>
        <v>NUIT</v>
      </c>
      <c r="G88" s="46" t="str">
        <f t="shared" si="7"/>
        <v>NUIT</v>
      </c>
      <c r="H88" s="47"/>
      <c r="I88" s="48"/>
      <c r="J88" s="48"/>
      <c r="K88" s="48"/>
      <c r="L88" s="49"/>
      <c r="M88" s="85"/>
      <c r="N88" s="85"/>
      <c r="O88" s="85"/>
      <c r="P88" s="86"/>
    </row>
    <row r="89" spans="1:16" x14ac:dyDescent="0.3">
      <c r="A89" s="64"/>
      <c r="B89" s="39">
        <v>0.25</v>
      </c>
      <c r="C89" s="39">
        <v>0.29166666666666702</v>
      </c>
      <c r="D89" s="18" t="str">
        <f>+IF(A89="",D88,IF(ISERROR(VLOOKUP(A89,'[1]Mode opératoire'!$D$5:$D$17,1,FALSE)),"","FERIE "))</f>
        <v/>
      </c>
      <c r="E89" s="18" t="str">
        <f t="shared" si="6"/>
        <v/>
      </c>
      <c r="F89" s="18" t="str">
        <f t="shared" si="5"/>
        <v>JOUR</v>
      </c>
      <c r="G89" s="40" t="str">
        <f t="shared" si="7"/>
        <v>JOUR</v>
      </c>
      <c r="H89" s="41"/>
      <c r="I89" s="42"/>
      <c r="J89" s="42"/>
      <c r="K89" s="42"/>
      <c r="L89" s="43"/>
      <c r="M89" s="83"/>
      <c r="N89" s="83"/>
      <c r="O89" s="83"/>
      <c r="P89" s="84"/>
    </row>
    <row r="90" spans="1:16" x14ac:dyDescent="0.3">
      <c r="A90" s="64"/>
      <c r="B90" s="39">
        <v>0.29166666666666702</v>
      </c>
      <c r="C90" s="39">
        <v>0.33333333333333398</v>
      </c>
      <c r="D90" s="18" t="str">
        <f>+IF(A90="",D89,IF(ISERROR(VLOOKUP(A90,'[1]Mode opératoire'!$D$5:$D$17,1,FALSE)),"","FERIE "))</f>
        <v/>
      </c>
      <c r="E90" s="18" t="str">
        <f t="shared" si="6"/>
        <v/>
      </c>
      <c r="F90" s="18" t="str">
        <f t="shared" si="5"/>
        <v>JOUR</v>
      </c>
      <c r="G90" s="40" t="str">
        <f t="shared" si="7"/>
        <v>JOUR</v>
      </c>
      <c r="H90" s="41"/>
      <c r="I90" s="42"/>
      <c r="J90" s="42"/>
      <c r="K90" s="42"/>
      <c r="L90" s="43"/>
      <c r="M90" s="83"/>
      <c r="N90" s="83"/>
      <c r="O90" s="83"/>
      <c r="P90" s="84">
        <v>1</v>
      </c>
    </row>
    <row r="91" spans="1:16" x14ac:dyDescent="0.3">
      <c r="A91" s="64"/>
      <c r="B91" s="39">
        <v>0.33333333333333298</v>
      </c>
      <c r="C91" s="39">
        <v>0.375</v>
      </c>
      <c r="D91" s="18" t="str">
        <f>+IF(A91="",D90,IF(ISERROR(VLOOKUP(A91,'[1]Mode opératoire'!$D$5:$D$17,1,FALSE)),"","FERIE "))</f>
        <v/>
      </c>
      <c r="E91" s="18" t="str">
        <f t="shared" si="6"/>
        <v/>
      </c>
      <c r="F91" s="18" t="str">
        <f t="shared" si="5"/>
        <v>JOUR</v>
      </c>
      <c r="G91" s="40" t="str">
        <f t="shared" si="7"/>
        <v>JOUR</v>
      </c>
      <c r="H91" s="41"/>
      <c r="I91" s="42"/>
      <c r="J91" s="42"/>
      <c r="K91" s="42"/>
      <c r="L91" s="43"/>
      <c r="M91" s="83"/>
      <c r="N91" s="83"/>
      <c r="O91" s="83"/>
      <c r="P91" s="84">
        <v>1</v>
      </c>
    </row>
    <row r="92" spans="1:16" x14ac:dyDescent="0.3">
      <c r="A92" s="64"/>
      <c r="B92" s="39">
        <v>0.375</v>
      </c>
      <c r="C92" s="39">
        <v>0.41666666666666702</v>
      </c>
      <c r="D92" s="18" t="str">
        <f>+IF(A92="",D91,IF(ISERROR(VLOOKUP(A92,'[1]Mode opératoire'!$D$5:$D$17,1,FALSE)),"","FERIE "))</f>
        <v/>
      </c>
      <c r="E92" s="18" t="str">
        <f t="shared" si="6"/>
        <v/>
      </c>
      <c r="F92" s="18" t="str">
        <f t="shared" si="5"/>
        <v>JOUR</v>
      </c>
      <c r="G92" s="40" t="str">
        <f t="shared" si="7"/>
        <v>JOUR</v>
      </c>
      <c r="H92" s="41"/>
      <c r="I92" s="42"/>
      <c r="J92" s="42"/>
      <c r="K92" s="42"/>
      <c r="L92" s="43"/>
      <c r="M92" s="83"/>
      <c r="N92" s="83"/>
      <c r="O92" s="83"/>
      <c r="P92" s="84">
        <v>1</v>
      </c>
    </row>
    <row r="93" spans="1:16" x14ac:dyDescent="0.3">
      <c r="A93" s="64"/>
      <c r="B93" s="39">
        <v>0.41666666666666702</v>
      </c>
      <c r="C93" s="39">
        <v>0.45833333333333398</v>
      </c>
      <c r="D93" s="18" t="str">
        <f>+IF(A93="",D92,IF(ISERROR(VLOOKUP(A93,'[1]Mode opératoire'!$D$5:$D$17,1,FALSE)),"","FERIE "))</f>
        <v/>
      </c>
      <c r="E93" s="18" t="str">
        <f t="shared" si="6"/>
        <v/>
      </c>
      <c r="F93" s="18" t="str">
        <f t="shared" si="5"/>
        <v>JOUR</v>
      </c>
      <c r="G93" s="40" t="str">
        <f t="shared" si="7"/>
        <v>JOUR</v>
      </c>
      <c r="H93" s="41"/>
      <c r="I93" s="42"/>
      <c r="J93" s="42"/>
      <c r="K93" s="42"/>
      <c r="L93" s="43"/>
      <c r="M93" s="83"/>
      <c r="N93" s="83"/>
      <c r="O93" s="83"/>
      <c r="P93" s="84">
        <v>1</v>
      </c>
    </row>
    <row r="94" spans="1:16" x14ac:dyDescent="0.3">
      <c r="A94" s="64"/>
      <c r="B94" s="39">
        <v>0.45833333333333298</v>
      </c>
      <c r="C94" s="39">
        <v>0.5</v>
      </c>
      <c r="D94" s="18" t="str">
        <f>+IF(A94="",D93,IF(ISERROR(VLOOKUP(A94,'[1]Mode opératoire'!$D$5:$D$17,1,FALSE)),"","FERIE "))</f>
        <v/>
      </c>
      <c r="E94" s="18" t="str">
        <f t="shared" si="6"/>
        <v/>
      </c>
      <c r="F94" s="18" t="str">
        <f t="shared" si="5"/>
        <v>JOUR</v>
      </c>
      <c r="G94" s="40" t="str">
        <f t="shared" si="7"/>
        <v>JOUR</v>
      </c>
      <c r="H94" s="41"/>
      <c r="I94" s="42"/>
      <c r="J94" s="42"/>
      <c r="K94" s="42"/>
      <c r="L94" s="43"/>
      <c r="M94" s="87"/>
      <c r="N94" s="87"/>
      <c r="O94" s="87"/>
      <c r="P94" s="84">
        <v>1</v>
      </c>
    </row>
    <row r="95" spans="1:16" x14ac:dyDescent="0.3">
      <c r="A95" s="64"/>
      <c r="B95" s="39">
        <v>0.5</v>
      </c>
      <c r="C95" s="39">
        <v>0.54166666666666696</v>
      </c>
      <c r="D95" s="18" t="str">
        <f>+IF(A95="",D94,IF(ISERROR(VLOOKUP(A95,'[1]Mode opératoire'!$D$5:$D$17,1,FALSE)),"","FERIE "))</f>
        <v/>
      </c>
      <c r="E95" s="18" t="str">
        <f t="shared" si="6"/>
        <v/>
      </c>
      <c r="F95" s="18" t="str">
        <f t="shared" si="5"/>
        <v>JOUR</v>
      </c>
      <c r="G95" s="40" t="str">
        <f t="shared" si="7"/>
        <v>JOUR</v>
      </c>
      <c r="H95" s="41"/>
      <c r="I95" s="42"/>
      <c r="J95" s="42"/>
      <c r="K95" s="42"/>
      <c r="L95" s="43"/>
      <c r="M95" s="87"/>
      <c r="N95" s="87"/>
      <c r="O95" s="87"/>
      <c r="P95" s="84">
        <v>1</v>
      </c>
    </row>
    <row r="96" spans="1:16" x14ac:dyDescent="0.3">
      <c r="A96" s="64"/>
      <c r="B96" s="39">
        <v>0.54166666666666696</v>
      </c>
      <c r="C96" s="39">
        <v>0.58333333333333404</v>
      </c>
      <c r="D96" s="18" t="str">
        <f>+IF(A96="",D95,IF(ISERROR(VLOOKUP(A96,'[1]Mode opératoire'!$D$5:$D$17,1,FALSE)),"","FERIE "))</f>
        <v/>
      </c>
      <c r="E96" s="18" t="str">
        <f t="shared" si="6"/>
        <v/>
      </c>
      <c r="F96" s="18" t="str">
        <f t="shared" si="5"/>
        <v>JOUR</v>
      </c>
      <c r="G96" s="40" t="str">
        <f t="shared" si="7"/>
        <v>JOUR</v>
      </c>
      <c r="H96" s="41"/>
      <c r="I96" s="42"/>
      <c r="J96" s="42"/>
      <c r="K96" s="42"/>
      <c r="L96" s="43"/>
      <c r="M96" s="87"/>
      <c r="N96" s="87"/>
      <c r="O96" s="87"/>
      <c r="P96" s="84">
        <v>1</v>
      </c>
    </row>
    <row r="97" spans="1:16" x14ac:dyDescent="0.3">
      <c r="A97" s="64"/>
      <c r="B97" s="39">
        <v>0.58333333333333304</v>
      </c>
      <c r="C97" s="39">
        <v>0.625</v>
      </c>
      <c r="D97" s="18" t="str">
        <f>+IF(A97="",D96,IF(ISERROR(VLOOKUP(A97,'[1]Mode opératoire'!$D$5:$D$17,1,FALSE)),"","FERIE "))</f>
        <v/>
      </c>
      <c r="E97" s="18" t="str">
        <f t="shared" si="6"/>
        <v/>
      </c>
      <c r="F97" s="18" t="str">
        <f t="shared" si="5"/>
        <v>JOUR</v>
      </c>
      <c r="G97" s="40" t="str">
        <f t="shared" si="7"/>
        <v>JOUR</v>
      </c>
      <c r="H97" s="41"/>
      <c r="I97" s="42"/>
      <c r="J97" s="42"/>
      <c r="K97" s="42"/>
      <c r="L97" s="43"/>
      <c r="M97" s="87"/>
      <c r="N97" s="87"/>
      <c r="O97" s="83"/>
      <c r="P97" s="84">
        <v>1</v>
      </c>
    </row>
    <row r="98" spans="1:16" x14ac:dyDescent="0.3">
      <c r="A98" s="64"/>
      <c r="B98" s="39">
        <v>0.625</v>
      </c>
      <c r="C98" s="39">
        <v>0.66666666666666696</v>
      </c>
      <c r="D98" s="18" t="str">
        <f>+IF(A98="",D97,IF(ISERROR(VLOOKUP(A98,'[1]Mode opératoire'!$D$5:$D$17,1,FALSE)),"","FERIE "))</f>
        <v/>
      </c>
      <c r="E98" s="18" t="str">
        <f t="shared" si="6"/>
        <v/>
      </c>
      <c r="F98" s="18" t="str">
        <f t="shared" si="5"/>
        <v>JOUR</v>
      </c>
      <c r="G98" s="40" t="str">
        <f t="shared" si="7"/>
        <v>JOUR</v>
      </c>
      <c r="H98" s="41"/>
      <c r="I98" s="42"/>
      <c r="J98" s="42"/>
      <c r="K98" s="42"/>
      <c r="L98" s="43"/>
      <c r="M98" s="83"/>
      <c r="N98" s="83"/>
      <c r="O98" s="83"/>
      <c r="P98" s="84">
        <v>1</v>
      </c>
    </row>
    <row r="99" spans="1:16" x14ac:dyDescent="0.3">
      <c r="A99" s="64"/>
      <c r="B99" s="39">
        <v>0.66666666666666696</v>
      </c>
      <c r="C99" s="39">
        <v>0.70833333333333404</v>
      </c>
      <c r="D99" s="18" t="str">
        <f>+IF(A99="",D98,IF(ISERROR(VLOOKUP(A99,'[1]Mode opératoire'!$D$5:$D$17,1,FALSE)),"","FERIE "))</f>
        <v/>
      </c>
      <c r="E99" s="18" t="str">
        <f t="shared" si="6"/>
        <v/>
      </c>
      <c r="F99" s="18" t="str">
        <f t="shared" si="5"/>
        <v>JOUR</v>
      </c>
      <c r="G99" s="40" t="str">
        <f t="shared" si="7"/>
        <v>JOUR</v>
      </c>
      <c r="H99" s="41"/>
      <c r="I99" s="42"/>
      <c r="J99" s="42"/>
      <c r="K99" s="42"/>
      <c r="L99" s="43"/>
      <c r="M99" s="83"/>
      <c r="N99" s="83"/>
      <c r="O99" s="83"/>
      <c r="P99" s="84">
        <v>1</v>
      </c>
    </row>
    <row r="100" spans="1:16" x14ac:dyDescent="0.3">
      <c r="A100" s="64"/>
      <c r="B100" s="39">
        <v>0.70833333333333304</v>
      </c>
      <c r="C100" s="39">
        <v>0.75</v>
      </c>
      <c r="D100" s="18" t="str">
        <f>+IF(A100="",D99,IF(ISERROR(VLOOKUP(A100,'[1]Mode opératoire'!$D$5:$D$17,1,FALSE)),"","FERIE "))</f>
        <v/>
      </c>
      <c r="E100" s="18" t="str">
        <f t="shared" si="6"/>
        <v/>
      </c>
      <c r="F100" s="18" t="str">
        <f t="shared" si="5"/>
        <v>JOUR</v>
      </c>
      <c r="G100" s="40" t="str">
        <f t="shared" si="7"/>
        <v>JOUR</v>
      </c>
      <c r="H100" s="41"/>
      <c r="I100" s="42"/>
      <c r="J100" s="42"/>
      <c r="K100" s="42"/>
      <c r="L100" s="43"/>
      <c r="M100" s="83"/>
      <c r="N100" s="83"/>
      <c r="O100" s="83"/>
      <c r="P100" s="84">
        <v>1</v>
      </c>
    </row>
    <row r="101" spans="1:16" x14ac:dyDescent="0.3">
      <c r="A101" s="64"/>
      <c r="B101" s="39">
        <v>0.75</v>
      </c>
      <c r="C101" s="39">
        <v>0.79166666666666696</v>
      </c>
      <c r="D101" s="18" t="str">
        <f>+IF(A101="",D100,IF(ISERROR(VLOOKUP(A101,'[1]Mode opératoire'!$D$5:$D$17,1,FALSE)),"","FERIE "))</f>
        <v/>
      </c>
      <c r="E101" s="18" t="str">
        <f t="shared" si="6"/>
        <v/>
      </c>
      <c r="F101" s="18" t="str">
        <f t="shared" si="5"/>
        <v>JOUR</v>
      </c>
      <c r="G101" s="40" t="str">
        <f t="shared" si="7"/>
        <v>JOUR</v>
      </c>
      <c r="H101" s="41"/>
      <c r="I101" s="42"/>
      <c r="J101" s="42"/>
      <c r="K101" s="42"/>
      <c r="L101" s="43"/>
      <c r="M101" s="83"/>
      <c r="N101" s="83"/>
      <c r="O101" s="83"/>
      <c r="P101" s="84">
        <v>1</v>
      </c>
    </row>
    <row r="102" spans="1:16" x14ac:dyDescent="0.3">
      <c r="A102" s="64"/>
      <c r="B102" s="39">
        <v>0.79166666666666696</v>
      </c>
      <c r="C102" s="39">
        <v>0.83333333333333404</v>
      </c>
      <c r="D102" s="18" t="str">
        <f>+IF(A102="",D101,IF(ISERROR(VLOOKUP(A102,'[1]Mode opératoire'!$D$5:$D$17,1,FALSE)),"","FERIE "))</f>
        <v/>
      </c>
      <c r="E102" s="18" t="str">
        <f t="shared" si="6"/>
        <v/>
      </c>
      <c r="F102" s="18" t="str">
        <f t="shared" si="5"/>
        <v>JOUR</v>
      </c>
      <c r="G102" s="40" t="str">
        <f t="shared" si="7"/>
        <v>JOUR</v>
      </c>
      <c r="H102" s="41"/>
      <c r="I102" s="42"/>
      <c r="J102" s="42"/>
      <c r="K102" s="42"/>
      <c r="L102" s="43"/>
      <c r="M102" s="83"/>
      <c r="N102" s="83"/>
      <c r="O102" s="83"/>
      <c r="P102" s="84">
        <v>1</v>
      </c>
    </row>
    <row r="103" spans="1:16" x14ac:dyDescent="0.3">
      <c r="A103" s="64"/>
      <c r="B103" s="39">
        <v>0.83333333333333304</v>
      </c>
      <c r="C103" s="39">
        <v>0.875</v>
      </c>
      <c r="D103" s="18" t="str">
        <f>+IF(A103="",D102,IF(ISERROR(VLOOKUP(A103,'[1]Mode opératoire'!$D$5:$D$17,1,FALSE)),"","FERIE "))</f>
        <v/>
      </c>
      <c r="E103" s="18" t="str">
        <f t="shared" si="6"/>
        <v/>
      </c>
      <c r="F103" s="18" t="str">
        <f t="shared" si="5"/>
        <v>JOUR</v>
      </c>
      <c r="G103" s="40" t="str">
        <f t="shared" si="7"/>
        <v>JOUR</v>
      </c>
      <c r="H103" s="41"/>
      <c r="I103" s="42"/>
      <c r="J103" s="42"/>
      <c r="K103" s="42"/>
      <c r="L103" s="43"/>
      <c r="M103" s="83"/>
      <c r="N103" s="83"/>
      <c r="O103" s="83"/>
      <c r="P103" s="84">
        <v>1</v>
      </c>
    </row>
    <row r="104" spans="1:16" x14ac:dyDescent="0.3">
      <c r="A104" s="64"/>
      <c r="B104" s="50">
        <v>0.875</v>
      </c>
      <c r="C104" s="50">
        <v>0.91666666666666696</v>
      </c>
      <c r="D104" s="51" t="str">
        <f>+IF(A104="",D103,IF(ISERROR(VLOOKUP(A104,'[1]Mode opératoire'!$D$5:$D$17,1,FALSE)),"","FERIE "))</f>
        <v/>
      </c>
      <c r="E104" s="51" t="str">
        <f t="shared" si="6"/>
        <v/>
      </c>
      <c r="F104" s="51" t="str">
        <f t="shared" si="5"/>
        <v>NUIT</v>
      </c>
      <c r="G104" s="52" t="str">
        <f t="shared" si="7"/>
        <v>NUIT</v>
      </c>
      <c r="H104" s="53"/>
      <c r="I104" s="54"/>
      <c r="J104" s="54"/>
      <c r="K104" s="54"/>
      <c r="L104" s="55"/>
      <c r="M104" s="88"/>
      <c r="N104" s="88"/>
      <c r="O104" s="88"/>
      <c r="P104" s="89">
        <v>1</v>
      </c>
    </row>
    <row r="105" spans="1:16" x14ac:dyDescent="0.3">
      <c r="A105" s="64"/>
      <c r="B105" s="39">
        <v>0.91666666666666696</v>
      </c>
      <c r="C105" s="39">
        <v>0.95833333333333404</v>
      </c>
      <c r="D105" s="18" t="str">
        <f>+IF(A105="",D104,IF(ISERROR(VLOOKUP(A105,'[1]Mode opératoire'!$D$5:$D$17,1,FALSE)),"","FERIE "))</f>
        <v/>
      </c>
      <c r="E105" s="18" t="str">
        <f t="shared" si="6"/>
        <v/>
      </c>
      <c r="F105" s="18" t="str">
        <f t="shared" si="5"/>
        <v>NUIT</v>
      </c>
      <c r="G105" s="40" t="str">
        <f t="shared" si="7"/>
        <v>NUIT</v>
      </c>
      <c r="H105" s="41"/>
      <c r="I105" s="42"/>
      <c r="J105" s="42"/>
      <c r="K105" s="42"/>
      <c r="L105" s="43"/>
      <c r="M105" s="83"/>
      <c r="N105" s="83"/>
      <c r="O105" s="83"/>
      <c r="P105" s="84">
        <v>1</v>
      </c>
    </row>
    <row r="106" spans="1:16" ht="14.4" thickBot="1" x14ac:dyDescent="0.35">
      <c r="A106" s="65"/>
      <c r="B106" s="57">
        <v>0.95833333333333304</v>
      </c>
      <c r="C106" s="57">
        <v>1</v>
      </c>
      <c r="D106" s="58" t="str">
        <f>+IF(A106="",D105,IF(ISERROR(VLOOKUP(A106,'[1]Mode opératoire'!$D$5:$D$17,1,FALSE)),"","FERIE "))</f>
        <v/>
      </c>
      <c r="E106" s="58" t="str">
        <f t="shared" si="6"/>
        <v/>
      </c>
      <c r="F106" s="58" t="str">
        <f t="shared" si="5"/>
        <v>NUIT</v>
      </c>
      <c r="G106" s="59" t="str">
        <f t="shared" si="7"/>
        <v>NUIT</v>
      </c>
      <c r="H106" s="60"/>
      <c r="I106" s="61"/>
      <c r="J106" s="61"/>
      <c r="K106" s="61"/>
      <c r="L106" s="62"/>
      <c r="M106" s="90"/>
      <c r="N106" s="90"/>
      <c r="O106" s="90"/>
      <c r="P106" s="91">
        <v>1</v>
      </c>
    </row>
    <row r="107" spans="1:16" x14ac:dyDescent="0.3">
      <c r="A107" s="63">
        <f>+A83+1</f>
        <v>42740</v>
      </c>
      <c r="B107" s="32">
        <v>0</v>
      </c>
      <c r="C107" s="32">
        <v>4.1666666666666664E-2</v>
      </c>
      <c r="D107" s="33" t="str">
        <f>+IF(A107="",D106,IF(ISERROR(VLOOKUP(A107,'[1]Mode opératoire'!$D$5:$D$17,1,FALSE)),"","FERIE "))</f>
        <v/>
      </c>
      <c r="E107" s="33" t="str">
        <f t="shared" si="6"/>
        <v/>
      </c>
      <c r="F107" s="33" t="str">
        <f t="shared" si="5"/>
        <v>NUIT</v>
      </c>
      <c r="G107" s="34" t="str">
        <f t="shared" si="7"/>
        <v>NUIT</v>
      </c>
      <c r="H107" s="35"/>
      <c r="I107" s="36"/>
      <c r="J107" s="36"/>
      <c r="K107" s="36"/>
      <c r="L107" s="37"/>
      <c r="M107" s="81"/>
      <c r="N107" s="81"/>
      <c r="O107" s="81"/>
      <c r="P107" s="82"/>
    </row>
    <row r="108" spans="1:16" x14ac:dyDescent="0.3">
      <c r="A108" s="64"/>
      <c r="B108" s="39">
        <v>4.1666666666666664E-2</v>
      </c>
      <c r="C108" s="39">
        <v>8.3333333333333329E-2</v>
      </c>
      <c r="D108" s="18" t="str">
        <f>+IF(A108="",D107,IF(ISERROR(VLOOKUP(A108,'[1]Mode opératoire'!$D$5:$D$17,1,FALSE)),"","FERIE "))</f>
        <v/>
      </c>
      <c r="E108" s="18" t="str">
        <f t="shared" si="6"/>
        <v/>
      </c>
      <c r="F108" s="18" t="str">
        <f t="shared" si="5"/>
        <v>NUIT</v>
      </c>
      <c r="G108" s="40" t="str">
        <f t="shared" si="7"/>
        <v>NUIT</v>
      </c>
      <c r="H108" s="41"/>
      <c r="I108" s="42"/>
      <c r="J108" s="42"/>
      <c r="K108" s="42"/>
      <c r="L108" s="43"/>
      <c r="M108" s="83"/>
      <c r="N108" s="83"/>
      <c r="O108" s="83"/>
      <c r="P108" s="84"/>
    </row>
    <row r="109" spans="1:16" x14ac:dyDescent="0.3">
      <c r="A109" s="64"/>
      <c r="B109" s="39">
        <v>8.3333333333333329E-2</v>
      </c>
      <c r="C109" s="39">
        <v>0.125</v>
      </c>
      <c r="D109" s="18" t="str">
        <f>+IF(A109="",D108,IF(ISERROR(VLOOKUP(A109,'[1]Mode opératoire'!$D$5:$D$17,1,FALSE)),"","FERIE "))</f>
        <v/>
      </c>
      <c r="E109" s="18" t="str">
        <f t="shared" si="6"/>
        <v/>
      </c>
      <c r="F109" s="18" t="str">
        <f t="shared" si="5"/>
        <v>NUIT</v>
      </c>
      <c r="G109" s="40" t="str">
        <f t="shared" si="7"/>
        <v>NUIT</v>
      </c>
      <c r="H109" s="41"/>
      <c r="I109" s="42"/>
      <c r="J109" s="42"/>
      <c r="K109" s="42"/>
      <c r="L109" s="43"/>
      <c r="M109" s="83"/>
      <c r="N109" s="83"/>
      <c r="O109" s="83"/>
      <c r="P109" s="84"/>
    </row>
    <row r="110" spans="1:16" x14ac:dyDescent="0.3">
      <c r="A110" s="64"/>
      <c r="B110" s="39">
        <v>0.125</v>
      </c>
      <c r="C110" s="39">
        <v>0.16666666666666699</v>
      </c>
      <c r="D110" s="18" t="str">
        <f>+IF(A110="",D109,IF(ISERROR(VLOOKUP(A110,'[1]Mode opératoire'!$D$5:$D$17,1,FALSE)),"","FERIE "))</f>
        <v/>
      </c>
      <c r="E110" s="18" t="str">
        <f t="shared" si="6"/>
        <v/>
      </c>
      <c r="F110" s="18" t="str">
        <f t="shared" si="5"/>
        <v>NUIT</v>
      </c>
      <c r="G110" s="40" t="str">
        <f t="shared" si="7"/>
        <v>NUIT</v>
      </c>
      <c r="H110" s="41"/>
      <c r="I110" s="42"/>
      <c r="J110" s="42"/>
      <c r="K110" s="42"/>
      <c r="L110" s="43"/>
      <c r="M110" s="83"/>
      <c r="N110" s="83"/>
      <c r="O110" s="83"/>
      <c r="P110" s="84"/>
    </row>
    <row r="111" spans="1:16" x14ac:dyDescent="0.3">
      <c r="A111" s="64"/>
      <c r="B111" s="39">
        <v>0.16666666666666699</v>
      </c>
      <c r="C111" s="39">
        <v>0.20833333333333401</v>
      </c>
      <c r="D111" s="18" t="str">
        <f>+IF(A111="",D110,IF(ISERROR(VLOOKUP(A111,'[1]Mode opératoire'!$D$5:$D$17,1,FALSE)),"","FERIE "))</f>
        <v/>
      </c>
      <c r="E111" s="18" t="str">
        <f t="shared" si="6"/>
        <v/>
      </c>
      <c r="F111" s="18" t="str">
        <f t="shared" si="5"/>
        <v>NUIT</v>
      </c>
      <c r="G111" s="40" t="str">
        <f t="shared" si="7"/>
        <v>NUIT</v>
      </c>
      <c r="H111" s="41"/>
      <c r="I111" s="42"/>
      <c r="J111" s="42"/>
      <c r="K111" s="42"/>
      <c r="L111" s="43"/>
      <c r="M111" s="83"/>
      <c r="N111" s="83"/>
      <c r="O111" s="83"/>
      <c r="P111" s="84"/>
    </row>
    <row r="112" spans="1:16" x14ac:dyDescent="0.3">
      <c r="A112" s="64"/>
      <c r="B112" s="44">
        <v>0.20833333333333301</v>
      </c>
      <c r="C112" s="44">
        <v>0.25</v>
      </c>
      <c r="D112" s="45" t="str">
        <f>+IF(A112="",D111,IF(ISERROR(VLOOKUP(A112,'[1]Mode opératoire'!$D$5:$D$17,1,FALSE)),"","FERIE "))</f>
        <v/>
      </c>
      <c r="E112" s="45" t="str">
        <f t="shared" si="6"/>
        <v/>
      </c>
      <c r="F112" s="45" t="str">
        <f t="shared" si="5"/>
        <v>NUIT</v>
      </c>
      <c r="G112" s="46" t="str">
        <f t="shared" si="7"/>
        <v>NUIT</v>
      </c>
      <c r="H112" s="47"/>
      <c r="I112" s="48"/>
      <c r="J112" s="48"/>
      <c r="K112" s="48"/>
      <c r="L112" s="49"/>
      <c r="M112" s="85"/>
      <c r="N112" s="85"/>
      <c r="O112" s="85"/>
      <c r="P112" s="86"/>
    </row>
    <row r="113" spans="1:16" x14ac:dyDescent="0.3">
      <c r="A113" s="64"/>
      <c r="B113" s="39">
        <v>0.25</v>
      </c>
      <c r="C113" s="39">
        <v>0.29166666666666702</v>
      </c>
      <c r="D113" s="18" t="str">
        <f>+IF(A113="",D112,IF(ISERROR(VLOOKUP(A113,'[1]Mode opératoire'!$D$5:$D$17,1,FALSE)),"","FERIE "))</f>
        <v/>
      </c>
      <c r="E113" s="18" t="str">
        <f t="shared" si="6"/>
        <v/>
      </c>
      <c r="F113" s="18" t="str">
        <f t="shared" si="5"/>
        <v>JOUR</v>
      </c>
      <c r="G113" s="40" t="str">
        <f t="shared" si="7"/>
        <v>JOUR</v>
      </c>
      <c r="H113" s="41"/>
      <c r="I113" s="42"/>
      <c r="J113" s="42"/>
      <c r="K113" s="42"/>
      <c r="L113" s="43"/>
      <c r="M113" s="83"/>
      <c r="N113" s="83"/>
      <c r="O113" s="83"/>
      <c r="P113" s="84"/>
    </row>
    <row r="114" spans="1:16" x14ac:dyDescent="0.3">
      <c r="A114" s="64"/>
      <c r="B114" s="39">
        <v>0.29166666666666702</v>
      </c>
      <c r="C114" s="39">
        <v>0.33333333333333398</v>
      </c>
      <c r="D114" s="18" t="str">
        <f>+IF(A114="",D113,IF(ISERROR(VLOOKUP(A114,'[1]Mode opératoire'!$D$5:$D$17,1,FALSE)),"","FERIE "))</f>
        <v/>
      </c>
      <c r="E114" s="18" t="str">
        <f t="shared" si="6"/>
        <v/>
      </c>
      <c r="F114" s="18" t="str">
        <f t="shared" si="5"/>
        <v>JOUR</v>
      </c>
      <c r="G114" s="40" t="str">
        <f t="shared" si="7"/>
        <v>JOUR</v>
      </c>
      <c r="H114" s="41"/>
      <c r="I114" s="42"/>
      <c r="J114" s="42"/>
      <c r="K114" s="42"/>
      <c r="L114" s="43"/>
      <c r="M114" s="83"/>
      <c r="N114" s="83"/>
      <c r="O114" s="83"/>
      <c r="P114" s="84">
        <v>1</v>
      </c>
    </row>
    <row r="115" spans="1:16" x14ac:dyDescent="0.3">
      <c r="A115" s="64"/>
      <c r="B115" s="39">
        <v>0.33333333333333298</v>
      </c>
      <c r="C115" s="39">
        <v>0.375</v>
      </c>
      <c r="D115" s="18" t="str">
        <f>+IF(A115="",D114,IF(ISERROR(VLOOKUP(A115,'[1]Mode opératoire'!$D$5:$D$17,1,FALSE)),"","FERIE "))</f>
        <v/>
      </c>
      <c r="E115" s="18" t="str">
        <f t="shared" si="6"/>
        <v/>
      </c>
      <c r="F115" s="18" t="str">
        <f t="shared" si="5"/>
        <v>JOUR</v>
      </c>
      <c r="G115" s="40" t="str">
        <f t="shared" si="7"/>
        <v>JOUR</v>
      </c>
      <c r="H115" s="41"/>
      <c r="I115" s="42"/>
      <c r="J115" s="42"/>
      <c r="K115" s="42"/>
      <c r="L115" s="43"/>
      <c r="M115" s="83"/>
      <c r="N115" s="83"/>
      <c r="O115" s="83"/>
      <c r="P115" s="84">
        <v>1</v>
      </c>
    </row>
    <row r="116" spans="1:16" x14ac:dyDescent="0.3">
      <c r="A116" s="64"/>
      <c r="B116" s="39">
        <v>0.375</v>
      </c>
      <c r="C116" s="39">
        <v>0.41666666666666702</v>
      </c>
      <c r="D116" s="18" t="str">
        <f>+IF(A116="",D115,IF(ISERROR(VLOOKUP(A116,'[1]Mode opératoire'!$D$5:$D$17,1,FALSE)),"","FERIE "))</f>
        <v/>
      </c>
      <c r="E116" s="18" t="str">
        <f t="shared" si="6"/>
        <v/>
      </c>
      <c r="F116" s="18" t="str">
        <f t="shared" si="5"/>
        <v>JOUR</v>
      </c>
      <c r="G116" s="40" t="str">
        <f t="shared" si="7"/>
        <v>JOUR</v>
      </c>
      <c r="H116" s="41"/>
      <c r="I116" s="42"/>
      <c r="J116" s="42"/>
      <c r="K116" s="42"/>
      <c r="L116" s="43"/>
      <c r="M116" s="83"/>
      <c r="N116" s="83"/>
      <c r="O116" s="83"/>
      <c r="P116" s="84">
        <v>1</v>
      </c>
    </row>
    <row r="117" spans="1:16" x14ac:dyDescent="0.3">
      <c r="A117" s="64"/>
      <c r="B117" s="39">
        <v>0.41666666666666702</v>
      </c>
      <c r="C117" s="39">
        <v>0.45833333333333398</v>
      </c>
      <c r="D117" s="18" t="str">
        <f>+IF(A117="",D116,IF(ISERROR(VLOOKUP(A117,'[1]Mode opératoire'!$D$5:$D$17,1,FALSE)),"","FERIE "))</f>
        <v/>
      </c>
      <c r="E117" s="18" t="str">
        <f t="shared" si="6"/>
        <v/>
      </c>
      <c r="F117" s="18" t="str">
        <f t="shared" si="5"/>
        <v>JOUR</v>
      </c>
      <c r="G117" s="40" t="str">
        <f t="shared" si="7"/>
        <v>JOUR</v>
      </c>
      <c r="H117" s="41"/>
      <c r="I117" s="42"/>
      <c r="J117" s="42"/>
      <c r="K117" s="42"/>
      <c r="L117" s="43"/>
      <c r="M117" s="83"/>
      <c r="N117" s="83"/>
      <c r="O117" s="83"/>
      <c r="P117" s="84">
        <v>1</v>
      </c>
    </row>
    <row r="118" spans="1:16" x14ac:dyDescent="0.3">
      <c r="A118" s="64"/>
      <c r="B118" s="39">
        <v>0.45833333333333298</v>
      </c>
      <c r="C118" s="39">
        <v>0.5</v>
      </c>
      <c r="D118" s="18" t="str">
        <f>+IF(A118="",D117,IF(ISERROR(VLOOKUP(A118,'[1]Mode opératoire'!$D$5:$D$17,1,FALSE)),"","FERIE "))</f>
        <v/>
      </c>
      <c r="E118" s="18" t="str">
        <f t="shared" si="6"/>
        <v/>
      </c>
      <c r="F118" s="18" t="str">
        <f t="shared" si="5"/>
        <v>JOUR</v>
      </c>
      <c r="G118" s="40" t="str">
        <f t="shared" si="7"/>
        <v>JOUR</v>
      </c>
      <c r="H118" s="41"/>
      <c r="I118" s="42"/>
      <c r="J118" s="42"/>
      <c r="K118" s="42"/>
      <c r="L118" s="43"/>
      <c r="M118" s="83"/>
      <c r="N118" s="83"/>
      <c r="O118" s="83"/>
      <c r="P118" s="84">
        <v>1</v>
      </c>
    </row>
    <row r="119" spans="1:16" x14ac:dyDescent="0.3">
      <c r="A119" s="64"/>
      <c r="B119" s="39">
        <v>0.5</v>
      </c>
      <c r="C119" s="39">
        <v>0.54166666666666696</v>
      </c>
      <c r="D119" s="18" t="str">
        <f>+IF(A119="",D118,IF(ISERROR(VLOOKUP(A119,'[1]Mode opératoire'!$D$5:$D$17,1,FALSE)),"","FERIE "))</f>
        <v/>
      </c>
      <c r="E119" s="18" t="str">
        <f t="shared" si="6"/>
        <v/>
      </c>
      <c r="F119" s="18" t="str">
        <f t="shared" si="5"/>
        <v>JOUR</v>
      </c>
      <c r="G119" s="40" t="str">
        <f t="shared" si="7"/>
        <v>JOUR</v>
      </c>
      <c r="H119" s="41"/>
      <c r="I119" s="42"/>
      <c r="J119" s="42"/>
      <c r="K119" s="42"/>
      <c r="L119" s="43"/>
      <c r="M119" s="83"/>
      <c r="N119" s="83"/>
      <c r="O119" s="83"/>
      <c r="P119" s="84">
        <v>1</v>
      </c>
    </row>
    <row r="120" spans="1:16" x14ac:dyDescent="0.3">
      <c r="A120" s="64"/>
      <c r="B120" s="39">
        <v>0.54166666666666696</v>
      </c>
      <c r="C120" s="39">
        <v>0.58333333333333404</v>
      </c>
      <c r="D120" s="18" t="str">
        <f>+IF(A120="",D119,IF(ISERROR(VLOOKUP(A120,'[1]Mode opératoire'!$D$5:$D$17,1,FALSE)),"","FERIE "))</f>
        <v/>
      </c>
      <c r="E120" s="18" t="str">
        <f t="shared" si="6"/>
        <v/>
      </c>
      <c r="F120" s="18" t="str">
        <f t="shared" si="5"/>
        <v>JOUR</v>
      </c>
      <c r="G120" s="40" t="str">
        <f t="shared" si="7"/>
        <v>JOUR</v>
      </c>
      <c r="H120" s="41"/>
      <c r="I120" s="42"/>
      <c r="J120" s="42"/>
      <c r="K120" s="42"/>
      <c r="L120" s="43"/>
      <c r="M120" s="83"/>
      <c r="N120" s="83"/>
      <c r="O120" s="83"/>
      <c r="P120" s="84">
        <v>1</v>
      </c>
    </row>
    <row r="121" spans="1:16" x14ac:dyDescent="0.3">
      <c r="A121" s="64"/>
      <c r="B121" s="39">
        <v>0.58333333333333304</v>
      </c>
      <c r="C121" s="39">
        <v>0.625</v>
      </c>
      <c r="D121" s="18" t="str">
        <f>+IF(A121="",D120,IF(ISERROR(VLOOKUP(A121,'[1]Mode opératoire'!$D$5:$D$17,1,FALSE)),"","FERIE "))</f>
        <v/>
      </c>
      <c r="E121" s="18" t="str">
        <f t="shared" si="6"/>
        <v/>
      </c>
      <c r="F121" s="18" t="str">
        <f t="shared" si="5"/>
        <v>JOUR</v>
      </c>
      <c r="G121" s="40" t="str">
        <f t="shared" si="7"/>
        <v>JOUR</v>
      </c>
      <c r="H121" s="41"/>
      <c r="I121" s="42"/>
      <c r="J121" s="42"/>
      <c r="K121" s="42"/>
      <c r="L121" s="43"/>
      <c r="M121" s="83"/>
      <c r="N121" s="83"/>
      <c r="O121" s="83"/>
      <c r="P121" s="84">
        <v>1</v>
      </c>
    </row>
    <row r="122" spans="1:16" x14ac:dyDescent="0.3">
      <c r="A122" s="64"/>
      <c r="B122" s="39">
        <v>0.625</v>
      </c>
      <c r="C122" s="39">
        <v>0.66666666666666696</v>
      </c>
      <c r="D122" s="18" t="str">
        <f>+IF(A122="",D121,IF(ISERROR(VLOOKUP(A122,'[1]Mode opératoire'!$D$5:$D$17,1,FALSE)),"","FERIE "))</f>
        <v/>
      </c>
      <c r="E122" s="18" t="str">
        <f t="shared" si="6"/>
        <v/>
      </c>
      <c r="F122" s="18" t="str">
        <f t="shared" si="5"/>
        <v>JOUR</v>
      </c>
      <c r="G122" s="40" t="str">
        <f t="shared" si="7"/>
        <v>JOUR</v>
      </c>
      <c r="H122" s="41"/>
      <c r="I122" s="42"/>
      <c r="J122" s="42"/>
      <c r="K122" s="42"/>
      <c r="L122" s="43"/>
      <c r="M122" s="83"/>
      <c r="N122" s="83"/>
      <c r="O122" s="83"/>
      <c r="P122" s="92">
        <v>1</v>
      </c>
    </row>
    <row r="123" spans="1:16" x14ac:dyDescent="0.3">
      <c r="A123" s="64"/>
      <c r="B123" s="39">
        <v>0.66666666666666696</v>
      </c>
      <c r="C123" s="39">
        <v>0.70833333333333404</v>
      </c>
      <c r="D123" s="18" t="str">
        <f>+IF(A123="",D122,IF(ISERROR(VLOOKUP(A123,'[1]Mode opératoire'!$D$5:$D$17,1,FALSE)),"","FERIE "))</f>
        <v/>
      </c>
      <c r="E123" s="18" t="str">
        <f t="shared" si="6"/>
        <v/>
      </c>
      <c r="F123" s="18" t="str">
        <f t="shared" si="5"/>
        <v>JOUR</v>
      </c>
      <c r="G123" s="40" t="str">
        <f t="shared" si="7"/>
        <v>JOUR</v>
      </c>
      <c r="H123" s="41"/>
      <c r="I123" s="42"/>
      <c r="J123" s="42"/>
      <c r="K123" s="42"/>
      <c r="L123" s="43"/>
      <c r="M123" s="83"/>
      <c r="N123" s="83"/>
      <c r="O123" s="83"/>
      <c r="P123" s="92">
        <v>1</v>
      </c>
    </row>
    <row r="124" spans="1:16" x14ac:dyDescent="0.3">
      <c r="A124" s="64"/>
      <c r="B124" s="39">
        <v>0.70833333333333304</v>
      </c>
      <c r="C124" s="39">
        <v>0.75</v>
      </c>
      <c r="D124" s="18" t="str">
        <f>+IF(A124="",D123,IF(ISERROR(VLOOKUP(A124,'[1]Mode opératoire'!$D$5:$D$17,1,FALSE)),"","FERIE "))</f>
        <v/>
      </c>
      <c r="E124" s="18" t="str">
        <f t="shared" si="6"/>
        <v/>
      </c>
      <c r="F124" s="18" t="str">
        <f t="shared" si="5"/>
        <v>JOUR</v>
      </c>
      <c r="G124" s="40" t="str">
        <f t="shared" si="7"/>
        <v>JOUR</v>
      </c>
      <c r="H124" s="41"/>
      <c r="I124" s="42"/>
      <c r="J124" s="42"/>
      <c r="K124" s="42"/>
      <c r="L124" s="43"/>
      <c r="M124" s="83"/>
      <c r="N124" s="83"/>
      <c r="O124" s="83"/>
      <c r="P124" s="92">
        <v>1</v>
      </c>
    </row>
    <row r="125" spans="1:16" x14ac:dyDescent="0.3">
      <c r="A125" s="64"/>
      <c r="B125" s="39">
        <v>0.75</v>
      </c>
      <c r="C125" s="39">
        <v>0.79166666666666696</v>
      </c>
      <c r="D125" s="18" t="str">
        <f>+IF(A125="",D124,IF(ISERROR(VLOOKUP(A125,'[1]Mode opératoire'!$D$5:$D$17,1,FALSE)),"","FERIE "))</f>
        <v/>
      </c>
      <c r="E125" s="18" t="str">
        <f t="shared" si="6"/>
        <v/>
      </c>
      <c r="F125" s="18" t="str">
        <f t="shared" si="5"/>
        <v>JOUR</v>
      </c>
      <c r="G125" s="40" t="str">
        <f t="shared" si="7"/>
        <v>JOUR</v>
      </c>
      <c r="H125" s="41"/>
      <c r="I125" s="42"/>
      <c r="J125" s="42"/>
      <c r="K125" s="42"/>
      <c r="L125" s="43"/>
      <c r="M125" s="83"/>
      <c r="N125" s="93">
        <v>2</v>
      </c>
      <c r="O125" s="83"/>
      <c r="P125" s="92">
        <v>5</v>
      </c>
    </row>
    <row r="126" spans="1:16" x14ac:dyDescent="0.3">
      <c r="A126" s="64"/>
      <c r="B126" s="39">
        <v>0.79166666666666696</v>
      </c>
      <c r="C126" s="39">
        <v>0.83333333333333404</v>
      </c>
      <c r="D126" s="18" t="str">
        <f>+IF(A126="",D125,IF(ISERROR(VLOOKUP(A126,'[1]Mode opératoire'!$D$5:$D$17,1,FALSE)),"","FERIE "))</f>
        <v/>
      </c>
      <c r="E126" s="18" t="str">
        <f t="shared" si="6"/>
        <v/>
      </c>
      <c r="F126" s="18" t="str">
        <f t="shared" si="5"/>
        <v>JOUR</v>
      </c>
      <c r="G126" s="40" t="str">
        <f t="shared" si="7"/>
        <v>JOUR</v>
      </c>
      <c r="H126" s="41" t="s">
        <v>33</v>
      </c>
      <c r="I126" s="42"/>
      <c r="J126" s="42"/>
      <c r="K126" s="42" t="s">
        <v>33</v>
      </c>
      <c r="L126" s="43"/>
      <c r="M126" s="83"/>
      <c r="N126" s="93">
        <v>2</v>
      </c>
      <c r="O126" s="83"/>
      <c r="P126" s="92">
        <v>5</v>
      </c>
    </row>
    <row r="127" spans="1:16" x14ac:dyDescent="0.3">
      <c r="A127" s="64"/>
      <c r="B127" s="39">
        <v>0.83333333333333304</v>
      </c>
      <c r="C127" s="39">
        <v>0.875</v>
      </c>
      <c r="D127" s="18" t="str">
        <f>+IF(A127="",D126,IF(ISERROR(VLOOKUP(A127,'[1]Mode opératoire'!$D$5:$D$17,1,FALSE)),"","FERIE "))</f>
        <v/>
      </c>
      <c r="E127" s="18" t="str">
        <f t="shared" si="6"/>
        <v/>
      </c>
      <c r="F127" s="18" t="str">
        <f t="shared" si="5"/>
        <v>JOUR</v>
      </c>
      <c r="G127" s="40" t="str">
        <f t="shared" si="7"/>
        <v>JOUR</v>
      </c>
      <c r="H127" s="66" t="s">
        <v>34</v>
      </c>
      <c r="I127" s="42"/>
      <c r="J127" s="42"/>
      <c r="K127" s="42" t="s">
        <v>35</v>
      </c>
      <c r="L127" s="43"/>
      <c r="M127" s="83"/>
      <c r="N127" s="93">
        <v>2</v>
      </c>
      <c r="O127" s="83"/>
      <c r="P127" s="92">
        <v>5</v>
      </c>
    </row>
    <row r="128" spans="1:16" x14ac:dyDescent="0.3">
      <c r="A128" s="64"/>
      <c r="B128" s="50">
        <v>0.875</v>
      </c>
      <c r="C128" s="50">
        <v>0.91666666666666696</v>
      </c>
      <c r="D128" s="51" t="str">
        <f>+IF(A128="",D127,IF(ISERROR(VLOOKUP(A128,'[1]Mode opératoire'!$D$5:$D$17,1,FALSE)),"","FERIE "))</f>
        <v/>
      </c>
      <c r="E128" s="51" t="str">
        <f t="shared" si="6"/>
        <v/>
      </c>
      <c r="F128" s="51" t="str">
        <f t="shared" si="5"/>
        <v>NUIT</v>
      </c>
      <c r="G128" s="52" t="str">
        <f t="shared" si="7"/>
        <v>NUIT</v>
      </c>
      <c r="H128" s="41"/>
      <c r="I128" s="54"/>
      <c r="J128" s="54"/>
      <c r="K128" s="54" t="s">
        <v>36</v>
      </c>
      <c r="L128" s="55"/>
      <c r="M128" s="88"/>
      <c r="N128" s="94">
        <v>2</v>
      </c>
      <c r="O128" s="88"/>
      <c r="P128" s="95">
        <v>5</v>
      </c>
    </row>
    <row r="129" spans="1:16" x14ac:dyDescent="0.3">
      <c r="A129" s="64"/>
      <c r="B129" s="39">
        <v>0.91666666666666696</v>
      </c>
      <c r="C129" s="39">
        <v>0.95833333333333404</v>
      </c>
      <c r="D129" s="18" t="str">
        <f>+IF(A129="",D128,IF(ISERROR(VLOOKUP(A129,'[1]Mode opératoire'!$D$5:$D$17,1,FALSE)),"","FERIE "))</f>
        <v/>
      </c>
      <c r="E129" s="18" t="str">
        <f t="shared" si="6"/>
        <v/>
      </c>
      <c r="F129" s="18" t="str">
        <f t="shared" si="5"/>
        <v>NUIT</v>
      </c>
      <c r="G129" s="40" t="str">
        <f t="shared" si="7"/>
        <v>NUIT</v>
      </c>
      <c r="H129" s="41"/>
      <c r="I129" s="42"/>
      <c r="J129" s="42"/>
      <c r="K129" s="42"/>
      <c r="L129" s="43"/>
      <c r="M129" s="83"/>
      <c r="N129" s="93">
        <v>2</v>
      </c>
      <c r="O129" s="83"/>
      <c r="P129" s="92">
        <v>5</v>
      </c>
    </row>
    <row r="130" spans="1:16" ht="14.4" thickBot="1" x14ac:dyDescent="0.35">
      <c r="A130" s="65"/>
      <c r="B130" s="57">
        <v>0.95833333333333304</v>
      </c>
      <c r="C130" s="57">
        <v>1</v>
      </c>
      <c r="D130" s="58" t="str">
        <f>+IF(A130="",D129,IF(ISERROR(VLOOKUP(A130,'[1]Mode opératoire'!$D$5:$D$17,1,FALSE)),"","FERIE "))</f>
        <v/>
      </c>
      <c r="E130" s="58" t="str">
        <f t="shared" si="6"/>
        <v/>
      </c>
      <c r="F130" s="58" t="str">
        <f t="shared" si="5"/>
        <v>NUIT</v>
      </c>
      <c r="G130" s="59" t="str">
        <f t="shared" si="7"/>
        <v>NUIT</v>
      </c>
      <c r="H130" s="60" t="s">
        <v>37</v>
      </c>
      <c r="I130" s="61"/>
      <c r="J130" s="61"/>
      <c r="K130" s="61" t="s">
        <v>37</v>
      </c>
      <c r="L130" s="62"/>
      <c r="M130" s="90"/>
      <c r="N130" s="96">
        <v>2</v>
      </c>
      <c r="O130" s="90"/>
      <c r="P130" s="97">
        <v>5</v>
      </c>
    </row>
    <row r="131" spans="1:16" x14ac:dyDescent="0.3">
      <c r="A131" s="63">
        <f>+A107+1</f>
        <v>42741</v>
      </c>
      <c r="B131" s="32">
        <v>0</v>
      </c>
      <c r="C131" s="32">
        <v>4.1666666666666664E-2</v>
      </c>
      <c r="D131" s="33" t="str">
        <f>+IF(A131="",D130,IF(ISERROR(VLOOKUP(A131,'[1]Mode opératoire'!$D$5:$D$17,1,FALSE)),"","FERIE "))</f>
        <v/>
      </c>
      <c r="E131" s="33" t="str">
        <f t="shared" si="6"/>
        <v/>
      </c>
      <c r="F131" s="33" t="str">
        <f t="shared" si="5"/>
        <v>NUIT</v>
      </c>
      <c r="G131" s="34" t="str">
        <f t="shared" si="7"/>
        <v>NUIT</v>
      </c>
      <c r="H131" s="35"/>
      <c r="I131" s="36"/>
      <c r="J131" s="36"/>
      <c r="K131" s="36"/>
      <c r="L131" s="37"/>
      <c r="M131" s="81"/>
      <c r="N131" s="81"/>
      <c r="O131" s="81"/>
      <c r="P131" s="82"/>
    </row>
    <row r="132" spans="1:16" x14ac:dyDescent="0.3">
      <c r="A132" s="64"/>
      <c r="B132" s="39">
        <v>4.1666666666666664E-2</v>
      </c>
      <c r="C132" s="39">
        <v>8.3333333333333329E-2</v>
      </c>
      <c r="D132" s="18" t="str">
        <f>+IF(A132="",D131,IF(ISERROR(VLOOKUP(A132,'[1]Mode opératoire'!$D$5:$D$17,1,FALSE)),"","FERIE "))</f>
        <v/>
      </c>
      <c r="E132" s="18" t="str">
        <f t="shared" si="6"/>
        <v/>
      </c>
      <c r="F132" s="18" t="str">
        <f t="shared" si="5"/>
        <v>NUIT</v>
      </c>
      <c r="G132" s="40" t="str">
        <f t="shared" si="7"/>
        <v>NUIT</v>
      </c>
      <c r="H132" s="41"/>
      <c r="I132" s="42"/>
      <c r="J132" s="42"/>
      <c r="K132" s="42"/>
      <c r="L132" s="43"/>
      <c r="M132" s="83"/>
      <c r="N132" s="83"/>
      <c r="O132" s="83"/>
      <c r="P132" s="84"/>
    </row>
    <row r="133" spans="1:16" x14ac:dyDescent="0.3">
      <c r="A133" s="64"/>
      <c r="B133" s="39">
        <v>8.3333333333333329E-2</v>
      </c>
      <c r="C133" s="39">
        <v>0.125</v>
      </c>
      <c r="D133" s="18" t="str">
        <f>+IF(A133="",D132,IF(ISERROR(VLOOKUP(A133,'[1]Mode opératoire'!$D$5:$D$17,1,FALSE)),"","FERIE "))</f>
        <v/>
      </c>
      <c r="E133" s="18" t="str">
        <f t="shared" si="6"/>
        <v/>
      </c>
      <c r="F133" s="18" t="str">
        <f t="shared" si="5"/>
        <v>NUIT</v>
      </c>
      <c r="G133" s="40" t="str">
        <f t="shared" si="7"/>
        <v>NUIT</v>
      </c>
      <c r="H133" s="41"/>
      <c r="I133" s="42"/>
      <c r="J133" s="42"/>
      <c r="K133" s="42"/>
      <c r="L133" s="43"/>
      <c r="M133" s="83"/>
      <c r="N133" s="83"/>
      <c r="O133" s="83"/>
      <c r="P133" s="84"/>
    </row>
    <row r="134" spans="1:16" x14ac:dyDescent="0.3">
      <c r="A134" s="64"/>
      <c r="B134" s="39">
        <v>0.125</v>
      </c>
      <c r="C134" s="39">
        <v>0.16666666666666699</v>
      </c>
      <c r="D134" s="18" t="str">
        <f>+IF(A134="",D133,IF(ISERROR(VLOOKUP(A134,'[1]Mode opératoire'!$D$5:$D$17,1,FALSE)),"","FERIE "))</f>
        <v/>
      </c>
      <c r="E134" s="18" t="str">
        <f t="shared" si="6"/>
        <v/>
      </c>
      <c r="F134" s="18" t="str">
        <f t="shared" si="5"/>
        <v>NUIT</v>
      </c>
      <c r="G134" s="40" t="str">
        <f t="shared" si="7"/>
        <v>NUIT</v>
      </c>
      <c r="H134" s="41"/>
      <c r="I134" s="42"/>
      <c r="J134" s="42"/>
      <c r="K134" s="42"/>
      <c r="L134" s="43"/>
      <c r="M134" s="83"/>
      <c r="N134" s="83"/>
      <c r="O134" s="83"/>
      <c r="P134" s="84"/>
    </row>
    <row r="135" spans="1:16" x14ac:dyDescent="0.3">
      <c r="A135" s="64"/>
      <c r="B135" s="39">
        <v>0.16666666666666699</v>
      </c>
      <c r="C135" s="39">
        <v>0.20833333333333401</v>
      </c>
      <c r="D135" s="18" t="str">
        <f>+IF(A135="",D134,IF(ISERROR(VLOOKUP(A135,'[1]Mode opératoire'!$D$5:$D$17,1,FALSE)),"","FERIE "))</f>
        <v/>
      </c>
      <c r="E135" s="18" t="str">
        <f t="shared" si="6"/>
        <v/>
      </c>
      <c r="F135" s="18" t="str">
        <f t="shared" si="5"/>
        <v>NUIT</v>
      </c>
      <c r="G135" s="40" t="str">
        <f t="shared" si="7"/>
        <v>NUIT</v>
      </c>
      <c r="H135" s="41"/>
      <c r="I135" s="42"/>
      <c r="J135" s="42"/>
      <c r="K135" s="42"/>
      <c r="L135" s="43"/>
      <c r="M135" s="83"/>
      <c r="N135" s="83"/>
      <c r="O135" s="83"/>
      <c r="P135" s="84"/>
    </row>
    <row r="136" spans="1:16" x14ac:dyDescent="0.3">
      <c r="A136" s="64"/>
      <c r="B136" s="44">
        <v>0.20833333333333301</v>
      </c>
      <c r="C136" s="44">
        <v>0.25</v>
      </c>
      <c r="D136" s="45" t="str">
        <f>+IF(A136="",D135,IF(ISERROR(VLOOKUP(A136,'[1]Mode opératoire'!$D$5:$D$17,1,FALSE)),"","FERIE "))</f>
        <v/>
      </c>
      <c r="E136" s="45" t="str">
        <f t="shared" si="6"/>
        <v/>
      </c>
      <c r="F136" s="45" t="str">
        <f t="shared" si="5"/>
        <v>NUIT</v>
      </c>
      <c r="G136" s="46" t="str">
        <f t="shared" si="7"/>
        <v>NUIT</v>
      </c>
      <c r="H136" s="47"/>
      <c r="I136" s="48"/>
      <c r="J136" s="48"/>
      <c r="K136" s="48"/>
      <c r="L136" s="49"/>
      <c r="M136" s="85"/>
      <c r="N136" s="85"/>
      <c r="O136" s="85"/>
      <c r="P136" s="86"/>
    </row>
    <row r="137" spans="1:16" x14ac:dyDescent="0.3">
      <c r="A137" s="64"/>
      <c r="B137" s="39">
        <v>0.25</v>
      </c>
      <c r="C137" s="39">
        <v>0.29166666666666702</v>
      </c>
      <c r="D137" s="18" t="str">
        <f>+IF(A137="",D136,IF(ISERROR(VLOOKUP(A137,'[1]Mode opératoire'!$D$5:$D$17,1,FALSE)),"","FERIE "))</f>
        <v/>
      </c>
      <c r="E137" s="18" t="str">
        <f t="shared" si="6"/>
        <v/>
      </c>
      <c r="F137" s="18" t="str">
        <f t="shared" si="5"/>
        <v>JOUR</v>
      </c>
      <c r="G137" s="40" t="str">
        <f t="shared" si="7"/>
        <v>JOUR</v>
      </c>
      <c r="H137" s="41"/>
      <c r="I137" s="42"/>
      <c r="J137" s="42"/>
      <c r="K137" s="42"/>
      <c r="L137" s="43"/>
      <c r="M137" s="83"/>
      <c r="N137" s="83"/>
      <c r="O137" s="83"/>
      <c r="P137" s="84"/>
    </row>
    <row r="138" spans="1:16" x14ac:dyDescent="0.3">
      <c r="A138" s="64"/>
      <c r="B138" s="39">
        <v>0.29166666666666702</v>
      </c>
      <c r="C138" s="39">
        <v>0.33333333333333398</v>
      </c>
      <c r="D138" s="18" t="str">
        <f>+IF(A138="",D137,IF(ISERROR(VLOOKUP(A138,'[1]Mode opératoire'!$D$5:$D$17,1,FALSE)),"","FERIE "))</f>
        <v/>
      </c>
      <c r="E138" s="18" t="str">
        <f t="shared" si="6"/>
        <v/>
      </c>
      <c r="F138" s="18" t="str">
        <f t="shared" si="5"/>
        <v>JOUR</v>
      </c>
      <c r="G138" s="40" t="str">
        <f t="shared" si="7"/>
        <v>JOUR</v>
      </c>
      <c r="H138" s="41"/>
      <c r="I138" s="42"/>
      <c r="J138" s="42"/>
      <c r="K138" s="42"/>
      <c r="L138" s="43"/>
      <c r="M138" s="83"/>
      <c r="N138" s="83"/>
      <c r="O138" s="83"/>
      <c r="P138" s="84">
        <v>1</v>
      </c>
    </row>
    <row r="139" spans="1:16" x14ac:dyDescent="0.3">
      <c r="A139" s="64"/>
      <c r="B139" s="39">
        <v>0.33333333333333298</v>
      </c>
      <c r="C139" s="39">
        <v>0.375</v>
      </c>
      <c r="D139" s="18" t="str">
        <f>+IF(A139="",D138,IF(ISERROR(VLOOKUP(A139,'[1]Mode opératoire'!$D$5:$D$17,1,FALSE)),"","FERIE "))</f>
        <v/>
      </c>
      <c r="E139" s="18" t="str">
        <f t="shared" si="6"/>
        <v/>
      </c>
      <c r="F139" s="18" t="str">
        <f t="shared" ref="F139:F202" si="8">+IF(OR(C139&gt;hrssoir,C139&lt;=hrsmatin),"NUIT","JOUR")</f>
        <v>JOUR</v>
      </c>
      <c r="G139" s="40" t="str">
        <f t="shared" si="7"/>
        <v>JOUR</v>
      </c>
      <c r="H139" s="41"/>
      <c r="I139" s="42"/>
      <c r="J139" s="42"/>
      <c r="K139" s="42"/>
      <c r="L139" s="43"/>
      <c r="M139" s="83"/>
      <c r="N139" s="83"/>
      <c r="O139" s="83"/>
      <c r="P139" s="84">
        <v>1</v>
      </c>
    </row>
    <row r="140" spans="1:16" x14ac:dyDescent="0.3">
      <c r="A140" s="64"/>
      <c r="B140" s="39">
        <v>0.375</v>
      </c>
      <c r="C140" s="39">
        <v>0.41666666666666702</v>
      </c>
      <c r="D140" s="18" t="str">
        <f>+IF(A140="",D139,IF(ISERROR(VLOOKUP(A140,'[1]Mode opératoire'!$D$5:$D$17,1,FALSE)),"","FERIE "))</f>
        <v/>
      </c>
      <c r="E140" s="18" t="str">
        <f t="shared" ref="E140:E203" si="9">+IF(A140="",E139,IF(WEEKDAY(A140)=1,"DIMANCHE ",""))</f>
        <v/>
      </c>
      <c r="F140" s="18" t="str">
        <f t="shared" si="8"/>
        <v>JOUR</v>
      </c>
      <c r="G140" s="40" t="str">
        <f t="shared" ref="G140:G203" si="10">+IF(D140="",E140&amp;F140,D140&amp;F140)</f>
        <v>JOUR</v>
      </c>
      <c r="H140" s="41"/>
      <c r="I140" s="42"/>
      <c r="J140" s="42"/>
      <c r="K140" s="42"/>
      <c r="L140" s="43"/>
      <c r="M140" s="83"/>
      <c r="N140" s="83"/>
      <c r="O140" s="83"/>
      <c r="P140" s="84">
        <v>1</v>
      </c>
    </row>
    <row r="141" spans="1:16" x14ac:dyDescent="0.3">
      <c r="A141" s="64"/>
      <c r="B141" s="39">
        <v>0.41666666666666702</v>
      </c>
      <c r="C141" s="39">
        <v>0.45833333333333398</v>
      </c>
      <c r="D141" s="18" t="str">
        <f>+IF(A141="",D140,IF(ISERROR(VLOOKUP(A141,'[1]Mode opératoire'!$D$5:$D$17,1,FALSE)),"","FERIE "))</f>
        <v/>
      </c>
      <c r="E141" s="18" t="str">
        <f t="shared" si="9"/>
        <v/>
      </c>
      <c r="F141" s="18" t="str">
        <f t="shared" si="8"/>
        <v>JOUR</v>
      </c>
      <c r="G141" s="40" t="str">
        <f t="shared" si="10"/>
        <v>JOUR</v>
      </c>
      <c r="H141" s="41"/>
      <c r="I141" s="42"/>
      <c r="J141" s="42"/>
      <c r="K141" s="42"/>
      <c r="L141" s="43"/>
      <c r="M141" s="83"/>
      <c r="N141" s="83"/>
      <c r="O141" s="83"/>
      <c r="P141" s="84">
        <v>1</v>
      </c>
    </row>
    <row r="142" spans="1:16" x14ac:dyDescent="0.3">
      <c r="A142" s="64"/>
      <c r="B142" s="39">
        <v>0.45833333333333298</v>
      </c>
      <c r="C142" s="39">
        <v>0.5</v>
      </c>
      <c r="D142" s="18" t="str">
        <f>+IF(A142="",D141,IF(ISERROR(VLOOKUP(A142,'[1]Mode opératoire'!$D$5:$D$17,1,FALSE)),"","FERIE "))</f>
        <v/>
      </c>
      <c r="E142" s="18" t="str">
        <f t="shared" si="9"/>
        <v/>
      </c>
      <c r="F142" s="18" t="str">
        <f t="shared" si="8"/>
        <v>JOUR</v>
      </c>
      <c r="G142" s="40" t="str">
        <f t="shared" si="10"/>
        <v>JOUR</v>
      </c>
      <c r="H142" s="41"/>
      <c r="I142" s="42"/>
      <c r="J142" s="42"/>
      <c r="K142" s="42"/>
      <c r="L142" s="43"/>
      <c r="M142" s="83"/>
      <c r="N142" s="83"/>
      <c r="O142" s="83"/>
      <c r="P142" s="84">
        <v>1</v>
      </c>
    </row>
    <row r="143" spans="1:16" x14ac:dyDescent="0.3">
      <c r="A143" s="64"/>
      <c r="B143" s="39">
        <v>0.5</v>
      </c>
      <c r="C143" s="39">
        <v>0.54166666666666696</v>
      </c>
      <c r="D143" s="18" t="str">
        <f>+IF(A143="",D142,IF(ISERROR(VLOOKUP(A143,'[1]Mode opératoire'!$D$5:$D$17,1,FALSE)),"","FERIE "))</f>
        <v/>
      </c>
      <c r="E143" s="18" t="str">
        <f t="shared" si="9"/>
        <v/>
      </c>
      <c r="F143" s="18" t="str">
        <f t="shared" si="8"/>
        <v>JOUR</v>
      </c>
      <c r="G143" s="40" t="str">
        <f t="shared" si="10"/>
        <v>JOUR</v>
      </c>
      <c r="H143" s="41"/>
      <c r="I143" s="42"/>
      <c r="J143" s="42"/>
      <c r="K143" s="42"/>
      <c r="L143" s="43"/>
      <c r="M143" s="83"/>
      <c r="N143" s="83"/>
      <c r="O143" s="83"/>
      <c r="P143" s="84">
        <v>1</v>
      </c>
    </row>
    <row r="144" spans="1:16" x14ac:dyDescent="0.3">
      <c r="A144" s="64"/>
      <c r="B144" s="39">
        <v>0.54166666666666696</v>
      </c>
      <c r="C144" s="39">
        <v>0.58333333333333404</v>
      </c>
      <c r="D144" s="18" t="str">
        <f>+IF(A144="",D143,IF(ISERROR(VLOOKUP(A144,'[1]Mode opératoire'!$D$5:$D$17,1,FALSE)),"","FERIE "))</f>
        <v/>
      </c>
      <c r="E144" s="18" t="str">
        <f t="shared" si="9"/>
        <v/>
      </c>
      <c r="F144" s="18" t="str">
        <f t="shared" si="8"/>
        <v>JOUR</v>
      </c>
      <c r="G144" s="40" t="str">
        <f t="shared" si="10"/>
        <v>JOUR</v>
      </c>
      <c r="H144" s="41"/>
      <c r="I144" s="42"/>
      <c r="J144" s="42"/>
      <c r="K144" s="42"/>
      <c r="L144" s="43"/>
      <c r="M144" s="83"/>
      <c r="N144" s="83"/>
      <c r="O144" s="83"/>
      <c r="P144" s="84">
        <v>1</v>
      </c>
    </row>
    <row r="145" spans="1:16" x14ac:dyDescent="0.3">
      <c r="A145" s="64"/>
      <c r="B145" s="39">
        <v>0.58333333333333304</v>
      </c>
      <c r="C145" s="39">
        <v>0.625</v>
      </c>
      <c r="D145" s="18" t="str">
        <f>+IF(A145="",D144,IF(ISERROR(VLOOKUP(A145,'[1]Mode opératoire'!$D$5:$D$17,1,FALSE)),"","FERIE "))</f>
        <v/>
      </c>
      <c r="E145" s="18" t="str">
        <f t="shared" si="9"/>
        <v/>
      </c>
      <c r="F145" s="18" t="str">
        <f t="shared" si="8"/>
        <v>JOUR</v>
      </c>
      <c r="G145" s="40" t="str">
        <f t="shared" si="10"/>
        <v>JOUR</v>
      </c>
      <c r="H145" s="41"/>
      <c r="I145" s="42"/>
      <c r="J145" s="42"/>
      <c r="K145" s="42"/>
      <c r="L145" s="43"/>
      <c r="M145" s="83"/>
      <c r="N145" s="83"/>
      <c r="O145" s="83"/>
      <c r="P145" s="84">
        <v>1</v>
      </c>
    </row>
    <row r="146" spans="1:16" x14ac:dyDescent="0.3">
      <c r="A146" s="64"/>
      <c r="B146" s="39">
        <v>0.625</v>
      </c>
      <c r="C146" s="39">
        <v>0.66666666666666696</v>
      </c>
      <c r="D146" s="18" t="str">
        <f>+IF(A146="",D145,IF(ISERROR(VLOOKUP(A146,'[1]Mode opératoire'!$D$5:$D$17,1,FALSE)),"","FERIE "))</f>
        <v/>
      </c>
      <c r="E146" s="18" t="str">
        <f t="shared" si="9"/>
        <v/>
      </c>
      <c r="F146" s="18" t="str">
        <f t="shared" si="8"/>
        <v>JOUR</v>
      </c>
      <c r="G146" s="40" t="str">
        <f t="shared" si="10"/>
        <v>JOUR</v>
      </c>
      <c r="H146" s="41"/>
      <c r="I146" s="42"/>
      <c r="J146" s="42"/>
      <c r="K146" s="42"/>
      <c r="L146" s="43"/>
      <c r="M146" s="83"/>
      <c r="N146" s="83"/>
      <c r="O146" s="83"/>
      <c r="P146" s="84">
        <v>1</v>
      </c>
    </row>
    <row r="147" spans="1:16" x14ac:dyDescent="0.3">
      <c r="A147" s="64"/>
      <c r="B147" s="39">
        <v>0.66666666666666696</v>
      </c>
      <c r="C147" s="39">
        <v>0.70833333333333404</v>
      </c>
      <c r="D147" s="18" t="str">
        <f>+IF(A147="",D146,IF(ISERROR(VLOOKUP(A147,'[1]Mode opératoire'!$D$5:$D$17,1,FALSE)),"","FERIE "))</f>
        <v/>
      </c>
      <c r="E147" s="18" t="str">
        <f t="shared" si="9"/>
        <v/>
      </c>
      <c r="F147" s="18" t="str">
        <f t="shared" si="8"/>
        <v>JOUR</v>
      </c>
      <c r="G147" s="40" t="str">
        <f t="shared" si="10"/>
        <v>JOUR</v>
      </c>
      <c r="H147" s="41"/>
      <c r="I147" s="42"/>
      <c r="J147" s="42"/>
      <c r="K147" s="42"/>
      <c r="L147" s="43"/>
      <c r="M147" s="83"/>
      <c r="N147" s="83"/>
      <c r="O147" s="83"/>
      <c r="P147" s="84">
        <v>1</v>
      </c>
    </row>
    <row r="148" spans="1:16" x14ac:dyDescent="0.3">
      <c r="A148" s="64"/>
      <c r="B148" s="39">
        <v>0.70833333333333304</v>
      </c>
      <c r="C148" s="39">
        <v>0.75</v>
      </c>
      <c r="D148" s="18" t="str">
        <f>+IF(A148="",D147,IF(ISERROR(VLOOKUP(A148,'[1]Mode opératoire'!$D$5:$D$17,1,FALSE)),"","FERIE "))</f>
        <v/>
      </c>
      <c r="E148" s="18" t="str">
        <f t="shared" si="9"/>
        <v/>
      </c>
      <c r="F148" s="18" t="str">
        <f t="shared" si="8"/>
        <v>JOUR</v>
      </c>
      <c r="G148" s="40" t="str">
        <f t="shared" si="10"/>
        <v>JOUR</v>
      </c>
      <c r="H148" s="41"/>
      <c r="I148" s="42"/>
      <c r="J148" s="42"/>
      <c r="K148" s="42"/>
      <c r="L148" s="43"/>
      <c r="M148" s="83"/>
      <c r="N148" s="83"/>
      <c r="O148" s="83"/>
      <c r="P148" s="84">
        <v>1</v>
      </c>
    </row>
    <row r="149" spans="1:16" x14ac:dyDescent="0.3">
      <c r="A149" s="64"/>
      <c r="B149" s="39">
        <v>0.75</v>
      </c>
      <c r="C149" s="39">
        <v>0.79166666666666696</v>
      </c>
      <c r="D149" s="18" t="str">
        <f>+IF(A149="",D148,IF(ISERROR(VLOOKUP(A149,'[1]Mode opératoire'!$D$5:$D$17,1,FALSE)),"","FERIE "))</f>
        <v/>
      </c>
      <c r="E149" s="18" t="str">
        <f t="shared" si="9"/>
        <v/>
      </c>
      <c r="F149" s="18" t="str">
        <f t="shared" si="8"/>
        <v>JOUR</v>
      </c>
      <c r="G149" s="40" t="str">
        <f t="shared" si="10"/>
        <v>JOUR</v>
      </c>
      <c r="H149" s="41"/>
      <c r="I149" s="42"/>
      <c r="J149" s="42"/>
      <c r="K149" s="42"/>
      <c r="L149" s="43"/>
      <c r="M149" s="83"/>
      <c r="N149" s="83">
        <v>2</v>
      </c>
      <c r="O149" s="83"/>
      <c r="P149" s="84">
        <v>5</v>
      </c>
    </row>
    <row r="150" spans="1:16" x14ac:dyDescent="0.3">
      <c r="A150" s="64"/>
      <c r="B150" s="39">
        <v>0.79166666666666696</v>
      </c>
      <c r="C150" s="39">
        <v>0.83333333333333404</v>
      </c>
      <c r="D150" s="18" t="str">
        <f>+IF(A150="",D149,IF(ISERROR(VLOOKUP(A150,'[1]Mode opératoire'!$D$5:$D$17,1,FALSE)),"","FERIE "))</f>
        <v/>
      </c>
      <c r="E150" s="18" t="str">
        <f t="shared" si="9"/>
        <v/>
      </c>
      <c r="F150" s="18" t="str">
        <f t="shared" si="8"/>
        <v>JOUR</v>
      </c>
      <c r="G150" s="40" t="str">
        <f t="shared" si="10"/>
        <v>JOUR</v>
      </c>
      <c r="H150" s="41" t="s">
        <v>33</v>
      </c>
      <c r="I150" s="42"/>
      <c r="J150" s="42"/>
      <c r="K150" s="42" t="s">
        <v>33</v>
      </c>
      <c r="L150" s="43"/>
      <c r="M150" s="83"/>
      <c r="N150" s="83">
        <v>2</v>
      </c>
      <c r="O150" s="83"/>
      <c r="P150" s="84">
        <v>5</v>
      </c>
    </row>
    <row r="151" spans="1:16" x14ac:dyDescent="0.3">
      <c r="A151" s="64"/>
      <c r="B151" s="39">
        <v>0.83333333333333304</v>
      </c>
      <c r="C151" s="39">
        <v>0.875</v>
      </c>
      <c r="D151" s="18" t="str">
        <f>+IF(A151="",D150,IF(ISERROR(VLOOKUP(A151,'[1]Mode opératoire'!$D$5:$D$17,1,FALSE)),"","FERIE "))</f>
        <v/>
      </c>
      <c r="E151" s="18" t="str">
        <f t="shared" si="9"/>
        <v/>
      </c>
      <c r="F151" s="18" t="str">
        <f t="shared" si="8"/>
        <v>JOUR</v>
      </c>
      <c r="G151" s="40" t="str">
        <f t="shared" si="10"/>
        <v>JOUR</v>
      </c>
      <c r="H151" s="41" t="s">
        <v>38</v>
      </c>
      <c r="I151" s="42"/>
      <c r="J151" s="42"/>
      <c r="K151" s="42"/>
      <c r="L151" s="43"/>
      <c r="M151" s="83"/>
      <c r="N151" s="83">
        <v>2</v>
      </c>
      <c r="O151" s="83"/>
      <c r="P151" s="84">
        <v>5</v>
      </c>
    </row>
    <row r="152" spans="1:16" x14ac:dyDescent="0.3">
      <c r="A152" s="64"/>
      <c r="B152" s="50">
        <v>0.875</v>
      </c>
      <c r="C152" s="50">
        <v>0.91666666666666696</v>
      </c>
      <c r="D152" s="51" t="str">
        <f>+IF(A152="",D151,IF(ISERROR(VLOOKUP(A152,'[1]Mode opératoire'!$D$5:$D$17,1,FALSE)),"","FERIE "))</f>
        <v/>
      </c>
      <c r="E152" s="51" t="str">
        <f t="shared" si="9"/>
        <v/>
      </c>
      <c r="F152" s="51" t="str">
        <f t="shared" si="8"/>
        <v>NUIT</v>
      </c>
      <c r="G152" s="52" t="str">
        <f t="shared" si="10"/>
        <v>NUIT</v>
      </c>
      <c r="H152" s="53"/>
      <c r="I152" s="54"/>
      <c r="J152" s="54"/>
      <c r="K152" s="54"/>
      <c r="L152" s="55"/>
      <c r="M152" s="88"/>
      <c r="N152" s="88">
        <v>2</v>
      </c>
      <c r="O152" s="88"/>
      <c r="P152" s="89">
        <v>5</v>
      </c>
    </row>
    <row r="153" spans="1:16" x14ac:dyDescent="0.3">
      <c r="A153" s="64"/>
      <c r="B153" s="39">
        <v>0.91666666666666696</v>
      </c>
      <c r="C153" s="39">
        <v>0.95833333333333404</v>
      </c>
      <c r="D153" s="18" t="str">
        <f>+IF(A153="",D152,IF(ISERROR(VLOOKUP(A153,'[1]Mode opératoire'!$D$5:$D$17,1,FALSE)),"","FERIE "))</f>
        <v/>
      </c>
      <c r="E153" s="18" t="str">
        <f t="shared" si="9"/>
        <v/>
      </c>
      <c r="F153" s="18" t="str">
        <f t="shared" si="8"/>
        <v>NUIT</v>
      </c>
      <c r="G153" s="40" t="str">
        <f t="shared" si="10"/>
        <v>NUIT</v>
      </c>
      <c r="H153" s="41"/>
      <c r="I153" s="42"/>
      <c r="J153" s="42"/>
      <c r="K153" s="42"/>
      <c r="L153" s="43"/>
      <c r="M153" s="83"/>
      <c r="N153" s="83">
        <v>2</v>
      </c>
      <c r="O153" s="83"/>
      <c r="P153" s="84">
        <v>5</v>
      </c>
    </row>
    <row r="154" spans="1:16" ht="14.4" thickBot="1" x14ac:dyDescent="0.35">
      <c r="A154" s="65"/>
      <c r="B154" s="57">
        <v>0.95833333333333304</v>
      </c>
      <c r="C154" s="57">
        <v>1</v>
      </c>
      <c r="D154" s="58" t="str">
        <f>+IF(A154="",D153,IF(ISERROR(VLOOKUP(A154,'[1]Mode opératoire'!$D$5:$D$17,1,FALSE)),"","FERIE "))</f>
        <v/>
      </c>
      <c r="E154" s="58" t="str">
        <f t="shared" si="9"/>
        <v/>
      </c>
      <c r="F154" s="58" t="str">
        <f t="shared" si="8"/>
        <v>NUIT</v>
      </c>
      <c r="G154" s="59" t="str">
        <f t="shared" si="10"/>
        <v>NUIT</v>
      </c>
      <c r="H154" s="60" t="s">
        <v>37</v>
      </c>
      <c r="I154" s="61"/>
      <c r="J154" s="61"/>
      <c r="K154" s="61" t="s">
        <v>37</v>
      </c>
      <c r="L154" s="62"/>
      <c r="M154" s="90"/>
      <c r="N154" s="90">
        <v>2</v>
      </c>
      <c r="O154" s="90"/>
      <c r="P154" s="91">
        <v>5</v>
      </c>
    </row>
    <row r="155" spans="1:16" x14ac:dyDescent="0.3">
      <c r="A155" s="63">
        <f>+A131+1</f>
        <v>42742</v>
      </c>
      <c r="B155" s="32">
        <v>0</v>
      </c>
      <c r="C155" s="32">
        <v>4.1666666666666664E-2</v>
      </c>
      <c r="D155" s="33" t="str">
        <f>+IF(A155="",D154,IF(ISERROR(VLOOKUP(A155,'[1]Mode opératoire'!$D$5:$D$17,1,FALSE)),"","FERIE "))</f>
        <v/>
      </c>
      <c r="E155" s="33" t="str">
        <f t="shared" si="9"/>
        <v/>
      </c>
      <c r="F155" s="33" t="str">
        <f t="shared" si="8"/>
        <v>NUIT</v>
      </c>
      <c r="G155" s="34" t="str">
        <f t="shared" si="10"/>
        <v>NUIT</v>
      </c>
      <c r="H155" s="35"/>
      <c r="I155" s="36"/>
      <c r="J155" s="36"/>
      <c r="K155" s="36"/>
      <c r="L155" s="37"/>
      <c r="M155" s="81"/>
      <c r="N155" s="81"/>
      <c r="O155" s="81"/>
      <c r="P155" s="82"/>
    </row>
    <row r="156" spans="1:16" x14ac:dyDescent="0.3">
      <c r="A156" s="64"/>
      <c r="B156" s="39">
        <v>4.1666666666666664E-2</v>
      </c>
      <c r="C156" s="39">
        <v>8.3333333333333329E-2</v>
      </c>
      <c r="D156" s="18" t="str">
        <f>+IF(A156="",D155,IF(ISERROR(VLOOKUP(A156,'[1]Mode opératoire'!$D$5:$D$17,1,FALSE)),"","FERIE "))</f>
        <v/>
      </c>
      <c r="E156" s="18" t="str">
        <f t="shared" si="9"/>
        <v/>
      </c>
      <c r="F156" s="18" t="str">
        <f t="shared" si="8"/>
        <v>NUIT</v>
      </c>
      <c r="G156" s="40" t="str">
        <f t="shared" si="10"/>
        <v>NUIT</v>
      </c>
      <c r="H156" s="41"/>
      <c r="I156" s="42"/>
      <c r="J156" s="42"/>
      <c r="K156" s="42"/>
      <c r="L156" s="43"/>
      <c r="M156" s="83"/>
      <c r="N156" s="83"/>
      <c r="O156" s="83"/>
      <c r="P156" s="84"/>
    </row>
    <row r="157" spans="1:16" x14ac:dyDescent="0.3">
      <c r="A157" s="64"/>
      <c r="B157" s="39">
        <v>8.3333333333333329E-2</v>
      </c>
      <c r="C157" s="39">
        <v>0.125</v>
      </c>
      <c r="D157" s="18" t="str">
        <f>+IF(A157="",D156,IF(ISERROR(VLOOKUP(A157,'[1]Mode opératoire'!$D$5:$D$17,1,FALSE)),"","FERIE "))</f>
        <v/>
      </c>
      <c r="E157" s="18" t="str">
        <f t="shared" si="9"/>
        <v/>
      </c>
      <c r="F157" s="18" t="str">
        <f t="shared" si="8"/>
        <v>NUIT</v>
      </c>
      <c r="G157" s="40" t="str">
        <f t="shared" si="10"/>
        <v>NUIT</v>
      </c>
      <c r="H157" s="41"/>
      <c r="I157" s="42"/>
      <c r="J157" s="42"/>
      <c r="K157" s="42"/>
      <c r="L157" s="43"/>
      <c r="M157" s="83"/>
      <c r="N157" s="83"/>
      <c r="O157" s="83"/>
      <c r="P157" s="84"/>
    </row>
    <row r="158" spans="1:16" x14ac:dyDescent="0.3">
      <c r="A158" s="64"/>
      <c r="B158" s="39">
        <v>0.125</v>
      </c>
      <c r="C158" s="39">
        <v>0.16666666666666699</v>
      </c>
      <c r="D158" s="18" t="str">
        <f>+IF(A158="",D157,IF(ISERROR(VLOOKUP(A158,'[1]Mode opératoire'!$D$5:$D$17,1,FALSE)),"","FERIE "))</f>
        <v/>
      </c>
      <c r="E158" s="18" t="str">
        <f t="shared" si="9"/>
        <v/>
      </c>
      <c r="F158" s="18" t="str">
        <f t="shared" si="8"/>
        <v>NUIT</v>
      </c>
      <c r="G158" s="40" t="str">
        <f t="shared" si="10"/>
        <v>NUIT</v>
      </c>
      <c r="H158" s="41"/>
      <c r="I158" s="42"/>
      <c r="J158" s="42"/>
      <c r="K158" s="42"/>
      <c r="L158" s="43"/>
      <c r="M158" s="83"/>
      <c r="N158" s="83"/>
      <c r="O158" s="83"/>
      <c r="P158" s="84"/>
    </row>
    <row r="159" spans="1:16" x14ac:dyDescent="0.3">
      <c r="A159" s="64"/>
      <c r="B159" s="39">
        <v>0.16666666666666699</v>
      </c>
      <c r="C159" s="39">
        <v>0.20833333333333401</v>
      </c>
      <c r="D159" s="18" t="str">
        <f>+IF(A159="",D158,IF(ISERROR(VLOOKUP(A159,'[1]Mode opératoire'!$D$5:$D$17,1,FALSE)),"","FERIE "))</f>
        <v/>
      </c>
      <c r="E159" s="18" t="str">
        <f t="shared" si="9"/>
        <v/>
      </c>
      <c r="F159" s="18" t="str">
        <f t="shared" si="8"/>
        <v>NUIT</v>
      </c>
      <c r="G159" s="40" t="str">
        <f t="shared" si="10"/>
        <v>NUIT</v>
      </c>
      <c r="H159" s="41"/>
      <c r="I159" s="42"/>
      <c r="J159" s="42"/>
      <c r="K159" s="42"/>
      <c r="L159" s="43"/>
      <c r="M159" s="83"/>
      <c r="N159" s="83"/>
      <c r="O159" s="83"/>
      <c r="P159" s="84"/>
    </row>
    <row r="160" spans="1:16" x14ac:dyDescent="0.3">
      <c r="A160" s="64"/>
      <c r="B160" s="44">
        <v>0.20833333333333301</v>
      </c>
      <c r="C160" s="44">
        <v>0.25</v>
      </c>
      <c r="D160" s="45" t="str">
        <f>+IF(A160="",D159,IF(ISERROR(VLOOKUP(A160,'[1]Mode opératoire'!$D$5:$D$17,1,FALSE)),"","FERIE "))</f>
        <v/>
      </c>
      <c r="E160" s="45" t="str">
        <f t="shared" si="9"/>
        <v/>
      </c>
      <c r="F160" s="45" t="str">
        <f t="shared" si="8"/>
        <v>NUIT</v>
      </c>
      <c r="G160" s="46" t="str">
        <f t="shared" si="10"/>
        <v>NUIT</v>
      </c>
      <c r="H160" s="47"/>
      <c r="I160" s="48"/>
      <c r="J160" s="48"/>
      <c r="K160" s="48"/>
      <c r="L160" s="49"/>
      <c r="M160" s="85"/>
      <c r="N160" s="85"/>
      <c r="O160" s="85"/>
      <c r="P160" s="86"/>
    </row>
    <row r="161" spans="1:16" x14ac:dyDescent="0.3">
      <c r="A161" s="64"/>
      <c r="B161" s="39">
        <v>0.25</v>
      </c>
      <c r="C161" s="39">
        <v>0.29166666666666702</v>
      </c>
      <c r="D161" s="18" t="str">
        <f>+IF(A161="",D160,IF(ISERROR(VLOOKUP(A161,'[1]Mode opératoire'!$D$5:$D$17,1,FALSE)),"","FERIE "))</f>
        <v/>
      </c>
      <c r="E161" s="18" t="str">
        <f t="shared" si="9"/>
        <v/>
      </c>
      <c r="F161" s="18" t="str">
        <f t="shared" si="8"/>
        <v>JOUR</v>
      </c>
      <c r="G161" s="40" t="str">
        <f t="shared" si="10"/>
        <v>JOUR</v>
      </c>
      <c r="H161" s="41"/>
      <c r="I161" s="42"/>
      <c r="J161" s="42"/>
      <c r="K161" s="42"/>
      <c r="L161" s="43"/>
      <c r="M161" s="83"/>
      <c r="N161" s="83"/>
      <c r="O161" s="83"/>
      <c r="P161" s="84"/>
    </row>
    <row r="162" spans="1:16" x14ac:dyDescent="0.3">
      <c r="A162" s="64"/>
      <c r="B162" s="39">
        <v>0.29166666666666702</v>
      </c>
      <c r="C162" s="39">
        <v>0.33333333333333398</v>
      </c>
      <c r="D162" s="18" t="str">
        <f>+IF(A162="",D161,IF(ISERROR(VLOOKUP(A162,'[1]Mode opératoire'!$D$5:$D$17,1,FALSE)),"","FERIE "))</f>
        <v/>
      </c>
      <c r="E162" s="18" t="str">
        <f t="shared" si="9"/>
        <v/>
      </c>
      <c r="F162" s="18" t="str">
        <f t="shared" si="8"/>
        <v>JOUR</v>
      </c>
      <c r="G162" s="40" t="str">
        <f t="shared" si="10"/>
        <v>JOUR</v>
      </c>
      <c r="H162" s="41"/>
      <c r="I162" s="42"/>
      <c r="J162" s="42"/>
      <c r="K162" s="42"/>
      <c r="L162" s="43"/>
      <c r="M162" s="83"/>
      <c r="N162" s="83"/>
      <c r="O162" s="83"/>
      <c r="P162" s="84">
        <v>1</v>
      </c>
    </row>
    <row r="163" spans="1:16" x14ac:dyDescent="0.3">
      <c r="A163" s="64"/>
      <c r="B163" s="39">
        <v>0.33333333333333298</v>
      </c>
      <c r="C163" s="39">
        <v>0.375</v>
      </c>
      <c r="D163" s="18" t="str">
        <f>+IF(A163="",D162,IF(ISERROR(VLOOKUP(A163,'[1]Mode opératoire'!$D$5:$D$17,1,FALSE)),"","FERIE "))</f>
        <v/>
      </c>
      <c r="E163" s="18" t="str">
        <f t="shared" si="9"/>
        <v/>
      </c>
      <c r="F163" s="18" t="str">
        <f t="shared" si="8"/>
        <v>JOUR</v>
      </c>
      <c r="G163" s="40" t="str">
        <f t="shared" si="10"/>
        <v>JOUR</v>
      </c>
      <c r="H163" s="41"/>
      <c r="I163" s="42"/>
      <c r="J163" s="42"/>
      <c r="K163" s="42"/>
      <c r="L163" s="43"/>
      <c r="M163" s="83"/>
      <c r="N163" s="83"/>
      <c r="O163" s="83"/>
      <c r="P163" s="84">
        <v>1</v>
      </c>
    </row>
    <row r="164" spans="1:16" x14ac:dyDescent="0.3">
      <c r="A164" s="64"/>
      <c r="B164" s="39">
        <v>0.375</v>
      </c>
      <c r="C164" s="39">
        <v>0.41666666666666702</v>
      </c>
      <c r="D164" s="18" t="str">
        <f>+IF(A164="",D163,IF(ISERROR(VLOOKUP(A164,'[1]Mode opératoire'!$D$5:$D$17,1,FALSE)),"","FERIE "))</f>
        <v/>
      </c>
      <c r="E164" s="18" t="str">
        <f t="shared" si="9"/>
        <v/>
      </c>
      <c r="F164" s="18" t="str">
        <f t="shared" si="8"/>
        <v>JOUR</v>
      </c>
      <c r="G164" s="40" t="str">
        <f t="shared" si="10"/>
        <v>JOUR</v>
      </c>
      <c r="H164" s="41"/>
      <c r="I164" s="42"/>
      <c r="J164" s="42"/>
      <c r="K164" s="42"/>
      <c r="L164" s="43"/>
      <c r="M164" s="83"/>
      <c r="N164" s="83"/>
      <c r="O164" s="83"/>
      <c r="P164" s="84">
        <v>1</v>
      </c>
    </row>
    <row r="165" spans="1:16" x14ac:dyDescent="0.3">
      <c r="A165" s="64"/>
      <c r="B165" s="39">
        <v>0.41666666666666702</v>
      </c>
      <c r="C165" s="39">
        <v>0.45833333333333398</v>
      </c>
      <c r="D165" s="18" t="str">
        <f>+IF(A165="",D164,IF(ISERROR(VLOOKUP(A165,'[1]Mode opératoire'!$D$5:$D$17,1,FALSE)),"","FERIE "))</f>
        <v/>
      </c>
      <c r="E165" s="18" t="str">
        <f t="shared" si="9"/>
        <v/>
      </c>
      <c r="F165" s="18" t="str">
        <f t="shared" si="8"/>
        <v>JOUR</v>
      </c>
      <c r="G165" s="40" t="str">
        <f t="shared" si="10"/>
        <v>JOUR</v>
      </c>
      <c r="H165" s="41"/>
      <c r="I165" s="42"/>
      <c r="J165" s="42"/>
      <c r="K165" s="42"/>
      <c r="L165" s="43"/>
      <c r="M165" s="83"/>
      <c r="N165" s="83"/>
      <c r="O165" s="83"/>
      <c r="P165" s="84">
        <v>1</v>
      </c>
    </row>
    <row r="166" spans="1:16" x14ac:dyDescent="0.3">
      <c r="A166" s="64"/>
      <c r="B166" s="39">
        <v>0.45833333333333298</v>
      </c>
      <c r="C166" s="39">
        <v>0.5</v>
      </c>
      <c r="D166" s="18" t="str">
        <f>+IF(A166="",D165,IF(ISERROR(VLOOKUP(A166,'[1]Mode opératoire'!$D$5:$D$17,1,FALSE)),"","FERIE "))</f>
        <v/>
      </c>
      <c r="E166" s="18" t="str">
        <f t="shared" si="9"/>
        <v/>
      </c>
      <c r="F166" s="18" t="str">
        <f t="shared" si="8"/>
        <v>JOUR</v>
      </c>
      <c r="G166" s="40" t="str">
        <f t="shared" si="10"/>
        <v>JOUR</v>
      </c>
      <c r="H166" s="41"/>
      <c r="I166" s="42"/>
      <c r="J166" s="42"/>
      <c r="K166" s="42"/>
      <c r="L166" s="43"/>
      <c r="M166" s="83"/>
      <c r="N166" s="83"/>
      <c r="O166" s="83"/>
      <c r="P166" s="84">
        <v>1</v>
      </c>
    </row>
    <row r="167" spans="1:16" x14ac:dyDescent="0.3">
      <c r="A167" s="64"/>
      <c r="B167" s="39">
        <v>0.5</v>
      </c>
      <c r="C167" s="39">
        <v>0.54166666666666696</v>
      </c>
      <c r="D167" s="18" t="str">
        <f>+IF(A167="",D166,IF(ISERROR(VLOOKUP(A167,'[1]Mode opératoire'!$D$5:$D$17,1,FALSE)),"","FERIE "))</f>
        <v/>
      </c>
      <c r="E167" s="18" t="str">
        <f t="shared" si="9"/>
        <v/>
      </c>
      <c r="F167" s="18" t="str">
        <f t="shared" si="8"/>
        <v>JOUR</v>
      </c>
      <c r="G167" s="40" t="str">
        <f t="shared" si="10"/>
        <v>JOUR</v>
      </c>
      <c r="H167" s="41"/>
      <c r="I167" s="42"/>
      <c r="J167" s="42"/>
      <c r="K167" s="42"/>
      <c r="L167" s="43"/>
      <c r="M167" s="83"/>
      <c r="N167" s="83"/>
      <c r="O167" s="83"/>
      <c r="P167" s="84">
        <v>1</v>
      </c>
    </row>
    <row r="168" spans="1:16" x14ac:dyDescent="0.3">
      <c r="A168" s="64"/>
      <c r="B168" s="39">
        <v>0.54166666666666696</v>
      </c>
      <c r="C168" s="39">
        <v>0.58333333333333404</v>
      </c>
      <c r="D168" s="18" t="str">
        <f>+IF(A168="",D167,IF(ISERROR(VLOOKUP(A168,'[1]Mode opératoire'!$D$5:$D$17,1,FALSE)),"","FERIE "))</f>
        <v/>
      </c>
      <c r="E168" s="18" t="str">
        <f t="shared" si="9"/>
        <v/>
      </c>
      <c r="F168" s="18" t="str">
        <f t="shared" si="8"/>
        <v>JOUR</v>
      </c>
      <c r="G168" s="40" t="str">
        <f t="shared" si="10"/>
        <v>JOUR</v>
      </c>
      <c r="H168" s="41"/>
      <c r="I168" s="42"/>
      <c r="J168" s="42"/>
      <c r="K168" s="42"/>
      <c r="L168" s="43"/>
      <c r="M168" s="83"/>
      <c r="N168" s="83"/>
      <c r="O168" s="83"/>
      <c r="P168" s="84">
        <v>1</v>
      </c>
    </row>
    <row r="169" spans="1:16" x14ac:dyDescent="0.3">
      <c r="A169" s="64"/>
      <c r="B169" s="39">
        <v>0.58333333333333304</v>
      </c>
      <c r="C169" s="39">
        <v>0.625</v>
      </c>
      <c r="D169" s="18" t="str">
        <f>+IF(A169="",D168,IF(ISERROR(VLOOKUP(A169,'[1]Mode opératoire'!$D$5:$D$17,1,FALSE)),"","FERIE "))</f>
        <v/>
      </c>
      <c r="E169" s="18" t="str">
        <f t="shared" si="9"/>
        <v/>
      </c>
      <c r="F169" s="18" t="str">
        <f t="shared" si="8"/>
        <v>JOUR</v>
      </c>
      <c r="G169" s="40" t="str">
        <f t="shared" si="10"/>
        <v>JOUR</v>
      </c>
      <c r="H169" s="41"/>
      <c r="I169" s="42"/>
      <c r="J169" s="42"/>
      <c r="K169" s="42"/>
      <c r="L169" s="43"/>
      <c r="M169" s="83"/>
      <c r="N169" s="83"/>
      <c r="O169" s="83"/>
      <c r="P169" s="84">
        <v>1</v>
      </c>
    </row>
    <row r="170" spans="1:16" x14ac:dyDescent="0.3">
      <c r="A170" s="64"/>
      <c r="B170" s="39">
        <v>0.625</v>
      </c>
      <c r="C170" s="39">
        <v>0.66666666666666696</v>
      </c>
      <c r="D170" s="18" t="str">
        <f>+IF(A170="",D169,IF(ISERROR(VLOOKUP(A170,'[1]Mode opératoire'!$D$5:$D$17,1,FALSE)),"","FERIE "))</f>
        <v/>
      </c>
      <c r="E170" s="18" t="str">
        <f t="shared" si="9"/>
        <v/>
      </c>
      <c r="F170" s="18" t="str">
        <f t="shared" si="8"/>
        <v>JOUR</v>
      </c>
      <c r="G170" s="40" t="str">
        <f t="shared" si="10"/>
        <v>JOUR</v>
      </c>
      <c r="H170" s="41"/>
      <c r="I170" s="42"/>
      <c r="J170" s="42"/>
      <c r="K170" s="42"/>
      <c r="L170" s="43"/>
      <c r="M170" s="83"/>
      <c r="N170" s="83"/>
      <c r="O170" s="83"/>
      <c r="P170" s="84">
        <v>1</v>
      </c>
    </row>
    <row r="171" spans="1:16" x14ac:dyDescent="0.3">
      <c r="A171" s="64"/>
      <c r="B171" s="39">
        <v>0.66666666666666696</v>
      </c>
      <c r="C171" s="39">
        <v>0.70833333333333404</v>
      </c>
      <c r="D171" s="18" t="str">
        <f>+IF(A171="",D170,IF(ISERROR(VLOOKUP(A171,'[1]Mode opératoire'!$D$5:$D$17,1,FALSE)),"","FERIE "))</f>
        <v/>
      </c>
      <c r="E171" s="18" t="str">
        <f t="shared" si="9"/>
        <v/>
      </c>
      <c r="F171" s="18" t="str">
        <f t="shared" si="8"/>
        <v>JOUR</v>
      </c>
      <c r="G171" s="40" t="str">
        <f t="shared" si="10"/>
        <v>JOUR</v>
      </c>
      <c r="H171" s="41"/>
      <c r="I171" s="42"/>
      <c r="J171" s="42"/>
      <c r="K171" s="42"/>
      <c r="L171" s="43"/>
      <c r="M171" s="83"/>
      <c r="N171" s="83"/>
      <c r="O171" s="83"/>
      <c r="P171" s="84">
        <v>1</v>
      </c>
    </row>
    <row r="172" spans="1:16" x14ac:dyDescent="0.3">
      <c r="A172" s="64"/>
      <c r="B172" s="39">
        <v>0.70833333333333304</v>
      </c>
      <c r="C172" s="39">
        <v>0.75</v>
      </c>
      <c r="D172" s="18" t="str">
        <f>+IF(A172="",D171,IF(ISERROR(VLOOKUP(A172,'[1]Mode opératoire'!$D$5:$D$17,1,FALSE)),"","FERIE "))</f>
        <v/>
      </c>
      <c r="E172" s="18" t="str">
        <f t="shared" si="9"/>
        <v/>
      </c>
      <c r="F172" s="18" t="str">
        <f t="shared" si="8"/>
        <v>JOUR</v>
      </c>
      <c r="G172" s="40" t="str">
        <f t="shared" si="10"/>
        <v>JOUR</v>
      </c>
      <c r="H172" s="41"/>
      <c r="I172" s="42"/>
      <c r="J172" s="42"/>
      <c r="K172" s="42"/>
      <c r="L172" s="43"/>
      <c r="M172" s="83"/>
      <c r="N172" s="83"/>
      <c r="O172" s="83"/>
      <c r="P172" s="84">
        <v>1</v>
      </c>
    </row>
    <row r="173" spans="1:16" x14ac:dyDescent="0.3">
      <c r="A173" s="64"/>
      <c r="B173" s="39">
        <v>0.75</v>
      </c>
      <c r="C173" s="39">
        <v>0.79166666666666696</v>
      </c>
      <c r="D173" s="18" t="str">
        <f>+IF(A173="",D172,IF(ISERROR(VLOOKUP(A173,'[1]Mode opératoire'!$D$5:$D$17,1,FALSE)),"","FERIE "))</f>
        <v/>
      </c>
      <c r="E173" s="18" t="str">
        <f t="shared" si="9"/>
        <v/>
      </c>
      <c r="F173" s="18" t="str">
        <f t="shared" si="8"/>
        <v>JOUR</v>
      </c>
      <c r="G173" s="40" t="str">
        <f t="shared" si="10"/>
        <v>JOUR</v>
      </c>
      <c r="H173" s="41"/>
      <c r="I173" s="42"/>
      <c r="J173" s="42"/>
      <c r="K173" s="42"/>
      <c r="L173" s="43"/>
      <c r="M173" s="83"/>
      <c r="N173" s="83">
        <v>2</v>
      </c>
      <c r="O173" s="83"/>
      <c r="P173" s="84">
        <v>5</v>
      </c>
    </row>
    <row r="174" spans="1:16" x14ac:dyDescent="0.3">
      <c r="A174" s="64"/>
      <c r="B174" s="39">
        <v>0.79166666666666696</v>
      </c>
      <c r="C174" s="39">
        <v>0.83333333333333404</v>
      </c>
      <c r="D174" s="18" t="str">
        <f>+IF(A174="",D173,IF(ISERROR(VLOOKUP(A174,'[1]Mode opératoire'!$D$5:$D$17,1,FALSE)),"","FERIE "))</f>
        <v/>
      </c>
      <c r="E174" s="18" t="str">
        <f t="shared" si="9"/>
        <v/>
      </c>
      <c r="F174" s="18" t="str">
        <f t="shared" si="8"/>
        <v>JOUR</v>
      </c>
      <c r="G174" s="40" t="str">
        <f t="shared" si="10"/>
        <v>JOUR</v>
      </c>
      <c r="H174" s="41" t="s">
        <v>33</v>
      </c>
      <c r="I174" s="42"/>
      <c r="J174" s="42"/>
      <c r="K174" s="42" t="s">
        <v>33</v>
      </c>
      <c r="L174" s="43"/>
      <c r="M174" s="83"/>
      <c r="N174" s="83">
        <v>2</v>
      </c>
      <c r="O174" s="83"/>
      <c r="P174" s="84">
        <v>5</v>
      </c>
    </row>
    <row r="175" spans="1:16" x14ac:dyDescent="0.3">
      <c r="A175" s="64"/>
      <c r="B175" s="39">
        <v>0.83333333333333304</v>
      </c>
      <c r="C175" s="39">
        <v>0.875</v>
      </c>
      <c r="D175" s="18" t="str">
        <f>+IF(A175="",D174,IF(ISERROR(VLOOKUP(A175,'[1]Mode opératoire'!$D$5:$D$17,1,FALSE)),"","FERIE "))</f>
        <v/>
      </c>
      <c r="E175" s="18" t="str">
        <f t="shared" si="9"/>
        <v/>
      </c>
      <c r="F175" s="18" t="str">
        <f t="shared" si="8"/>
        <v>JOUR</v>
      </c>
      <c r="G175" s="40" t="str">
        <f t="shared" si="10"/>
        <v>JOUR</v>
      </c>
      <c r="H175" s="41" t="s">
        <v>38</v>
      </c>
      <c r="I175" s="42"/>
      <c r="J175" s="42"/>
      <c r="K175" s="42"/>
      <c r="L175" s="43"/>
      <c r="M175" s="83"/>
      <c r="N175" s="83">
        <v>2</v>
      </c>
      <c r="O175" s="83"/>
      <c r="P175" s="84">
        <v>5</v>
      </c>
    </row>
    <row r="176" spans="1:16" x14ac:dyDescent="0.3">
      <c r="A176" s="64"/>
      <c r="B176" s="50">
        <v>0.875</v>
      </c>
      <c r="C176" s="50">
        <v>0.91666666666666696</v>
      </c>
      <c r="D176" s="51" t="str">
        <f>+IF(A176="",D175,IF(ISERROR(VLOOKUP(A176,'[1]Mode opératoire'!$D$5:$D$17,1,FALSE)),"","FERIE "))</f>
        <v/>
      </c>
      <c r="E176" s="51" t="str">
        <f t="shared" si="9"/>
        <v/>
      </c>
      <c r="F176" s="51" t="str">
        <f t="shared" si="8"/>
        <v>NUIT</v>
      </c>
      <c r="G176" s="52" t="str">
        <f t="shared" si="10"/>
        <v>NUIT</v>
      </c>
      <c r="H176" s="53"/>
      <c r="I176" s="54"/>
      <c r="J176" s="54"/>
      <c r="K176" s="54"/>
      <c r="L176" s="55"/>
      <c r="M176" s="88"/>
      <c r="N176" s="88">
        <v>2</v>
      </c>
      <c r="O176" s="88"/>
      <c r="P176" s="89">
        <v>5</v>
      </c>
    </row>
    <row r="177" spans="1:16" x14ac:dyDescent="0.3">
      <c r="A177" s="64"/>
      <c r="B177" s="39">
        <v>0.91666666666666696</v>
      </c>
      <c r="C177" s="39">
        <v>0.95833333333333404</v>
      </c>
      <c r="D177" s="18" t="str">
        <f>+IF(A177="",D176,IF(ISERROR(VLOOKUP(A177,'[1]Mode opératoire'!$D$5:$D$17,1,FALSE)),"","FERIE "))</f>
        <v/>
      </c>
      <c r="E177" s="18" t="str">
        <f t="shared" si="9"/>
        <v/>
      </c>
      <c r="F177" s="18" t="str">
        <f t="shared" si="8"/>
        <v>NUIT</v>
      </c>
      <c r="G177" s="40" t="str">
        <f t="shared" si="10"/>
        <v>NUIT</v>
      </c>
      <c r="H177" s="41"/>
      <c r="I177" s="42"/>
      <c r="J177" s="42"/>
      <c r="K177" s="42"/>
      <c r="L177" s="43"/>
      <c r="M177" s="83"/>
      <c r="N177" s="83">
        <v>2</v>
      </c>
      <c r="O177" s="83"/>
      <c r="P177" s="84">
        <v>5</v>
      </c>
    </row>
    <row r="178" spans="1:16" ht="14.4" thickBot="1" x14ac:dyDescent="0.35">
      <c r="A178" s="65"/>
      <c r="B178" s="57">
        <v>0.95833333333333304</v>
      </c>
      <c r="C178" s="57">
        <v>1</v>
      </c>
      <c r="D178" s="58" t="str">
        <f>+IF(A178="",D177,IF(ISERROR(VLOOKUP(A178,'[1]Mode opératoire'!$D$5:$D$17,1,FALSE)),"","FERIE "))</f>
        <v/>
      </c>
      <c r="E178" s="58" t="str">
        <f t="shared" si="9"/>
        <v/>
      </c>
      <c r="F178" s="58" t="str">
        <f t="shared" si="8"/>
        <v>NUIT</v>
      </c>
      <c r="G178" s="59" t="str">
        <f t="shared" si="10"/>
        <v>NUIT</v>
      </c>
      <c r="H178" s="60" t="s">
        <v>37</v>
      </c>
      <c r="I178" s="61"/>
      <c r="J178" s="61"/>
      <c r="K178" s="61" t="s">
        <v>37</v>
      </c>
      <c r="L178" s="62"/>
      <c r="M178" s="90"/>
      <c r="N178" s="90">
        <v>2</v>
      </c>
      <c r="O178" s="90"/>
      <c r="P178" s="91">
        <v>5</v>
      </c>
    </row>
    <row r="179" spans="1:16" x14ac:dyDescent="0.3">
      <c r="A179" s="63">
        <f>+A155+1</f>
        <v>42743</v>
      </c>
      <c r="B179" s="32">
        <v>0</v>
      </c>
      <c r="C179" s="32">
        <v>4.1666666666666664E-2</v>
      </c>
      <c r="D179" s="33" t="str">
        <f>+IF(A179="",D178,IF(ISERROR(VLOOKUP(A179,'[1]Mode opératoire'!$D$5:$D$17,1,FALSE)),"","FERIE "))</f>
        <v/>
      </c>
      <c r="E179" s="33" t="str">
        <f t="shared" si="9"/>
        <v xml:space="preserve">DIMANCHE </v>
      </c>
      <c r="F179" s="33" t="str">
        <f t="shared" si="8"/>
        <v>NUIT</v>
      </c>
      <c r="G179" s="34" t="str">
        <f t="shared" si="10"/>
        <v>DIMANCHE NUIT</v>
      </c>
      <c r="H179" s="35"/>
      <c r="I179" s="36"/>
      <c r="J179" s="36"/>
      <c r="K179" s="36"/>
      <c r="L179" s="37"/>
      <c r="M179" s="81"/>
      <c r="N179" s="81"/>
      <c r="O179" s="81"/>
      <c r="P179" s="82"/>
    </row>
    <row r="180" spans="1:16" x14ac:dyDescent="0.3">
      <c r="A180" s="64"/>
      <c r="B180" s="39">
        <v>4.1666666666666664E-2</v>
      </c>
      <c r="C180" s="39">
        <v>8.3333333333333329E-2</v>
      </c>
      <c r="D180" s="18" t="str">
        <f>+IF(A180="",D179,IF(ISERROR(VLOOKUP(A180,'[1]Mode opératoire'!$D$5:$D$17,1,FALSE)),"","FERIE "))</f>
        <v/>
      </c>
      <c r="E180" s="18" t="str">
        <f t="shared" si="9"/>
        <v xml:space="preserve">DIMANCHE </v>
      </c>
      <c r="F180" s="18" t="str">
        <f t="shared" si="8"/>
        <v>NUIT</v>
      </c>
      <c r="G180" s="40" t="str">
        <f t="shared" si="10"/>
        <v>DIMANCHE NUIT</v>
      </c>
      <c r="H180" s="41"/>
      <c r="I180" s="42"/>
      <c r="J180" s="42"/>
      <c r="K180" s="42"/>
      <c r="L180" s="43"/>
      <c r="M180" s="83"/>
      <c r="N180" s="83"/>
      <c r="O180" s="83"/>
      <c r="P180" s="84"/>
    </row>
    <row r="181" spans="1:16" x14ac:dyDescent="0.3">
      <c r="A181" s="64"/>
      <c r="B181" s="39">
        <v>8.3333333333333329E-2</v>
      </c>
      <c r="C181" s="39">
        <v>0.125</v>
      </c>
      <c r="D181" s="18" t="str">
        <f>+IF(A181="",D180,IF(ISERROR(VLOOKUP(A181,'[1]Mode opératoire'!$D$5:$D$17,1,FALSE)),"","FERIE "))</f>
        <v/>
      </c>
      <c r="E181" s="18" t="str">
        <f t="shared" si="9"/>
        <v xml:space="preserve">DIMANCHE </v>
      </c>
      <c r="F181" s="18" t="str">
        <f t="shared" si="8"/>
        <v>NUIT</v>
      </c>
      <c r="G181" s="40" t="str">
        <f t="shared" si="10"/>
        <v>DIMANCHE NUIT</v>
      </c>
      <c r="H181" s="41"/>
      <c r="I181" s="42"/>
      <c r="J181" s="42"/>
      <c r="K181" s="42"/>
      <c r="L181" s="43"/>
      <c r="M181" s="83"/>
      <c r="N181" s="83"/>
      <c r="O181" s="83"/>
      <c r="P181" s="84"/>
    </row>
    <row r="182" spans="1:16" x14ac:dyDescent="0.3">
      <c r="A182" s="64"/>
      <c r="B182" s="39">
        <v>0.125</v>
      </c>
      <c r="C182" s="39">
        <v>0.16666666666666699</v>
      </c>
      <c r="D182" s="18" t="str">
        <f>+IF(A182="",D181,IF(ISERROR(VLOOKUP(A182,'[1]Mode opératoire'!$D$5:$D$17,1,FALSE)),"","FERIE "))</f>
        <v/>
      </c>
      <c r="E182" s="18" t="str">
        <f t="shared" si="9"/>
        <v xml:space="preserve">DIMANCHE </v>
      </c>
      <c r="F182" s="18" t="str">
        <f t="shared" si="8"/>
        <v>NUIT</v>
      </c>
      <c r="G182" s="40" t="str">
        <f t="shared" si="10"/>
        <v>DIMANCHE NUIT</v>
      </c>
      <c r="H182" s="41"/>
      <c r="I182" s="42"/>
      <c r="J182" s="42"/>
      <c r="K182" s="42"/>
      <c r="L182" s="43"/>
      <c r="M182" s="83"/>
      <c r="N182" s="83"/>
      <c r="O182" s="83"/>
      <c r="P182" s="84"/>
    </row>
    <row r="183" spans="1:16" x14ac:dyDescent="0.3">
      <c r="A183" s="64"/>
      <c r="B183" s="39">
        <v>0.16666666666666699</v>
      </c>
      <c r="C183" s="39">
        <v>0.20833333333333401</v>
      </c>
      <c r="D183" s="18" t="str">
        <f>+IF(A183="",D182,IF(ISERROR(VLOOKUP(A183,'[1]Mode opératoire'!$D$5:$D$17,1,FALSE)),"","FERIE "))</f>
        <v/>
      </c>
      <c r="E183" s="18" t="str">
        <f t="shared" si="9"/>
        <v xml:space="preserve">DIMANCHE </v>
      </c>
      <c r="F183" s="18" t="str">
        <f t="shared" si="8"/>
        <v>NUIT</v>
      </c>
      <c r="G183" s="40" t="str">
        <f t="shared" si="10"/>
        <v>DIMANCHE NUIT</v>
      </c>
      <c r="H183" s="41"/>
      <c r="I183" s="42"/>
      <c r="J183" s="42"/>
      <c r="K183" s="42"/>
      <c r="L183" s="43"/>
      <c r="M183" s="83"/>
      <c r="N183" s="83"/>
      <c r="O183" s="83"/>
      <c r="P183" s="84"/>
    </row>
    <row r="184" spans="1:16" x14ac:dyDescent="0.3">
      <c r="A184" s="64"/>
      <c r="B184" s="44">
        <v>0.20833333333333301</v>
      </c>
      <c r="C184" s="44">
        <v>0.25</v>
      </c>
      <c r="D184" s="45" t="str">
        <f>+IF(A184="",D183,IF(ISERROR(VLOOKUP(A184,'[1]Mode opératoire'!$D$5:$D$17,1,FALSE)),"","FERIE "))</f>
        <v/>
      </c>
      <c r="E184" s="45" t="str">
        <f t="shared" si="9"/>
        <v xml:space="preserve">DIMANCHE </v>
      </c>
      <c r="F184" s="45" t="str">
        <f t="shared" si="8"/>
        <v>NUIT</v>
      </c>
      <c r="G184" s="46" t="str">
        <f t="shared" si="10"/>
        <v>DIMANCHE NUIT</v>
      </c>
      <c r="H184" s="47"/>
      <c r="I184" s="48"/>
      <c r="J184" s="48"/>
      <c r="K184" s="48"/>
      <c r="L184" s="49"/>
      <c r="M184" s="85"/>
      <c r="N184" s="85"/>
      <c r="O184" s="85"/>
      <c r="P184" s="86"/>
    </row>
    <row r="185" spans="1:16" x14ac:dyDescent="0.3">
      <c r="A185" s="64"/>
      <c r="B185" s="39">
        <v>0.25</v>
      </c>
      <c r="C185" s="39">
        <v>0.29166666666666702</v>
      </c>
      <c r="D185" s="18" t="str">
        <f>+IF(A185="",D184,IF(ISERROR(VLOOKUP(A185,'[1]Mode opératoire'!$D$5:$D$17,1,FALSE)),"","FERIE "))</f>
        <v/>
      </c>
      <c r="E185" s="18" t="str">
        <f t="shared" si="9"/>
        <v xml:space="preserve">DIMANCHE </v>
      </c>
      <c r="F185" s="18" t="str">
        <f t="shared" si="8"/>
        <v>JOUR</v>
      </c>
      <c r="G185" s="40" t="str">
        <f t="shared" si="10"/>
        <v>DIMANCHE JOUR</v>
      </c>
      <c r="H185" s="41"/>
      <c r="I185" s="42"/>
      <c r="J185" s="42"/>
      <c r="K185" s="42"/>
      <c r="L185" s="43"/>
      <c r="M185" s="83"/>
      <c r="N185" s="83"/>
      <c r="O185" s="83"/>
      <c r="P185" s="84"/>
    </row>
    <row r="186" spans="1:16" x14ac:dyDescent="0.3">
      <c r="A186" s="64"/>
      <c r="B186" s="39">
        <v>0.29166666666666702</v>
      </c>
      <c r="C186" s="39">
        <v>0.33333333333333398</v>
      </c>
      <c r="D186" s="18" t="str">
        <f>+IF(A186="",D185,IF(ISERROR(VLOOKUP(A186,'[1]Mode opératoire'!$D$5:$D$17,1,FALSE)),"","FERIE "))</f>
        <v/>
      </c>
      <c r="E186" s="18" t="str">
        <f t="shared" si="9"/>
        <v xml:space="preserve">DIMANCHE </v>
      </c>
      <c r="F186" s="18" t="str">
        <f t="shared" si="8"/>
        <v>JOUR</v>
      </c>
      <c r="G186" s="40" t="str">
        <f t="shared" si="10"/>
        <v>DIMANCHE JOUR</v>
      </c>
      <c r="H186" s="41"/>
      <c r="I186" s="42"/>
      <c r="J186" s="42"/>
      <c r="K186" s="42"/>
      <c r="L186" s="43"/>
      <c r="M186" s="83"/>
      <c r="N186" s="83"/>
      <c r="O186" s="83"/>
      <c r="P186" s="84"/>
    </row>
    <row r="187" spans="1:16" x14ac:dyDescent="0.3">
      <c r="A187" s="64"/>
      <c r="B187" s="39">
        <v>0.33333333333333298</v>
      </c>
      <c r="C187" s="39">
        <v>0.375</v>
      </c>
      <c r="D187" s="18" t="str">
        <f>+IF(A187="",D186,IF(ISERROR(VLOOKUP(A187,'[1]Mode opératoire'!$D$5:$D$17,1,FALSE)),"","FERIE "))</f>
        <v/>
      </c>
      <c r="E187" s="18" t="str">
        <f t="shared" si="9"/>
        <v xml:space="preserve">DIMANCHE </v>
      </c>
      <c r="F187" s="18" t="str">
        <f t="shared" si="8"/>
        <v>JOUR</v>
      </c>
      <c r="G187" s="40" t="str">
        <f t="shared" si="10"/>
        <v>DIMANCHE JOUR</v>
      </c>
      <c r="H187" s="41"/>
      <c r="I187" s="42"/>
      <c r="J187" s="42"/>
      <c r="K187" s="42"/>
      <c r="L187" s="43"/>
      <c r="M187" s="83"/>
      <c r="N187" s="83"/>
      <c r="O187" s="83"/>
      <c r="P187" s="84"/>
    </row>
    <row r="188" spans="1:16" x14ac:dyDescent="0.3">
      <c r="A188" s="64"/>
      <c r="B188" s="39">
        <v>0.375</v>
      </c>
      <c r="C188" s="39">
        <v>0.41666666666666702</v>
      </c>
      <c r="D188" s="18" t="str">
        <f>+IF(A188="",D187,IF(ISERROR(VLOOKUP(A188,'[1]Mode opératoire'!$D$5:$D$17,1,FALSE)),"","FERIE "))</f>
        <v/>
      </c>
      <c r="E188" s="18" t="str">
        <f t="shared" si="9"/>
        <v xml:space="preserve">DIMANCHE </v>
      </c>
      <c r="F188" s="18" t="str">
        <f t="shared" si="8"/>
        <v>JOUR</v>
      </c>
      <c r="G188" s="40" t="str">
        <f t="shared" si="10"/>
        <v>DIMANCHE JOUR</v>
      </c>
      <c r="H188" s="41"/>
      <c r="I188" s="42"/>
      <c r="J188" s="42"/>
      <c r="K188" s="42"/>
      <c r="L188" s="43"/>
      <c r="M188" s="83"/>
      <c r="N188" s="83"/>
      <c r="O188" s="83"/>
      <c r="P188" s="84"/>
    </row>
    <row r="189" spans="1:16" x14ac:dyDescent="0.3">
      <c r="A189" s="64"/>
      <c r="B189" s="39">
        <v>0.41666666666666702</v>
      </c>
      <c r="C189" s="39">
        <v>0.45833333333333398</v>
      </c>
      <c r="D189" s="18" t="str">
        <f>+IF(A189="",D188,IF(ISERROR(VLOOKUP(A189,'[1]Mode opératoire'!$D$5:$D$17,1,FALSE)),"","FERIE "))</f>
        <v/>
      </c>
      <c r="E189" s="18" t="str">
        <f t="shared" si="9"/>
        <v xml:space="preserve">DIMANCHE </v>
      </c>
      <c r="F189" s="18" t="str">
        <f t="shared" si="8"/>
        <v>JOUR</v>
      </c>
      <c r="G189" s="40" t="str">
        <f t="shared" si="10"/>
        <v>DIMANCHE JOUR</v>
      </c>
      <c r="H189" s="41"/>
      <c r="I189" s="42"/>
      <c r="J189" s="42"/>
      <c r="K189" s="42"/>
      <c r="L189" s="43"/>
      <c r="M189" s="83"/>
      <c r="N189" s="83"/>
      <c r="O189" s="83"/>
      <c r="P189" s="84"/>
    </row>
    <row r="190" spans="1:16" x14ac:dyDescent="0.3">
      <c r="A190" s="64"/>
      <c r="B190" s="39">
        <v>0.45833333333333298</v>
      </c>
      <c r="C190" s="39">
        <v>0.5</v>
      </c>
      <c r="D190" s="18" t="str">
        <f>+IF(A190="",D189,IF(ISERROR(VLOOKUP(A190,'[1]Mode opératoire'!$D$5:$D$17,1,FALSE)),"","FERIE "))</f>
        <v/>
      </c>
      <c r="E190" s="18" t="str">
        <f t="shared" si="9"/>
        <v xml:space="preserve">DIMANCHE </v>
      </c>
      <c r="F190" s="18" t="str">
        <f t="shared" si="8"/>
        <v>JOUR</v>
      </c>
      <c r="G190" s="40" t="str">
        <f t="shared" si="10"/>
        <v>DIMANCHE JOUR</v>
      </c>
      <c r="H190" s="41"/>
      <c r="I190" s="42"/>
      <c r="J190" s="42"/>
      <c r="K190" s="42" t="s">
        <v>39</v>
      </c>
      <c r="L190" s="43"/>
      <c r="M190" s="83"/>
      <c r="N190" s="83">
        <v>1</v>
      </c>
      <c r="O190" s="83"/>
      <c r="P190" s="84">
        <v>2</v>
      </c>
    </row>
    <row r="191" spans="1:16" x14ac:dyDescent="0.3">
      <c r="A191" s="64"/>
      <c r="B191" s="39">
        <v>0.5</v>
      </c>
      <c r="C191" s="39">
        <v>0.54166666666666696</v>
      </c>
      <c r="D191" s="18" t="str">
        <f>+IF(A191="",D190,IF(ISERROR(VLOOKUP(A191,'[1]Mode opératoire'!$D$5:$D$17,1,FALSE)),"","FERIE "))</f>
        <v/>
      </c>
      <c r="E191" s="18" t="str">
        <f t="shared" si="9"/>
        <v xml:space="preserve">DIMANCHE </v>
      </c>
      <c r="F191" s="18" t="str">
        <f t="shared" si="8"/>
        <v>JOUR</v>
      </c>
      <c r="G191" s="40" t="str">
        <f t="shared" si="10"/>
        <v>DIMANCHE JOUR</v>
      </c>
      <c r="H191" s="41"/>
      <c r="I191" s="42"/>
      <c r="J191" s="42"/>
      <c r="K191" s="42" t="s">
        <v>40</v>
      </c>
      <c r="L191" s="43"/>
      <c r="M191" s="83"/>
      <c r="N191" s="83">
        <v>1</v>
      </c>
      <c r="O191" s="83"/>
      <c r="P191" s="84">
        <v>2</v>
      </c>
    </row>
    <row r="192" spans="1:16" x14ac:dyDescent="0.3">
      <c r="A192" s="64"/>
      <c r="B192" s="39">
        <v>0.54166666666666696</v>
      </c>
      <c r="C192" s="39">
        <v>0.58333333333333404</v>
      </c>
      <c r="D192" s="18" t="str">
        <f>+IF(A192="",D191,IF(ISERROR(VLOOKUP(A192,'[1]Mode opératoire'!$D$5:$D$17,1,FALSE)),"","FERIE "))</f>
        <v/>
      </c>
      <c r="E192" s="18" t="str">
        <f t="shared" si="9"/>
        <v xml:space="preserve">DIMANCHE </v>
      </c>
      <c r="F192" s="18" t="str">
        <f t="shared" si="8"/>
        <v>JOUR</v>
      </c>
      <c r="G192" s="40" t="str">
        <f t="shared" si="10"/>
        <v>DIMANCHE JOUR</v>
      </c>
      <c r="H192" s="41"/>
      <c r="I192" s="42"/>
      <c r="J192" s="42"/>
      <c r="K192" s="42"/>
      <c r="L192" s="43"/>
      <c r="M192" s="83"/>
      <c r="N192" s="83">
        <v>1</v>
      </c>
      <c r="O192" s="83"/>
      <c r="P192" s="84">
        <v>2</v>
      </c>
    </row>
    <row r="193" spans="1:16" x14ac:dyDescent="0.3">
      <c r="A193" s="64"/>
      <c r="B193" s="39">
        <v>0.58333333333333304</v>
      </c>
      <c r="C193" s="39">
        <v>0.625</v>
      </c>
      <c r="D193" s="18" t="str">
        <f>+IF(A193="",D192,IF(ISERROR(VLOOKUP(A193,'[1]Mode opératoire'!$D$5:$D$17,1,FALSE)),"","FERIE "))</f>
        <v/>
      </c>
      <c r="E193" s="18" t="str">
        <f t="shared" si="9"/>
        <v xml:space="preserve">DIMANCHE </v>
      </c>
      <c r="F193" s="18" t="str">
        <f t="shared" si="8"/>
        <v>JOUR</v>
      </c>
      <c r="G193" s="40" t="str">
        <f t="shared" si="10"/>
        <v>DIMANCHE JOUR</v>
      </c>
      <c r="H193" s="41"/>
      <c r="I193" s="42"/>
      <c r="J193" s="42"/>
      <c r="K193" s="42"/>
      <c r="L193" s="43"/>
      <c r="M193" s="83"/>
      <c r="N193" s="83">
        <v>1</v>
      </c>
      <c r="O193" s="83"/>
      <c r="P193" s="84">
        <v>2</v>
      </c>
    </row>
    <row r="194" spans="1:16" x14ac:dyDescent="0.3">
      <c r="A194" s="64"/>
      <c r="B194" s="39">
        <v>0.625</v>
      </c>
      <c r="C194" s="39">
        <v>0.66666666666666696</v>
      </c>
      <c r="D194" s="18" t="str">
        <f>+IF(A194="",D193,IF(ISERROR(VLOOKUP(A194,'[1]Mode opératoire'!$D$5:$D$17,1,FALSE)),"","FERIE "))</f>
        <v/>
      </c>
      <c r="E194" s="18" t="str">
        <f t="shared" si="9"/>
        <v xml:space="preserve">DIMANCHE </v>
      </c>
      <c r="F194" s="18" t="str">
        <f t="shared" si="8"/>
        <v>JOUR</v>
      </c>
      <c r="G194" s="40" t="str">
        <f t="shared" si="10"/>
        <v>DIMANCHE JOUR</v>
      </c>
      <c r="H194" s="41"/>
      <c r="I194" s="42"/>
      <c r="J194" s="42"/>
      <c r="K194" s="42" t="s">
        <v>41</v>
      </c>
      <c r="L194" s="43"/>
      <c r="M194" s="83"/>
      <c r="N194" s="83">
        <v>1</v>
      </c>
      <c r="O194" s="83"/>
      <c r="P194" s="84">
        <v>2</v>
      </c>
    </row>
    <row r="195" spans="1:16" x14ac:dyDescent="0.3">
      <c r="A195" s="64"/>
      <c r="B195" s="39">
        <v>0.66666666666666696</v>
      </c>
      <c r="C195" s="39">
        <v>0.70833333333333404</v>
      </c>
      <c r="D195" s="18" t="str">
        <f>+IF(A195="",D194,IF(ISERROR(VLOOKUP(A195,'[1]Mode opératoire'!$D$5:$D$17,1,FALSE)),"","FERIE "))</f>
        <v/>
      </c>
      <c r="E195" s="18" t="str">
        <f t="shared" si="9"/>
        <v xml:space="preserve">DIMANCHE </v>
      </c>
      <c r="F195" s="18" t="str">
        <f t="shared" si="8"/>
        <v>JOUR</v>
      </c>
      <c r="G195" s="40" t="str">
        <f t="shared" si="10"/>
        <v>DIMANCHE JOUR</v>
      </c>
      <c r="H195" s="41"/>
      <c r="I195" s="42"/>
      <c r="J195" s="42"/>
      <c r="K195" s="42"/>
      <c r="L195" s="43"/>
      <c r="M195" s="83"/>
      <c r="N195" s="83"/>
      <c r="O195" s="83"/>
      <c r="P195" s="84"/>
    </row>
    <row r="196" spans="1:16" x14ac:dyDescent="0.3">
      <c r="A196" s="64"/>
      <c r="B196" s="39">
        <v>0.70833333333333304</v>
      </c>
      <c r="C196" s="39">
        <v>0.75</v>
      </c>
      <c r="D196" s="18" t="str">
        <f>+IF(A196="",D195,IF(ISERROR(VLOOKUP(A196,'[1]Mode opératoire'!$D$5:$D$17,1,FALSE)),"","FERIE "))</f>
        <v/>
      </c>
      <c r="E196" s="18" t="str">
        <f t="shared" si="9"/>
        <v xml:space="preserve">DIMANCHE </v>
      </c>
      <c r="F196" s="18" t="str">
        <f t="shared" si="8"/>
        <v>JOUR</v>
      </c>
      <c r="G196" s="40" t="str">
        <f t="shared" si="10"/>
        <v>DIMANCHE JOUR</v>
      </c>
      <c r="H196" s="41"/>
      <c r="I196" s="42"/>
      <c r="J196" s="42"/>
      <c r="K196" s="42"/>
      <c r="L196" s="43"/>
      <c r="M196" s="83"/>
      <c r="N196" s="83"/>
      <c r="O196" s="83"/>
      <c r="P196" s="84"/>
    </row>
    <row r="197" spans="1:16" x14ac:dyDescent="0.3">
      <c r="A197" s="64"/>
      <c r="B197" s="39">
        <v>0.75</v>
      </c>
      <c r="C197" s="39">
        <v>0.79166666666666696</v>
      </c>
      <c r="D197" s="18" t="str">
        <f>+IF(A197="",D196,IF(ISERROR(VLOOKUP(A197,'[1]Mode opératoire'!$D$5:$D$17,1,FALSE)),"","FERIE "))</f>
        <v/>
      </c>
      <c r="E197" s="18" t="str">
        <f t="shared" si="9"/>
        <v xml:space="preserve">DIMANCHE </v>
      </c>
      <c r="F197" s="18" t="str">
        <f t="shared" si="8"/>
        <v>JOUR</v>
      </c>
      <c r="G197" s="40" t="str">
        <f t="shared" si="10"/>
        <v>DIMANCHE JOUR</v>
      </c>
      <c r="H197" s="41"/>
      <c r="I197" s="42"/>
      <c r="J197" s="42"/>
      <c r="K197" s="42"/>
      <c r="L197" s="43"/>
      <c r="M197" s="83"/>
      <c r="N197" s="83"/>
      <c r="O197" s="83"/>
      <c r="P197" s="84"/>
    </row>
    <row r="198" spans="1:16" x14ac:dyDescent="0.3">
      <c r="A198" s="64"/>
      <c r="B198" s="39">
        <v>0.79166666666666696</v>
      </c>
      <c r="C198" s="39">
        <v>0.83333333333333404</v>
      </c>
      <c r="D198" s="18" t="str">
        <f>+IF(A198="",D197,IF(ISERROR(VLOOKUP(A198,'[1]Mode opératoire'!$D$5:$D$17,1,FALSE)),"","FERIE "))</f>
        <v/>
      </c>
      <c r="E198" s="18" t="str">
        <f t="shared" si="9"/>
        <v xml:space="preserve">DIMANCHE </v>
      </c>
      <c r="F198" s="18" t="str">
        <f t="shared" si="8"/>
        <v>JOUR</v>
      </c>
      <c r="G198" s="40" t="str">
        <f t="shared" si="10"/>
        <v>DIMANCHE JOUR</v>
      </c>
      <c r="H198" s="41"/>
      <c r="I198" s="42"/>
      <c r="J198" s="42"/>
      <c r="K198" s="42"/>
      <c r="L198" s="43"/>
      <c r="M198" s="83"/>
      <c r="N198" s="83"/>
      <c r="O198" s="83"/>
      <c r="P198" s="84"/>
    </row>
    <row r="199" spans="1:16" x14ac:dyDescent="0.3">
      <c r="A199" s="64"/>
      <c r="B199" s="39">
        <v>0.83333333333333304</v>
      </c>
      <c r="C199" s="39">
        <v>0.875</v>
      </c>
      <c r="D199" s="18" t="str">
        <f>+IF(A199="",D198,IF(ISERROR(VLOOKUP(A199,'[1]Mode opératoire'!$D$5:$D$17,1,FALSE)),"","FERIE "))</f>
        <v/>
      </c>
      <c r="E199" s="18" t="str">
        <f t="shared" si="9"/>
        <v xml:space="preserve">DIMANCHE </v>
      </c>
      <c r="F199" s="18" t="str">
        <f t="shared" si="8"/>
        <v>JOUR</v>
      </c>
      <c r="G199" s="40" t="str">
        <f t="shared" si="10"/>
        <v>DIMANCHE JOUR</v>
      </c>
      <c r="H199" s="41"/>
      <c r="I199" s="42"/>
      <c r="J199" s="42"/>
      <c r="K199" s="42"/>
      <c r="L199" s="43"/>
      <c r="M199" s="83"/>
      <c r="N199" s="83"/>
      <c r="O199" s="83"/>
      <c r="P199" s="84"/>
    </row>
    <row r="200" spans="1:16" x14ac:dyDescent="0.3">
      <c r="A200" s="64"/>
      <c r="B200" s="50">
        <v>0.875</v>
      </c>
      <c r="C200" s="50">
        <v>0.91666666666666696</v>
      </c>
      <c r="D200" s="51" t="str">
        <f>+IF(A200="",D199,IF(ISERROR(VLOOKUP(A200,'[1]Mode opératoire'!$D$5:$D$17,1,FALSE)),"","FERIE "))</f>
        <v/>
      </c>
      <c r="E200" s="51" t="str">
        <f t="shared" si="9"/>
        <v xml:space="preserve">DIMANCHE </v>
      </c>
      <c r="F200" s="51" t="str">
        <f t="shared" si="8"/>
        <v>NUIT</v>
      </c>
      <c r="G200" s="52" t="str">
        <f t="shared" si="10"/>
        <v>DIMANCHE NUIT</v>
      </c>
      <c r="H200" s="53"/>
      <c r="I200" s="54"/>
      <c r="J200" s="54"/>
      <c r="K200" s="54"/>
      <c r="L200" s="55"/>
      <c r="M200" s="88"/>
      <c r="N200" s="88"/>
      <c r="O200" s="88"/>
      <c r="P200" s="89"/>
    </row>
    <row r="201" spans="1:16" x14ac:dyDescent="0.3">
      <c r="A201" s="64"/>
      <c r="B201" s="39">
        <v>0.91666666666666696</v>
      </c>
      <c r="C201" s="39">
        <v>0.95833333333333404</v>
      </c>
      <c r="D201" s="18" t="str">
        <f>+IF(A201="",D200,IF(ISERROR(VLOOKUP(A201,'[1]Mode opératoire'!$D$5:$D$17,1,FALSE)),"","FERIE "))</f>
        <v/>
      </c>
      <c r="E201" s="18" t="str">
        <f t="shared" si="9"/>
        <v xml:space="preserve">DIMANCHE </v>
      </c>
      <c r="F201" s="18" t="str">
        <f t="shared" si="8"/>
        <v>NUIT</v>
      </c>
      <c r="G201" s="40" t="str">
        <f t="shared" si="10"/>
        <v>DIMANCHE NUIT</v>
      </c>
      <c r="H201" s="41"/>
      <c r="I201" s="42"/>
      <c r="J201" s="42"/>
      <c r="K201" s="42"/>
      <c r="L201" s="43"/>
      <c r="M201" s="83"/>
      <c r="N201" s="83"/>
      <c r="O201" s="83"/>
      <c r="P201" s="84"/>
    </row>
    <row r="202" spans="1:16" ht="14.4" thickBot="1" x14ac:dyDescent="0.35">
      <c r="A202" s="65"/>
      <c r="B202" s="57">
        <v>0.95833333333333304</v>
      </c>
      <c r="C202" s="57">
        <v>1</v>
      </c>
      <c r="D202" s="58" t="str">
        <f>+IF(A202="",D201,IF(ISERROR(VLOOKUP(A202,'[1]Mode opératoire'!$D$5:$D$17,1,FALSE)),"","FERIE "))</f>
        <v/>
      </c>
      <c r="E202" s="58" t="str">
        <f t="shared" si="9"/>
        <v xml:space="preserve">DIMANCHE </v>
      </c>
      <c r="F202" s="58" t="str">
        <f t="shared" si="8"/>
        <v>NUIT</v>
      </c>
      <c r="G202" s="59" t="str">
        <f t="shared" si="10"/>
        <v>DIMANCHE NUIT</v>
      </c>
      <c r="H202" s="60"/>
      <c r="I202" s="61"/>
      <c r="J202" s="61"/>
      <c r="K202" s="61"/>
      <c r="L202" s="62"/>
      <c r="M202" s="90"/>
      <c r="N202" s="90"/>
      <c r="O202" s="90"/>
      <c r="P202" s="91"/>
    </row>
    <row r="203" spans="1:16" x14ac:dyDescent="0.3">
      <c r="A203" s="63">
        <f>+A179+1</f>
        <v>42744</v>
      </c>
      <c r="B203" s="32">
        <v>0</v>
      </c>
      <c r="C203" s="32">
        <v>4.1666666666666664E-2</v>
      </c>
      <c r="D203" s="33" t="str">
        <f>+IF(A203="",D202,IF(ISERROR(VLOOKUP(A203,'[1]Mode opératoire'!$D$5:$D$17,1,FALSE)),"","FERIE "))</f>
        <v/>
      </c>
      <c r="E203" s="33" t="str">
        <f t="shared" si="9"/>
        <v/>
      </c>
      <c r="F203" s="33" t="str">
        <f t="shared" ref="F203:F266" si="11">+IF(OR(C203&gt;hrssoir,C203&lt;=hrsmatin),"NUIT","JOUR")</f>
        <v>NUIT</v>
      </c>
      <c r="G203" s="34" t="str">
        <f t="shared" si="10"/>
        <v>NUIT</v>
      </c>
      <c r="H203" s="35"/>
      <c r="I203" s="36"/>
      <c r="J203" s="36"/>
      <c r="K203" s="36"/>
      <c r="L203" s="37"/>
      <c r="M203" s="81"/>
      <c r="N203" s="81"/>
      <c r="O203" s="81"/>
      <c r="P203" s="82"/>
    </row>
    <row r="204" spans="1:16" x14ac:dyDescent="0.3">
      <c r="A204" s="64"/>
      <c r="B204" s="39">
        <v>4.1666666666666664E-2</v>
      </c>
      <c r="C204" s="39">
        <v>8.3333333333333329E-2</v>
      </c>
      <c r="D204" s="18" t="str">
        <f>+IF(A204="",D203,IF(ISERROR(VLOOKUP(A204,'[1]Mode opératoire'!$D$5:$D$17,1,FALSE)),"","FERIE "))</f>
        <v/>
      </c>
      <c r="E204" s="18" t="str">
        <f t="shared" ref="E204:E267" si="12">+IF(A204="",E203,IF(WEEKDAY(A204)=1,"DIMANCHE ",""))</f>
        <v/>
      </c>
      <c r="F204" s="18" t="str">
        <f t="shared" si="11"/>
        <v>NUIT</v>
      </c>
      <c r="G204" s="40" t="str">
        <f t="shared" ref="G204:G267" si="13">+IF(D204="",E204&amp;F204,D204&amp;F204)</f>
        <v>NUIT</v>
      </c>
      <c r="H204" s="41"/>
      <c r="I204" s="42"/>
      <c r="J204" s="42"/>
      <c r="K204" s="42"/>
      <c r="L204" s="43"/>
      <c r="M204" s="83"/>
      <c r="N204" s="83"/>
      <c r="O204" s="83"/>
      <c r="P204" s="84"/>
    </row>
    <row r="205" spans="1:16" x14ac:dyDescent="0.3">
      <c r="A205" s="64"/>
      <c r="B205" s="39">
        <v>8.3333333333333329E-2</v>
      </c>
      <c r="C205" s="39">
        <v>0.125</v>
      </c>
      <c r="D205" s="18" t="str">
        <f>+IF(A205="",D204,IF(ISERROR(VLOOKUP(A205,'[1]Mode opératoire'!$D$5:$D$17,1,FALSE)),"","FERIE "))</f>
        <v/>
      </c>
      <c r="E205" s="18" t="str">
        <f t="shared" si="12"/>
        <v/>
      </c>
      <c r="F205" s="18" t="str">
        <f t="shared" si="11"/>
        <v>NUIT</v>
      </c>
      <c r="G205" s="40" t="str">
        <f t="shared" si="13"/>
        <v>NUIT</v>
      </c>
      <c r="H205" s="41"/>
      <c r="I205" s="42"/>
      <c r="J205" s="42"/>
      <c r="K205" s="42"/>
      <c r="L205" s="43"/>
      <c r="M205" s="83"/>
      <c r="N205" s="83"/>
      <c r="O205" s="83"/>
      <c r="P205" s="84"/>
    </row>
    <row r="206" spans="1:16" x14ac:dyDescent="0.3">
      <c r="A206" s="64"/>
      <c r="B206" s="39">
        <v>0.125</v>
      </c>
      <c r="C206" s="39">
        <v>0.16666666666666699</v>
      </c>
      <c r="D206" s="18" t="str">
        <f>+IF(A206="",D205,IF(ISERROR(VLOOKUP(A206,'[1]Mode opératoire'!$D$5:$D$17,1,FALSE)),"","FERIE "))</f>
        <v/>
      </c>
      <c r="E206" s="18" t="str">
        <f t="shared" si="12"/>
        <v/>
      </c>
      <c r="F206" s="18" t="str">
        <f t="shared" si="11"/>
        <v>NUIT</v>
      </c>
      <c r="G206" s="40" t="str">
        <f t="shared" si="13"/>
        <v>NUIT</v>
      </c>
      <c r="H206" s="41"/>
      <c r="I206" s="42"/>
      <c r="J206" s="42"/>
      <c r="K206" s="42"/>
      <c r="L206" s="43"/>
      <c r="M206" s="83"/>
      <c r="N206" s="83"/>
      <c r="O206" s="83"/>
      <c r="P206" s="84"/>
    </row>
    <row r="207" spans="1:16" x14ac:dyDescent="0.3">
      <c r="A207" s="64"/>
      <c r="B207" s="39">
        <v>0.16666666666666699</v>
      </c>
      <c r="C207" s="39">
        <v>0.20833333333333401</v>
      </c>
      <c r="D207" s="18" t="str">
        <f>+IF(A207="",D206,IF(ISERROR(VLOOKUP(A207,'[1]Mode opératoire'!$D$5:$D$17,1,FALSE)),"","FERIE "))</f>
        <v/>
      </c>
      <c r="E207" s="18" t="str">
        <f t="shared" si="12"/>
        <v/>
      </c>
      <c r="F207" s="18" t="str">
        <f t="shared" si="11"/>
        <v>NUIT</v>
      </c>
      <c r="G207" s="40" t="str">
        <f t="shared" si="13"/>
        <v>NUIT</v>
      </c>
      <c r="H207" s="41"/>
      <c r="I207" s="42"/>
      <c r="J207" s="42"/>
      <c r="K207" s="42"/>
      <c r="L207" s="43"/>
      <c r="M207" s="83"/>
      <c r="N207" s="83"/>
      <c r="O207" s="83"/>
      <c r="P207" s="84"/>
    </row>
    <row r="208" spans="1:16" x14ac:dyDescent="0.3">
      <c r="A208" s="64"/>
      <c r="B208" s="44">
        <v>0.20833333333333301</v>
      </c>
      <c r="C208" s="44">
        <v>0.25</v>
      </c>
      <c r="D208" s="45" t="str">
        <f>+IF(A208="",D207,IF(ISERROR(VLOOKUP(A208,'[1]Mode opératoire'!$D$5:$D$17,1,FALSE)),"","FERIE "))</f>
        <v/>
      </c>
      <c r="E208" s="45" t="str">
        <f t="shared" si="12"/>
        <v/>
      </c>
      <c r="F208" s="45" t="str">
        <f t="shared" si="11"/>
        <v>NUIT</v>
      </c>
      <c r="G208" s="46" t="str">
        <f t="shared" si="13"/>
        <v>NUIT</v>
      </c>
      <c r="H208" s="47"/>
      <c r="I208" s="48"/>
      <c r="J208" s="48"/>
      <c r="K208" s="48"/>
      <c r="L208" s="49"/>
      <c r="M208" s="85"/>
      <c r="N208" s="85"/>
      <c r="O208" s="85"/>
      <c r="P208" s="86"/>
    </row>
    <row r="209" spans="1:16" x14ac:dyDescent="0.3">
      <c r="A209" s="64"/>
      <c r="B209" s="39">
        <v>0.25</v>
      </c>
      <c r="C209" s="39">
        <v>0.29166666666666702</v>
      </c>
      <c r="D209" s="18" t="str">
        <f>+IF(A209="",D208,IF(ISERROR(VLOOKUP(A209,'[1]Mode opératoire'!$D$5:$D$17,1,FALSE)),"","FERIE "))</f>
        <v/>
      </c>
      <c r="E209" s="18" t="str">
        <f t="shared" si="12"/>
        <v/>
      </c>
      <c r="F209" s="18" t="str">
        <f t="shared" si="11"/>
        <v>JOUR</v>
      </c>
      <c r="G209" s="40" t="str">
        <f t="shared" si="13"/>
        <v>JOUR</v>
      </c>
      <c r="H209" s="41"/>
      <c r="I209" s="42"/>
      <c r="J209" s="42"/>
      <c r="K209" s="42"/>
      <c r="L209" s="43"/>
      <c r="M209" s="83"/>
      <c r="N209" s="83"/>
      <c r="O209" s="83"/>
      <c r="P209" s="84"/>
    </row>
    <row r="210" spans="1:16" x14ac:dyDescent="0.3">
      <c r="A210" s="64"/>
      <c r="B210" s="39">
        <v>0.29166666666666702</v>
      </c>
      <c r="C210" s="39">
        <v>0.33333333333333398</v>
      </c>
      <c r="D210" s="18" t="str">
        <f>+IF(A210="",D209,IF(ISERROR(VLOOKUP(A210,'[1]Mode opératoire'!$D$5:$D$17,1,FALSE)),"","FERIE "))</f>
        <v/>
      </c>
      <c r="E210" s="18" t="str">
        <f t="shared" si="12"/>
        <v/>
      </c>
      <c r="F210" s="18" t="str">
        <f t="shared" si="11"/>
        <v>JOUR</v>
      </c>
      <c r="G210" s="40" t="str">
        <f t="shared" si="13"/>
        <v>JOUR</v>
      </c>
      <c r="H210" s="41"/>
      <c r="I210" s="42"/>
      <c r="J210" s="42"/>
      <c r="K210" s="42"/>
      <c r="L210" s="43"/>
      <c r="M210" s="83"/>
      <c r="N210" s="83"/>
      <c r="O210" s="83"/>
      <c r="P210" s="84">
        <v>1</v>
      </c>
    </row>
    <row r="211" spans="1:16" x14ac:dyDescent="0.3">
      <c r="A211" s="64"/>
      <c r="B211" s="39">
        <v>0.33333333333333298</v>
      </c>
      <c r="C211" s="39">
        <v>0.375</v>
      </c>
      <c r="D211" s="18" t="str">
        <f>+IF(A211="",D210,IF(ISERROR(VLOOKUP(A211,'[1]Mode opératoire'!$D$5:$D$17,1,FALSE)),"","FERIE "))</f>
        <v/>
      </c>
      <c r="E211" s="18" t="str">
        <f t="shared" si="12"/>
        <v/>
      </c>
      <c r="F211" s="18" t="str">
        <f t="shared" si="11"/>
        <v>JOUR</v>
      </c>
      <c r="G211" s="40" t="str">
        <f t="shared" si="13"/>
        <v>JOUR</v>
      </c>
      <c r="H211" s="41"/>
      <c r="I211" s="42"/>
      <c r="J211" s="42"/>
      <c r="K211" s="42"/>
      <c r="L211" s="43"/>
      <c r="M211" s="83"/>
      <c r="N211" s="83"/>
      <c r="O211" s="83"/>
      <c r="P211" s="84">
        <v>1</v>
      </c>
    </row>
    <row r="212" spans="1:16" x14ac:dyDescent="0.3">
      <c r="A212" s="64"/>
      <c r="B212" s="39">
        <v>0.375</v>
      </c>
      <c r="C212" s="39">
        <v>0.41666666666666702</v>
      </c>
      <c r="D212" s="18" t="str">
        <f>+IF(A212="",D211,IF(ISERROR(VLOOKUP(A212,'[1]Mode opératoire'!$D$5:$D$17,1,FALSE)),"","FERIE "))</f>
        <v/>
      </c>
      <c r="E212" s="18" t="str">
        <f t="shared" si="12"/>
        <v/>
      </c>
      <c r="F212" s="18" t="str">
        <f t="shared" si="11"/>
        <v>JOUR</v>
      </c>
      <c r="G212" s="40" t="str">
        <f t="shared" si="13"/>
        <v>JOUR</v>
      </c>
      <c r="H212" s="41"/>
      <c r="I212" s="42"/>
      <c r="J212" s="42"/>
      <c r="K212" s="42"/>
      <c r="L212" s="43"/>
      <c r="M212" s="83"/>
      <c r="N212" s="83"/>
      <c r="O212" s="83"/>
      <c r="P212" s="84">
        <v>1</v>
      </c>
    </row>
    <row r="213" spans="1:16" x14ac:dyDescent="0.3">
      <c r="A213" s="64"/>
      <c r="B213" s="39">
        <v>0.41666666666666702</v>
      </c>
      <c r="C213" s="39">
        <v>0.45833333333333398</v>
      </c>
      <c r="D213" s="18" t="str">
        <f>+IF(A213="",D212,IF(ISERROR(VLOOKUP(A213,'[1]Mode opératoire'!$D$5:$D$17,1,FALSE)),"","FERIE "))</f>
        <v/>
      </c>
      <c r="E213" s="18" t="str">
        <f t="shared" si="12"/>
        <v/>
      </c>
      <c r="F213" s="18" t="str">
        <f t="shared" si="11"/>
        <v>JOUR</v>
      </c>
      <c r="G213" s="40" t="str">
        <f t="shared" si="13"/>
        <v>JOUR</v>
      </c>
      <c r="H213" s="41"/>
      <c r="I213" s="42"/>
      <c r="J213" s="42"/>
      <c r="K213" s="42"/>
      <c r="L213" s="43"/>
      <c r="M213" s="83"/>
      <c r="N213" s="83"/>
      <c r="O213" s="83"/>
      <c r="P213" s="84">
        <v>1</v>
      </c>
    </row>
    <row r="214" spans="1:16" x14ac:dyDescent="0.3">
      <c r="A214" s="64"/>
      <c r="B214" s="39">
        <v>0.45833333333333298</v>
      </c>
      <c r="C214" s="39">
        <v>0.5</v>
      </c>
      <c r="D214" s="18" t="str">
        <f>+IF(A214="",D213,IF(ISERROR(VLOOKUP(A214,'[1]Mode opératoire'!$D$5:$D$17,1,FALSE)),"","FERIE "))</f>
        <v/>
      </c>
      <c r="E214" s="18" t="str">
        <f t="shared" si="12"/>
        <v/>
      </c>
      <c r="F214" s="18" t="str">
        <f t="shared" si="11"/>
        <v>JOUR</v>
      </c>
      <c r="G214" s="40" t="str">
        <f t="shared" si="13"/>
        <v>JOUR</v>
      </c>
      <c r="H214" s="41"/>
      <c r="I214" s="42"/>
      <c r="J214" s="42"/>
      <c r="K214" s="42"/>
      <c r="L214" s="43"/>
      <c r="M214" s="83"/>
      <c r="N214" s="83"/>
      <c r="O214" s="83"/>
      <c r="P214" s="84">
        <v>1</v>
      </c>
    </row>
    <row r="215" spans="1:16" x14ac:dyDescent="0.3">
      <c r="A215" s="64"/>
      <c r="B215" s="39">
        <v>0.5</v>
      </c>
      <c r="C215" s="39">
        <v>0.54166666666666696</v>
      </c>
      <c r="D215" s="18" t="str">
        <f>+IF(A215="",D214,IF(ISERROR(VLOOKUP(A215,'[1]Mode opératoire'!$D$5:$D$17,1,FALSE)),"","FERIE "))</f>
        <v/>
      </c>
      <c r="E215" s="18" t="str">
        <f t="shared" si="12"/>
        <v/>
      </c>
      <c r="F215" s="18" t="str">
        <f t="shared" si="11"/>
        <v>JOUR</v>
      </c>
      <c r="G215" s="40" t="str">
        <f t="shared" si="13"/>
        <v>JOUR</v>
      </c>
      <c r="H215" s="41"/>
      <c r="I215" s="42"/>
      <c r="J215" s="42"/>
      <c r="K215" s="42"/>
      <c r="L215" s="43"/>
      <c r="M215" s="83"/>
      <c r="N215" s="83"/>
      <c r="O215" s="83"/>
      <c r="P215" s="84">
        <v>1</v>
      </c>
    </row>
    <row r="216" spans="1:16" x14ac:dyDescent="0.3">
      <c r="A216" s="64"/>
      <c r="B216" s="39">
        <v>0.54166666666666696</v>
      </c>
      <c r="C216" s="39">
        <v>0.58333333333333404</v>
      </c>
      <c r="D216" s="18" t="str">
        <f>+IF(A216="",D215,IF(ISERROR(VLOOKUP(A216,'[1]Mode opératoire'!$D$5:$D$17,1,FALSE)),"","FERIE "))</f>
        <v/>
      </c>
      <c r="E216" s="18" t="str">
        <f t="shared" si="12"/>
        <v/>
      </c>
      <c r="F216" s="18" t="str">
        <f t="shared" si="11"/>
        <v>JOUR</v>
      </c>
      <c r="G216" s="40" t="str">
        <f t="shared" si="13"/>
        <v>JOUR</v>
      </c>
      <c r="H216" s="41"/>
      <c r="I216" s="42"/>
      <c r="J216" s="42"/>
      <c r="K216" s="42"/>
      <c r="L216" s="43"/>
      <c r="M216" s="83"/>
      <c r="N216" s="83"/>
      <c r="O216" s="83"/>
      <c r="P216" s="84">
        <v>1</v>
      </c>
    </row>
    <row r="217" spans="1:16" x14ac:dyDescent="0.3">
      <c r="A217" s="64"/>
      <c r="B217" s="39">
        <v>0.58333333333333304</v>
      </c>
      <c r="C217" s="39">
        <v>0.625</v>
      </c>
      <c r="D217" s="18" t="str">
        <f>+IF(A217="",D216,IF(ISERROR(VLOOKUP(A217,'[1]Mode opératoire'!$D$5:$D$17,1,FALSE)),"","FERIE "))</f>
        <v/>
      </c>
      <c r="E217" s="18" t="str">
        <f t="shared" si="12"/>
        <v/>
      </c>
      <c r="F217" s="18" t="str">
        <f t="shared" si="11"/>
        <v>JOUR</v>
      </c>
      <c r="G217" s="40" t="str">
        <f t="shared" si="13"/>
        <v>JOUR</v>
      </c>
      <c r="H217" s="41"/>
      <c r="I217" s="42"/>
      <c r="J217" s="42"/>
      <c r="K217" s="42"/>
      <c r="L217" s="43"/>
      <c r="M217" s="83"/>
      <c r="N217" s="83"/>
      <c r="O217" s="83"/>
      <c r="P217" s="84">
        <v>1</v>
      </c>
    </row>
    <row r="218" spans="1:16" x14ac:dyDescent="0.3">
      <c r="A218" s="64"/>
      <c r="B218" s="39">
        <v>0.625</v>
      </c>
      <c r="C218" s="39">
        <v>0.66666666666666696</v>
      </c>
      <c r="D218" s="18" t="str">
        <f>+IF(A218="",D217,IF(ISERROR(VLOOKUP(A218,'[1]Mode opératoire'!$D$5:$D$17,1,FALSE)),"","FERIE "))</f>
        <v/>
      </c>
      <c r="E218" s="18" t="str">
        <f t="shared" si="12"/>
        <v/>
      </c>
      <c r="F218" s="18" t="str">
        <f t="shared" si="11"/>
        <v>JOUR</v>
      </c>
      <c r="G218" s="40" t="str">
        <f t="shared" si="13"/>
        <v>JOUR</v>
      </c>
      <c r="H218" s="41"/>
      <c r="I218" s="42"/>
      <c r="J218" s="42"/>
      <c r="K218" s="42"/>
      <c r="L218" s="43"/>
      <c r="M218" s="83"/>
      <c r="N218" s="83"/>
      <c r="O218" s="83"/>
      <c r="P218" s="84">
        <v>1</v>
      </c>
    </row>
    <row r="219" spans="1:16" x14ac:dyDescent="0.3">
      <c r="A219" s="64"/>
      <c r="B219" s="39">
        <v>0.66666666666666696</v>
      </c>
      <c r="C219" s="39">
        <v>0.70833333333333404</v>
      </c>
      <c r="D219" s="18" t="str">
        <f>+IF(A219="",D218,IF(ISERROR(VLOOKUP(A219,'[1]Mode opératoire'!$D$5:$D$17,1,FALSE)),"","FERIE "))</f>
        <v/>
      </c>
      <c r="E219" s="18" t="str">
        <f t="shared" si="12"/>
        <v/>
      </c>
      <c r="F219" s="18" t="str">
        <f t="shared" si="11"/>
        <v>JOUR</v>
      </c>
      <c r="G219" s="40" t="str">
        <f t="shared" si="13"/>
        <v>JOUR</v>
      </c>
      <c r="H219" s="41"/>
      <c r="I219" s="42"/>
      <c r="J219" s="42"/>
      <c r="K219" s="42"/>
      <c r="L219" s="43"/>
      <c r="M219" s="83"/>
      <c r="N219" s="83"/>
      <c r="O219" s="83"/>
      <c r="P219" s="84">
        <v>1</v>
      </c>
    </row>
    <row r="220" spans="1:16" x14ac:dyDescent="0.3">
      <c r="A220" s="64"/>
      <c r="B220" s="39">
        <v>0.70833333333333304</v>
      </c>
      <c r="C220" s="39">
        <v>0.75</v>
      </c>
      <c r="D220" s="18" t="str">
        <f>+IF(A220="",D219,IF(ISERROR(VLOOKUP(A220,'[1]Mode opératoire'!$D$5:$D$17,1,FALSE)),"","FERIE "))</f>
        <v/>
      </c>
      <c r="E220" s="18" t="str">
        <f t="shared" si="12"/>
        <v/>
      </c>
      <c r="F220" s="18" t="str">
        <f t="shared" si="11"/>
        <v>JOUR</v>
      </c>
      <c r="G220" s="40" t="str">
        <f t="shared" si="13"/>
        <v>JOUR</v>
      </c>
      <c r="H220" s="41"/>
      <c r="I220" s="42"/>
      <c r="J220" s="42"/>
      <c r="K220" s="42"/>
      <c r="L220" s="43"/>
      <c r="M220" s="83"/>
      <c r="N220" s="83"/>
      <c r="O220" s="83"/>
      <c r="P220" s="84">
        <v>1</v>
      </c>
    </row>
    <row r="221" spans="1:16" x14ac:dyDescent="0.3">
      <c r="A221" s="64"/>
      <c r="B221" s="39">
        <v>0.75</v>
      </c>
      <c r="C221" s="39">
        <v>0.79166666666666696</v>
      </c>
      <c r="D221" s="18" t="str">
        <f>+IF(A221="",D220,IF(ISERROR(VLOOKUP(A221,'[1]Mode opératoire'!$D$5:$D$17,1,FALSE)),"","FERIE "))</f>
        <v/>
      </c>
      <c r="E221" s="18" t="str">
        <f t="shared" si="12"/>
        <v/>
      </c>
      <c r="F221" s="18" t="str">
        <f t="shared" si="11"/>
        <v>JOUR</v>
      </c>
      <c r="G221" s="40" t="str">
        <f t="shared" si="13"/>
        <v>JOUR</v>
      </c>
      <c r="H221" s="41"/>
      <c r="I221" s="42"/>
      <c r="J221" s="42"/>
      <c r="K221" s="42"/>
      <c r="L221" s="43"/>
      <c r="M221" s="83"/>
      <c r="N221" s="83"/>
      <c r="O221" s="83"/>
      <c r="P221" s="84">
        <v>1</v>
      </c>
    </row>
    <row r="222" spans="1:16" x14ac:dyDescent="0.3">
      <c r="A222" s="64"/>
      <c r="B222" s="39">
        <v>0.79166666666666696</v>
      </c>
      <c r="C222" s="39">
        <v>0.83333333333333404</v>
      </c>
      <c r="D222" s="18" t="str">
        <f>+IF(A222="",D221,IF(ISERROR(VLOOKUP(A222,'[1]Mode opératoire'!$D$5:$D$17,1,FALSE)),"","FERIE "))</f>
        <v/>
      </c>
      <c r="E222" s="18" t="str">
        <f t="shared" si="12"/>
        <v/>
      </c>
      <c r="F222" s="18" t="str">
        <f t="shared" si="11"/>
        <v>JOUR</v>
      </c>
      <c r="G222" s="40" t="str">
        <f t="shared" si="13"/>
        <v>JOUR</v>
      </c>
      <c r="H222" s="41"/>
      <c r="I222" s="42"/>
      <c r="J222" s="42"/>
      <c r="K222" s="42"/>
      <c r="L222" s="43"/>
      <c r="M222" s="83"/>
      <c r="N222" s="83"/>
      <c r="O222" s="83"/>
      <c r="P222" s="84">
        <v>1</v>
      </c>
    </row>
    <row r="223" spans="1:16" x14ac:dyDescent="0.3">
      <c r="A223" s="64"/>
      <c r="B223" s="39">
        <v>0.83333333333333304</v>
      </c>
      <c r="C223" s="39">
        <v>0.875</v>
      </c>
      <c r="D223" s="18" t="str">
        <f>+IF(A223="",D222,IF(ISERROR(VLOOKUP(A223,'[1]Mode opératoire'!$D$5:$D$17,1,FALSE)),"","FERIE "))</f>
        <v/>
      </c>
      <c r="E223" s="18" t="str">
        <f t="shared" si="12"/>
        <v/>
      </c>
      <c r="F223" s="18" t="str">
        <f t="shared" si="11"/>
        <v>JOUR</v>
      </c>
      <c r="G223" s="40" t="str">
        <f t="shared" si="13"/>
        <v>JOUR</v>
      </c>
      <c r="H223" s="41"/>
      <c r="I223" s="42"/>
      <c r="J223" s="42"/>
      <c r="K223" s="42"/>
      <c r="L223" s="43"/>
      <c r="M223" s="83"/>
      <c r="N223" s="83"/>
      <c r="O223" s="83"/>
      <c r="P223" s="84">
        <v>1</v>
      </c>
    </row>
    <row r="224" spans="1:16" x14ac:dyDescent="0.3">
      <c r="A224" s="64"/>
      <c r="B224" s="50">
        <v>0.875</v>
      </c>
      <c r="C224" s="50">
        <v>0.91666666666666696</v>
      </c>
      <c r="D224" s="51" t="str">
        <f>+IF(A224="",D223,IF(ISERROR(VLOOKUP(A224,'[1]Mode opératoire'!$D$5:$D$17,1,FALSE)),"","FERIE "))</f>
        <v/>
      </c>
      <c r="E224" s="51" t="str">
        <f t="shared" si="12"/>
        <v/>
      </c>
      <c r="F224" s="51" t="str">
        <f t="shared" si="11"/>
        <v>NUIT</v>
      </c>
      <c r="G224" s="52" t="str">
        <f t="shared" si="13"/>
        <v>NUIT</v>
      </c>
      <c r="H224" s="53"/>
      <c r="I224" s="54"/>
      <c r="J224" s="54"/>
      <c r="K224" s="54"/>
      <c r="L224" s="55"/>
      <c r="M224" s="88"/>
      <c r="N224" s="88"/>
      <c r="O224" s="88"/>
      <c r="P224" s="89">
        <v>1</v>
      </c>
    </row>
    <row r="225" spans="1:16" x14ac:dyDescent="0.3">
      <c r="A225" s="64"/>
      <c r="B225" s="39">
        <v>0.91666666666666696</v>
      </c>
      <c r="C225" s="39">
        <v>0.95833333333333404</v>
      </c>
      <c r="D225" s="18" t="str">
        <f>+IF(A225="",D224,IF(ISERROR(VLOOKUP(A225,'[1]Mode opératoire'!$D$5:$D$17,1,FALSE)),"","FERIE "))</f>
        <v/>
      </c>
      <c r="E225" s="18" t="str">
        <f t="shared" si="12"/>
        <v/>
      </c>
      <c r="F225" s="18" t="str">
        <f t="shared" si="11"/>
        <v>NUIT</v>
      </c>
      <c r="G225" s="40" t="str">
        <f t="shared" si="13"/>
        <v>NUIT</v>
      </c>
      <c r="H225" s="41"/>
      <c r="I225" s="42"/>
      <c r="J225" s="42"/>
      <c r="K225" s="42"/>
      <c r="L225" s="43"/>
      <c r="M225" s="83"/>
      <c r="N225" s="83"/>
      <c r="O225" s="83"/>
      <c r="P225" s="84">
        <v>1</v>
      </c>
    </row>
    <row r="226" spans="1:16" ht="14.4" thickBot="1" x14ac:dyDescent="0.35">
      <c r="A226" s="65"/>
      <c r="B226" s="57">
        <v>0.95833333333333304</v>
      </c>
      <c r="C226" s="57">
        <v>1</v>
      </c>
      <c r="D226" s="58" t="str">
        <f>+IF(A226="",D225,IF(ISERROR(VLOOKUP(A226,'[1]Mode opératoire'!$D$5:$D$17,1,FALSE)),"","FERIE "))</f>
        <v/>
      </c>
      <c r="E226" s="58" t="str">
        <f t="shared" si="12"/>
        <v/>
      </c>
      <c r="F226" s="58" t="str">
        <f t="shared" si="11"/>
        <v>NUIT</v>
      </c>
      <c r="G226" s="59" t="str">
        <f t="shared" si="13"/>
        <v>NUIT</v>
      </c>
      <c r="H226" s="60"/>
      <c r="I226" s="61"/>
      <c r="J226" s="61"/>
      <c r="K226" s="61"/>
      <c r="L226" s="62"/>
      <c r="M226" s="90"/>
      <c r="N226" s="90"/>
      <c r="O226" s="90"/>
      <c r="P226" s="91">
        <v>1</v>
      </c>
    </row>
    <row r="227" spans="1:16" x14ac:dyDescent="0.3">
      <c r="A227" s="63">
        <f>+A203+1</f>
        <v>42745</v>
      </c>
      <c r="B227" s="32">
        <v>0</v>
      </c>
      <c r="C227" s="32">
        <v>4.1666666666666664E-2</v>
      </c>
      <c r="D227" s="33" t="str">
        <f>+IF(A227="",D226,IF(ISERROR(VLOOKUP(A227,'[1]Mode opératoire'!$D$5:$D$17,1,FALSE)),"","FERIE "))</f>
        <v/>
      </c>
      <c r="E227" s="33" t="str">
        <f t="shared" si="12"/>
        <v/>
      </c>
      <c r="F227" s="33" t="str">
        <f t="shared" si="11"/>
        <v>NUIT</v>
      </c>
      <c r="G227" s="34" t="str">
        <f t="shared" si="13"/>
        <v>NUIT</v>
      </c>
      <c r="H227" s="35"/>
      <c r="I227" s="36"/>
      <c r="J227" s="36"/>
      <c r="K227" s="36"/>
      <c r="L227" s="37"/>
      <c r="M227" s="81"/>
      <c r="N227" s="81"/>
      <c r="O227" s="81"/>
      <c r="P227" s="82"/>
    </row>
    <row r="228" spans="1:16" x14ac:dyDescent="0.3">
      <c r="A228" s="64"/>
      <c r="B228" s="39">
        <v>4.1666666666666664E-2</v>
      </c>
      <c r="C228" s="39">
        <v>8.3333333333333329E-2</v>
      </c>
      <c r="D228" s="18" t="str">
        <f>+IF(A228="",D227,IF(ISERROR(VLOOKUP(A228,'[1]Mode opératoire'!$D$5:$D$17,1,FALSE)),"","FERIE "))</f>
        <v/>
      </c>
      <c r="E228" s="18" t="str">
        <f t="shared" si="12"/>
        <v/>
      </c>
      <c r="F228" s="18" t="str">
        <f t="shared" si="11"/>
        <v>NUIT</v>
      </c>
      <c r="G228" s="40" t="str">
        <f t="shared" si="13"/>
        <v>NUIT</v>
      </c>
      <c r="H228" s="41"/>
      <c r="I228" s="42"/>
      <c r="J228" s="42"/>
      <c r="K228" s="42"/>
      <c r="L228" s="43"/>
      <c r="M228" s="83"/>
      <c r="N228" s="83"/>
      <c r="O228" s="83"/>
      <c r="P228" s="84"/>
    </row>
    <row r="229" spans="1:16" x14ac:dyDescent="0.3">
      <c r="A229" s="64"/>
      <c r="B229" s="39">
        <v>8.3333333333333329E-2</v>
      </c>
      <c r="C229" s="39">
        <v>0.125</v>
      </c>
      <c r="D229" s="18" t="str">
        <f>+IF(A229="",D228,IF(ISERROR(VLOOKUP(A229,'[1]Mode opératoire'!$D$5:$D$17,1,FALSE)),"","FERIE "))</f>
        <v/>
      </c>
      <c r="E229" s="18" t="str">
        <f t="shared" si="12"/>
        <v/>
      </c>
      <c r="F229" s="18" t="str">
        <f t="shared" si="11"/>
        <v>NUIT</v>
      </c>
      <c r="G229" s="40" t="str">
        <f t="shared" si="13"/>
        <v>NUIT</v>
      </c>
      <c r="H229" s="41"/>
      <c r="I229" s="42"/>
      <c r="J229" s="42"/>
      <c r="K229" s="42"/>
      <c r="L229" s="43"/>
      <c r="M229" s="83"/>
      <c r="N229" s="83"/>
      <c r="O229" s="83"/>
      <c r="P229" s="84"/>
    </row>
    <row r="230" spans="1:16" x14ac:dyDescent="0.3">
      <c r="A230" s="64"/>
      <c r="B230" s="39">
        <v>0.125</v>
      </c>
      <c r="C230" s="39">
        <v>0.16666666666666699</v>
      </c>
      <c r="D230" s="18" t="str">
        <f>+IF(A230="",D229,IF(ISERROR(VLOOKUP(A230,'[1]Mode opératoire'!$D$5:$D$17,1,FALSE)),"","FERIE "))</f>
        <v/>
      </c>
      <c r="E230" s="18" t="str">
        <f t="shared" si="12"/>
        <v/>
      </c>
      <c r="F230" s="18" t="str">
        <f t="shared" si="11"/>
        <v>NUIT</v>
      </c>
      <c r="G230" s="40" t="str">
        <f t="shared" si="13"/>
        <v>NUIT</v>
      </c>
      <c r="H230" s="41"/>
      <c r="I230" s="42"/>
      <c r="J230" s="42"/>
      <c r="K230" s="42"/>
      <c r="L230" s="43"/>
      <c r="M230" s="83"/>
      <c r="N230" s="83"/>
      <c r="O230" s="83"/>
      <c r="P230" s="84"/>
    </row>
    <row r="231" spans="1:16" x14ac:dyDescent="0.3">
      <c r="A231" s="64"/>
      <c r="B231" s="39">
        <v>0.16666666666666699</v>
      </c>
      <c r="C231" s="39">
        <v>0.20833333333333401</v>
      </c>
      <c r="D231" s="18" t="str">
        <f>+IF(A231="",D230,IF(ISERROR(VLOOKUP(A231,'[1]Mode opératoire'!$D$5:$D$17,1,FALSE)),"","FERIE "))</f>
        <v/>
      </c>
      <c r="E231" s="18" t="str">
        <f t="shared" si="12"/>
        <v/>
      </c>
      <c r="F231" s="18" t="str">
        <f t="shared" si="11"/>
        <v>NUIT</v>
      </c>
      <c r="G231" s="40" t="str">
        <f t="shared" si="13"/>
        <v>NUIT</v>
      </c>
      <c r="H231" s="41"/>
      <c r="I231" s="42"/>
      <c r="J231" s="42"/>
      <c r="K231" s="42"/>
      <c r="L231" s="43"/>
      <c r="M231" s="83"/>
      <c r="N231" s="83"/>
      <c r="O231" s="83"/>
      <c r="P231" s="84"/>
    </row>
    <row r="232" spans="1:16" x14ac:dyDescent="0.3">
      <c r="A232" s="64"/>
      <c r="B232" s="44">
        <v>0.20833333333333301</v>
      </c>
      <c r="C232" s="44">
        <v>0.25</v>
      </c>
      <c r="D232" s="45" t="str">
        <f>+IF(A232="",D231,IF(ISERROR(VLOOKUP(A232,'[1]Mode opératoire'!$D$5:$D$17,1,FALSE)),"","FERIE "))</f>
        <v/>
      </c>
      <c r="E232" s="45" t="str">
        <f t="shared" si="12"/>
        <v/>
      </c>
      <c r="F232" s="45" t="str">
        <f t="shared" si="11"/>
        <v>NUIT</v>
      </c>
      <c r="G232" s="46" t="str">
        <f t="shared" si="13"/>
        <v>NUIT</v>
      </c>
      <c r="H232" s="47"/>
      <c r="I232" s="48"/>
      <c r="J232" s="48"/>
      <c r="K232" s="48"/>
      <c r="L232" s="49"/>
      <c r="M232" s="85"/>
      <c r="N232" s="85"/>
      <c r="O232" s="85"/>
      <c r="P232" s="86"/>
    </row>
    <row r="233" spans="1:16" x14ac:dyDescent="0.3">
      <c r="A233" s="64"/>
      <c r="B233" s="39">
        <v>0.25</v>
      </c>
      <c r="C233" s="39">
        <v>0.29166666666666702</v>
      </c>
      <c r="D233" s="18" t="str">
        <f>+IF(A233="",D232,IF(ISERROR(VLOOKUP(A233,'[1]Mode opératoire'!$D$5:$D$17,1,FALSE)),"","FERIE "))</f>
        <v/>
      </c>
      <c r="E233" s="18" t="str">
        <f t="shared" si="12"/>
        <v/>
      </c>
      <c r="F233" s="18" t="str">
        <f t="shared" si="11"/>
        <v>JOUR</v>
      </c>
      <c r="G233" s="40" t="str">
        <f t="shared" si="13"/>
        <v>JOUR</v>
      </c>
      <c r="H233" s="41"/>
      <c r="I233" s="42"/>
      <c r="J233" s="42"/>
      <c r="K233" s="42"/>
      <c r="L233" s="43"/>
      <c r="M233" s="83"/>
      <c r="N233" s="83"/>
      <c r="O233" s="83"/>
      <c r="P233" s="84"/>
    </row>
    <row r="234" spans="1:16" x14ac:dyDescent="0.3">
      <c r="A234" s="64"/>
      <c r="B234" s="39">
        <v>0.29166666666666702</v>
      </c>
      <c r="C234" s="39">
        <v>0.33333333333333398</v>
      </c>
      <c r="D234" s="18" t="str">
        <f>+IF(A234="",D233,IF(ISERROR(VLOOKUP(A234,'[1]Mode opératoire'!$D$5:$D$17,1,FALSE)),"","FERIE "))</f>
        <v/>
      </c>
      <c r="E234" s="18" t="str">
        <f t="shared" si="12"/>
        <v/>
      </c>
      <c r="F234" s="18" t="str">
        <f t="shared" si="11"/>
        <v>JOUR</v>
      </c>
      <c r="G234" s="40" t="str">
        <f t="shared" si="13"/>
        <v>JOUR</v>
      </c>
      <c r="H234" s="41"/>
      <c r="I234" s="42"/>
      <c r="J234" s="42"/>
      <c r="K234" s="42"/>
      <c r="L234" s="43"/>
      <c r="M234" s="83"/>
      <c r="N234" s="83"/>
      <c r="O234" s="83"/>
      <c r="P234" s="84">
        <v>1</v>
      </c>
    </row>
    <row r="235" spans="1:16" x14ac:dyDescent="0.3">
      <c r="A235" s="64"/>
      <c r="B235" s="39">
        <v>0.33333333333333298</v>
      </c>
      <c r="C235" s="39">
        <v>0.375</v>
      </c>
      <c r="D235" s="18" t="str">
        <f>+IF(A235="",D234,IF(ISERROR(VLOOKUP(A235,'[1]Mode opératoire'!$D$5:$D$17,1,FALSE)),"","FERIE "))</f>
        <v/>
      </c>
      <c r="E235" s="18" t="str">
        <f t="shared" si="12"/>
        <v/>
      </c>
      <c r="F235" s="18" t="str">
        <f t="shared" si="11"/>
        <v>JOUR</v>
      </c>
      <c r="G235" s="40" t="str">
        <f t="shared" si="13"/>
        <v>JOUR</v>
      </c>
      <c r="H235" s="41"/>
      <c r="I235" s="42"/>
      <c r="J235" s="42"/>
      <c r="K235" s="42"/>
      <c r="L235" s="43"/>
      <c r="M235" s="83"/>
      <c r="N235" s="83"/>
      <c r="O235" s="83"/>
      <c r="P235" s="84">
        <v>1</v>
      </c>
    </row>
    <row r="236" spans="1:16" x14ac:dyDescent="0.3">
      <c r="A236" s="64"/>
      <c r="B236" s="39">
        <v>0.375</v>
      </c>
      <c r="C236" s="39">
        <v>0.41666666666666702</v>
      </c>
      <c r="D236" s="18" t="str">
        <f>+IF(A236="",D235,IF(ISERROR(VLOOKUP(A236,'[1]Mode opératoire'!$D$5:$D$17,1,FALSE)),"","FERIE "))</f>
        <v/>
      </c>
      <c r="E236" s="18" t="str">
        <f t="shared" si="12"/>
        <v/>
      </c>
      <c r="F236" s="18" t="str">
        <f t="shared" si="11"/>
        <v>JOUR</v>
      </c>
      <c r="G236" s="40" t="str">
        <f t="shared" si="13"/>
        <v>JOUR</v>
      </c>
      <c r="H236" s="41"/>
      <c r="I236" s="42"/>
      <c r="J236" s="42"/>
      <c r="K236" s="42"/>
      <c r="L236" s="43"/>
      <c r="M236" s="83"/>
      <c r="N236" s="83"/>
      <c r="O236" s="83"/>
      <c r="P236" s="84">
        <v>1</v>
      </c>
    </row>
    <row r="237" spans="1:16" x14ac:dyDescent="0.3">
      <c r="A237" s="64"/>
      <c r="B237" s="39">
        <v>0.41666666666666702</v>
      </c>
      <c r="C237" s="39">
        <v>0.45833333333333398</v>
      </c>
      <c r="D237" s="18" t="str">
        <f>+IF(A237="",D236,IF(ISERROR(VLOOKUP(A237,'[1]Mode opératoire'!$D$5:$D$17,1,FALSE)),"","FERIE "))</f>
        <v/>
      </c>
      <c r="E237" s="18" t="str">
        <f t="shared" si="12"/>
        <v/>
      </c>
      <c r="F237" s="18" t="str">
        <f t="shared" si="11"/>
        <v>JOUR</v>
      </c>
      <c r="G237" s="40" t="str">
        <f t="shared" si="13"/>
        <v>JOUR</v>
      </c>
      <c r="H237" s="41"/>
      <c r="I237" s="42"/>
      <c r="J237" s="42"/>
      <c r="K237" s="42"/>
      <c r="L237" s="43"/>
      <c r="M237" s="83"/>
      <c r="N237" s="83"/>
      <c r="O237" s="83"/>
      <c r="P237" s="84">
        <v>1</v>
      </c>
    </row>
    <row r="238" spans="1:16" x14ac:dyDescent="0.3">
      <c r="A238" s="64"/>
      <c r="B238" s="39">
        <v>0.45833333333333298</v>
      </c>
      <c r="C238" s="39">
        <v>0.5</v>
      </c>
      <c r="D238" s="18" t="str">
        <f>+IF(A238="",D237,IF(ISERROR(VLOOKUP(A238,'[1]Mode opératoire'!$D$5:$D$17,1,FALSE)),"","FERIE "))</f>
        <v/>
      </c>
      <c r="E238" s="18" t="str">
        <f t="shared" si="12"/>
        <v/>
      </c>
      <c r="F238" s="18" t="str">
        <f t="shared" si="11"/>
        <v>JOUR</v>
      </c>
      <c r="G238" s="40" t="str">
        <f t="shared" si="13"/>
        <v>JOUR</v>
      </c>
      <c r="H238" s="41"/>
      <c r="I238" s="42"/>
      <c r="J238" s="42"/>
      <c r="K238" s="42"/>
      <c r="L238" s="43"/>
      <c r="M238" s="83"/>
      <c r="N238" s="83"/>
      <c r="O238" s="83"/>
      <c r="P238" s="84">
        <v>1</v>
      </c>
    </row>
    <row r="239" spans="1:16" x14ac:dyDescent="0.3">
      <c r="A239" s="64"/>
      <c r="B239" s="39">
        <v>0.5</v>
      </c>
      <c r="C239" s="39">
        <v>0.54166666666666696</v>
      </c>
      <c r="D239" s="18" t="str">
        <f>+IF(A239="",D238,IF(ISERROR(VLOOKUP(A239,'[1]Mode opératoire'!$D$5:$D$17,1,FALSE)),"","FERIE "))</f>
        <v/>
      </c>
      <c r="E239" s="18" t="str">
        <f t="shared" si="12"/>
        <v/>
      </c>
      <c r="F239" s="18" t="str">
        <f t="shared" si="11"/>
        <v>JOUR</v>
      </c>
      <c r="G239" s="40" t="str">
        <f t="shared" si="13"/>
        <v>JOUR</v>
      </c>
      <c r="H239" s="41"/>
      <c r="I239" s="42"/>
      <c r="J239" s="42"/>
      <c r="K239" s="42"/>
      <c r="L239" s="43"/>
      <c r="M239" s="83"/>
      <c r="N239" s="83"/>
      <c r="O239" s="83"/>
      <c r="P239" s="84">
        <v>1</v>
      </c>
    </row>
    <row r="240" spans="1:16" x14ac:dyDescent="0.3">
      <c r="A240" s="64"/>
      <c r="B240" s="39">
        <v>0.54166666666666696</v>
      </c>
      <c r="C240" s="39">
        <v>0.58333333333333404</v>
      </c>
      <c r="D240" s="18" t="str">
        <f>+IF(A240="",D239,IF(ISERROR(VLOOKUP(A240,'[1]Mode opératoire'!$D$5:$D$17,1,FALSE)),"","FERIE "))</f>
        <v/>
      </c>
      <c r="E240" s="18" t="str">
        <f t="shared" si="12"/>
        <v/>
      </c>
      <c r="F240" s="18" t="str">
        <f t="shared" si="11"/>
        <v>JOUR</v>
      </c>
      <c r="G240" s="40" t="str">
        <f t="shared" si="13"/>
        <v>JOUR</v>
      </c>
      <c r="H240" s="41"/>
      <c r="I240" s="42"/>
      <c r="J240" s="42"/>
      <c r="K240" s="42"/>
      <c r="L240" s="43"/>
      <c r="M240" s="83"/>
      <c r="N240" s="83"/>
      <c r="O240" s="83"/>
      <c r="P240" s="84">
        <v>1</v>
      </c>
    </row>
    <row r="241" spans="1:16" x14ac:dyDescent="0.3">
      <c r="A241" s="64"/>
      <c r="B241" s="39">
        <v>0.58333333333333304</v>
      </c>
      <c r="C241" s="39">
        <v>0.625</v>
      </c>
      <c r="D241" s="18" t="str">
        <f>+IF(A241="",D240,IF(ISERROR(VLOOKUP(A241,'[1]Mode opératoire'!$D$5:$D$17,1,FALSE)),"","FERIE "))</f>
        <v/>
      </c>
      <c r="E241" s="18" t="str">
        <f t="shared" si="12"/>
        <v/>
      </c>
      <c r="F241" s="18" t="str">
        <f t="shared" si="11"/>
        <v>JOUR</v>
      </c>
      <c r="G241" s="40" t="str">
        <f t="shared" si="13"/>
        <v>JOUR</v>
      </c>
      <c r="H241" s="41"/>
      <c r="I241" s="42"/>
      <c r="J241" s="42"/>
      <c r="K241" s="42"/>
      <c r="L241" s="43"/>
      <c r="M241" s="83"/>
      <c r="N241" s="83"/>
      <c r="O241" s="83"/>
      <c r="P241" s="84">
        <v>1</v>
      </c>
    </row>
    <row r="242" spans="1:16" x14ac:dyDescent="0.3">
      <c r="A242" s="64"/>
      <c r="B242" s="39">
        <v>0.625</v>
      </c>
      <c r="C242" s="39">
        <v>0.66666666666666696</v>
      </c>
      <c r="D242" s="18" t="str">
        <f>+IF(A242="",D241,IF(ISERROR(VLOOKUP(A242,'[1]Mode opératoire'!$D$5:$D$17,1,FALSE)),"","FERIE "))</f>
        <v/>
      </c>
      <c r="E242" s="18" t="str">
        <f t="shared" si="12"/>
        <v/>
      </c>
      <c r="F242" s="18" t="str">
        <f t="shared" si="11"/>
        <v>JOUR</v>
      </c>
      <c r="G242" s="40" t="str">
        <f t="shared" si="13"/>
        <v>JOUR</v>
      </c>
      <c r="H242" s="41"/>
      <c r="I242" s="42"/>
      <c r="J242" s="42"/>
      <c r="K242" s="42"/>
      <c r="L242" s="43"/>
      <c r="M242" s="83"/>
      <c r="N242" s="83"/>
      <c r="O242" s="83"/>
      <c r="P242" s="84">
        <v>1</v>
      </c>
    </row>
    <row r="243" spans="1:16" x14ac:dyDescent="0.3">
      <c r="A243" s="64"/>
      <c r="B243" s="39">
        <v>0.66666666666666696</v>
      </c>
      <c r="C243" s="39">
        <v>0.70833333333333404</v>
      </c>
      <c r="D243" s="18" t="str">
        <f>+IF(A243="",D242,IF(ISERROR(VLOOKUP(A243,'[1]Mode opératoire'!$D$5:$D$17,1,FALSE)),"","FERIE "))</f>
        <v/>
      </c>
      <c r="E243" s="18" t="str">
        <f t="shared" si="12"/>
        <v/>
      </c>
      <c r="F243" s="18" t="str">
        <f t="shared" si="11"/>
        <v>JOUR</v>
      </c>
      <c r="G243" s="40" t="str">
        <f t="shared" si="13"/>
        <v>JOUR</v>
      </c>
      <c r="H243" s="41"/>
      <c r="I243" s="42"/>
      <c r="J243" s="42"/>
      <c r="K243" s="42"/>
      <c r="L243" s="43"/>
      <c r="M243" s="83"/>
      <c r="N243" s="83"/>
      <c r="O243" s="83"/>
      <c r="P243" s="84">
        <v>1</v>
      </c>
    </row>
    <row r="244" spans="1:16" x14ac:dyDescent="0.3">
      <c r="A244" s="64"/>
      <c r="B244" s="39">
        <v>0.70833333333333304</v>
      </c>
      <c r="C244" s="39">
        <v>0.75</v>
      </c>
      <c r="D244" s="18" t="str">
        <f>+IF(A244="",D243,IF(ISERROR(VLOOKUP(A244,'[1]Mode opératoire'!$D$5:$D$17,1,FALSE)),"","FERIE "))</f>
        <v/>
      </c>
      <c r="E244" s="18" t="str">
        <f t="shared" si="12"/>
        <v/>
      </c>
      <c r="F244" s="18" t="str">
        <f t="shared" si="11"/>
        <v>JOUR</v>
      </c>
      <c r="G244" s="40" t="str">
        <f t="shared" si="13"/>
        <v>JOUR</v>
      </c>
      <c r="H244" s="41"/>
      <c r="I244" s="42"/>
      <c r="J244" s="42"/>
      <c r="K244" s="42"/>
      <c r="L244" s="43"/>
      <c r="M244" s="83"/>
      <c r="N244" s="83"/>
      <c r="O244" s="83"/>
      <c r="P244" s="84">
        <v>1</v>
      </c>
    </row>
    <row r="245" spans="1:16" x14ac:dyDescent="0.3">
      <c r="A245" s="64"/>
      <c r="B245" s="39">
        <v>0.75</v>
      </c>
      <c r="C245" s="39">
        <v>0.79166666666666696</v>
      </c>
      <c r="D245" s="18" t="str">
        <f>+IF(A245="",D244,IF(ISERROR(VLOOKUP(A245,'[1]Mode opératoire'!$D$5:$D$17,1,FALSE)),"","FERIE "))</f>
        <v/>
      </c>
      <c r="E245" s="18" t="str">
        <f t="shared" si="12"/>
        <v/>
      </c>
      <c r="F245" s="18" t="str">
        <f t="shared" si="11"/>
        <v>JOUR</v>
      </c>
      <c r="G245" s="40" t="str">
        <f t="shared" si="13"/>
        <v>JOUR</v>
      </c>
      <c r="H245" s="41"/>
      <c r="I245" s="42"/>
      <c r="J245" s="42"/>
      <c r="K245" s="42"/>
      <c r="L245" s="43"/>
      <c r="M245" s="83"/>
      <c r="N245" s="83">
        <v>2</v>
      </c>
      <c r="O245" s="83"/>
      <c r="P245" s="84">
        <v>5</v>
      </c>
    </row>
    <row r="246" spans="1:16" x14ac:dyDescent="0.3">
      <c r="A246" s="64"/>
      <c r="B246" s="39">
        <v>0.79166666666666696</v>
      </c>
      <c r="C246" s="39">
        <v>0.83333333333333404</v>
      </c>
      <c r="D246" s="18" t="str">
        <f>+IF(A246="",D245,IF(ISERROR(VLOOKUP(A246,'[1]Mode opératoire'!$D$5:$D$17,1,FALSE)),"","FERIE "))</f>
        <v/>
      </c>
      <c r="E246" s="18" t="str">
        <f t="shared" si="12"/>
        <v/>
      </c>
      <c r="F246" s="18" t="str">
        <f t="shared" si="11"/>
        <v>JOUR</v>
      </c>
      <c r="G246" s="40" t="str">
        <f t="shared" si="13"/>
        <v>JOUR</v>
      </c>
      <c r="H246" s="41" t="s">
        <v>33</v>
      </c>
      <c r="I246" s="42"/>
      <c r="J246" s="42"/>
      <c r="K246" s="42" t="s">
        <v>33</v>
      </c>
      <c r="L246" s="43"/>
      <c r="M246" s="83"/>
      <c r="N246" s="83">
        <v>2</v>
      </c>
      <c r="O246" s="83"/>
      <c r="P246" s="84">
        <v>5</v>
      </c>
    </row>
    <row r="247" spans="1:16" x14ac:dyDescent="0.3">
      <c r="A247" s="64"/>
      <c r="B247" s="39">
        <v>0.83333333333333304</v>
      </c>
      <c r="C247" s="39">
        <v>0.875</v>
      </c>
      <c r="D247" s="18" t="str">
        <f>+IF(A247="",D246,IF(ISERROR(VLOOKUP(A247,'[1]Mode opératoire'!$D$5:$D$17,1,FALSE)),"","FERIE "))</f>
        <v/>
      </c>
      <c r="E247" s="18" t="str">
        <f t="shared" si="12"/>
        <v/>
      </c>
      <c r="F247" s="18" t="str">
        <f t="shared" si="11"/>
        <v>JOUR</v>
      </c>
      <c r="G247" s="40" t="str">
        <f t="shared" si="13"/>
        <v>JOUR</v>
      </c>
      <c r="H247" s="41" t="s">
        <v>38</v>
      </c>
      <c r="I247" s="42"/>
      <c r="J247" s="42"/>
      <c r="K247" s="42" t="s">
        <v>42</v>
      </c>
      <c r="L247" s="43"/>
      <c r="M247" s="83"/>
      <c r="N247" s="83">
        <v>2</v>
      </c>
      <c r="O247" s="83"/>
      <c r="P247" s="84">
        <v>5</v>
      </c>
    </row>
    <row r="248" spans="1:16" x14ac:dyDescent="0.3">
      <c r="A248" s="64"/>
      <c r="B248" s="50">
        <v>0.875</v>
      </c>
      <c r="C248" s="50">
        <v>0.91666666666666696</v>
      </c>
      <c r="D248" s="51" t="str">
        <f>+IF(A248="",D247,IF(ISERROR(VLOOKUP(A248,'[1]Mode opératoire'!$D$5:$D$17,1,FALSE)),"","FERIE "))</f>
        <v/>
      </c>
      <c r="E248" s="51" t="str">
        <f t="shared" si="12"/>
        <v/>
      </c>
      <c r="F248" s="51" t="str">
        <f t="shared" si="11"/>
        <v>NUIT</v>
      </c>
      <c r="G248" s="52" t="str">
        <f t="shared" si="13"/>
        <v>NUIT</v>
      </c>
      <c r="H248" s="53"/>
      <c r="I248" s="54"/>
      <c r="J248" s="54"/>
      <c r="K248" s="54"/>
      <c r="L248" s="55"/>
      <c r="M248" s="88"/>
      <c r="N248" s="88">
        <v>2</v>
      </c>
      <c r="O248" s="88"/>
      <c r="P248" s="89">
        <v>5</v>
      </c>
    </row>
    <row r="249" spans="1:16" x14ac:dyDescent="0.3">
      <c r="A249" s="64"/>
      <c r="B249" s="39">
        <v>0.91666666666666696</v>
      </c>
      <c r="C249" s="39">
        <v>0.95833333333333404</v>
      </c>
      <c r="D249" s="18" t="str">
        <f>+IF(A249="",D248,IF(ISERROR(VLOOKUP(A249,'[1]Mode opératoire'!$D$5:$D$17,1,FALSE)),"","FERIE "))</f>
        <v/>
      </c>
      <c r="E249" s="18" t="str">
        <f t="shared" si="12"/>
        <v/>
      </c>
      <c r="F249" s="18" t="str">
        <f t="shared" si="11"/>
        <v>NUIT</v>
      </c>
      <c r="G249" s="40" t="str">
        <f t="shared" si="13"/>
        <v>NUIT</v>
      </c>
      <c r="H249" s="41"/>
      <c r="I249" s="42"/>
      <c r="J249" s="42"/>
      <c r="K249" s="42"/>
      <c r="L249" s="43"/>
      <c r="M249" s="83"/>
      <c r="N249" s="83">
        <v>2</v>
      </c>
      <c r="O249" s="83"/>
      <c r="P249" s="84">
        <v>5</v>
      </c>
    </row>
    <row r="250" spans="1:16" ht="14.4" thickBot="1" x14ac:dyDescent="0.35">
      <c r="A250" s="65"/>
      <c r="B250" s="57">
        <v>0.95833333333333304</v>
      </c>
      <c r="C250" s="57">
        <v>1</v>
      </c>
      <c r="D250" s="58" t="str">
        <f>+IF(A250="",D249,IF(ISERROR(VLOOKUP(A250,'[1]Mode opératoire'!$D$5:$D$17,1,FALSE)),"","FERIE "))</f>
        <v/>
      </c>
      <c r="E250" s="58" t="str">
        <f t="shared" si="12"/>
        <v/>
      </c>
      <c r="F250" s="58" t="str">
        <f t="shared" si="11"/>
        <v>NUIT</v>
      </c>
      <c r="G250" s="59" t="str">
        <f t="shared" si="13"/>
        <v>NUIT</v>
      </c>
      <c r="H250" s="60" t="s">
        <v>37</v>
      </c>
      <c r="I250" s="61"/>
      <c r="J250" s="61"/>
      <c r="K250" s="61" t="s">
        <v>37</v>
      </c>
      <c r="L250" s="62"/>
      <c r="M250" s="90"/>
      <c r="N250" s="90">
        <v>2</v>
      </c>
      <c r="O250" s="90"/>
      <c r="P250" s="91">
        <v>5</v>
      </c>
    </row>
    <row r="251" spans="1:16" x14ac:dyDescent="0.3">
      <c r="A251" s="63">
        <f>+A227+1</f>
        <v>42746</v>
      </c>
      <c r="B251" s="32">
        <v>0</v>
      </c>
      <c r="C251" s="32">
        <v>4.1666666666666664E-2</v>
      </c>
      <c r="D251" s="33" t="str">
        <f>+IF(A251="",D250,IF(ISERROR(VLOOKUP(A251,'[1]Mode opératoire'!$D$5:$D$17,1,FALSE)),"","FERIE "))</f>
        <v/>
      </c>
      <c r="E251" s="33" t="str">
        <f t="shared" si="12"/>
        <v/>
      </c>
      <c r="F251" s="33" t="str">
        <f t="shared" si="11"/>
        <v>NUIT</v>
      </c>
      <c r="G251" s="34" t="str">
        <f t="shared" si="13"/>
        <v>NUIT</v>
      </c>
      <c r="H251" s="35"/>
      <c r="I251" s="36"/>
      <c r="J251" s="36"/>
      <c r="K251" s="36"/>
      <c r="L251" s="37"/>
      <c r="M251" s="81"/>
      <c r="N251" s="81"/>
      <c r="O251" s="81"/>
      <c r="P251" s="82"/>
    </row>
    <row r="252" spans="1:16" x14ac:dyDescent="0.3">
      <c r="A252" s="64"/>
      <c r="B252" s="39">
        <v>4.1666666666666664E-2</v>
      </c>
      <c r="C252" s="39">
        <v>8.3333333333333329E-2</v>
      </c>
      <c r="D252" s="18" t="str">
        <f>+IF(A252="",D251,IF(ISERROR(VLOOKUP(A252,'[1]Mode opératoire'!$D$5:$D$17,1,FALSE)),"","FERIE "))</f>
        <v/>
      </c>
      <c r="E252" s="18" t="str">
        <f t="shared" si="12"/>
        <v/>
      </c>
      <c r="F252" s="18" t="str">
        <f t="shared" si="11"/>
        <v>NUIT</v>
      </c>
      <c r="G252" s="40" t="str">
        <f t="shared" si="13"/>
        <v>NUIT</v>
      </c>
      <c r="H252" s="41"/>
      <c r="I252" s="42"/>
      <c r="J252" s="42"/>
      <c r="K252" s="42"/>
      <c r="L252" s="43"/>
      <c r="M252" s="83"/>
      <c r="N252" s="83"/>
      <c r="O252" s="83"/>
      <c r="P252" s="84"/>
    </row>
    <row r="253" spans="1:16" x14ac:dyDescent="0.3">
      <c r="A253" s="64"/>
      <c r="B253" s="39">
        <v>8.3333333333333329E-2</v>
      </c>
      <c r="C253" s="39">
        <v>0.125</v>
      </c>
      <c r="D253" s="18" t="str">
        <f>+IF(A253="",D252,IF(ISERROR(VLOOKUP(A253,'[1]Mode opératoire'!$D$5:$D$17,1,FALSE)),"","FERIE "))</f>
        <v/>
      </c>
      <c r="E253" s="18" t="str">
        <f t="shared" si="12"/>
        <v/>
      </c>
      <c r="F253" s="18" t="str">
        <f t="shared" si="11"/>
        <v>NUIT</v>
      </c>
      <c r="G253" s="40" t="str">
        <f t="shared" si="13"/>
        <v>NUIT</v>
      </c>
      <c r="H253" s="41"/>
      <c r="I253" s="42"/>
      <c r="J253" s="42"/>
      <c r="K253" s="42"/>
      <c r="L253" s="43"/>
      <c r="M253" s="83"/>
      <c r="N253" s="83"/>
      <c r="O253" s="83"/>
      <c r="P253" s="84"/>
    </row>
    <row r="254" spans="1:16" x14ac:dyDescent="0.3">
      <c r="A254" s="64"/>
      <c r="B254" s="39">
        <v>0.125</v>
      </c>
      <c r="C254" s="39">
        <v>0.16666666666666699</v>
      </c>
      <c r="D254" s="18" t="str">
        <f>+IF(A254="",D253,IF(ISERROR(VLOOKUP(A254,'[1]Mode opératoire'!$D$5:$D$17,1,FALSE)),"","FERIE "))</f>
        <v/>
      </c>
      <c r="E254" s="18" t="str">
        <f t="shared" si="12"/>
        <v/>
      </c>
      <c r="F254" s="18" t="str">
        <f t="shared" si="11"/>
        <v>NUIT</v>
      </c>
      <c r="G254" s="40" t="str">
        <f t="shared" si="13"/>
        <v>NUIT</v>
      </c>
      <c r="H254" s="41"/>
      <c r="I254" s="42"/>
      <c r="J254" s="42"/>
      <c r="K254" s="42"/>
      <c r="L254" s="43"/>
      <c r="M254" s="83"/>
      <c r="N254" s="83"/>
      <c r="O254" s="83"/>
      <c r="P254" s="84"/>
    </row>
    <row r="255" spans="1:16" x14ac:dyDescent="0.3">
      <c r="A255" s="64"/>
      <c r="B255" s="39">
        <v>0.16666666666666699</v>
      </c>
      <c r="C255" s="39">
        <v>0.20833333333333401</v>
      </c>
      <c r="D255" s="18" t="str">
        <f>+IF(A255="",D254,IF(ISERROR(VLOOKUP(A255,'[1]Mode opératoire'!$D$5:$D$17,1,FALSE)),"","FERIE "))</f>
        <v/>
      </c>
      <c r="E255" s="18" t="str">
        <f t="shared" si="12"/>
        <v/>
      </c>
      <c r="F255" s="18" t="str">
        <f t="shared" si="11"/>
        <v>NUIT</v>
      </c>
      <c r="G255" s="40" t="str">
        <f t="shared" si="13"/>
        <v>NUIT</v>
      </c>
      <c r="H255" s="41"/>
      <c r="I255" s="42"/>
      <c r="J255" s="42"/>
      <c r="K255" s="42"/>
      <c r="L255" s="43"/>
      <c r="M255" s="83"/>
      <c r="N255" s="83"/>
      <c r="O255" s="83"/>
      <c r="P255" s="84"/>
    </row>
    <row r="256" spans="1:16" x14ac:dyDescent="0.3">
      <c r="A256" s="64"/>
      <c r="B256" s="44">
        <v>0.20833333333333301</v>
      </c>
      <c r="C256" s="44">
        <v>0.25</v>
      </c>
      <c r="D256" s="45" t="str">
        <f>+IF(A256="",D255,IF(ISERROR(VLOOKUP(A256,'[1]Mode opératoire'!$D$5:$D$17,1,FALSE)),"","FERIE "))</f>
        <v/>
      </c>
      <c r="E256" s="45" t="str">
        <f t="shared" si="12"/>
        <v/>
      </c>
      <c r="F256" s="45" t="str">
        <f t="shared" si="11"/>
        <v>NUIT</v>
      </c>
      <c r="G256" s="46" t="str">
        <f t="shared" si="13"/>
        <v>NUIT</v>
      </c>
      <c r="H256" s="47"/>
      <c r="I256" s="48"/>
      <c r="J256" s="48"/>
      <c r="K256" s="48"/>
      <c r="L256" s="49"/>
      <c r="M256" s="85"/>
      <c r="N256" s="85"/>
      <c r="O256" s="85"/>
      <c r="P256" s="86"/>
    </row>
    <row r="257" spans="1:16" ht="15" customHeight="1" x14ac:dyDescent="0.3">
      <c r="A257" s="64"/>
      <c r="B257" s="39">
        <v>0.25</v>
      </c>
      <c r="C257" s="39">
        <v>0.29166666666666702</v>
      </c>
      <c r="D257" s="18" t="str">
        <f>+IF(A257="",D256,IF(ISERROR(VLOOKUP(A257,'[1]Mode opératoire'!$D$5:$D$17,1,FALSE)),"","FERIE "))</f>
        <v/>
      </c>
      <c r="E257" s="18" t="str">
        <f t="shared" si="12"/>
        <v/>
      </c>
      <c r="F257" s="18" t="str">
        <f t="shared" si="11"/>
        <v>JOUR</v>
      </c>
      <c r="G257" s="40" t="str">
        <f t="shared" si="13"/>
        <v>JOUR</v>
      </c>
      <c r="H257" s="41"/>
      <c r="I257" s="42"/>
      <c r="J257" s="42"/>
      <c r="K257" s="42"/>
      <c r="L257" s="43"/>
      <c r="M257" s="83"/>
      <c r="N257" s="83"/>
      <c r="O257" s="83"/>
      <c r="P257" s="84"/>
    </row>
    <row r="258" spans="1:16" x14ac:dyDescent="0.3">
      <c r="A258" s="64"/>
      <c r="B258" s="39">
        <v>0.29166666666666702</v>
      </c>
      <c r="C258" s="39">
        <v>0.33333333333333398</v>
      </c>
      <c r="D258" s="18" t="str">
        <f>+IF(A258="",D257,IF(ISERROR(VLOOKUP(A258,'[1]Mode opératoire'!$D$5:$D$17,1,FALSE)),"","FERIE "))</f>
        <v/>
      </c>
      <c r="E258" s="18" t="str">
        <f t="shared" si="12"/>
        <v/>
      </c>
      <c r="F258" s="18" t="str">
        <f t="shared" si="11"/>
        <v>JOUR</v>
      </c>
      <c r="G258" s="40" t="str">
        <f t="shared" si="13"/>
        <v>JOUR</v>
      </c>
      <c r="H258" s="41"/>
      <c r="I258" s="42"/>
      <c r="J258" s="42"/>
      <c r="K258" s="42"/>
      <c r="L258" s="43"/>
      <c r="M258" s="83"/>
      <c r="N258" s="83"/>
      <c r="O258" s="83"/>
      <c r="P258" s="84">
        <v>1</v>
      </c>
    </row>
    <row r="259" spans="1:16" x14ac:dyDescent="0.3">
      <c r="A259" s="64"/>
      <c r="B259" s="39">
        <v>0.33333333333333298</v>
      </c>
      <c r="C259" s="39">
        <v>0.375</v>
      </c>
      <c r="D259" s="18" t="str">
        <f>+IF(A259="",D258,IF(ISERROR(VLOOKUP(A259,'[1]Mode opératoire'!$D$5:$D$17,1,FALSE)),"","FERIE "))</f>
        <v/>
      </c>
      <c r="E259" s="18" t="str">
        <f t="shared" si="12"/>
        <v/>
      </c>
      <c r="F259" s="18" t="str">
        <f t="shared" si="11"/>
        <v>JOUR</v>
      </c>
      <c r="G259" s="40" t="str">
        <f t="shared" si="13"/>
        <v>JOUR</v>
      </c>
      <c r="H259" s="41"/>
      <c r="I259" s="42"/>
      <c r="J259" s="42"/>
      <c r="K259" s="42"/>
      <c r="L259" s="43"/>
      <c r="M259" s="83"/>
      <c r="N259" s="83">
        <v>2</v>
      </c>
      <c r="O259" s="83"/>
      <c r="P259" s="84">
        <v>5</v>
      </c>
    </row>
    <row r="260" spans="1:16" x14ac:dyDescent="0.3">
      <c r="A260" s="64"/>
      <c r="B260" s="39">
        <v>0.375</v>
      </c>
      <c r="C260" s="39">
        <v>0.41666666666666702</v>
      </c>
      <c r="D260" s="18" t="str">
        <f>+IF(A260="",D259,IF(ISERROR(VLOOKUP(A260,'[1]Mode opératoire'!$D$5:$D$17,1,FALSE)),"","FERIE "))</f>
        <v/>
      </c>
      <c r="E260" s="18" t="str">
        <f t="shared" si="12"/>
        <v/>
      </c>
      <c r="F260" s="18" t="str">
        <f t="shared" si="11"/>
        <v>JOUR</v>
      </c>
      <c r="G260" s="40" t="str">
        <f t="shared" si="13"/>
        <v>JOUR</v>
      </c>
      <c r="H260" s="41"/>
      <c r="I260" s="42"/>
      <c r="J260" s="42" t="s">
        <v>43</v>
      </c>
      <c r="K260" s="42" t="s">
        <v>43</v>
      </c>
      <c r="L260" s="43"/>
      <c r="M260" s="83"/>
      <c r="N260" s="83">
        <v>2</v>
      </c>
      <c r="O260" s="83"/>
      <c r="P260" s="84">
        <v>5</v>
      </c>
    </row>
    <row r="261" spans="1:16" x14ac:dyDescent="0.3">
      <c r="A261" s="64"/>
      <c r="B261" s="39">
        <v>0.41666666666666702</v>
      </c>
      <c r="C261" s="39">
        <v>0.45833333333333398</v>
      </c>
      <c r="D261" s="18" t="str">
        <f>+IF(A261="",D260,IF(ISERROR(VLOOKUP(A261,'[1]Mode opératoire'!$D$5:$D$17,1,FALSE)),"","FERIE "))</f>
        <v/>
      </c>
      <c r="E261" s="18" t="str">
        <f t="shared" si="12"/>
        <v/>
      </c>
      <c r="F261" s="18" t="str">
        <f t="shared" si="11"/>
        <v>JOUR</v>
      </c>
      <c r="G261" s="40" t="str">
        <f t="shared" si="13"/>
        <v>JOUR</v>
      </c>
      <c r="H261" s="41"/>
      <c r="I261" s="42"/>
      <c r="J261" s="42" t="s">
        <v>44</v>
      </c>
      <c r="K261" s="42"/>
      <c r="L261" s="43"/>
      <c r="M261" s="83"/>
      <c r="N261" s="83">
        <v>2</v>
      </c>
      <c r="O261" s="83"/>
      <c r="P261" s="84">
        <v>5</v>
      </c>
    </row>
    <row r="262" spans="1:16" x14ac:dyDescent="0.3">
      <c r="A262" s="64"/>
      <c r="B262" s="39">
        <v>0.45833333333333298</v>
      </c>
      <c r="C262" s="39">
        <v>0.5</v>
      </c>
      <c r="D262" s="18" t="str">
        <f>+IF(A262="",D261,IF(ISERROR(VLOOKUP(A262,'[1]Mode opératoire'!$D$5:$D$17,1,FALSE)),"","FERIE "))</f>
        <v/>
      </c>
      <c r="E262" s="18" t="str">
        <f t="shared" si="12"/>
        <v/>
      </c>
      <c r="F262" s="18" t="str">
        <f t="shared" si="11"/>
        <v>JOUR</v>
      </c>
      <c r="G262" s="40" t="str">
        <f t="shared" si="13"/>
        <v>JOUR</v>
      </c>
      <c r="H262" s="41"/>
      <c r="I262" s="42"/>
      <c r="J262" s="42" t="s">
        <v>45</v>
      </c>
      <c r="K262" s="42" t="s">
        <v>45</v>
      </c>
      <c r="L262" s="43"/>
      <c r="M262" s="83"/>
      <c r="N262" s="83">
        <v>2</v>
      </c>
      <c r="O262" s="83"/>
      <c r="P262" s="84">
        <v>5</v>
      </c>
    </row>
    <row r="263" spans="1:16" x14ac:dyDescent="0.3">
      <c r="A263" s="64"/>
      <c r="B263" s="39">
        <v>0.5</v>
      </c>
      <c r="C263" s="39">
        <v>0.54166666666666696</v>
      </c>
      <c r="D263" s="18" t="str">
        <f>+IF(A263="",D262,IF(ISERROR(VLOOKUP(A263,'[1]Mode opératoire'!$D$5:$D$17,1,FALSE)),"","FERIE "))</f>
        <v/>
      </c>
      <c r="E263" s="18" t="str">
        <f t="shared" si="12"/>
        <v/>
      </c>
      <c r="F263" s="18" t="str">
        <f t="shared" si="11"/>
        <v>JOUR</v>
      </c>
      <c r="G263" s="40" t="str">
        <f t="shared" si="13"/>
        <v>JOUR</v>
      </c>
      <c r="H263" s="41"/>
      <c r="I263" s="42"/>
      <c r="J263" s="42"/>
      <c r="K263" s="42"/>
      <c r="L263" s="43"/>
      <c r="M263" s="83"/>
      <c r="N263" s="83">
        <v>2</v>
      </c>
      <c r="O263" s="83"/>
      <c r="P263" s="84">
        <v>5</v>
      </c>
    </row>
    <row r="264" spans="1:16" x14ac:dyDescent="0.3">
      <c r="A264" s="64"/>
      <c r="B264" s="39">
        <v>0.54166666666666696</v>
      </c>
      <c r="C264" s="39">
        <v>0.58333333333333404</v>
      </c>
      <c r="D264" s="18" t="str">
        <f>+IF(A264="",D263,IF(ISERROR(VLOOKUP(A264,'[1]Mode opératoire'!$D$5:$D$17,1,FALSE)),"","FERIE "))</f>
        <v/>
      </c>
      <c r="E264" s="18" t="str">
        <f t="shared" si="12"/>
        <v/>
      </c>
      <c r="F264" s="18" t="str">
        <f t="shared" si="11"/>
        <v>JOUR</v>
      </c>
      <c r="G264" s="40" t="str">
        <f t="shared" si="13"/>
        <v>JOUR</v>
      </c>
      <c r="H264" s="41"/>
      <c r="I264" s="42"/>
      <c r="J264" s="42"/>
      <c r="K264" s="42"/>
      <c r="L264" s="43"/>
      <c r="M264" s="83"/>
      <c r="N264" s="83"/>
      <c r="O264" s="83"/>
      <c r="P264" s="84">
        <v>1</v>
      </c>
    </row>
    <row r="265" spans="1:16" x14ac:dyDescent="0.3">
      <c r="A265" s="64"/>
      <c r="B265" s="39">
        <v>0.58333333333333304</v>
      </c>
      <c r="C265" s="39">
        <v>0.625</v>
      </c>
      <c r="D265" s="18" t="str">
        <f>+IF(A265="",D264,IF(ISERROR(VLOOKUP(A265,'[1]Mode opératoire'!$D$5:$D$17,1,FALSE)),"","FERIE "))</f>
        <v/>
      </c>
      <c r="E265" s="18" t="str">
        <f t="shared" si="12"/>
        <v/>
      </c>
      <c r="F265" s="18" t="str">
        <f t="shared" si="11"/>
        <v>JOUR</v>
      </c>
      <c r="G265" s="40" t="str">
        <f t="shared" si="13"/>
        <v>JOUR</v>
      </c>
      <c r="H265" s="41"/>
      <c r="I265" s="42"/>
      <c r="J265" s="42"/>
      <c r="K265" s="42"/>
      <c r="L265" s="43"/>
      <c r="M265" s="83"/>
      <c r="N265" s="83"/>
      <c r="O265" s="83"/>
      <c r="P265" s="84">
        <v>1</v>
      </c>
    </row>
    <row r="266" spans="1:16" x14ac:dyDescent="0.3">
      <c r="A266" s="64"/>
      <c r="B266" s="39">
        <v>0.625</v>
      </c>
      <c r="C266" s="39">
        <v>0.66666666666666696</v>
      </c>
      <c r="D266" s="18" t="str">
        <f>+IF(A266="",D265,IF(ISERROR(VLOOKUP(A266,'[1]Mode opératoire'!$D$5:$D$17,1,FALSE)),"","FERIE "))</f>
        <v/>
      </c>
      <c r="E266" s="18" t="str">
        <f t="shared" si="12"/>
        <v/>
      </c>
      <c r="F266" s="18" t="str">
        <f t="shared" si="11"/>
        <v>JOUR</v>
      </c>
      <c r="G266" s="40" t="str">
        <f t="shared" si="13"/>
        <v>JOUR</v>
      </c>
      <c r="H266" s="41"/>
      <c r="I266" s="42"/>
      <c r="J266" s="42"/>
      <c r="K266" s="42"/>
      <c r="L266" s="43"/>
      <c r="M266" s="83"/>
      <c r="N266" s="83"/>
      <c r="O266" s="83"/>
      <c r="P266" s="84">
        <v>1</v>
      </c>
    </row>
    <row r="267" spans="1:16" x14ac:dyDescent="0.3">
      <c r="A267" s="64"/>
      <c r="B267" s="39">
        <v>0.66666666666666696</v>
      </c>
      <c r="C267" s="39">
        <v>0.70833333333333404</v>
      </c>
      <c r="D267" s="18" t="str">
        <f>+IF(A267="",D266,IF(ISERROR(VLOOKUP(A267,'[1]Mode opératoire'!$D$5:$D$17,1,FALSE)),"","FERIE "))</f>
        <v/>
      </c>
      <c r="E267" s="18" t="str">
        <f t="shared" si="12"/>
        <v/>
      </c>
      <c r="F267" s="18" t="str">
        <f t="shared" ref="F267:F330" si="14">+IF(OR(C267&gt;hrssoir,C267&lt;=hrsmatin),"NUIT","JOUR")</f>
        <v>JOUR</v>
      </c>
      <c r="G267" s="40" t="str">
        <f t="shared" si="13"/>
        <v>JOUR</v>
      </c>
      <c r="H267" s="41"/>
      <c r="I267" s="42"/>
      <c r="J267" s="42"/>
      <c r="K267" s="42"/>
      <c r="L267" s="43"/>
      <c r="M267" s="83"/>
      <c r="N267" s="83"/>
      <c r="O267" s="83"/>
      <c r="P267" s="84">
        <v>1</v>
      </c>
    </row>
    <row r="268" spans="1:16" x14ac:dyDescent="0.3">
      <c r="A268" s="64"/>
      <c r="B268" s="39">
        <v>0.70833333333333304</v>
      </c>
      <c r="C268" s="39">
        <v>0.75</v>
      </c>
      <c r="D268" s="18" t="str">
        <f>+IF(A268="",D267,IF(ISERROR(VLOOKUP(A268,'[1]Mode opératoire'!$D$5:$D$17,1,FALSE)),"","FERIE "))</f>
        <v/>
      </c>
      <c r="E268" s="18" t="str">
        <f t="shared" ref="E268:E331" si="15">+IF(A268="",E267,IF(WEEKDAY(A268)=1,"DIMANCHE ",""))</f>
        <v/>
      </c>
      <c r="F268" s="18" t="str">
        <f t="shared" si="14"/>
        <v>JOUR</v>
      </c>
      <c r="G268" s="40" t="str">
        <f t="shared" ref="G268:G331" si="16">+IF(D268="",E268&amp;F268,D268&amp;F268)</f>
        <v>JOUR</v>
      </c>
      <c r="H268" s="41"/>
      <c r="I268" s="42"/>
      <c r="J268" s="42"/>
      <c r="K268" s="42"/>
      <c r="L268" s="43"/>
      <c r="M268" s="83"/>
      <c r="N268" s="83"/>
      <c r="O268" s="83"/>
      <c r="P268" s="84">
        <v>1</v>
      </c>
    </row>
    <row r="269" spans="1:16" x14ac:dyDescent="0.3">
      <c r="A269" s="64"/>
      <c r="B269" s="39">
        <v>0.75</v>
      </c>
      <c r="C269" s="39">
        <v>0.79166666666666696</v>
      </c>
      <c r="D269" s="18" t="str">
        <f>+IF(A269="",D268,IF(ISERROR(VLOOKUP(A269,'[1]Mode opératoire'!$D$5:$D$17,1,FALSE)),"","FERIE "))</f>
        <v/>
      </c>
      <c r="E269" s="18" t="str">
        <f t="shared" si="15"/>
        <v/>
      </c>
      <c r="F269" s="18" t="str">
        <f t="shared" si="14"/>
        <v>JOUR</v>
      </c>
      <c r="G269" s="40" t="str">
        <f t="shared" si="16"/>
        <v>JOUR</v>
      </c>
      <c r="H269" s="41"/>
      <c r="I269" s="42"/>
      <c r="J269" s="42"/>
      <c r="K269" s="42"/>
      <c r="L269" s="43"/>
      <c r="M269" s="83"/>
      <c r="N269" s="83">
        <v>2</v>
      </c>
      <c r="O269" s="83"/>
      <c r="P269" s="84">
        <v>5</v>
      </c>
    </row>
    <row r="270" spans="1:16" x14ac:dyDescent="0.3">
      <c r="A270" s="64"/>
      <c r="B270" s="39">
        <v>0.79166666666666696</v>
      </c>
      <c r="C270" s="39">
        <v>0.83333333333333404</v>
      </c>
      <c r="D270" s="18" t="str">
        <f>+IF(A270="",D269,IF(ISERROR(VLOOKUP(A270,'[1]Mode opératoire'!$D$5:$D$17,1,FALSE)),"","FERIE "))</f>
        <v/>
      </c>
      <c r="E270" s="18" t="str">
        <f t="shared" si="15"/>
        <v/>
      </c>
      <c r="F270" s="18" t="str">
        <f t="shared" si="14"/>
        <v>JOUR</v>
      </c>
      <c r="G270" s="40" t="str">
        <f t="shared" si="16"/>
        <v>JOUR</v>
      </c>
      <c r="H270" s="41" t="s">
        <v>33</v>
      </c>
      <c r="I270" s="42"/>
      <c r="J270" s="42"/>
      <c r="K270" s="42" t="s">
        <v>33</v>
      </c>
      <c r="L270" s="43"/>
      <c r="M270" s="83"/>
      <c r="N270" s="83">
        <v>2</v>
      </c>
      <c r="O270" s="83"/>
      <c r="P270" s="84">
        <v>5</v>
      </c>
    </row>
    <row r="271" spans="1:16" x14ac:dyDescent="0.3">
      <c r="A271" s="64"/>
      <c r="B271" s="39">
        <v>0.83333333333333304</v>
      </c>
      <c r="C271" s="39">
        <v>0.875</v>
      </c>
      <c r="D271" s="18" t="str">
        <f>+IF(A271="",D270,IF(ISERROR(VLOOKUP(A271,'[1]Mode opératoire'!$D$5:$D$17,1,FALSE)),"","FERIE "))</f>
        <v/>
      </c>
      <c r="E271" s="18" t="str">
        <f t="shared" si="15"/>
        <v/>
      </c>
      <c r="F271" s="18" t="str">
        <f t="shared" si="14"/>
        <v>JOUR</v>
      </c>
      <c r="G271" s="40" t="str">
        <f t="shared" si="16"/>
        <v>JOUR</v>
      </c>
      <c r="H271" s="41" t="s">
        <v>38</v>
      </c>
      <c r="I271" s="42"/>
      <c r="J271" s="42"/>
      <c r="K271" s="42"/>
      <c r="L271" s="43"/>
      <c r="M271" s="83"/>
      <c r="N271" s="83">
        <v>2</v>
      </c>
      <c r="O271" s="83"/>
      <c r="P271" s="84">
        <v>5</v>
      </c>
    </row>
    <row r="272" spans="1:16" x14ac:dyDescent="0.3">
      <c r="A272" s="64"/>
      <c r="B272" s="50">
        <v>0.875</v>
      </c>
      <c r="C272" s="50">
        <v>0.91666666666666696</v>
      </c>
      <c r="D272" s="51" t="str">
        <f>+IF(A272="",D271,IF(ISERROR(VLOOKUP(A272,'[1]Mode opératoire'!$D$5:$D$17,1,FALSE)),"","FERIE "))</f>
        <v/>
      </c>
      <c r="E272" s="51" t="str">
        <f t="shared" si="15"/>
        <v/>
      </c>
      <c r="F272" s="51" t="str">
        <f t="shared" si="14"/>
        <v>NUIT</v>
      </c>
      <c r="G272" s="52" t="str">
        <f t="shared" si="16"/>
        <v>NUIT</v>
      </c>
      <c r="H272" s="53"/>
      <c r="I272" s="54"/>
      <c r="J272" s="54"/>
      <c r="K272" s="54"/>
      <c r="L272" s="55"/>
      <c r="M272" s="88"/>
      <c r="N272" s="88">
        <v>2</v>
      </c>
      <c r="O272" s="88"/>
      <c r="P272" s="89">
        <v>5</v>
      </c>
    </row>
    <row r="273" spans="1:16" x14ac:dyDescent="0.3">
      <c r="A273" s="64"/>
      <c r="B273" s="39">
        <v>0.91666666666666696</v>
      </c>
      <c r="C273" s="39">
        <v>0.95833333333333404</v>
      </c>
      <c r="D273" s="18" t="str">
        <f>+IF(A273="",D272,IF(ISERROR(VLOOKUP(A273,'[1]Mode opératoire'!$D$5:$D$17,1,FALSE)),"","FERIE "))</f>
        <v/>
      </c>
      <c r="E273" s="18" t="str">
        <f t="shared" si="15"/>
        <v/>
      </c>
      <c r="F273" s="18" t="str">
        <f t="shared" si="14"/>
        <v>NUIT</v>
      </c>
      <c r="G273" s="40" t="str">
        <f t="shared" si="16"/>
        <v>NUIT</v>
      </c>
      <c r="H273" s="41"/>
      <c r="I273" s="42"/>
      <c r="J273" s="42"/>
      <c r="K273" s="42"/>
      <c r="L273" s="43"/>
      <c r="M273" s="83"/>
      <c r="N273" s="83">
        <v>2</v>
      </c>
      <c r="O273" s="83"/>
      <c r="P273" s="84">
        <v>5</v>
      </c>
    </row>
    <row r="274" spans="1:16" ht="14.4" thickBot="1" x14ac:dyDescent="0.35">
      <c r="A274" s="65"/>
      <c r="B274" s="57">
        <v>0.95833333333333304</v>
      </c>
      <c r="C274" s="57">
        <v>1</v>
      </c>
      <c r="D274" s="58" t="str">
        <f>+IF(A274="",D273,IF(ISERROR(VLOOKUP(A274,'[1]Mode opératoire'!$D$5:$D$17,1,FALSE)),"","FERIE "))</f>
        <v/>
      </c>
      <c r="E274" s="58" t="str">
        <f t="shared" si="15"/>
        <v/>
      </c>
      <c r="F274" s="58" t="str">
        <f t="shared" si="14"/>
        <v>NUIT</v>
      </c>
      <c r="G274" s="59" t="str">
        <f t="shared" si="16"/>
        <v>NUIT</v>
      </c>
      <c r="H274" s="60" t="s">
        <v>37</v>
      </c>
      <c r="I274" s="61"/>
      <c r="J274" s="61"/>
      <c r="K274" s="61" t="s">
        <v>37</v>
      </c>
      <c r="L274" s="62"/>
      <c r="M274" s="90"/>
      <c r="N274" s="90">
        <v>2</v>
      </c>
      <c r="O274" s="90"/>
      <c r="P274" s="91">
        <v>5</v>
      </c>
    </row>
    <row r="275" spans="1:16" x14ac:dyDescent="0.3">
      <c r="A275" s="63">
        <f>+A251+1</f>
        <v>42747</v>
      </c>
      <c r="B275" s="32">
        <v>0</v>
      </c>
      <c r="C275" s="32">
        <v>4.1666666666666664E-2</v>
      </c>
      <c r="D275" s="33" t="str">
        <f>+IF(A275="",D274,IF(ISERROR(VLOOKUP(A275,'[1]Mode opératoire'!$D$5:$D$17,1,FALSE)),"","FERIE "))</f>
        <v/>
      </c>
      <c r="E275" s="33" t="str">
        <f t="shared" si="15"/>
        <v/>
      </c>
      <c r="F275" s="33" t="str">
        <f t="shared" si="14"/>
        <v>NUIT</v>
      </c>
      <c r="G275" s="34" t="str">
        <f t="shared" si="16"/>
        <v>NUIT</v>
      </c>
      <c r="H275" s="35"/>
      <c r="I275" s="36"/>
      <c r="J275" s="36"/>
      <c r="K275" s="42"/>
      <c r="L275" s="37"/>
      <c r="M275" s="81"/>
      <c r="N275" s="81"/>
      <c r="O275" s="81"/>
      <c r="P275" s="82"/>
    </row>
    <row r="276" spans="1:16" x14ac:dyDescent="0.3">
      <c r="A276" s="64"/>
      <c r="B276" s="39">
        <v>4.1666666666666664E-2</v>
      </c>
      <c r="C276" s="39">
        <v>8.3333333333333329E-2</v>
      </c>
      <c r="D276" s="18" t="str">
        <f>+IF(A276="",D275,IF(ISERROR(VLOOKUP(A276,'[1]Mode opératoire'!$D$5:$D$17,1,FALSE)),"","FERIE "))</f>
        <v/>
      </c>
      <c r="E276" s="18" t="str">
        <f t="shared" si="15"/>
        <v/>
      </c>
      <c r="F276" s="18" t="str">
        <f t="shared" si="14"/>
        <v>NUIT</v>
      </c>
      <c r="G276" s="40" t="str">
        <f t="shared" si="16"/>
        <v>NUIT</v>
      </c>
      <c r="H276" s="41"/>
      <c r="I276" s="42"/>
      <c r="J276" s="42"/>
      <c r="K276" s="42"/>
      <c r="L276" s="43"/>
      <c r="M276" s="83"/>
      <c r="N276" s="83"/>
      <c r="O276" s="83"/>
      <c r="P276" s="84"/>
    </row>
    <row r="277" spans="1:16" x14ac:dyDescent="0.3">
      <c r="A277" s="64"/>
      <c r="B277" s="39">
        <v>8.3333333333333329E-2</v>
      </c>
      <c r="C277" s="39">
        <v>0.125</v>
      </c>
      <c r="D277" s="18" t="str">
        <f>+IF(A277="",D276,IF(ISERROR(VLOOKUP(A277,'[1]Mode opératoire'!$D$5:$D$17,1,FALSE)),"","FERIE "))</f>
        <v/>
      </c>
      <c r="E277" s="18" t="str">
        <f t="shared" si="15"/>
        <v/>
      </c>
      <c r="F277" s="18" t="str">
        <f t="shared" si="14"/>
        <v>NUIT</v>
      </c>
      <c r="G277" s="40" t="str">
        <f t="shared" si="16"/>
        <v>NUIT</v>
      </c>
      <c r="H277" s="41"/>
      <c r="I277" s="42"/>
      <c r="J277" s="42"/>
      <c r="K277" s="42"/>
      <c r="L277" s="43"/>
      <c r="M277" s="83"/>
      <c r="N277" s="83"/>
      <c r="O277" s="83"/>
      <c r="P277" s="84"/>
    </row>
    <row r="278" spans="1:16" x14ac:dyDescent="0.3">
      <c r="A278" s="64"/>
      <c r="B278" s="39">
        <v>0.125</v>
      </c>
      <c r="C278" s="39">
        <v>0.16666666666666699</v>
      </c>
      <c r="D278" s="18" t="str">
        <f>+IF(A278="",D277,IF(ISERROR(VLOOKUP(A278,'[1]Mode opératoire'!$D$5:$D$17,1,FALSE)),"","FERIE "))</f>
        <v/>
      </c>
      <c r="E278" s="18" t="str">
        <f t="shared" si="15"/>
        <v/>
      </c>
      <c r="F278" s="18" t="str">
        <f t="shared" si="14"/>
        <v>NUIT</v>
      </c>
      <c r="G278" s="40" t="str">
        <f t="shared" si="16"/>
        <v>NUIT</v>
      </c>
      <c r="H278" s="41"/>
      <c r="I278" s="42"/>
      <c r="J278" s="42"/>
      <c r="K278" s="42"/>
      <c r="L278" s="43"/>
      <c r="M278" s="83"/>
      <c r="N278" s="83"/>
      <c r="O278" s="83"/>
      <c r="P278" s="84"/>
    </row>
    <row r="279" spans="1:16" x14ac:dyDescent="0.3">
      <c r="A279" s="64"/>
      <c r="B279" s="39">
        <v>0.16666666666666699</v>
      </c>
      <c r="C279" s="39">
        <v>0.20833333333333401</v>
      </c>
      <c r="D279" s="18" t="str">
        <f>+IF(A279="",D278,IF(ISERROR(VLOOKUP(A279,'[1]Mode opératoire'!$D$5:$D$17,1,FALSE)),"","FERIE "))</f>
        <v/>
      </c>
      <c r="E279" s="18" t="str">
        <f t="shared" si="15"/>
        <v/>
      </c>
      <c r="F279" s="18" t="str">
        <f t="shared" si="14"/>
        <v>NUIT</v>
      </c>
      <c r="G279" s="40" t="str">
        <f t="shared" si="16"/>
        <v>NUIT</v>
      </c>
      <c r="H279" s="41"/>
      <c r="I279" s="42"/>
      <c r="J279" s="42"/>
      <c r="K279" s="42"/>
      <c r="L279" s="43"/>
      <c r="M279" s="83"/>
      <c r="N279" s="83"/>
      <c r="O279" s="83"/>
      <c r="P279" s="84"/>
    </row>
    <row r="280" spans="1:16" x14ac:dyDescent="0.3">
      <c r="A280" s="64"/>
      <c r="B280" s="44">
        <v>0.20833333333333301</v>
      </c>
      <c r="C280" s="44">
        <v>0.25</v>
      </c>
      <c r="D280" s="45" t="str">
        <f>+IF(A280="",D279,IF(ISERROR(VLOOKUP(A280,'[1]Mode opératoire'!$D$5:$D$17,1,FALSE)),"","FERIE "))</f>
        <v/>
      </c>
      <c r="E280" s="45" t="str">
        <f t="shared" si="15"/>
        <v/>
      </c>
      <c r="F280" s="45" t="str">
        <f t="shared" si="14"/>
        <v>NUIT</v>
      </c>
      <c r="G280" s="46" t="str">
        <f t="shared" si="16"/>
        <v>NUIT</v>
      </c>
      <c r="H280" s="47"/>
      <c r="I280" s="48"/>
      <c r="J280" s="48"/>
      <c r="K280" s="48"/>
      <c r="L280" s="49"/>
      <c r="M280" s="85"/>
      <c r="N280" s="85"/>
      <c r="O280" s="85"/>
      <c r="P280" s="86"/>
    </row>
    <row r="281" spans="1:16" x14ac:dyDescent="0.3">
      <c r="A281" s="64"/>
      <c r="B281" s="39">
        <v>0.25</v>
      </c>
      <c r="C281" s="39">
        <v>0.29166666666666702</v>
      </c>
      <c r="D281" s="18" t="str">
        <f>+IF(A281="",D280,IF(ISERROR(VLOOKUP(A281,'[1]Mode opératoire'!$D$5:$D$17,1,FALSE)),"","FERIE "))</f>
        <v/>
      </c>
      <c r="E281" s="18" t="str">
        <f t="shared" si="15"/>
        <v/>
      </c>
      <c r="F281" s="18" t="str">
        <f t="shared" si="14"/>
        <v>JOUR</v>
      </c>
      <c r="G281" s="40" t="str">
        <f t="shared" si="16"/>
        <v>JOUR</v>
      </c>
      <c r="H281" s="41"/>
      <c r="I281" s="42"/>
      <c r="J281" s="42"/>
      <c r="K281" s="42"/>
      <c r="L281" s="43"/>
      <c r="M281" s="83"/>
      <c r="N281" s="83"/>
      <c r="O281" s="83"/>
      <c r="P281" s="84"/>
    </row>
    <row r="282" spans="1:16" x14ac:dyDescent="0.3">
      <c r="A282" s="64"/>
      <c r="B282" s="39">
        <v>0.29166666666666702</v>
      </c>
      <c r="C282" s="39">
        <v>0.33333333333333398</v>
      </c>
      <c r="D282" s="18" t="str">
        <f>+IF(A282="",D281,IF(ISERROR(VLOOKUP(A282,'[1]Mode opératoire'!$D$5:$D$17,1,FALSE)),"","FERIE "))</f>
        <v/>
      </c>
      <c r="E282" s="18" t="str">
        <f t="shared" si="15"/>
        <v/>
      </c>
      <c r="F282" s="18" t="str">
        <f t="shared" si="14"/>
        <v>JOUR</v>
      </c>
      <c r="G282" s="40" t="str">
        <f t="shared" si="16"/>
        <v>JOUR</v>
      </c>
      <c r="H282" s="41"/>
      <c r="I282" s="42"/>
      <c r="J282" s="42"/>
      <c r="K282" s="42"/>
      <c r="L282" s="43"/>
      <c r="M282" s="83"/>
      <c r="N282" s="83"/>
      <c r="O282" s="83"/>
      <c r="P282" s="84">
        <v>1</v>
      </c>
    </row>
    <row r="283" spans="1:16" x14ac:dyDescent="0.3">
      <c r="A283" s="64"/>
      <c r="B283" s="39">
        <v>0.33333333333333298</v>
      </c>
      <c r="C283" s="39">
        <v>0.375</v>
      </c>
      <c r="D283" s="18" t="str">
        <f>+IF(A283="",D282,IF(ISERROR(VLOOKUP(A283,'[1]Mode opératoire'!$D$5:$D$17,1,FALSE)),"","FERIE "))</f>
        <v/>
      </c>
      <c r="E283" s="18" t="str">
        <f t="shared" si="15"/>
        <v/>
      </c>
      <c r="F283" s="18" t="str">
        <f t="shared" si="14"/>
        <v>JOUR</v>
      </c>
      <c r="G283" s="40" t="str">
        <f t="shared" si="16"/>
        <v>JOUR</v>
      </c>
      <c r="H283" s="41"/>
      <c r="I283" s="42"/>
      <c r="J283" s="42"/>
      <c r="K283" s="42"/>
      <c r="L283" s="43"/>
      <c r="M283" s="83"/>
      <c r="N283" s="83"/>
      <c r="O283" s="83"/>
      <c r="P283" s="84">
        <v>1</v>
      </c>
    </row>
    <row r="284" spans="1:16" x14ac:dyDescent="0.3">
      <c r="A284" s="64"/>
      <c r="B284" s="39">
        <v>0.375</v>
      </c>
      <c r="C284" s="39">
        <v>0.41666666666666702</v>
      </c>
      <c r="D284" s="18" t="str">
        <f>+IF(A284="",D283,IF(ISERROR(VLOOKUP(A284,'[1]Mode opératoire'!$D$5:$D$17,1,FALSE)),"","FERIE "))</f>
        <v/>
      </c>
      <c r="E284" s="18" t="str">
        <f t="shared" si="15"/>
        <v/>
      </c>
      <c r="F284" s="18" t="str">
        <f t="shared" si="14"/>
        <v>JOUR</v>
      </c>
      <c r="G284" s="40" t="str">
        <f t="shared" si="16"/>
        <v>JOUR</v>
      </c>
      <c r="H284" s="41"/>
      <c r="I284" s="42"/>
      <c r="J284" s="42" t="s">
        <v>43</v>
      </c>
      <c r="K284" s="42" t="s">
        <v>43</v>
      </c>
      <c r="L284" s="43"/>
      <c r="M284" s="83"/>
      <c r="N284" s="83">
        <v>2</v>
      </c>
      <c r="O284" s="83"/>
      <c r="P284" s="84">
        <v>5</v>
      </c>
    </row>
    <row r="285" spans="1:16" x14ac:dyDescent="0.3">
      <c r="A285" s="64"/>
      <c r="B285" s="39">
        <v>0.41666666666666702</v>
      </c>
      <c r="C285" s="39">
        <v>0.45833333333333398</v>
      </c>
      <c r="D285" s="18" t="str">
        <f>+IF(A285="",D284,IF(ISERROR(VLOOKUP(A285,'[1]Mode opératoire'!$D$5:$D$17,1,FALSE)),"","FERIE "))</f>
        <v/>
      </c>
      <c r="E285" s="18" t="str">
        <f t="shared" si="15"/>
        <v/>
      </c>
      <c r="F285" s="18" t="str">
        <f t="shared" si="14"/>
        <v>JOUR</v>
      </c>
      <c r="G285" s="40" t="str">
        <f t="shared" si="16"/>
        <v>JOUR</v>
      </c>
      <c r="H285" s="41"/>
      <c r="I285" s="42"/>
      <c r="J285" s="42" t="s">
        <v>44</v>
      </c>
      <c r="K285" s="42"/>
      <c r="L285" s="43"/>
      <c r="M285" s="83"/>
      <c r="N285" s="83">
        <v>2</v>
      </c>
      <c r="O285" s="83"/>
      <c r="P285" s="84">
        <v>5</v>
      </c>
    </row>
    <row r="286" spans="1:16" x14ac:dyDescent="0.3">
      <c r="A286" s="64"/>
      <c r="B286" s="39">
        <v>0.45833333333333298</v>
      </c>
      <c r="C286" s="39">
        <v>0.5</v>
      </c>
      <c r="D286" s="18" t="str">
        <f>+IF(A286="",D285,IF(ISERROR(VLOOKUP(A286,'[1]Mode opératoire'!$D$5:$D$17,1,FALSE)),"","FERIE "))</f>
        <v/>
      </c>
      <c r="E286" s="18" t="str">
        <f t="shared" si="15"/>
        <v/>
      </c>
      <c r="F286" s="18" t="str">
        <f t="shared" si="14"/>
        <v>JOUR</v>
      </c>
      <c r="G286" s="40" t="str">
        <f t="shared" si="16"/>
        <v>JOUR</v>
      </c>
      <c r="H286" s="41"/>
      <c r="I286" s="42"/>
      <c r="J286" s="42" t="s">
        <v>45</v>
      </c>
      <c r="K286" s="42" t="s">
        <v>45</v>
      </c>
      <c r="L286" s="43"/>
      <c r="M286" s="83"/>
      <c r="N286" s="83">
        <v>2</v>
      </c>
      <c r="O286" s="83"/>
      <c r="P286" s="84">
        <v>5</v>
      </c>
    </row>
    <row r="287" spans="1:16" x14ac:dyDescent="0.3">
      <c r="A287" s="64"/>
      <c r="B287" s="39">
        <v>0.5</v>
      </c>
      <c r="C287" s="39">
        <v>0.54166666666666696</v>
      </c>
      <c r="D287" s="18" t="str">
        <f>+IF(A287="",D286,IF(ISERROR(VLOOKUP(A287,'[1]Mode opératoire'!$D$5:$D$17,1,FALSE)),"","FERIE "))</f>
        <v/>
      </c>
      <c r="E287" s="18" t="str">
        <f t="shared" si="15"/>
        <v/>
      </c>
      <c r="F287" s="18" t="str">
        <f t="shared" si="14"/>
        <v>JOUR</v>
      </c>
      <c r="G287" s="40" t="str">
        <f t="shared" si="16"/>
        <v>JOUR</v>
      </c>
      <c r="H287" s="41"/>
      <c r="I287" s="42"/>
      <c r="J287" s="42"/>
      <c r="K287" s="42"/>
      <c r="L287" s="43"/>
      <c r="M287" s="83"/>
      <c r="N287" s="83">
        <v>2</v>
      </c>
      <c r="O287" s="83"/>
      <c r="P287" s="84">
        <v>5</v>
      </c>
    </row>
    <row r="288" spans="1:16" x14ac:dyDescent="0.3">
      <c r="A288" s="64"/>
      <c r="B288" s="39">
        <v>0.54166666666666696</v>
      </c>
      <c r="C288" s="39">
        <v>0.58333333333333404</v>
      </c>
      <c r="D288" s="18" t="str">
        <f>+IF(A288="",D287,IF(ISERROR(VLOOKUP(A288,'[1]Mode opératoire'!$D$5:$D$17,1,FALSE)),"","FERIE "))</f>
        <v/>
      </c>
      <c r="E288" s="18" t="str">
        <f t="shared" si="15"/>
        <v/>
      </c>
      <c r="F288" s="18" t="str">
        <f t="shared" si="14"/>
        <v>JOUR</v>
      </c>
      <c r="G288" s="40" t="str">
        <f t="shared" si="16"/>
        <v>JOUR</v>
      </c>
      <c r="H288" s="41"/>
      <c r="I288" s="42"/>
      <c r="J288" s="42" t="s">
        <v>46</v>
      </c>
      <c r="K288" s="42" t="s">
        <v>46</v>
      </c>
      <c r="L288" s="43"/>
      <c r="M288" s="83"/>
      <c r="N288" s="83">
        <v>2</v>
      </c>
      <c r="O288" s="83"/>
      <c r="P288" s="84">
        <v>5</v>
      </c>
    </row>
    <row r="289" spans="1:16" x14ac:dyDescent="0.3">
      <c r="A289" s="64"/>
      <c r="B289" s="39">
        <v>0.58333333333333304</v>
      </c>
      <c r="C289" s="39">
        <v>0.625</v>
      </c>
      <c r="D289" s="18" t="str">
        <f>+IF(A289="",D288,IF(ISERROR(VLOOKUP(A289,'[1]Mode opératoire'!$D$5:$D$17,1,FALSE)),"","FERIE "))</f>
        <v/>
      </c>
      <c r="E289" s="18" t="str">
        <f t="shared" si="15"/>
        <v/>
      </c>
      <c r="F289" s="18" t="str">
        <f t="shared" si="14"/>
        <v>JOUR</v>
      </c>
      <c r="G289" s="40" t="str">
        <f t="shared" si="16"/>
        <v>JOUR</v>
      </c>
      <c r="H289" s="41"/>
      <c r="I289" s="42"/>
      <c r="J289" s="42" t="s">
        <v>47</v>
      </c>
      <c r="K289" s="42"/>
      <c r="L289" s="43"/>
      <c r="M289" s="83"/>
      <c r="N289" s="83">
        <v>2</v>
      </c>
      <c r="O289" s="83"/>
      <c r="P289" s="84">
        <v>5</v>
      </c>
    </row>
    <row r="290" spans="1:16" x14ac:dyDescent="0.3">
      <c r="A290" s="64"/>
      <c r="B290" s="39">
        <v>0.625</v>
      </c>
      <c r="C290" s="39">
        <v>0.66666666666666696</v>
      </c>
      <c r="D290" s="18" t="str">
        <f>+IF(A290="",D289,IF(ISERROR(VLOOKUP(A290,'[1]Mode opératoire'!$D$5:$D$17,1,FALSE)),"","FERIE "))</f>
        <v/>
      </c>
      <c r="E290" s="18" t="str">
        <f t="shared" si="15"/>
        <v/>
      </c>
      <c r="F290" s="18" t="str">
        <f t="shared" si="14"/>
        <v>JOUR</v>
      </c>
      <c r="G290" s="40" t="str">
        <f t="shared" si="16"/>
        <v>JOUR</v>
      </c>
      <c r="H290" s="41"/>
      <c r="I290" s="42"/>
      <c r="J290" s="42"/>
      <c r="K290" s="42"/>
      <c r="L290" s="43"/>
      <c r="M290" s="83"/>
      <c r="N290" s="83">
        <v>2</v>
      </c>
      <c r="O290" s="83"/>
      <c r="P290" s="84">
        <v>5</v>
      </c>
    </row>
    <row r="291" spans="1:16" x14ac:dyDescent="0.3">
      <c r="A291" s="64"/>
      <c r="B291" s="39">
        <v>0.66666666666666696</v>
      </c>
      <c r="C291" s="39">
        <v>0.70833333333333404</v>
      </c>
      <c r="D291" s="18" t="str">
        <f>+IF(A291="",D290,IF(ISERROR(VLOOKUP(A291,'[1]Mode opératoire'!$D$5:$D$17,1,FALSE)),"","FERIE "))</f>
        <v/>
      </c>
      <c r="E291" s="18" t="str">
        <f t="shared" si="15"/>
        <v/>
      </c>
      <c r="F291" s="18" t="str">
        <f t="shared" si="14"/>
        <v>JOUR</v>
      </c>
      <c r="G291" s="40" t="str">
        <f t="shared" si="16"/>
        <v>JOUR</v>
      </c>
      <c r="H291" s="41"/>
      <c r="I291" s="42"/>
      <c r="J291" s="42" t="s">
        <v>48</v>
      </c>
      <c r="K291" s="42" t="s">
        <v>48</v>
      </c>
      <c r="L291" s="43"/>
      <c r="M291" s="83"/>
      <c r="N291" s="83">
        <v>2</v>
      </c>
      <c r="O291" s="83"/>
      <c r="P291" s="84">
        <v>5</v>
      </c>
    </row>
    <row r="292" spans="1:16" x14ac:dyDescent="0.3">
      <c r="A292" s="64"/>
      <c r="B292" s="39">
        <v>0.70833333333333304</v>
      </c>
      <c r="C292" s="39">
        <v>0.75</v>
      </c>
      <c r="D292" s="18" t="str">
        <f>+IF(A292="",D291,IF(ISERROR(VLOOKUP(A292,'[1]Mode opératoire'!$D$5:$D$17,1,FALSE)),"","FERIE "))</f>
        <v/>
      </c>
      <c r="E292" s="18" t="str">
        <f t="shared" si="15"/>
        <v/>
      </c>
      <c r="F292" s="18" t="str">
        <f t="shared" si="14"/>
        <v>JOUR</v>
      </c>
      <c r="G292" s="40" t="str">
        <f t="shared" si="16"/>
        <v>JOUR</v>
      </c>
      <c r="H292" s="41"/>
      <c r="I292" s="42"/>
      <c r="J292" s="42"/>
      <c r="K292" s="42"/>
      <c r="L292" s="43"/>
      <c r="M292" s="83"/>
      <c r="N292" s="83">
        <v>2</v>
      </c>
      <c r="O292" s="83"/>
      <c r="P292" s="84">
        <v>5</v>
      </c>
    </row>
    <row r="293" spans="1:16" x14ac:dyDescent="0.3">
      <c r="A293" s="64"/>
      <c r="B293" s="39">
        <v>0.75</v>
      </c>
      <c r="C293" s="39">
        <v>0.79166666666666696</v>
      </c>
      <c r="D293" s="18" t="str">
        <f>+IF(A293="",D292,IF(ISERROR(VLOOKUP(A293,'[1]Mode opératoire'!$D$5:$D$17,1,FALSE)),"","FERIE "))</f>
        <v/>
      </c>
      <c r="E293" s="18" t="str">
        <f t="shared" si="15"/>
        <v/>
      </c>
      <c r="F293" s="18" t="str">
        <f t="shared" si="14"/>
        <v>JOUR</v>
      </c>
      <c r="G293" s="40" t="str">
        <f t="shared" si="16"/>
        <v>JOUR</v>
      </c>
      <c r="H293" s="41" t="s">
        <v>49</v>
      </c>
      <c r="I293" s="42"/>
      <c r="J293" s="42"/>
      <c r="K293" s="42" t="s">
        <v>49</v>
      </c>
      <c r="L293" s="43"/>
      <c r="M293" s="83"/>
      <c r="N293" s="83">
        <v>2</v>
      </c>
      <c r="O293" s="83"/>
      <c r="P293" s="84">
        <v>5</v>
      </c>
    </row>
    <row r="294" spans="1:16" x14ac:dyDescent="0.3">
      <c r="A294" s="64"/>
      <c r="B294" s="39">
        <v>0.79166666666666696</v>
      </c>
      <c r="C294" s="39">
        <v>0.83333333333333404</v>
      </c>
      <c r="D294" s="18" t="str">
        <f>+IF(A294="",D293,IF(ISERROR(VLOOKUP(A294,'[1]Mode opératoire'!$D$5:$D$17,1,FALSE)),"","FERIE "))</f>
        <v/>
      </c>
      <c r="E294" s="18" t="str">
        <f t="shared" si="15"/>
        <v/>
      </c>
      <c r="F294" s="18" t="str">
        <f t="shared" si="14"/>
        <v>JOUR</v>
      </c>
      <c r="G294" s="40" t="str">
        <f t="shared" si="16"/>
        <v>JOUR</v>
      </c>
      <c r="H294" s="41" t="s">
        <v>50</v>
      </c>
      <c r="I294" s="42"/>
      <c r="J294" s="42"/>
      <c r="K294" s="42"/>
      <c r="L294" s="43"/>
      <c r="M294" s="83"/>
      <c r="N294" s="83">
        <v>2</v>
      </c>
      <c r="O294" s="83"/>
      <c r="P294" s="84">
        <v>5</v>
      </c>
    </row>
    <row r="295" spans="1:16" x14ac:dyDescent="0.3">
      <c r="A295" s="64"/>
      <c r="B295" s="39">
        <v>0.83333333333333304</v>
      </c>
      <c r="C295" s="39">
        <v>0.875</v>
      </c>
      <c r="D295" s="18" t="str">
        <f>+IF(A295="",D294,IF(ISERROR(VLOOKUP(A295,'[1]Mode opératoire'!$D$5:$D$17,1,FALSE)),"","FERIE "))</f>
        <v/>
      </c>
      <c r="E295" s="18" t="str">
        <f t="shared" si="15"/>
        <v/>
      </c>
      <c r="F295" s="18" t="str">
        <f t="shared" si="14"/>
        <v>JOUR</v>
      </c>
      <c r="G295" s="40" t="str">
        <f t="shared" si="16"/>
        <v>JOUR</v>
      </c>
      <c r="H295" s="41"/>
      <c r="I295" s="42"/>
      <c r="J295" s="42"/>
      <c r="K295" s="42"/>
      <c r="L295" s="43"/>
      <c r="M295" s="83"/>
      <c r="N295" s="83">
        <v>2</v>
      </c>
      <c r="O295" s="83"/>
      <c r="P295" s="84">
        <v>5</v>
      </c>
    </row>
    <row r="296" spans="1:16" x14ac:dyDescent="0.3">
      <c r="A296" s="64"/>
      <c r="B296" s="50">
        <v>0.875</v>
      </c>
      <c r="C296" s="50">
        <v>0.91666666666666696</v>
      </c>
      <c r="D296" s="51" t="str">
        <f>+IF(A296="",D295,IF(ISERROR(VLOOKUP(A296,'[1]Mode opératoire'!$D$5:$D$17,1,FALSE)),"","FERIE "))</f>
        <v/>
      </c>
      <c r="E296" s="51" t="str">
        <f t="shared" si="15"/>
        <v/>
      </c>
      <c r="F296" s="51" t="str">
        <f t="shared" si="14"/>
        <v>NUIT</v>
      </c>
      <c r="G296" s="52" t="str">
        <f t="shared" si="16"/>
        <v>NUIT</v>
      </c>
      <c r="H296" s="53"/>
      <c r="I296" s="54"/>
      <c r="J296" s="54"/>
      <c r="K296" s="54"/>
      <c r="L296" s="55"/>
      <c r="M296" s="88"/>
      <c r="N296" s="88">
        <v>2</v>
      </c>
      <c r="O296" s="88"/>
      <c r="P296" s="89">
        <v>5</v>
      </c>
    </row>
    <row r="297" spans="1:16" x14ac:dyDescent="0.3">
      <c r="A297" s="64"/>
      <c r="B297" s="39">
        <v>0.91666666666666696</v>
      </c>
      <c r="C297" s="39">
        <v>0.95833333333333404</v>
      </c>
      <c r="D297" s="18" t="str">
        <f>+IF(A297="",D296,IF(ISERROR(VLOOKUP(A297,'[1]Mode opératoire'!$D$5:$D$17,1,FALSE)),"","FERIE "))</f>
        <v/>
      </c>
      <c r="E297" s="18" t="str">
        <f t="shared" si="15"/>
        <v/>
      </c>
      <c r="F297" s="18" t="str">
        <f t="shared" si="14"/>
        <v>NUIT</v>
      </c>
      <c r="G297" s="40" t="str">
        <f t="shared" si="16"/>
        <v>NUIT</v>
      </c>
      <c r="H297" s="41"/>
      <c r="I297" s="42"/>
      <c r="J297" s="42"/>
      <c r="K297" s="42"/>
      <c r="L297" s="43"/>
      <c r="M297" s="83"/>
      <c r="N297" s="83">
        <v>2</v>
      </c>
      <c r="O297" s="83"/>
      <c r="P297" s="84">
        <v>5</v>
      </c>
    </row>
    <row r="298" spans="1:16" ht="14.4" thickBot="1" x14ac:dyDescent="0.35">
      <c r="A298" s="65"/>
      <c r="B298" s="57">
        <v>0.95833333333333304</v>
      </c>
      <c r="C298" s="57">
        <v>1</v>
      </c>
      <c r="D298" s="58" t="str">
        <f>+IF(A298="",D297,IF(ISERROR(VLOOKUP(A298,'[1]Mode opératoire'!$D$5:$D$17,1,FALSE)),"","FERIE "))</f>
        <v/>
      </c>
      <c r="E298" s="58" t="str">
        <f t="shared" si="15"/>
        <v/>
      </c>
      <c r="F298" s="58" t="str">
        <f t="shared" si="14"/>
        <v>NUIT</v>
      </c>
      <c r="G298" s="59" t="str">
        <f t="shared" si="16"/>
        <v>NUIT</v>
      </c>
      <c r="H298" s="60" t="s">
        <v>37</v>
      </c>
      <c r="I298" s="61"/>
      <c r="J298" s="61"/>
      <c r="K298" s="61" t="s">
        <v>37</v>
      </c>
      <c r="L298" s="62"/>
      <c r="M298" s="90"/>
      <c r="N298" s="90">
        <v>2</v>
      </c>
      <c r="O298" s="90"/>
      <c r="P298" s="91">
        <v>5</v>
      </c>
    </row>
    <row r="299" spans="1:16" x14ac:dyDescent="0.3">
      <c r="A299" s="63">
        <f>+A275+1</f>
        <v>42748</v>
      </c>
      <c r="B299" s="32">
        <v>0</v>
      </c>
      <c r="C299" s="32">
        <v>4.1666666666666664E-2</v>
      </c>
      <c r="D299" s="33" t="str">
        <f>+IF(A299="",D298,IF(ISERROR(VLOOKUP(A299,'[1]Mode opératoire'!$D$5:$D$17,1,FALSE)),"","FERIE "))</f>
        <v/>
      </c>
      <c r="E299" s="33" t="str">
        <f t="shared" si="15"/>
        <v/>
      </c>
      <c r="F299" s="33" t="str">
        <f t="shared" si="14"/>
        <v>NUIT</v>
      </c>
      <c r="G299" s="34" t="str">
        <f t="shared" si="16"/>
        <v>NUIT</v>
      </c>
      <c r="H299" s="35"/>
      <c r="I299" s="36"/>
      <c r="J299" s="36"/>
      <c r="K299" s="36"/>
      <c r="L299" s="37"/>
      <c r="M299" s="81"/>
      <c r="N299" s="81"/>
      <c r="O299" s="81"/>
      <c r="P299" s="82"/>
    </row>
    <row r="300" spans="1:16" x14ac:dyDescent="0.3">
      <c r="A300" s="64"/>
      <c r="B300" s="39">
        <v>4.1666666666666664E-2</v>
      </c>
      <c r="C300" s="39">
        <v>8.3333333333333329E-2</v>
      </c>
      <c r="D300" s="18" t="str">
        <f>+IF(A300="",D299,IF(ISERROR(VLOOKUP(A300,'[1]Mode opératoire'!$D$5:$D$17,1,FALSE)),"","FERIE "))</f>
        <v/>
      </c>
      <c r="E300" s="18" t="str">
        <f t="shared" si="15"/>
        <v/>
      </c>
      <c r="F300" s="18" t="str">
        <f t="shared" si="14"/>
        <v>NUIT</v>
      </c>
      <c r="G300" s="40" t="str">
        <f t="shared" si="16"/>
        <v>NUIT</v>
      </c>
      <c r="H300" s="41"/>
      <c r="I300" s="42"/>
      <c r="J300" s="42"/>
      <c r="K300" s="42"/>
      <c r="L300" s="43"/>
      <c r="M300" s="83"/>
      <c r="N300" s="83"/>
      <c r="O300" s="83"/>
      <c r="P300" s="84"/>
    </row>
    <row r="301" spans="1:16" x14ac:dyDescent="0.3">
      <c r="A301" s="64"/>
      <c r="B301" s="39">
        <v>8.3333333333333329E-2</v>
      </c>
      <c r="C301" s="39">
        <v>0.125</v>
      </c>
      <c r="D301" s="18" t="str">
        <f>+IF(A301="",D300,IF(ISERROR(VLOOKUP(A301,'[1]Mode opératoire'!$D$5:$D$17,1,FALSE)),"","FERIE "))</f>
        <v/>
      </c>
      <c r="E301" s="18" t="str">
        <f t="shared" si="15"/>
        <v/>
      </c>
      <c r="F301" s="18" t="str">
        <f t="shared" si="14"/>
        <v>NUIT</v>
      </c>
      <c r="G301" s="40" t="str">
        <f t="shared" si="16"/>
        <v>NUIT</v>
      </c>
      <c r="H301" s="41"/>
      <c r="I301" s="42"/>
      <c r="J301" s="42"/>
      <c r="K301" s="42"/>
      <c r="L301" s="43"/>
      <c r="M301" s="83"/>
      <c r="N301" s="83"/>
      <c r="O301" s="83"/>
      <c r="P301" s="84"/>
    </row>
    <row r="302" spans="1:16" x14ac:dyDescent="0.3">
      <c r="A302" s="64"/>
      <c r="B302" s="39">
        <v>0.125</v>
      </c>
      <c r="C302" s="39">
        <v>0.16666666666666699</v>
      </c>
      <c r="D302" s="18" t="str">
        <f>+IF(A302="",D301,IF(ISERROR(VLOOKUP(A302,'[1]Mode opératoire'!$D$5:$D$17,1,FALSE)),"","FERIE "))</f>
        <v/>
      </c>
      <c r="E302" s="18" t="str">
        <f t="shared" si="15"/>
        <v/>
      </c>
      <c r="F302" s="18" t="str">
        <f t="shared" si="14"/>
        <v>NUIT</v>
      </c>
      <c r="G302" s="40" t="str">
        <f t="shared" si="16"/>
        <v>NUIT</v>
      </c>
      <c r="H302" s="41"/>
      <c r="I302" s="42"/>
      <c r="J302" s="42"/>
      <c r="K302" s="42"/>
      <c r="L302" s="43"/>
      <c r="M302" s="83"/>
      <c r="N302" s="83"/>
      <c r="O302" s="83"/>
      <c r="P302" s="84"/>
    </row>
    <row r="303" spans="1:16" x14ac:dyDescent="0.3">
      <c r="A303" s="64"/>
      <c r="B303" s="39">
        <v>0.16666666666666699</v>
      </c>
      <c r="C303" s="39">
        <v>0.20833333333333401</v>
      </c>
      <c r="D303" s="18" t="str">
        <f>+IF(A303="",D302,IF(ISERROR(VLOOKUP(A303,'[1]Mode opératoire'!$D$5:$D$17,1,FALSE)),"","FERIE "))</f>
        <v/>
      </c>
      <c r="E303" s="18" t="str">
        <f t="shared" si="15"/>
        <v/>
      </c>
      <c r="F303" s="18" t="str">
        <f t="shared" si="14"/>
        <v>NUIT</v>
      </c>
      <c r="G303" s="40" t="str">
        <f t="shared" si="16"/>
        <v>NUIT</v>
      </c>
      <c r="H303" s="41"/>
      <c r="I303" s="42"/>
      <c r="J303" s="42"/>
      <c r="K303" s="42"/>
      <c r="L303" s="43"/>
      <c r="M303" s="83"/>
      <c r="N303" s="83"/>
      <c r="O303" s="83"/>
      <c r="P303" s="84"/>
    </row>
    <row r="304" spans="1:16" x14ac:dyDescent="0.3">
      <c r="A304" s="64"/>
      <c r="B304" s="44">
        <v>0.20833333333333301</v>
      </c>
      <c r="C304" s="44">
        <v>0.25</v>
      </c>
      <c r="D304" s="45" t="str">
        <f>+IF(A304="",D303,IF(ISERROR(VLOOKUP(A304,'[1]Mode opératoire'!$D$5:$D$17,1,FALSE)),"","FERIE "))</f>
        <v/>
      </c>
      <c r="E304" s="45" t="str">
        <f t="shared" si="15"/>
        <v/>
      </c>
      <c r="F304" s="45" t="str">
        <f t="shared" si="14"/>
        <v>NUIT</v>
      </c>
      <c r="G304" s="46" t="str">
        <f t="shared" si="16"/>
        <v>NUIT</v>
      </c>
      <c r="H304" s="47"/>
      <c r="I304" s="48"/>
      <c r="J304" s="48"/>
      <c r="K304" s="48"/>
      <c r="L304" s="49"/>
      <c r="M304" s="85"/>
      <c r="N304" s="85"/>
      <c r="O304" s="85"/>
      <c r="P304" s="86"/>
    </row>
    <row r="305" spans="1:16" x14ac:dyDescent="0.3">
      <c r="A305" s="64"/>
      <c r="B305" s="39">
        <v>0.25</v>
      </c>
      <c r="C305" s="39">
        <v>0.29166666666666702</v>
      </c>
      <c r="D305" s="18" t="str">
        <f>+IF(A305="",D304,IF(ISERROR(VLOOKUP(A305,'[1]Mode opératoire'!$D$5:$D$17,1,FALSE)),"","FERIE "))</f>
        <v/>
      </c>
      <c r="E305" s="18" t="str">
        <f t="shared" si="15"/>
        <v/>
      </c>
      <c r="F305" s="18" t="str">
        <f t="shared" si="14"/>
        <v>JOUR</v>
      </c>
      <c r="G305" s="40" t="str">
        <f t="shared" si="16"/>
        <v>JOUR</v>
      </c>
      <c r="H305" s="41"/>
      <c r="I305" s="42"/>
      <c r="J305" s="42"/>
      <c r="K305" s="42"/>
      <c r="L305" s="43"/>
      <c r="M305" s="83"/>
      <c r="N305" s="83"/>
      <c r="O305" s="83"/>
      <c r="P305" s="84"/>
    </row>
    <row r="306" spans="1:16" x14ac:dyDescent="0.3">
      <c r="A306" s="64"/>
      <c r="B306" s="39">
        <v>0.29166666666666702</v>
      </c>
      <c r="C306" s="39">
        <v>0.33333333333333398</v>
      </c>
      <c r="D306" s="18" t="str">
        <f>+IF(A306="",D305,IF(ISERROR(VLOOKUP(A306,'[1]Mode opératoire'!$D$5:$D$17,1,FALSE)),"","FERIE "))</f>
        <v/>
      </c>
      <c r="E306" s="18" t="str">
        <f t="shared" si="15"/>
        <v/>
      </c>
      <c r="F306" s="18" t="str">
        <f t="shared" si="14"/>
        <v>JOUR</v>
      </c>
      <c r="G306" s="40" t="str">
        <f t="shared" si="16"/>
        <v>JOUR</v>
      </c>
      <c r="H306" s="41"/>
      <c r="I306" s="42"/>
      <c r="J306" s="42"/>
      <c r="K306" s="42"/>
      <c r="L306" s="43"/>
      <c r="M306" s="83"/>
      <c r="N306" s="83"/>
      <c r="O306" s="83"/>
      <c r="P306" s="84">
        <v>1</v>
      </c>
    </row>
    <row r="307" spans="1:16" x14ac:dyDescent="0.3">
      <c r="A307" s="64"/>
      <c r="B307" s="39">
        <v>0.33333333333333298</v>
      </c>
      <c r="C307" s="39">
        <v>0.375</v>
      </c>
      <c r="D307" s="18" t="str">
        <f>+IF(A307="",D306,IF(ISERROR(VLOOKUP(A307,'[1]Mode opératoire'!$D$5:$D$17,1,FALSE)),"","FERIE "))</f>
        <v/>
      </c>
      <c r="E307" s="18" t="str">
        <f t="shared" si="15"/>
        <v/>
      </c>
      <c r="F307" s="18" t="str">
        <f t="shared" si="14"/>
        <v>JOUR</v>
      </c>
      <c r="G307" s="40" t="str">
        <f t="shared" si="16"/>
        <v>JOUR</v>
      </c>
      <c r="H307" s="41"/>
      <c r="I307" s="42"/>
      <c r="J307" s="42"/>
      <c r="K307" s="42"/>
      <c r="L307" s="43"/>
      <c r="M307" s="83"/>
      <c r="N307" s="83"/>
      <c r="O307" s="83"/>
      <c r="P307" s="84">
        <v>1</v>
      </c>
    </row>
    <row r="308" spans="1:16" x14ac:dyDescent="0.3">
      <c r="A308" s="64"/>
      <c r="B308" s="39">
        <v>0.375</v>
      </c>
      <c r="C308" s="39">
        <v>0.41666666666666702</v>
      </c>
      <c r="D308" s="18" t="str">
        <f>+IF(A308="",D307,IF(ISERROR(VLOOKUP(A308,'[1]Mode opératoire'!$D$5:$D$17,1,FALSE)),"","FERIE "))</f>
        <v/>
      </c>
      <c r="E308" s="18" t="str">
        <f t="shared" si="15"/>
        <v/>
      </c>
      <c r="F308" s="18" t="str">
        <f t="shared" si="14"/>
        <v>JOUR</v>
      </c>
      <c r="G308" s="40" t="str">
        <f t="shared" si="16"/>
        <v>JOUR</v>
      </c>
      <c r="H308" s="41"/>
      <c r="I308" s="42"/>
      <c r="J308" s="42"/>
      <c r="K308" s="42"/>
      <c r="L308" s="43"/>
      <c r="M308" s="83"/>
      <c r="N308" s="83"/>
      <c r="O308" s="83"/>
      <c r="P308" s="84">
        <v>1</v>
      </c>
    </row>
    <row r="309" spans="1:16" x14ac:dyDescent="0.3">
      <c r="A309" s="64"/>
      <c r="B309" s="39">
        <v>0.41666666666666702</v>
      </c>
      <c r="C309" s="39">
        <v>0.45833333333333398</v>
      </c>
      <c r="D309" s="18" t="str">
        <f>+IF(A309="",D308,IF(ISERROR(VLOOKUP(A309,'[1]Mode opératoire'!$D$5:$D$17,1,FALSE)),"","FERIE "))</f>
        <v/>
      </c>
      <c r="E309" s="18" t="str">
        <f t="shared" si="15"/>
        <v/>
      </c>
      <c r="F309" s="18" t="str">
        <f t="shared" si="14"/>
        <v>JOUR</v>
      </c>
      <c r="G309" s="40" t="str">
        <f t="shared" si="16"/>
        <v>JOUR</v>
      </c>
      <c r="H309" s="41"/>
      <c r="I309" s="42"/>
      <c r="J309" s="42"/>
      <c r="K309" s="42"/>
      <c r="L309" s="43"/>
      <c r="M309" s="83"/>
      <c r="N309" s="83"/>
      <c r="O309" s="83"/>
      <c r="P309" s="84">
        <v>1</v>
      </c>
    </row>
    <row r="310" spans="1:16" x14ac:dyDescent="0.3">
      <c r="A310" s="64"/>
      <c r="B310" s="39">
        <v>0.45833333333333298</v>
      </c>
      <c r="C310" s="39">
        <v>0.5</v>
      </c>
      <c r="D310" s="18" t="str">
        <f>+IF(A310="",D309,IF(ISERROR(VLOOKUP(A310,'[1]Mode opératoire'!$D$5:$D$17,1,FALSE)),"","FERIE "))</f>
        <v/>
      </c>
      <c r="E310" s="18" t="str">
        <f t="shared" si="15"/>
        <v/>
      </c>
      <c r="F310" s="18" t="str">
        <f t="shared" si="14"/>
        <v>JOUR</v>
      </c>
      <c r="G310" s="40" t="str">
        <f t="shared" si="16"/>
        <v>JOUR</v>
      </c>
      <c r="H310" s="41"/>
      <c r="I310" s="42"/>
      <c r="J310" s="42"/>
      <c r="K310" s="42"/>
      <c r="L310" s="43"/>
      <c r="M310" s="83"/>
      <c r="N310" s="83"/>
      <c r="O310" s="83"/>
      <c r="P310" s="84">
        <v>1</v>
      </c>
    </row>
    <row r="311" spans="1:16" x14ac:dyDescent="0.3">
      <c r="A311" s="64"/>
      <c r="B311" s="39">
        <v>0.5</v>
      </c>
      <c r="C311" s="39">
        <v>0.54166666666666696</v>
      </c>
      <c r="D311" s="18" t="str">
        <f>+IF(A311="",D310,IF(ISERROR(VLOOKUP(A311,'[1]Mode opératoire'!$D$5:$D$17,1,FALSE)),"","FERIE "))</f>
        <v/>
      </c>
      <c r="E311" s="18" t="str">
        <f t="shared" si="15"/>
        <v/>
      </c>
      <c r="F311" s="18" t="str">
        <f t="shared" si="14"/>
        <v>JOUR</v>
      </c>
      <c r="G311" s="40" t="str">
        <f t="shared" si="16"/>
        <v>JOUR</v>
      </c>
      <c r="H311" s="41"/>
      <c r="I311" s="42"/>
      <c r="J311" s="42"/>
      <c r="K311" s="42"/>
      <c r="L311" s="43"/>
      <c r="M311" s="83"/>
      <c r="N311" s="83"/>
      <c r="O311" s="83"/>
      <c r="P311" s="84">
        <v>1</v>
      </c>
    </row>
    <row r="312" spans="1:16" x14ac:dyDescent="0.3">
      <c r="A312" s="64"/>
      <c r="B312" s="39">
        <v>0.54166666666666696</v>
      </c>
      <c r="C312" s="39">
        <v>0.58333333333333404</v>
      </c>
      <c r="D312" s="18" t="str">
        <f>+IF(A312="",D311,IF(ISERROR(VLOOKUP(A312,'[1]Mode opératoire'!$D$5:$D$17,1,FALSE)),"","FERIE "))</f>
        <v/>
      </c>
      <c r="E312" s="18" t="str">
        <f t="shared" si="15"/>
        <v/>
      </c>
      <c r="F312" s="18" t="str">
        <f t="shared" si="14"/>
        <v>JOUR</v>
      </c>
      <c r="G312" s="40" t="str">
        <f t="shared" si="16"/>
        <v>JOUR</v>
      </c>
      <c r="H312" s="41"/>
      <c r="I312" s="42"/>
      <c r="J312" s="42" t="s">
        <v>46</v>
      </c>
      <c r="K312" s="42" t="s">
        <v>46</v>
      </c>
      <c r="L312" s="43"/>
      <c r="M312" s="83"/>
      <c r="N312" s="83">
        <v>2</v>
      </c>
      <c r="O312" s="83"/>
      <c r="P312" s="84">
        <v>5</v>
      </c>
    </row>
    <row r="313" spans="1:16" x14ac:dyDescent="0.3">
      <c r="A313" s="64"/>
      <c r="B313" s="39">
        <v>0.58333333333333304</v>
      </c>
      <c r="C313" s="39">
        <v>0.625</v>
      </c>
      <c r="D313" s="18" t="str">
        <f>+IF(A313="",D312,IF(ISERROR(VLOOKUP(A313,'[1]Mode opératoire'!$D$5:$D$17,1,FALSE)),"","FERIE "))</f>
        <v/>
      </c>
      <c r="E313" s="18" t="str">
        <f t="shared" si="15"/>
        <v/>
      </c>
      <c r="F313" s="18" t="str">
        <f t="shared" si="14"/>
        <v>JOUR</v>
      </c>
      <c r="G313" s="40" t="str">
        <f t="shared" si="16"/>
        <v>JOUR</v>
      </c>
      <c r="H313" s="41"/>
      <c r="I313" s="42"/>
      <c r="J313" s="42" t="s">
        <v>47</v>
      </c>
      <c r="K313" s="42"/>
      <c r="L313" s="43"/>
      <c r="M313" s="83"/>
      <c r="N313" s="83">
        <v>2</v>
      </c>
      <c r="O313" s="83"/>
      <c r="P313" s="84">
        <v>5</v>
      </c>
    </row>
    <row r="314" spans="1:16" x14ac:dyDescent="0.3">
      <c r="A314" s="64"/>
      <c r="B314" s="39">
        <v>0.625</v>
      </c>
      <c r="C314" s="39">
        <v>0.66666666666666696</v>
      </c>
      <c r="D314" s="18" t="str">
        <f>+IF(A314="",D313,IF(ISERROR(VLOOKUP(A314,'[1]Mode opératoire'!$D$5:$D$17,1,FALSE)),"","FERIE "))</f>
        <v/>
      </c>
      <c r="E314" s="18" t="str">
        <f t="shared" si="15"/>
        <v/>
      </c>
      <c r="F314" s="18" t="str">
        <f t="shared" si="14"/>
        <v>JOUR</v>
      </c>
      <c r="G314" s="40" t="str">
        <f t="shared" si="16"/>
        <v>JOUR</v>
      </c>
      <c r="H314" s="41"/>
      <c r="I314" s="42"/>
      <c r="J314" s="42"/>
      <c r="K314" s="42"/>
      <c r="L314" s="43"/>
      <c r="M314" s="83"/>
      <c r="N314" s="83">
        <v>2</v>
      </c>
      <c r="O314" s="83"/>
      <c r="P314" s="84">
        <v>5</v>
      </c>
    </row>
    <row r="315" spans="1:16" x14ac:dyDescent="0.3">
      <c r="A315" s="64"/>
      <c r="B315" s="39">
        <v>0.66666666666666696</v>
      </c>
      <c r="C315" s="39">
        <v>0.70833333333333404</v>
      </c>
      <c r="D315" s="18" t="str">
        <f>+IF(A315="",D314,IF(ISERROR(VLOOKUP(A315,'[1]Mode opératoire'!$D$5:$D$17,1,FALSE)),"","FERIE "))</f>
        <v/>
      </c>
      <c r="E315" s="18" t="str">
        <f t="shared" si="15"/>
        <v/>
      </c>
      <c r="F315" s="18" t="str">
        <f t="shared" si="14"/>
        <v>JOUR</v>
      </c>
      <c r="G315" s="40" t="str">
        <f t="shared" si="16"/>
        <v>JOUR</v>
      </c>
      <c r="H315" s="41"/>
      <c r="I315" s="42"/>
      <c r="J315" s="42" t="s">
        <v>48</v>
      </c>
      <c r="K315" s="42" t="s">
        <v>48</v>
      </c>
      <c r="L315" s="43"/>
      <c r="M315" s="83"/>
      <c r="N315" s="83">
        <v>2</v>
      </c>
      <c r="O315" s="83"/>
      <c r="P315" s="84">
        <v>5</v>
      </c>
    </row>
    <row r="316" spans="1:16" x14ac:dyDescent="0.3">
      <c r="A316" s="64"/>
      <c r="B316" s="39">
        <v>0.70833333333333304</v>
      </c>
      <c r="C316" s="39">
        <v>0.75</v>
      </c>
      <c r="D316" s="18" t="str">
        <f>+IF(A316="",D315,IF(ISERROR(VLOOKUP(A316,'[1]Mode opératoire'!$D$5:$D$17,1,FALSE)),"","FERIE "))</f>
        <v/>
      </c>
      <c r="E316" s="18" t="str">
        <f t="shared" si="15"/>
        <v/>
      </c>
      <c r="F316" s="18" t="str">
        <f t="shared" si="14"/>
        <v>JOUR</v>
      </c>
      <c r="G316" s="40" t="str">
        <f t="shared" si="16"/>
        <v>JOUR</v>
      </c>
      <c r="H316" s="41"/>
      <c r="I316" s="42"/>
      <c r="J316" s="42"/>
      <c r="K316" s="42"/>
      <c r="L316" s="43"/>
      <c r="M316" s="83"/>
      <c r="N316" s="83">
        <v>2</v>
      </c>
      <c r="O316" s="83"/>
      <c r="P316" s="84">
        <v>5</v>
      </c>
    </row>
    <row r="317" spans="1:16" x14ac:dyDescent="0.3">
      <c r="A317" s="64"/>
      <c r="B317" s="39">
        <v>0.75</v>
      </c>
      <c r="C317" s="39">
        <v>0.79166666666666696</v>
      </c>
      <c r="D317" s="18" t="str">
        <f>+IF(A317="",D316,IF(ISERROR(VLOOKUP(A317,'[1]Mode opératoire'!$D$5:$D$17,1,FALSE)),"","FERIE "))</f>
        <v/>
      </c>
      <c r="E317" s="18" t="str">
        <f t="shared" si="15"/>
        <v/>
      </c>
      <c r="F317" s="18" t="str">
        <f t="shared" si="14"/>
        <v>JOUR</v>
      </c>
      <c r="G317" s="40" t="str">
        <f t="shared" si="16"/>
        <v>JOUR</v>
      </c>
      <c r="H317" s="41"/>
      <c r="I317" s="42"/>
      <c r="J317" s="42"/>
      <c r="K317" s="42"/>
      <c r="L317" s="43"/>
      <c r="M317" s="83"/>
      <c r="N317" s="83">
        <v>2</v>
      </c>
      <c r="O317" s="83"/>
      <c r="P317" s="84">
        <v>5</v>
      </c>
    </row>
    <row r="318" spans="1:16" x14ac:dyDescent="0.3">
      <c r="A318" s="64"/>
      <c r="B318" s="39">
        <v>0.79166666666666696</v>
      </c>
      <c r="C318" s="39">
        <v>0.83333333333333404</v>
      </c>
      <c r="D318" s="18" t="str">
        <f>+IF(A318="",D317,IF(ISERROR(VLOOKUP(A318,'[1]Mode opératoire'!$D$5:$D$17,1,FALSE)),"","FERIE "))</f>
        <v/>
      </c>
      <c r="E318" s="18" t="str">
        <f t="shared" si="15"/>
        <v/>
      </c>
      <c r="F318" s="18" t="str">
        <f t="shared" si="14"/>
        <v>JOUR</v>
      </c>
      <c r="G318" s="40" t="str">
        <f t="shared" si="16"/>
        <v>JOUR</v>
      </c>
      <c r="H318" s="41" t="s">
        <v>33</v>
      </c>
      <c r="I318" s="42"/>
      <c r="J318" s="42" t="s">
        <v>33</v>
      </c>
      <c r="K318" s="42" t="s">
        <v>33</v>
      </c>
      <c r="L318" s="43"/>
      <c r="M318" s="83"/>
      <c r="N318" s="83">
        <v>2</v>
      </c>
      <c r="O318" s="83"/>
      <c r="P318" s="84">
        <v>5</v>
      </c>
    </row>
    <row r="319" spans="1:16" x14ac:dyDescent="0.3">
      <c r="A319" s="64"/>
      <c r="B319" s="39">
        <v>0.83333333333333304</v>
      </c>
      <c r="C319" s="39">
        <v>0.875</v>
      </c>
      <c r="D319" s="18" t="str">
        <f>+IF(A319="",D318,IF(ISERROR(VLOOKUP(A319,'[1]Mode opératoire'!$D$5:$D$17,1,FALSE)),"","FERIE "))</f>
        <v/>
      </c>
      <c r="E319" s="18" t="str">
        <f t="shared" si="15"/>
        <v/>
      </c>
      <c r="F319" s="18" t="str">
        <f t="shared" si="14"/>
        <v>JOUR</v>
      </c>
      <c r="G319" s="40" t="str">
        <f t="shared" si="16"/>
        <v>JOUR</v>
      </c>
      <c r="H319" s="41" t="s">
        <v>38</v>
      </c>
      <c r="I319" s="42"/>
      <c r="J319" s="42" t="s">
        <v>51</v>
      </c>
      <c r="K319" s="42"/>
      <c r="L319" s="43"/>
      <c r="M319" s="83"/>
      <c r="N319" s="83">
        <v>2</v>
      </c>
      <c r="O319" s="83"/>
      <c r="P319" s="84">
        <v>5</v>
      </c>
    </row>
    <row r="320" spans="1:16" x14ac:dyDescent="0.3">
      <c r="A320" s="64"/>
      <c r="B320" s="50">
        <v>0.875</v>
      </c>
      <c r="C320" s="50">
        <v>0.91666666666666696</v>
      </c>
      <c r="D320" s="51" t="str">
        <f>+IF(A320="",D319,IF(ISERROR(VLOOKUP(A320,'[1]Mode opératoire'!$D$5:$D$17,1,FALSE)),"","FERIE "))</f>
        <v/>
      </c>
      <c r="E320" s="51" t="str">
        <f t="shared" si="15"/>
        <v/>
      </c>
      <c r="F320" s="51" t="str">
        <f t="shared" si="14"/>
        <v>NUIT</v>
      </c>
      <c r="G320" s="52" t="str">
        <f t="shared" si="16"/>
        <v>NUIT</v>
      </c>
      <c r="H320" s="53"/>
      <c r="I320" s="54"/>
      <c r="J320" s="54"/>
      <c r="K320" s="54"/>
      <c r="L320" s="55"/>
      <c r="M320" s="88"/>
      <c r="N320" s="88">
        <v>2</v>
      </c>
      <c r="O320" s="88"/>
      <c r="P320" s="89">
        <v>5</v>
      </c>
    </row>
    <row r="321" spans="1:16" x14ac:dyDescent="0.3">
      <c r="A321" s="64"/>
      <c r="B321" s="39">
        <v>0.91666666666666696</v>
      </c>
      <c r="C321" s="39">
        <v>0.95833333333333404</v>
      </c>
      <c r="D321" s="18" t="str">
        <f>+IF(A321="",D320,IF(ISERROR(VLOOKUP(A321,'[1]Mode opératoire'!$D$5:$D$17,1,FALSE)),"","FERIE "))</f>
        <v/>
      </c>
      <c r="E321" s="18" t="str">
        <f t="shared" si="15"/>
        <v/>
      </c>
      <c r="F321" s="18" t="str">
        <f t="shared" si="14"/>
        <v>NUIT</v>
      </c>
      <c r="G321" s="40" t="str">
        <f t="shared" si="16"/>
        <v>NUIT</v>
      </c>
      <c r="H321" s="41"/>
      <c r="I321" s="42"/>
      <c r="J321" s="42"/>
      <c r="K321" s="42"/>
      <c r="L321" s="43"/>
      <c r="M321" s="83"/>
      <c r="N321" s="83">
        <v>2</v>
      </c>
      <c r="O321" s="83"/>
      <c r="P321" s="84">
        <v>5</v>
      </c>
    </row>
    <row r="322" spans="1:16" ht="14.4" thickBot="1" x14ac:dyDescent="0.35">
      <c r="A322" s="65"/>
      <c r="B322" s="57">
        <v>0.95833333333333304</v>
      </c>
      <c r="C322" s="57">
        <v>1</v>
      </c>
      <c r="D322" s="58" t="str">
        <f>+IF(A322="",D321,IF(ISERROR(VLOOKUP(A322,'[1]Mode opératoire'!$D$5:$D$17,1,FALSE)),"","FERIE "))</f>
        <v/>
      </c>
      <c r="E322" s="58" t="str">
        <f t="shared" si="15"/>
        <v/>
      </c>
      <c r="F322" s="58" t="str">
        <f t="shared" si="14"/>
        <v>NUIT</v>
      </c>
      <c r="G322" s="59" t="str">
        <f t="shared" si="16"/>
        <v>NUIT</v>
      </c>
      <c r="H322" s="60" t="s">
        <v>37</v>
      </c>
      <c r="I322" s="61"/>
      <c r="J322" s="61" t="s">
        <v>37</v>
      </c>
      <c r="K322" s="61" t="s">
        <v>37</v>
      </c>
      <c r="L322" s="62"/>
      <c r="M322" s="90"/>
      <c r="N322" s="90">
        <v>2</v>
      </c>
      <c r="O322" s="90"/>
      <c r="P322" s="91">
        <v>5</v>
      </c>
    </row>
    <row r="323" spans="1:16" x14ac:dyDescent="0.3">
      <c r="A323" s="63">
        <f>+A299+1</f>
        <v>42749</v>
      </c>
      <c r="B323" s="32">
        <v>0</v>
      </c>
      <c r="C323" s="32">
        <v>4.1666666666666664E-2</v>
      </c>
      <c r="D323" s="33" t="str">
        <f>+IF(A323="",D322,IF(ISERROR(VLOOKUP(A323,'[1]Mode opératoire'!$D$5:$D$17,1,FALSE)),"","FERIE "))</f>
        <v/>
      </c>
      <c r="E323" s="33" t="str">
        <f t="shared" si="15"/>
        <v/>
      </c>
      <c r="F323" s="33" t="str">
        <f t="shared" si="14"/>
        <v>NUIT</v>
      </c>
      <c r="G323" s="34" t="str">
        <f t="shared" si="16"/>
        <v>NUIT</v>
      </c>
      <c r="H323" s="35"/>
      <c r="I323" s="36"/>
      <c r="J323" s="36"/>
      <c r="K323" s="36"/>
      <c r="L323" s="37"/>
      <c r="M323" s="81"/>
      <c r="N323" s="81"/>
      <c r="O323" s="81"/>
      <c r="P323" s="82"/>
    </row>
    <row r="324" spans="1:16" x14ac:dyDescent="0.3">
      <c r="A324" s="64"/>
      <c r="B324" s="39">
        <v>4.1666666666666664E-2</v>
      </c>
      <c r="C324" s="39">
        <v>8.3333333333333329E-2</v>
      </c>
      <c r="D324" s="18" t="str">
        <f>+IF(A324="",D323,IF(ISERROR(VLOOKUP(A324,'[1]Mode opératoire'!$D$5:$D$17,1,FALSE)),"","FERIE "))</f>
        <v/>
      </c>
      <c r="E324" s="18" t="str">
        <f t="shared" si="15"/>
        <v/>
      </c>
      <c r="F324" s="18" t="str">
        <f t="shared" si="14"/>
        <v>NUIT</v>
      </c>
      <c r="G324" s="40" t="str">
        <f t="shared" si="16"/>
        <v>NUIT</v>
      </c>
      <c r="H324" s="41"/>
      <c r="I324" s="42"/>
      <c r="J324" s="42"/>
      <c r="K324" s="42"/>
      <c r="L324" s="43"/>
      <c r="M324" s="83"/>
      <c r="N324" s="83"/>
      <c r="O324" s="83"/>
      <c r="P324" s="84"/>
    </row>
    <row r="325" spans="1:16" x14ac:dyDescent="0.3">
      <c r="A325" s="64"/>
      <c r="B325" s="39">
        <v>8.3333333333333329E-2</v>
      </c>
      <c r="C325" s="39">
        <v>0.125</v>
      </c>
      <c r="D325" s="18" t="str">
        <f>+IF(A325="",D324,IF(ISERROR(VLOOKUP(A325,'[1]Mode opératoire'!$D$5:$D$17,1,FALSE)),"","FERIE "))</f>
        <v/>
      </c>
      <c r="E325" s="18" t="str">
        <f t="shared" si="15"/>
        <v/>
      </c>
      <c r="F325" s="18" t="str">
        <f t="shared" si="14"/>
        <v>NUIT</v>
      </c>
      <c r="G325" s="40" t="str">
        <f t="shared" si="16"/>
        <v>NUIT</v>
      </c>
      <c r="H325" s="41"/>
      <c r="I325" s="42"/>
      <c r="J325" s="42"/>
      <c r="K325" s="42"/>
      <c r="L325" s="43"/>
      <c r="M325" s="83"/>
      <c r="N325" s="83"/>
      <c r="O325" s="83"/>
      <c r="P325" s="84"/>
    </row>
    <row r="326" spans="1:16" x14ac:dyDescent="0.3">
      <c r="A326" s="64"/>
      <c r="B326" s="39">
        <v>0.125</v>
      </c>
      <c r="C326" s="39">
        <v>0.16666666666666699</v>
      </c>
      <c r="D326" s="18" t="str">
        <f>+IF(A326="",D325,IF(ISERROR(VLOOKUP(A326,'[1]Mode opératoire'!$D$5:$D$17,1,FALSE)),"","FERIE "))</f>
        <v/>
      </c>
      <c r="E326" s="18" t="str">
        <f t="shared" si="15"/>
        <v/>
      </c>
      <c r="F326" s="18" t="str">
        <f t="shared" si="14"/>
        <v>NUIT</v>
      </c>
      <c r="G326" s="40" t="str">
        <f t="shared" si="16"/>
        <v>NUIT</v>
      </c>
      <c r="H326" s="41"/>
      <c r="I326" s="42"/>
      <c r="J326" s="42"/>
      <c r="K326" s="42"/>
      <c r="L326" s="43"/>
      <c r="M326" s="83"/>
      <c r="N326" s="83"/>
      <c r="O326" s="83"/>
      <c r="P326" s="84"/>
    </row>
    <row r="327" spans="1:16" x14ac:dyDescent="0.3">
      <c r="A327" s="64"/>
      <c r="B327" s="39">
        <v>0.16666666666666699</v>
      </c>
      <c r="C327" s="39">
        <v>0.20833333333333401</v>
      </c>
      <c r="D327" s="18" t="str">
        <f>+IF(A327="",D326,IF(ISERROR(VLOOKUP(A327,'[1]Mode opératoire'!$D$5:$D$17,1,FALSE)),"","FERIE "))</f>
        <v/>
      </c>
      <c r="E327" s="18" t="str">
        <f t="shared" si="15"/>
        <v/>
      </c>
      <c r="F327" s="18" t="str">
        <f t="shared" si="14"/>
        <v>NUIT</v>
      </c>
      <c r="G327" s="40" t="str">
        <f t="shared" si="16"/>
        <v>NUIT</v>
      </c>
      <c r="H327" s="41"/>
      <c r="I327" s="42"/>
      <c r="J327" s="42"/>
      <c r="K327" s="42"/>
      <c r="L327" s="43"/>
      <c r="M327" s="83"/>
      <c r="N327" s="83"/>
      <c r="O327" s="83"/>
      <c r="P327" s="84"/>
    </row>
    <row r="328" spans="1:16" x14ac:dyDescent="0.3">
      <c r="A328" s="64"/>
      <c r="B328" s="44">
        <v>0.20833333333333301</v>
      </c>
      <c r="C328" s="44">
        <v>0.25</v>
      </c>
      <c r="D328" s="45" t="str">
        <f>+IF(A328="",D327,IF(ISERROR(VLOOKUP(A328,'[1]Mode opératoire'!$D$5:$D$17,1,FALSE)),"","FERIE "))</f>
        <v/>
      </c>
      <c r="E328" s="45" t="str">
        <f t="shared" si="15"/>
        <v/>
      </c>
      <c r="F328" s="45" t="str">
        <f t="shared" si="14"/>
        <v>NUIT</v>
      </c>
      <c r="G328" s="46" t="str">
        <f t="shared" si="16"/>
        <v>NUIT</v>
      </c>
      <c r="H328" s="47"/>
      <c r="I328" s="48"/>
      <c r="J328" s="48"/>
      <c r="K328" s="48"/>
      <c r="L328" s="49"/>
      <c r="M328" s="85"/>
      <c r="N328" s="85"/>
      <c r="O328" s="85"/>
      <c r="P328" s="86"/>
    </row>
    <row r="329" spans="1:16" x14ac:dyDescent="0.3">
      <c r="A329" s="64"/>
      <c r="B329" s="39">
        <v>0.25</v>
      </c>
      <c r="C329" s="39">
        <v>0.29166666666666702</v>
      </c>
      <c r="D329" s="18" t="str">
        <f>+IF(A329="",D328,IF(ISERROR(VLOOKUP(A329,'[1]Mode opératoire'!$D$5:$D$17,1,FALSE)),"","FERIE "))</f>
        <v/>
      </c>
      <c r="E329" s="18" t="str">
        <f t="shared" si="15"/>
        <v/>
      </c>
      <c r="F329" s="18" t="str">
        <f t="shared" si="14"/>
        <v>JOUR</v>
      </c>
      <c r="G329" s="40" t="str">
        <f t="shared" si="16"/>
        <v>JOUR</v>
      </c>
      <c r="H329" s="41"/>
      <c r="I329" s="42"/>
      <c r="J329" s="42"/>
      <c r="K329" s="42"/>
      <c r="L329" s="43"/>
      <c r="M329" s="83"/>
      <c r="N329" s="83"/>
      <c r="O329" s="83"/>
      <c r="P329" s="84"/>
    </row>
    <row r="330" spans="1:16" x14ac:dyDescent="0.3">
      <c r="A330" s="64"/>
      <c r="B330" s="39">
        <v>0.29166666666666702</v>
      </c>
      <c r="C330" s="39">
        <v>0.33333333333333398</v>
      </c>
      <c r="D330" s="18" t="str">
        <f>+IF(A330="",D329,IF(ISERROR(VLOOKUP(A330,'[1]Mode opératoire'!$D$5:$D$17,1,FALSE)),"","FERIE "))</f>
        <v/>
      </c>
      <c r="E330" s="18" t="str">
        <f t="shared" si="15"/>
        <v/>
      </c>
      <c r="F330" s="18" t="str">
        <f t="shared" si="14"/>
        <v>JOUR</v>
      </c>
      <c r="G330" s="40" t="str">
        <f t="shared" si="16"/>
        <v>JOUR</v>
      </c>
      <c r="H330" s="41"/>
      <c r="I330" s="42"/>
      <c r="J330" s="42"/>
      <c r="K330" s="42"/>
      <c r="L330" s="43"/>
      <c r="M330" s="83"/>
      <c r="N330" s="83"/>
      <c r="O330" s="83"/>
      <c r="P330" s="84">
        <v>1</v>
      </c>
    </row>
    <row r="331" spans="1:16" x14ac:dyDescent="0.3">
      <c r="A331" s="64"/>
      <c r="B331" s="39">
        <v>0.33333333333333298</v>
      </c>
      <c r="C331" s="39">
        <v>0.375</v>
      </c>
      <c r="D331" s="18" t="str">
        <f>+IF(A331="",D330,IF(ISERROR(VLOOKUP(A331,'[1]Mode opératoire'!$D$5:$D$17,1,FALSE)),"","FERIE "))</f>
        <v/>
      </c>
      <c r="E331" s="18" t="str">
        <f t="shared" si="15"/>
        <v/>
      </c>
      <c r="F331" s="18" t="str">
        <f t="shared" ref="F331:F394" si="17">+IF(OR(C331&gt;hrssoir,C331&lt;=hrsmatin),"NUIT","JOUR")</f>
        <v>JOUR</v>
      </c>
      <c r="G331" s="40" t="str">
        <f t="shared" si="16"/>
        <v>JOUR</v>
      </c>
      <c r="H331" s="41"/>
      <c r="I331" s="42"/>
      <c r="J331" s="42"/>
      <c r="K331" s="42"/>
      <c r="L331" s="43"/>
      <c r="M331" s="83"/>
      <c r="N331" s="83"/>
      <c r="O331" s="83"/>
      <c r="P331" s="84">
        <v>1</v>
      </c>
    </row>
    <row r="332" spans="1:16" x14ac:dyDescent="0.3">
      <c r="A332" s="64"/>
      <c r="B332" s="39">
        <v>0.375</v>
      </c>
      <c r="C332" s="39">
        <v>0.41666666666666702</v>
      </c>
      <c r="D332" s="18" t="str">
        <f>+IF(A332="",D331,IF(ISERROR(VLOOKUP(A332,'[1]Mode opératoire'!$D$5:$D$17,1,FALSE)),"","FERIE "))</f>
        <v/>
      </c>
      <c r="E332" s="18" t="str">
        <f t="shared" ref="E332:E395" si="18">+IF(A332="",E331,IF(WEEKDAY(A332)=1,"DIMANCHE ",""))</f>
        <v/>
      </c>
      <c r="F332" s="18" t="str">
        <f t="shared" si="17"/>
        <v>JOUR</v>
      </c>
      <c r="G332" s="40" t="str">
        <f t="shared" ref="G332:G395" si="19">+IF(D332="",E332&amp;F332,D332&amp;F332)</f>
        <v>JOUR</v>
      </c>
      <c r="H332" s="41"/>
      <c r="I332" s="42"/>
      <c r="J332" s="42"/>
      <c r="K332" s="42"/>
      <c r="L332" s="43"/>
      <c r="M332" s="83"/>
      <c r="N332" s="83"/>
      <c r="O332" s="83"/>
      <c r="P332" s="84">
        <v>1</v>
      </c>
    </row>
    <row r="333" spans="1:16" x14ac:dyDescent="0.3">
      <c r="A333" s="64"/>
      <c r="B333" s="39">
        <v>0.41666666666666702</v>
      </c>
      <c r="C333" s="39">
        <v>0.45833333333333398</v>
      </c>
      <c r="D333" s="18" t="str">
        <f>+IF(A333="",D332,IF(ISERROR(VLOOKUP(A333,'[1]Mode opératoire'!$D$5:$D$17,1,FALSE)),"","FERIE "))</f>
        <v/>
      </c>
      <c r="E333" s="18" t="str">
        <f t="shared" si="18"/>
        <v/>
      </c>
      <c r="F333" s="18" t="str">
        <f t="shared" si="17"/>
        <v>JOUR</v>
      </c>
      <c r="G333" s="40" t="str">
        <f t="shared" si="19"/>
        <v>JOUR</v>
      </c>
      <c r="H333" s="41"/>
      <c r="I333" s="42"/>
      <c r="J333" s="42"/>
      <c r="K333" s="42"/>
      <c r="L333" s="43"/>
      <c r="M333" s="83"/>
      <c r="N333" s="83"/>
      <c r="O333" s="83"/>
      <c r="P333" s="84">
        <v>1</v>
      </c>
    </row>
    <row r="334" spans="1:16" x14ac:dyDescent="0.3">
      <c r="A334" s="64"/>
      <c r="B334" s="39">
        <v>0.45833333333333298</v>
      </c>
      <c r="C334" s="39">
        <v>0.5</v>
      </c>
      <c r="D334" s="18" t="str">
        <f>+IF(A334="",D333,IF(ISERROR(VLOOKUP(A334,'[1]Mode opératoire'!$D$5:$D$17,1,FALSE)),"","FERIE "))</f>
        <v/>
      </c>
      <c r="E334" s="18" t="str">
        <f t="shared" si="18"/>
        <v/>
      </c>
      <c r="F334" s="18" t="str">
        <f t="shared" si="17"/>
        <v>JOUR</v>
      </c>
      <c r="G334" s="40" t="str">
        <f t="shared" si="19"/>
        <v>JOUR</v>
      </c>
      <c r="H334" s="41"/>
      <c r="I334" s="42"/>
      <c r="J334" s="42"/>
      <c r="K334" s="42"/>
      <c r="L334" s="43"/>
      <c r="M334" s="83"/>
      <c r="N334" s="83"/>
      <c r="O334" s="83"/>
      <c r="P334" s="84">
        <v>1</v>
      </c>
    </row>
    <row r="335" spans="1:16" x14ac:dyDescent="0.3">
      <c r="A335" s="64"/>
      <c r="B335" s="39">
        <v>0.5</v>
      </c>
      <c r="C335" s="39">
        <v>0.54166666666666696</v>
      </c>
      <c r="D335" s="18" t="str">
        <f>+IF(A335="",D334,IF(ISERROR(VLOOKUP(A335,'[1]Mode opératoire'!$D$5:$D$17,1,FALSE)),"","FERIE "))</f>
        <v/>
      </c>
      <c r="E335" s="18" t="str">
        <f t="shared" si="18"/>
        <v/>
      </c>
      <c r="F335" s="18" t="str">
        <f t="shared" si="17"/>
        <v>JOUR</v>
      </c>
      <c r="G335" s="40" t="str">
        <f t="shared" si="19"/>
        <v>JOUR</v>
      </c>
      <c r="H335" s="41"/>
      <c r="I335" s="42"/>
      <c r="J335" s="42"/>
      <c r="K335" s="42"/>
      <c r="L335" s="43"/>
      <c r="M335" s="83"/>
      <c r="N335" s="83">
        <v>2</v>
      </c>
      <c r="O335" s="83"/>
      <c r="P335" s="84">
        <v>5</v>
      </c>
    </row>
    <row r="336" spans="1:16" x14ac:dyDescent="0.3">
      <c r="A336" s="64"/>
      <c r="B336" s="39">
        <v>0.54166666666666696</v>
      </c>
      <c r="C336" s="39">
        <v>0.58333333333333404</v>
      </c>
      <c r="D336" s="18" t="str">
        <f>+IF(A336="",D335,IF(ISERROR(VLOOKUP(A336,'[1]Mode opératoire'!$D$5:$D$17,1,FALSE)),"","FERIE "))</f>
        <v/>
      </c>
      <c r="E336" s="18" t="str">
        <f t="shared" si="18"/>
        <v/>
      </c>
      <c r="F336" s="18" t="str">
        <f t="shared" si="17"/>
        <v>JOUR</v>
      </c>
      <c r="G336" s="40" t="str">
        <f t="shared" si="19"/>
        <v>JOUR</v>
      </c>
      <c r="H336" s="41"/>
      <c r="I336" s="42"/>
      <c r="J336" s="42" t="s">
        <v>52</v>
      </c>
      <c r="K336" s="42" t="s">
        <v>52</v>
      </c>
      <c r="L336" s="43"/>
      <c r="M336" s="83"/>
      <c r="N336" s="83">
        <v>2</v>
      </c>
      <c r="O336" s="83"/>
      <c r="P336" s="84">
        <v>5</v>
      </c>
    </row>
    <row r="337" spans="1:16" x14ac:dyDescent="0.3">
      <c r="A337" s="64"/>
      <c r="B337" s="39">
        <v>0.58333333333333304</v>
      </c>
      <c r="C337" s="39">
        <v>0.625</v>
      </c>
      <c r="D337" s="18" t="str">
        <f>+IF(A337="",D336,IF(ISERROR(VLOOKUP(A337,'[1]Mode opératoire'!$D$5:$D$17,1,FALSE)),"","FERIE "))</f>
        <v/>
      </c>
      <c r="E337" s="18" t="str">
        <f t="shared" si="18"/>
        <v/>
      </c>
      <c r="F337" s="18" t="str">
        <f t="shared" si="17"/>
        <v>JOUR</v>
      </c>
      <c r="G337" s="40" t="str">
        <f t="shared" si="19"/>
        <v>JOUR</v>
      </c>
      <c r="H337" s="41"/>
      <c r="I337" s="42"/>
      <c r="J337" s="42" t="s">
        <v>47</v>
      </c>
      <c r="K337" s="42"/>
      <c r="L337" s="43"/>
      <c r="M337" s="83"/>
      <c r="N337" s="83">
        <v>2</v>
      </c>
      <c r="O337" s="83"/>
      <c r="P337" s="84">
        <v>5</v>
      </c>
    </row>
    <row r="338" spans="1:16" x14ac:dyDescent="0.3">
      <c r="A338" s="64"/>
      <c r="B338" s="39">
        <v>0.625</v>
      </c>
      <c r="C338" s="39">
        <v>0.66666666666666696</v>
      </c>
      <c r="D338" s="18" t="str">
        <f>+IF(A338="",D337,IF(ISERROR(VLOOKUP(A338,'[1]Mode opératoire'!$D$5:$D$17,1,FALSE)),"","FERIE "))</f>
        <v/>
      </c>
      <c r="E338" s="18" t="str">
        <f t="shared" si="18"/>
        <v/>
      </c>
      <c r="F338" s="18" t="str">
        <f t="shared" si="17"/>
        <v>JOUR</v>
      </c>
      <c r="G338" s="40" t="str">
        <f t="shared" si="19"/>
        <v>JOUR</v>
      </c>
      <c r="H338" s="41"/>
      <c r="I338" s="42"/>
      <c r="J338" s="42"/>
      <c r="K338" s="42"/>
      <c r="L338" s="43"/>
      <c r="M338" s="83"/>
      <c r="N338" s="83">
        <v>2</v>
      </c>
      <c r="O338" s="83"/>
      <c r="P338" s="84">
        <v>5</v>
      </c>
    </row>
    <row r="339" spans="1:16" x14ac:dyDescent="0.3">
      <c r="A339" s="64"/>
      <c r="B339" s="39">
        <v>0.66666666666666696</v>
      </c>
      <c r="C339" s="39">
        <v>0.70833333333333404</v>
      </c>
      <c r="D339" s="18" t="str">
        <f>+IF(A339="",D338,IF(ISERROR(VLOOKUP(A339,'[1]Mode opératoire'!$D$5:$D$17,1,FALSE)),"","FERIE "))</f>
        <v/>
      </c>
      <c r="E339" s="18" t="str">
        <f t="shared" si="18"/>
        <v/>
      </c>
      <c r="F339" s="18" t="str">
        <f t="shared" si="17"/>
        <v>JOUR</v>
      </c>
      <c r="G339" s="40" t="str">
        <f t="shared" si="19"/>
        <v>JOUR</v>
      </c>
      <c r="H339" s="41"/>
      <c r="I339" s="42"/>
      <c r="J339" s="42"/>
      <c r="K339" s="42"/>
      <c r="L339" s="43"/>
      <c r="M339" s="83"/>
      <c r="N339" s="83">
        <v>2</v>
      </c>
      <c r="O339" s="83"/>
      <c r="P339" s="84">
        <v>5</v>
      </c>
    </row>
    <row r="340" spans="1:16" x14ac:dyDescent="0.3">
      <c r="A340" s="64"/>
      <c r="B340" s="39">
        <v>0.70833333333333304</v>
      </c>
      <c r="C340" s="39">
        <v>0.75</v>
      </c>
      <c r="D340" s="18" t="str">
        <f>+IF(A340="",D339,IF(ISERROR(VLOOKUP(A340,'[1]Mode opératoire'!$D$5:$D$17,1,FALSE)),"","FERIE "))</f>
        <v/>
      </c>
      <c r="E340" s="18" t="str">
        <f t="shared" si="18"/>
        <v/>
      </c>
      <c r="F340" s="18" t="str">
        <f t="shared" si="17"/>
        <v>JOUR</v>
      </c>
      <c r="G340" s="40" t="str">
        <f t="shared" si="19"/>
        <v>JOUR</v>
      </c>
      <c r="H340" s="41"/>
      <c r="I340" s="42"/>
      <c r="J340" s="42" t="s">
        <v>53</v>
      </c>
      <c r="K340" s="42"/>
      <c r="L340" s="43"/>
      <c r="M340" s="83"/>
      <c r="N340" s="83">
        <v>2</v>
      </c>
      <c r="O340" s="83"/>
      <c r="P340" s="84">
        <v>5</v>
      </c>
    </row>
    <row r="341" spans="1:16" x14ac:dyDescent="0.3">
      <c r="A341" s="64"/>
      <c r="B341" s="39">
        <v>0.75</v>
      </c>
      <c r="C341" s="39">
        <v>0.79166666666666696</v>
      </c>
      <c r="D341" s="18" t="str">
        <f>+IF(A341="",D340,IF(ISERROR(VLOOKUP(A341,'[1]Mode opératoire'!$D$5:$D$17,1,FALSE)),"","FERIE "))</f>
        <v/>
      </c>
      <c r="E341" s="18" t="str">
        <f t="shared" si="18"/>
        <v/>
      </c>
      <c r="F341" s="18" t="str">
        <f t="shared" si="17"/>
        <v>JOUR</v>
      </c>
      <c r="G341" s="40" t="str">
        <f t="shared" si="19"/>
        <v>JOUR</v>
      </c>
      <c r="H341" s="41"/>
      <c r="I341" s="42"/>
      <c r="J341" s="42"/>
      <c r="K341" s="42"/>
      <c r="L341" s="43"/>
      <c r="M341" s="83"/>
      <c r="N341" s="83">
        <v>2</v>
      </c>
      <c r="O341" s="83"/>
      <c r="P341" s="84">
        <v>5</v>
      </c>
    </row>
    <row r="342" spans="1:16" x14ac:dyDescent="0.3">
      <c r="A342" s="64"/>
      <c r="B342" s="39">
        <v>0.79166666666666696</v>
      </c>
      <c r="C342" s="39">
        <v>0.83333333333333404</v>
      </c>
      <c r="D342" s="18" t="str">
        <f>+IF(A342="",D341,IF(ISERROR(VLOOKUP(A342,'[1]Mode opératoire'!$D$5:$D$17,1,FALSE)),"","FERIE "))</f>
        <v/>
      </c>
      <c r="E342" s="18" t="str">
        <f t="shared" si="18"/>
        <v/>
      </c>
      <c r="F342" s="18" t="str">
        <f t="shared" si="17"/>
        <v>JOUR</v>
      </c>
      <c r="G342" s="40" t="str">
        <f t="shared" si="19"/>
        <v>JOUR</v>
      </c>
      <c r="H342" s="41"/>
      <c r="I342" s="42"/>
      <c r="J342" s="42"/>
      <c r="K342" s="42"/>
      <c r="L342" s="43"/>
      <c r="M342" s="83"/>
      <c r="N342" s="83">
        <v>2</v>
      </c>
      <c r="O342" s="83"/>
      <c r="P342" s="84">
        <v>5</v>
      </c>
    </row>
    <row r="343" spans="1:16" x14ac:dyDescent="0.3">
      <c r="A343" s="64"/>
      <c r="B343" s="39">
        <v>0.83333333333333304</v>
      </c>
      <c r="C343" s="39">
        <v>0.875</v>
      </c>
      <c r="D343" s="18" t="str">
        <f>+IF(A343="",D342,IF(ISERROR(VLOOKUP(A343,'[1]Mode opératoire'!$D$5:$D$17,1,FALSE)),"","FERIE "))</f>
        <v/>
      </c>
      <c r="E343" s="18" t="str">
        <f t="shared" si="18"/>
        <v/>
      </c>
      <c r="F343" s="18" t="str">
        <f t="shared" si="17"/>
        <v>JOUR</v>
      </c>
      <c r="G343" s="40" t="str">
        <f t="shared" si="19"/>
        <v>JOUR</v>
      </c>
      <c r="H343" s="41" t="s">
        <v>38</v>
      </c>
      <c r="I343" s="42"/>
      <c r="J343" s="42"/>
      <c r="K343" s="42"/>
      <c r="L343" s="43"/>
      <c r="M343" s="83"/>
      <c r="N343" s="83">
        <v>2</v>
      </c>
      <c r="O343" s="83"/>
      <c r="P343" s="84">
        <v>5</v>
      </c>
    </row>
    <row r="344" spans="1:16" x14ac:dyDescent="0.3">
      <c r="A344" s="64"/>
      <c r="B344" s="50">
        <v>0.875</v>
      </c>
      <c r="C344" s="50">
        <v>0.91666666666666696</v>
      </c>
      <c r="D344" s="51" t="str">
        <f>+IF(A344="",D343,IF(ISERROR(VLOOKUP(A344,'[1]Mode opératoire'!$D$5:$D$17,1,FALSE)),"","FERIE "))</f>
        <v/>
      </c>
      <c r="E344" s="51" t="str">
        <f t="shared" si="18"/>
        <v/>
      </c>
      <c r="F344" s="51" t="str">
        <f t="shared" si="17"/>
        <v>NUIT</v>
      </c>
      <c r="G344" s="52" t="str">
        <f t="shared" si="19"/>
        <v>NUIT</v>
      </c>
      <c r="H344" s="53"/>
      <c r="I344" s="54"/>
      <c r="J344" s="54"/>
      <c r="K344" s="54"/>
      <c r="L344" s="55"/>
      <c r="M344" s="88"/>
      <c r="N344" s="88">
        <v>2</v>
      </c>
      <c r="O344" s="88"/>
      <c r="P344" s="89">
        <v>5</v>
      </c>
    </row>
    <row r="345" spans="1:16" x14ac:dyDescent="0.3">
      <c r="A345" s="64"/>
      <c r="B345" s="39">
        <v>0.91666666666666696</v>
      </c>
      <c r="C345" s="39">
        <v>0.95833333333333404</v>
      </c>
      <c r="D345" s="18" t="str">
        <f>+IF(A345="",D344,IF(ISERROR(VLOOKUP(A345,'[1]Mode opératoire'!$D$5:$D$17,1,FALSE)),"","FERIE "))</f>
        <v/>
      </c>
      <c r="E345" s="18" t="str">
        <f t="shared" si="18"/>
        <v/>
      </c>
      <c r="F345" s="18" t="str">
        <f t="shared" si="17"/>
        <v>NUIT</v>
      </c>
      <c r="G345" s="40" t="str">
        <f t="shared" si="19"/>
        <v>NUIT</v>
      </c>
      <c r="H345" s="41"/>
      <c r="I345" s="42"/>
      <c r="J345" s="42"/>
      <c r="K345" s="42"/>
      <c r="L345" s="43"/>
      <c r="M345" s="83"/>
      <c r="N345" s="83">
        <v>2</v>
      </c>
      <c r="O345" s="83"/>
      <c r="P345" s="84">
        <v>5</v>
      </c>
    </row>
    <row r="346" spans="1:16" ht="14.4" thickBot="1" x14ac:dyDescent="0.35">
      <c r="A346" s="65"/>
      <c r="B346" s="57">
        <v>0.95833333333333304</v>
      </c>
      <c r="C346" s="57">
        <v>1</v>
      </c>
      <c r="D346" s="58" t="str">
        <f>+IF(A346="",D345,IF(ISERROR(VLOOKUP(A346,'[1]Mode opératoire'!$D$5:$D$17,1,FALSE)),"","FERIE "))</f>
        <v/>
      </c>
      <c r="E346" s="58" t="str">
        <f t="shared" si="18"/>
        <v/>
      </c>
      <c r="F346" s="58" t="str">
        <f t="shared" si="17"/>
        <v>NUIT</v>
      </c>
      <c r="G346" s="59" t="str">
        <f t="shared" si="19"/>
        <v>NUIT</v>
      </c>
      <c r="H346" s="60" t="s">
        <v>37</v>
      </c>
      <c r="I346" s="61"/>
      <c r="J346" s="61"/>
      <c r="K346" s="61" t="s">
        <v>37</v>
      </c>
      <c r="L346" s="62"/>
      <c r="M346" s="90"/>
      <c r="N346" s="90">
        <v>2</v>
      </c>
      <c r="O346" s="90"/>
      <c r="P346" s="91">
        <v>5</v>
      </c>
    </row>
    <row r="347" spans="1:16" x14ac:dyDescent="0.3">
      <c r="A347" s="63">
        <f>+A323+1</f>
        <v>42750</v>
      </c>
      <c r="B347" s="32">
        <v>0</v>
      </c>
      <c r="C347" s="32">
        <v>4.1666666666666664E-2</v>
      </c>
      <c r="D347" s="33" t="str">
        <f>+IF(A347="",D346,IF(ISERROR(VLOOKUP(A347,'[1]Mode opératoire'!$D$5:$D$17,1,FALSE)),"","FERIE "))</f>
        <v/>
      </c>
      <c r="E347" s="33" t="str">
        <f t="shared" si="18"/>
        <v xml:space="preserve">DIMANCHE </v>
      </c>
      <c r="F347" s="33" t="str">
        <f t="shared" si="17"/>
        <v>NUIT</v>
      </c>
      <c r="G347" s="34" t="str">
        <f t="shared" si="19"/>
        <v>DIMANCHE NUIT</v>
      </c>
      <c r="H347" s="35"/>
      <c r="I347" s="36"/>
      <c r="J347" s="36"/>
      <c r="K347" s="36"/>
      <c r="L347" s="37"/>
      <c r="M347" s="81"/>
      <c r="N347" s="81"/>
      <c r="O347" s="81"/>
      <c r="P347" s="82"/>
    </row>
    <row r="348" spans="1:16" x14ac:dyDescent="0.3">
      <c r="A348" s="64"/>
      <c r="B348" s="39">
        <v>4.1666666666666664E-2</v>
      </c>
      <c r="C348" s="39">
        <v>8.3333333333333329E-2</v>
      </c>
      <c r="D348" s="18" t="str">
        <f>+IF(A348="",D347,IF(ISERROR(VLOOKUP(A348,'[1]Mode opératoire'!$D$5:$D$17,1,FALSE)),"","FERIE "))</f>
        <v/>
      </c>
      <c r="E348" s="18" t="str">
        <f t="shared" si="18"/>
        <v xml:space="preserve">DIMANCHE </v>
      </c>
      <c r="F348" s="18" t="str">
        <f t="shared" si="17"/>
        <v>NUIT</v>
      </c>
      <c r="G348" s="40" t="str">
        <f t="shared" si="19"/>
        <v>DIMANCHE NUIT</v>
      </c>
      <c r="H348" s="41"/>
      <c r="I348" s="42"/>
      <c r="J348" s="42"/>
      <c r="K348" s="42"/>
      <c r="L348" s="43"/>
      <c r="M348" s="83"/>
      <c r="N348" s="83"/>
      <c r="O348" s="83"/>
      <c r="P348" s="84"/>
    </row>
    <row r="349" spans="1:16" x14ac:dyDescent="0.3">
      <c r="A349" s="64"/>
      <c r="B349" s="39">
        <v>8.3333333333333329E-2</v>
      </c>
      <c r="C349" s="39">
        <v>0.125</v>
      </c>
      <c r="D349" s="18" t="str">
        <f>+IF(A349="",D348,IF(ISERROR(VLOOKUP(A349,'[1]Mode opératoire'!$D$5:$D$17,1,FALSE)),"","FERIE "))</f>
        <v/>
      </c>
      <c r="E349" s="18" t="str">
        <f t="shared" si="18"/>
        <v xml:space="preserve">DIMANCHE </v>
      </c>
      <c r="F349" s="18" t="str">
        <f t="shared" si="17"/>
        <v>NUIT</v>
      </c>
      <c r="G349" s="40" t="str">
        <f t="shared" si="19"/>
        <v>DIMANCHE NUIT</v>
      </c>
      <c r="H349" s="41"/>
      <c r="I349" s="42"/>
      <c r="J349" s="42"/>
      <c r="K349" s="42"/>
      <c r="L349" s="43"/>
      <c r="M349" s="83"/>
      <c r="N349" s="83"/>
      <c r="O349" s="83"/>
      <c r="P349" s="84"/>
    </row>
    <row r="350" spans="1:16" x14ac:dyDescent="0.3">
      <c r="A350" s="64"/>
      <c r="B350" s="39">
        <v>0.125</v>
      </c>
      <c r="C350" s="39">
        <v>0.16666666666666699</v>
      </c>
      <c r="D350" s="18" t="str">
        <f>+IF(A350="",D349,IF(ISERROR(VLOOKUP(A350,'[1]Mode opératoire'!$D$5:$D$17,1,FALSE)),"","FERIE "))</f>
        <v/>
      </c>
      <c r="E350" s="18" t="str">
        <f t="shared" si="18"/>
        <v xml:space="preserve">DIMANCHE </v>
      </c>
      <c r="F350" s="18" t="str">
        <f t="shared" si="17"/>
        <v>NUIT</v>
      </c>
      <c r="G350" s="40" t="str">
        <f t="shared" si="19"/>
        <v>DIMANCHE NUIT</v>
      </c>
      <c r="H350" s="41"/>
      <c r="I350" s="42"/>
      <c r="J350" s="42"/>
      <c r="K350" s="42"/>
      <c r="L350" s="43"/>
      <c r="M350" s="83"/>
      <c r="N350" s="83"/>
      <c r="O350" s="83"/>
      <c r="P350" s="84"/>
    </row>
    <row r="351" spans="1:16" x14ac:dyDescent="0.3">
      <c r="A351" s="64"/>
      <c r="B351" s="39">
        <v>0.16666666666666699</v>
      </c>
      <c r="C351" s="39">
        <v>0.20833333333333401</v>
      </c>
      <c r="D351" s="18" t="str">
        <f>+IF(A351="",D350,IF(ISERROR(VLOOKUP(A351,'[1]Mode opératoire'!$D$5:$D$17,1,FALSE)),"","FERIE "))</f>
        <v/>
      </c>
      <c r="E351" s="18" t="str">
        <f t="shared" si="18"/>
        <v xml:space="preserve">DIMANCHE </v>
      </c>
      <c r="F351" s="18" t="str">
        <f t="shared" si="17"/>
        <v>NUIT</v>
      </c>
      <c r="G351" s="40" t="str">
        <f t="shared" si="19"/>
        <v>DIMANCHE NUIT</v>
      </c>
      <c r="H351" s="41"/>
      <c r="I351" s="42"/>
      <c r="J351" s="42"/>
      <c r="K351" s="42"/>
      <c r="L351" s="43"/>
      <c r="M351" s="83"/>
      <c r="N351" s="83"/>
      <c r="O351" s="83"/>
      <c r="P351" s="84"/>
    </row>
    <row r="352" spans="1:16" x14ac:dyDescent="0.3">
      <c r="A352" s="64"/>
      <c r="B352" s="44">
        <v>0.20833333333333301</v>
      </c>
      <c r="C352" s="44">
        <v>0.25</v>
      </c>
      <c r="D352" s="45" t="str">
        <f>+IF(A352="",D351,IF(ISERROR(VLOOKUP(A352,'[1]Mode opératoire'!$D$5:$D$17,1,FALSE)),"","FERIE "))</f>
        <v/>
      </c>
      <c r="E352" s="45" t="str">
        <f t="shared" si="18"/>
        <v xml:space="preserve">DIMANCHE </v>
      </c>
      <c r="F352" s="45" t="str">
        <f t="shared" si="17"/>
        <v>NUIT</v>
      </c>
      <c r="G352" s="46" t="str">
        <f t="shared" si="19"/>
        <v>DIMANCHE NUIT</v>
      </c>
      <c r="H352" s="47"/>
      <c r="I352" s="48"/>
      <c r="J352" s="48"/>
      <c r="K352" s="48"/>
      <c r="L352" s="49"/>
      <c r="M352" s="85"/>
      <c r="N352" s="85"/>
      <c r="O352" s="85"/>
      <c r="P352" s="86"/>
    </row>
    <row r="353" spans="1:16" x14ac:dyDescent="0.3">
      <c r="A353" s="64"/>
      <c r="B353" s="39">
        <v>0.25</v>
      </c>
      <c r="C353" s="39">
        <v>0.29166666666666702</v>
      </c>
      <c r="D353" s="18" t="str">
        <f>+IF(A353="",D352,IF(ISERROR(VLOOKUP(A353,'[1]Mode opératoire'!$D$5:$D$17,1,FALSE)),"","FERIE "))</f>
        <v/>
      </c>
      <c r="E353" s="18" t="str">
        <f t="shared" si="18"/>
        <v xml:space="preserve">DIMANCHE </v>
      </c>
      <c r="F353" s="18" t="str">
        <f t="shared" si="17"/>
        <v>JOUR</v>
      </c>
      <c r="G353" s="40" t="str">
        <f t="shared" si="19"/>
        <v>DIMANCHE JOUR</v>
      </c>
      <c r="H353" s="41"/>
      <c r="I353" s="42"/>
      <c r="J353" s="42"/>
      <c r="K353" s="42"/>
      <c r="L353" s="43"/>
      <c r="M353" s="83"/>
      <c r="N353" s="83"/>
      <c r="O353" s="83"/>
      <c r="P353" s="84"/>
    </row>
    <row r="354" spans="1:16" x14ac:dyDescent="0.3">
      <c r="A354" s="64"/>
      <c r="B354" s="39">
        <v>0.29166666666666702</v>
      </c>
      <c r="C354" s="39">
        <v>0.33333333333333398</v>
      </c>
      <c r="D354" s="18" t="str">
        <f>+IF(A354="",D353,IF(ISERROR(VLOOKUP(A354,'[1]Mode opératoire'!$D$5:$D$17,1,FALSE)),"","FERIE "))</f>
        <v/>
      </c>
      <c r="E354" s="18" t="str">
        <f t="shared" si="18"/>
        <v xml:space="preserve">DIMANCHE </v>
      </c>
      <c r="F354" s="18" t="str">
        <f t="shared" si="17"/>
        <v>JOUR</v>
      </c>
      <c r="G354" s="40" t="str">
        <f t="shared" si="19"/>
        <v>DIMANCHE JOUR</v>
      </c>
      <c r="H354" s="41"/>
      <c r="I354" s="42"/>
      <c r="J354" s="42"/>
      <c r="K354" s="42"/>
      <c r="L354" s="43"/>
      <c r="M354" s="83"/>
      <c r="N354" s="83"/>
      <c r="O354" s="83"/>
      <c r="P354" s="84"/>
    </row>
    <row r="355" spans="1:16" x14ac:dyDescent="0.3">
      <c r="A355" s="64"/>
      <c r="B355" s="39">
        <v>0.33333333333333298</v>
      </c>
      <c r="C355" s="39">
        <v>0.375</v>
      </c>
      <c r="D355" s="18" t="str">
        <f>+IF(A355="",D354,IF(ISERROR(VLOOKUP(A355,'[1]Mode opératoire'!$D$5:$D$17,1,FALSE)),"","FERIE "))</f>
        <v/>
      </c>
      <c r="E355" s="18" t="str">
        <f t="shared" si="18"/>
        <v xml:space="preserve">DIMANCHE </v>
      </c>
      <c r="F355" s="18" t="str">
        <f t="shared" si="17"/>
        <v>JOUR</v>
      </c>
      <c r="G355" s="40" t="str">
        <f t="shared" si="19"/>
        <v>DIMANCHE JOUR</v>
      </c>
      <c r="H355" s="41"/>
      <c r="I355" s="42"/>
      <c r="J355" s="42"/>
      <c r="K355" s="42"/>
      <c r="L355" s="43"/>
      <c r="M355" s="83"/>
      <c r="N355" s="83"/>
      <c r="O355" s="83"/>
      <c r="P355" s="84"/>
    </row>
    <row r="356" spans="1:16" x14ac:dyDescent="0.3">
      <c r="A356" s="64"/>
      <c r="B356" s="39">
        <v>0.375</v>
      </c>
      <c r="C356" s="39">
        <v>0.41666666666666702</v>
      </c>
      <c r="D356" s="18" t="str">
        <f>+IF(A356="",D355,IF(ISERROR(VLOOKUP(A356,'[1]Mode opératoire'!$D$5:$D$17,1,FALSE)),"","FERIE "))</f>
        <v/>
      </c>
      <c r="E356" s="18" t="str">
        <f t="shared" si="18"/>
        <v xml:space="preserve">DIMANCHE </v>
      </c>
      <c r="F356" s="18" t="str">
        <f t="shared" si="17"/>
        <v>JOUR</v>
      </c>
      <c r="G356" s="40" t="str">
        <f t="shared" si="19"/>
        <v>DIMANCHE JOUR</v>
      </c>
      <c r="H356" s="41"/>
      <c r="I356" s="42"/>
      <c r="J356" s="42"/>
      <c r="K356" s="42"/>
      <c r="L356" s="43"/>
      <c r="M356" s="83"/>
      <c r="N356" s="83"/>
      <c r="O356" s="83"/>
      <c r="P356" s="84"/>
    </row>
    <row r="357" spans="1:16" x14ac:dyDescent="0.3">
      <c r="A357" s="64"/>
      <c r="B357" s="39">
        <v>0.41666666666666702</v>
      </c>
      <c r="C357" s="39">
        <v>0.45833333333333398</v>
      </c>
      <c r="D357" s="18" t="str">
        <f>+IF(A357="",D356,IF(ISERROR(VLOOKUP(A357,'[1]Mode opératoire'!$D$5:$D$17,1,FALSE)),"","FERIE "))</f>
        <v/>
      </c>
      <c r="E357" s="18" t="str">
        <f t="shared" si="18"/>
        <v xml:space="preserve">DIMANCHE </v>
      </c>
      <c r="F357" s="18" t="str">
        <f t="shared" si="17"/>
        <v>JOUR</v>
      </c>
      <c r="G357" s="40" t="str">
        <f t="shared" si="19"/>
        <v>DIMANCHE JOUR</v>
      </c>
      <c r="H357" s="41"/>
      <c r="I357" s="42"/>
      <c r="J357" s="42"/>
      <c r="K357" s="42"/>
      <c r="L357" s="43"/>
      <c r="M357" s="83"/>
      <c r="N357" s="83">
        <v>2</v>
      </c>
      <c r="O357" s="83"/>
      <c r="P357" s="84">
        <v>5</v>
      </c>
    </row>
    <row r="358" spans="1:16" x14ac:dyDescent="0.3">
      <c r="A358" s="64"/>
      <c r="B358" s="39">
        <v>0.45833333333333298</v>
      </c>
      <c r="C358" s="39">
        <v>0.5</v>
      </c>
      <c r="D358" s="18" t="str">
        <f>+IF(A358="",D357,IF(ISERROR(VLOOKUP(A358,'[1]Mode opératoire'!$D$5:$D$17,1,FALSE)),"","FERIE "))</f>
        <v/>
      </c>
      <c r="E358" s="18" t="str">
        <f t="shared" si="18"/>
        <v xml:space="preserve">DIMANCHE </v>
      </c>
      <c r="F358" s="18" t="str">
        <f t="shared" si="17"/>
        <v>JOUR</v>
      </c>
      <c r="G358" s="40" t="str">
        <f t="shared" si="19"/>
        <v>DIMANCHE JOUR</v>
      </c>
      <c r="H358" s="41" t="s">
        <v>39</v>
      </c>
      <c r="I358" s="42" t="s">
        <v>39</v>
      </c>
      <c r="J358" s="42" t="s">
        <v>39</v>
      </c>
      <c r="K358" s="42" t="s">
        <v>39</v>
      </c>
      <c r="L358" s="43"/>
      <c r="M358" s="83"/>
      <c r="N358" s="83">
        <v>2</v>
      </c>
      <c r="O358" s="83"/>
      <c r="P358" s="84">
        <v>5</v>
      </c>
    </row>
    <row r="359" spans="1:16" x14ac:dyDescent="0.3">
      <c r="A359" s="64"/>
      <c r="B359" s="39">
        <v>0.5</v>
      </c>
      <c r="C359" s="39">
        <v>0.54166666666666696</v>
      </c>
      <c r="D359" s="18" t="str">
        <f>+IF(A359="",D358,IF(ISERROR(VLOOKUP(A359,'[1]Mode opératoire'!$D$5:$D$17,1,FALSE)),"","FERIE "))</f>
        <v/>
      </c>
      <c r="E359" s="18" t="str">
        <f t="shared" si="18"/>
        <v xml:space="preserve">DIMANCHE </v>
      </c>
      <c r="F359" s="18" t="str">
        <f t="shared" si="17"/>
        <v>JOUR</v>
      </c>
      <c r="G359" s="40" t="str">
        <f t="shared" si="19"/>
        <v>DIMANCHE JOUR</v>
      </c>
      <c r="H359" s="41"/>
      <c r="I359" s="42"/>
      <c r="J359" s="42"/>
      <c r="K359" s="42" t="s">
        <v>40</v>
      </c>
      <c r="L359" s="43"/>
      <c r="M359" s="83"/>
      <c r="N359" s="83">
        <v>2</v>
      </c>
      <c r="O359" s="83"/>
      <c r="P359" s="84">
        <v>5</v>
      </c>
    </row>
    <row r="360" spans="1:16" x14ac:dyDescent="0.3">
      <c r="A360" s="64"/>
      <c r="B360" s="39">
        <v>0.54166666666666696</v>
      </c>
      <c r="C360" s="39">
        <v>0.58333333333333404</v>
      </c>
      <c r="D360" s="18" t="str">
        <f>+IF(A360="",D359,IF(ISERROR(VLOOKUP(A360,'[1]Mode opératoire'!$D$5:$D$17,1,FALSE)),"","FERIE "))</f>
        <v/>
      </c>
      <c r="E360" s="18" t="str">
        <f t="shared" si="18"/>
        <v xml:space="preserve">DIMANCHE </v>
      </c>
      <c r="F360" s="18" t="str">
        <f t="shared" si="17"/>
        <v>JOUR</v>
      </c>
      <c r="G360" s="40" t="str">
        <f t="shared" si="19"/>
        <v>DIMANCHE JOUR</v>
      </c>
      <c r="H360" s="41"/>
      <c r="I360" s="42"/>
      <c r="J360" s="42"/>
      <c r="K360" s="42"/>
      <c r="L360" s="43"/>
      <c r="M360" s="83"/>
      <c r="N360" s="83">
        <v>2</v>
      </c>
      <c r="O360" s="83"/>
      <c r="P360" s="84">
        <v>5</v>
      </c>
    </row>
    <row r="361" spans="1:16" x14ac:dyDescent="0.3">
      <c r="A361" s="64"/>
      <c r="B361" s="39">
        <v>0.58333333333333304</v>
      </c>
      <c r="C361" s="39">
        <v>0.625</v>
      </c>
      <c r="D361" s="18" t="str">
        <f>+IF(A361="",D360,IF(ISERROR(VLOOKUP(A361,'[1]Mode opératoire'!$D$5:$D$17,1,FALSE)),"","FERIE "))</f>
        <v/>
      </c>
      <c r="E361" s="18" t="str">
        <f t="shared" si="18"/>
        <v xml:space="preserve">DIMANCHE </v>
      </c>
      <c r="F361" s="18" t="str">
        <f t="shared" si="17"/>
        <v>JOUR</v>
      </c>
      <c r="G361" s="40" t="str">
        <f t="shared" si="19"/>
        <v>DIMANCHE JOUR</v>
      </c>
      <c r="H361" s="41" t="s">
        <v>54</v>
      </c>
      <c r="I361" s="42"/>
      <c r="J361" s="42" t="s">
        <v>54</v>
      </c>
      <c r="K361" s="42"/>
      <c r="L361" s="43"/>
      <c r="M361" s="83"/>
      <c r="N361" s="83">
        <v>2</v>
      </c>
      <c r="O361" s="83"/>
      <c r="P361" s="84">
        <v>5</v>
      </c>
    </row>
    <row r="362" spans="1:16" x14ac:dyDescent="0.3">
      <c r="A362" s="64"/>
      <c r="B362" s="39">
        <v>0.625</v>
      </c>
      <c r="C362" s="39">
        <v>0.66666666666666696</v>
      </c>
      <c r="D362" s="18" t="str">
        <f>+IF(A362="",D361,IF(ISERROR(VLOOKUP(A362,'[1]Mode opératoire'!$D$5:$D$17,1,FALSE)),"","FERIE "))</f>
        <v/>
      </c>
      <c r="E362" s="18" t="str">
        <f t="shared" si="18"/>
        <v xml:space="preserve">DIMANCHE </v>
      </c>
      <c r="F362" s="18" t="str">
        <f t="shared" si="17"/>
        <v>JOUR</v>
      </c>
      <c r="G362" s="40" t="str">
        <f t="shared" si="19"/>
        <v>DIMANCHE JOUR</v>
      </c>
      <c r="H362" s="41" t="s">
        <v>55</v>
      </c>
      <c r="I362" s="42"/>
      <c r="J362" s="42" t="s">
        <v>56</v>
      </c>
      <c r="K362" s="42"/>
      <c r="L362" s="43"/>
      <c r="M362" s="83"/>
      <c r="N362" s="83">
        <v>2</v>
      </c>
      <c r="O362" s="83"/>
      <c r="P362" s="84">
        <v>5</v>
      </c>
    </row>
    <row r="363" spans="1:16" x14ac:dyDescent="0.3">
      <c r="A363" s="64"/>
      <c r="B363" s="39">
        <v>0.66666666666666696</v>
      </c>
      <c r="C363" s="39">
        <v>0.70833333333333404</v>
      </c>
      <c r="D363" s="18" t="str">
        <f>+IF(A363="",D362,IF(ISERROR(VLOOKUP(A363,'[1]Mode opératoire'!$D$5:$D$17,1,FALSE)),"","FERIE "))</f>
        <v/>
      </c>
      <c r="E363" s="18" t="str">
        <f t="shared" si="18"/>
        <v xml:space="preserve">DIMANCHE </v>
      </c>
      <c r="F363" s="18" t="str">
        <f t="shared" si="17"/>
        <v>JOUR</v>
      </c>
      <c r="G363" s="40" t="str">
        <f t="shared" si="19"/>
        <v>DIMANCHE JOUR</v>
      </c>
      <c r="H363" s="41"/>
      <c r="I363" s="42"/>
      <c r="J363" s="42"/>
      <c r="K363" s="42"/>
      <c r="L363" s="43"/>
      <c r="M363" s="83"/>
      <c r="N363" s="83">
        <v>2</v>
      </c>
      <c r="O363" s="83"/>
      <c r="P363" s="84">
        <v>5</v>
      </c>
    </row>
    <row r="364" spans="1:16" x14ac:dyDescent="0.3">
      <c r="A364" s="64"/>
      <c r="B364" s="39">
        <v>0.70833333333333304</v>
      </c>
      <c r="C364" s="39">
        <v>0.75</v>
      </c>
      <c r="D364" s="18" t="str">
        <f>+IF(A364="",D363,IF(ISERROR(VLOOKUP(A364,'[1]Mode opératoire'!$D$5:$D$17,1,FALSE)),"","FERIE "))</f>
        <v/>
      </c>
      <c r="E364" s="18" t="str">
        <f t="shared" si="18"/>
        <v xml:space="preserve">DIMANCHE </v>
      </c>
      <c r="F364" s="18" t="str">
        <f t="shared" si="17"/>
        <v>JOUR</v>
      </c>
      <c r="G364" s="40" t="str">
        <f t="shared" si="19"/>
        <v>DIMANCHE JOUR</v>
      </c>
      <c r="H364" s="41"/>
      <c r="I364" s="42"/>
      <c r="J364" s="42"/>
      <c r="K364" s="42"/>
      <c r="L364" s="43"/>
      <c r="M364" s="83"/>
      <c r="N364" s="83">
        <v>2</v>
      </c>
      <c r="O364" s="83"/>
      <c r="P364" s="84">
        <v>5</v>
      </c>
    </row>
    <row r="365" spans="1:16" x14ac:dyDescent="0.3">
      <c r="A365" s="64"/>
      <c r="B365" s="39">
        <v>0.75</v>
      </c>
      <c r="C365" s="39">
        <v>0.79166666666666696</v>
      </c>
      <c r="D365" s="18" t="str">
        <f>+IF(A365="",D364,IF(ISERROR(VLOOKUP(A365,'[1]Mode opératoire'!$D$5:$D$17,1,FALSE)),"","FERIE "))</f>
        <v/>
      </c>
      <c r="E365" s="18" t="str">
        <f t="shared" si="18"/>
        <v xml:space="preserve">DIMANCHE </v>
      </c>
      <c r="F365" s="18" t="str">
        <f t="shared" si="17"/>
        <v>JOUR</v>
      </c>
      <c r="G365" s="40" t="str">
        <f t="shared" si="19"/>
        <v>DIMANCHE JOUR</v>
      </c>
      <c r="H365" s="41" t="s">
        <v>57</v>
      </c>
      <c r="I365" s="42" t="s">
        <v>57</v>
      </c>
      <c r="J365" s="42" t="s">
        <v>57</v>
      </c>
      <c r="K365" s="42" t="s">
        <v>57</v>
      </c>
      <c r="L365" s="43"/>
      <c r="M365" s="83"/>
      <c r="N365" s="83">
        <v>2</v>
      </c>
      <c r="O365" s="83"/>
      <c r="P365" s="84">
        <v>5</v>
      </c>
    </row>
    <row r="366" spans="1:16" x14ac:dyDescent="0.3">
      <c r="A366" s="64"/>
      <c r="B366" s="39">
        <v>0.79166666666666696</v>
      </c>
      <c r="C366" s="39">
        <v>0.83333333333333404</v>
      </c>
      <c r="D366" s="18" t="str">
        <f>+IF(A366="",D365,IF(ISERROR(VLOOKUP(A366,'[1]Mode opératoire'!$D$5:$D$17,1,FALSE)),"","FERIE "))</f>
        <v/>
      </c>
      <c r="E366" s="18" t="str">
        <f t="shared" si="18"/>
        <v xml:space="preserve">DIMANCHE </v>
      </c>
      <c r="F366" s="18" t="str">
        <f t="shared" si="17"/>
        <v>JOUR</v>
      </c>
      <c r="G366" s="40" t="str">
        <f t="shared" si="19"/>
        <v>DIMANCHE JOUR</v>
      </c>
      <c r="H366" s="41"/>
      <c r="I366" s="42"/>
      <c r="J366" s="42"/>
      <c r="K366" s="42"/>
      <c r="L366" s="43"/>
      <c r="M366" s="83"/>
      <c r="N366" s="83"/>
      <c r="O366" s="83"/>
      <c r="P366" s="84"/>
    </row>
    <row r="367" spans="1:16" x14ac:dyDescent="0.3">
      <c r="A367" s="64"/>
      <c r="B367" s="39">
        <v>0.83333333333333304</v>
      </c>
      <c r="C367" s="39">
        <v>0.875</v>
      </c>
      <c r="D367" s="18" t="str">
        <f>+IF(A367="",D366,IF(ISERROR(VLOOKUP(A367,'[1]Mode opératoire'!$D$5:$D$17,1,FALSE)),"","FERIE "))</f>
        <v/>
      </c>
      <c r="E367" s="18" t="str">
        <f t="shared" si="18"/>
        <v xml:space="preserve">DIMANCHE </v>
      </c>
      <c r="F367" s="18" t="str">
        <f t="shared" si="17"/>
        <v>JOUR</v>
      </c>
      <c r="G367" s="40" t="str">
        <f t="shared" si="19"/>
        <v>DIMANCHE JOUR</v>
      </c>
      <c r="H367" s="41"/>
      <c r="I367" s="42"/>
      <c r="J367" s="42"/>
      <c r="K367" s="42"/>
      <c r="L367" s="43"/>
      <c r="M367" s="83"/>
      <c r="N367" s="83"/>
      <c r="O367" s="83"/>
      <c r="P367" s="84"/>
    </row>
    <row r="368" spans="1:16" x14ac:dyDescent="0.3">
      <c r="A368" s="64"/>
      <c r="B368" s="50">
        <v>0.875</v>
      </c>
      <c r="C368" s="50">
        <v>0.91666666666666696</v>
      </c>
      <c r="D368" s="51" t="str">
        <f>+IF(A368="",D367,IF(ISERROR(VLOOKUP(A368,'[1]Mode opératoire'!$D$5:$D$17,1,FALSE)),"","FERIE "))</f>
        <v/>
      </c>
      <c r="E368" s="51" t="str">
        <f t="shared" si="18"/>
        <v xml:space="preserve">DIMANCHE </v>
      </c>
      <c r="F368" s="51" t="str">
        <f t="shared" si="17"/>
        <v>NUIT</v>
      </c>
      <c r="G368" s="52" t="str">
        <f t="shared" si="19"/>
        <v>DIMANCHE NUIT</v>
      </c>
      <c r="H368" s="53"/>
      <c r="I368" s="54"/>
      <c r="J368" s="54"/>
      <c r="K368" s="54"/>
      <c r="L368" s="55"/>
      <c r="M368" s="88"/>
      <c r="N368" s="88"/>
      <c r="O368" s="88"/>
      <c r="P368" s="89"/>
    </row>
    <row r="369" spans="1:16" x14ac:dyDescent="0.3">
      <c r="A369" s="64"/>
      <c r="B369" s="39">
        <v>0.91666666666666696</v>
      </c>
      <c r="C369" s="39">
        <v>0.95833333333333404</v>
      </c>
      <c r="D369" s="18" t="str">
        <f>+IF(A369="",D368,IF(ISERROR(VLOOKUP(A369,'[1]Mode opératoire'!$D$5:$D$17,1,FALSE)),"","FERIE "))</f>
        <v/>
      </c>
      <c r="E369" s="18" t="str">
        <f t="shared" si="18"/>
        <v xml:space="preserve">DIMANCHE </v>
      </c>
      <c r="F369" s="18" t="str">
        <f t="shared" si="17"/>
        <v>NUIT</v>
      </c>
      <c r="G369" s="40" t="str">
        <f t="shared" si="19"/>
        <v>DIMANCHE NUIT</v>
      </c>
      <c r="H369" s="41"/>
      <c r="I369" s="42"/>
      <c r="J369" s="42"/>
      <c r="K369" s="42"/>
      <c r="L369" s="43"/>
      <c r="M369" s="83"/>
      <c r="N369" s="83"/>
      <c r="O369" s="83"/>
      <c r="P369" s="84"/>
    </row>
    <row r="370" spans="1:16" ht="14.4" thickBot="1" x14ac:dyDescent="0.35">
      <c r="A370" s="65"/>
      <c r="B370" s="57">
        <v>0.95833333333333304</v>
      </c>
      <c r="C370" s="57">
        <v>1</v>
      </c>
      <c r="D370" s="58" t="str">
        <f>+IF(A370="",D369,IF(ISERROR(VLOOKUP(A370,'[1]Mode opératoire'!$D$5:$D$17,1,FALSE)),"","FERIE "))</f>
        <v/>
      </c>
      <c r="E370" s="58" t="str">
        <f t="shared" si="18"/>
        <v xml:space="preserve">DIMANCHE </v>
      </c>
      <c r="F370" s="58" t="str">
        <f t="shared" si="17"/>
        <v>NUIT</v>
      </c>
      <c r="G370" s="59" t="str">
        <f t="shared" si="19"/>
        <v>DIMANCHE NUIT</v>
      </c>
      <c r="H370" s="60"/>
      <c r="I370" s="61"/>
      <c r="J370" s="61"/>
      <c r="K370" s="61"/>
      <c r="L370" s="62"/>
      <c r="M370" s="90"/>
      <c r="N370" s="90"/>
      <c r="O370" s="90"/>
      <c r="P370" s="91"/>
    </row>
    <row r="371" spans="1:16" x14ac:dyDescent="0.3">
      <c r="A371" s="63">
        <f>+A347+1</f>
        <v>42751</v>
      </c>
      <c r="B371" s="32">
        <v>0</v>
      </c>
      <c r="C371" s="32">
        <v>4.1666666666666664E-2</v>
      </c>
      <c r="D371" s="33" t="str">
        <f>+IF(A371="",D370,IF(ISERROR(VLOOKUP(A371,'[1]Mode opératoire'!$D$5:$D$17,1,FALSE)),"","FERIE "))</f>
        <v/>
      </c>
      <c r="E371" s="33" t="str">
        <f t="shared" si="18"/>
        <v/>
      </c>
      <c r="F371" s="33" t="str">
        <f t="shared" si="17"/>
        <v>NUIT</v>
      </c>
      <c r="G371" s="34" t="str">
        <f t="shared" si="19"/>
        <v>NUIT</v>
      </c>
      <c r="H371" s="35"/>
      <c r="I371" s="36"/>
      <c r="J371" s="36"/>
      <c r="K371" s="36"/>
      <c r="L371" s="37"/>
      <c r="M371" s="81"/>
      <c r="N371" s="81"/>
      <c r="O371" s="81"/>
      <c r="P371" s="82"/>
    </row>
    <row r="372" spans="1:16" x14ac:dyDescent="0.3">
      <c r="A372" s="64"/>
      <c r="B372" s="39">
        <v>4.1666666666666664E-2</v>
      </c>
      <c r="C372" s="39">
        <v>8.3333333333333329E-2</v>
      </c>
      <c r="D372" s="18" t="str">
        <f>+IF(A372="",D371,IF(ISERROR(VLOOKUP(A372,'[1]Mode opératoire'!$D$5:$D$17,1,FALSE)),"","FERIE "))</f>
        <v/>
      </c>
      <c r="E372" s="18" t="str">
        <f t="shared" si="18"/>
        <v/>
      </c>
      <c r="F372" s="18" t="str">
        <f t="shared" si="17"/>
        <v>NUIT</v>
      </c>
      <c r="G372" s="40" t="str">
        <f t="shared" si="19"/>
        <v>NUIT</v>
      </c>
      <c r="H372" s="41"/>
      <c r="I372" s="42"/>
      <c r="J372" s="42"/>
      <c r="K372" s="42"/>
      <c r="L372" s="43"/>
      <c r="M372" s="83"/>
      <c r="N372" s="83"/>
      <c r="O372" s="83"/>
      <c r="P372" s="84"/>
    </row>
    <row r="373" spans="1:16" x14ac:dyDescent="0.3">
      <c r="A373" s="64"/>
      <c r="B373" s="39">
        <v>8.3333333333333329E-2</v>
      </c>
      <c r="C373" s="39">
        <v>0.125</v>
      </c>
      <c r="D373" s="18" t="str">
        <f>+IF(A373="",D372,IF(ISERROR(VLOOKUP(A373,'[1]Mode opératoire'!$D$5:$D$17,1,FALSE)),"","FERIE "))</f>
        <v/>
      </c>
      <c r="E373" s="18" t="str">
        <f t="shared" si="18"/>
        <v/>
      </c>
      <c r="F373" s="18" t="str">
        <f t="shared" si="17"/>
        <v>NUIT</v>
      </c>
      <c r="G373" s="40" t="str">
        <f t="shared" si="19"/>
        <v>NUIT</v>
      </c>
      <c r="H373" s="41"/>
      <c r="I373" s="42"/>
      <c r="J373" s="42"/>
      <c r="K373" s="42"/>
      <c r="L373" s="43"/>
      <c r="M373" s="83"/>
      <c r="N373" s="83"/>
      <c r="O373" s="83"/>
      <c r="P373" s="84"/>
    </row>
    <row r="374" spans="1:16" x14ac:dyDescent="0.3">
      <c r="A374" s="64"/>
      <c r="B374" s="39">
        <v>0.125</v>
      </c>
      <c r="C374" s="39">
        <v>0.16666666666666699</v>
      </c>
      <c r="D374" s="18" t="str">
        <f>+IF(A374="",D373,IF(ISERROR(VLOOKUP(A374,'[1]Mode opératoire'!$D$5:$D$17,1,FALSE)),"","FERIE "))</f>
        <v/>
      </c>
      <c r="E374" s="18" t="str">
        <f t="shared" si="18"/>
        <v/>
      </c>
      <c r="F374" s="18" t="str">
        <f t="shared" si="17"/>
        <v>NUIT</v>
      </c>
      <c r="G374" s="40" t="str">
        <f t="shared" si="19"/>
        <v>NUIT</v>
      </c>
      <c r="H374" s="41"/>
      <c r="I374" s="42"/>
      <c r="J374" s="42"/>
      <c r="K374" s="42"/>
      <c r="L374" s="43"/>
      <c r="M374" s="83"/>
      <c r="N374" s="83"/>
      <c r="O374" s="83"/>
      <c r="P374" s="84"/>
    </row>
    <row r="375" spans="1:16" x14ac:dyDescent="0.3">
      <c r="A375" s="64"/>
      <c r="B375" s="39">
        <v>0.16666666666666699</v>
      </c>
      <c r="C375" s="39">
        <v>0.20833333333333401</v>
      </c>
      <c r="D375" s="18" t="str">
        <f>+IF(A375="",D374,IF(ISERROR(VLOOKUP(A375,'[1]Mode opératoire'!$D$5:$D$17,1,FALSE)),"","FERIE "))</f>
        <v/>
      </c>
      <c r="E375" s="18" t="str">
        <f t="shared" si="18"/>
        <v/>
      </c>
      <c r="F375" s="18" t="str">
        <f t="shared" si="17"/>
        <v>NUIT</v>
      </c>
      <c r="G375" s="40" t="str">
        <f t="shared" si="19"/>
        <v>NUIT</v>
      </c>
      <c r="H375" s="41"/>
      <c r="I375" s="42"/>
      <c r="J375" s="42"/>
      <c r="K375" s="42"/>
      <c r="L375" s="43"/>
      <c r="M375" s="83"/>
      <c r="N375" s="83"/>
      <c r="O375" s="83"/>
      <c r="P375" s="84"/>
    </row>
    <row r="376" spans="1:16" x14ac:dyDescent="0.3">
      <c r="A376" s="64"/>
      <c r="B376" s="44">
        <v>0.20833333333333301</v>
      </c>
      <c r="C376" s="44">
        <v>0.25</v>
      </c>
      <c r="D376" s="45" t="str">
        <f>+IF(A376="",D375,IF(ISERROR(VLOOKUP(A376,'[1]Mode opératoire'!$D$5:$D$17,1,FALSE)),"","FERIE "))</f>
        <v/>
      </c>
      <c r="E376" s="45" t="str">
        <f t="shared" si="18"/>
        <v/>
      </c>
      <c r="F376" s="45" t="str">
        <f t="shared" si="17"/>
        <v>NUIT</v>
      </c>
      <c r="G376" s="46" t="str">
        <f t="shared" si="19"/>
        <v>NUIT</v>
      </c>
      <c r="H376" s="47"/>
      <c r="I376" s="48"/>
      <c r="J376" s="48"/>
      <c r="K376" s="48"/>
      <c r="L376" s="49"/>
      <c r="M376" s="85"/>
      <c r="N376" s="85"/>
      <c r="O376" s="85"/>
      <c r="P376" s="86"/>
    </row>
    <row r="377" spans="1:16" x14ac:dyDescent="0.3">
      <c r="A377" s="64"/>
      <c r="B377" s="39">
        <v>0.25</v>
      </c>
      <c r="C377" s="39">
        <v>0.29166666666666702</v>
      </c>
      <c r="D377" s="18" t="str">
        <f>+IF(A377="",D376,IF(ISERROR(VLOOKUP(A377,'[1]Mode opératoire'!$D$5:$D$17,1,FALSE)),"","FERIE "))</f>
        <v/>
      </c>
      <c r="E377" s="18" t="str">
        <f t="shared" si="18"/>
        <v/>
      </c>
      <c r="F377" s="18" t="str">
        <f t="shared" si="17"/>
        <v>JOUR</v>
      </c>
      <c r="G377" s="40" t="str">
        <f t="shared" si="19"/>
        <v>JOUR</v>
      </c>
      <c r="H377" s="41"/>
      <c r="I377" s="42"/>
      <c r="J377" s="42"/>
      <c r="K377" s="42"/>
      <c r="L377" s="43"/>
      <c r="M377" s="83"/>
      <c r="N377" s="83"/>
      <c r="O377" s="83"/>
      <c r="P377" s="84"/>
    </row>
    <row r="378" spans="1:16" x14ac:dyDescent="0.3">
      <c r="A378" s="64"/>
      <c r="B378" s="39">
        <v>0.29166666666666702</v>
      </c>
      <c r="C378" s="39">
        <v>0.33333333333333398</v>
      </c>
      <c r="D378" s="18" t="str">
        <f>+IF(A378="",D377,IF(ISERROR(VLOOKUP(A378,'[1]Mode opératoire'!$D$5:$D$17,1,FALSE)),"","FERIE "))</f>
        <v/>
      </c>
      <c r="E378" s="18" t="str">
        <f t="shared" si="18"/>
        <v/>
      </c>
      <c r="F378" s="18" t="str">
        <f t="shared" si="17"/>
        <v>JOUR</v>
      </c>
      <c r="G378" s="40" t="str">
        <f t="shared" si="19"/>
        <v>JOUR</v>
      </c>
      <c r="H378" s="41"/>
      <c r="I378" s="42"/>
      <c r="J378" s="42"/>
      <c r="K378" s="42"/>
      <c r="L378" s="43"/>
      <c r="M378" s="83"/>
      <c r="N378" s="83"/>
      <c r="O378" s="83"/>
      <c r="P378" s="84">
        <v>1</v>
      </c>
    </row>
    <row r="379" spans="1:16" x14ac:dyDescent="0.3">
      <c r="A379" s="64"/>
      <c r="B379" s="39">
        <v>0.33333333333333298</v>
      </c>
      <c r="C379" s="39">
        <v>0.375</v>
      </c>
      <c r="D379" s="18" t="str">
        <f>+IF(A379="",D378,IF(ISERROR(VLOOKUP(A379,'[1]Mode opératoire'!$D$5:$D$17,1,FALSE)),"","FERIE "))</f>
        <v/>
      </c>
      <c r="E379" s="18" t="str">
        <f t="shared" si="18"/>
        <v/>
      </c>
      <c r="F379" s="18" t="str">
        <f t="shared" si="17"/>
        <v>JOUR</v>
      </c>
      <c r="G379" s="40" t="str">
        <f t="shared" si="19"/>
        <v>JOUR</v>
      </c>
      <c r="H379" s="41"/>
      <c r="I379" s="42"/>
      <c r="J379" s="42"/>
      <c r="K379" s="42"/>
      <c r="L379" s="43"/>
      <c r="M379" s="83"/>
      <c r="N379" s="83"/>
      <c r="O379" s="83"/>
      <c r="P379" s="84">
        <v>1</v>
      </c>
    </row>
    <row r="380" spans="1:16" x14ac:dyDescent="0.3">
      <c r="A380" s="64"/>
      <c r="B380" s="39">
        <v>0.375</v>
      </c>
      <c r="C380" s="39">
        <v>0.41666666666666702</v>
      </c>
      <c r="D380" s="18" t="str">
        <f>+IF(A380="",D379,IF(ISERROR(VLOOKUP(A380,'[1]Mode opératoire'!$D$5:$D$17,1,FALSE)),"","FERIE "))</f>
        <v/>
      </c>
      <c r="E380" s="18" t="str">
        <f t="shared" si="18"/>
        <v/>
      </c>
      <c r="F380" s="18" t="str">
        <f t="shared" si="17"/>
        <v>JOUR</v>
      </c>
      <c r="G380" s="40" t="str">
        <f t="shared" si="19"/>
        <v>JOUR</v>
      </c>
      <c r="H380" s="41"/>
      <c r="I380" s="42"/>
      <c r="J380" s="42"/>
      <c r="K380" s="42"/>
      <c r="L380" s="43"/>
      <c r="M380" s="83"/>
      <c r="N380" s="83"/>
      <c r="O380" s="83"/>
      <c r="P380" s="84">
        <v>1</v>
      </c>
    </row>
    <row r="381" spans="1:16" x14ac:dyDescent="0.3">
      <c r="A381" s="64"/>
      <c r="B381" s="39">
        <v>0.41666666666666702</v>
      </c>
      <c r="C381" s="39">
        <v>0.45833333333333398</v>
      </c>
      <c r="D381" s="18" t="str">
        <f>+IF(A381="",D380,IF(ISERROR(VLOOKUP(A381,'[1]Mode opératoire'!$D$5:$D$17,1,FALSE)),"","FERIE "))</f>
        <v/>
      </c>
      <c r="E381" s="18" t="str">
        <f t="shared" si="18"/>
        <v/>
      </c>
      <c r="F381" s="18" t="str">
        <f t="shared" si="17"/>
        <v>JOUR</v>
      </c>
      <c r="G381" s="40" t="str">
        <f t="shared" si="19"/>
        <v>JOUR</v>
      </c>
      <c r="H381" s="41"/>
      <c r="I381" s="42"/>
      <c r="J381" s="42"/>
      <c r="K381" s="42"/>
      <c r="L381" s="43"/>
      <c r="M381" s="83"/>
      <c r="N381" s="83"/>
      <c r="O381" s="83"/>
      <c r="P381" s="84">
        <v>1</v>
      </c>
    </row>
    <row r="382" spans="1:16" x14ac:dyDescent="0.3">
      <c r="A382" s="64"/>
      <c r="B382" s="39">
        <v>0.45833333333333298</v>
      </c>
      <c r="C382" s="39">
        <v>0.5</v>
      </c>
      <c r="D382" s="18" t="str">
        <f>+IF(A382="",D381,IF(ISERROR(VLOOKUP(A382,'[1]Mode opératoire'!$D$5:$D$17,1,FALSE)),"","FERIE "))</f>
        <v/>
      </c>
      <c r="E382" s="18" t="str">
        <f t="shared" si="18"/>
        <v/>
      </c>
      <c r="F382" s="18" t="str">
        <f t="shared" si="17"/>
        <v>JOUR</v>
      </c>
      <c r="G382" s="40" t="str">
        <f t="shared" si="19"/>
        <v>JOUR</v>
      </c>
      <c r="H382" s="41"/>
      <c r="I382" s="42"/>
      <c r="J382" s="42"/>
      <c r="K382" s="42"/>
      <c r="L382" s="43"/>
      <c r="M382" s="83"/>
      <c r="N382" s="83"/>
      <c r="O382" s="83"/>
      <c r="P382" s="84">
        <v>1</v>
      </c>
    </row>
    <row r="383" spans="1:16" x14ac:dyDescent="0.3">
      <c r="A383" s="64"/>
      <c r="B383" s="39">
        <v>0.5</v>
      </c>
      <c r="C383" s="39">
        <v>0.54166666666666696</v>
      </c>
      <c r="D383" s="18" t="str">
        <f>+IF(A383="",D382,IF(ISERROR(VLOOKUP(A383,'[1]Mode opératoire'!$D$5:$D$17,1,FALSE)),"","FERIE "))</f>
        <v/>
      </c>
      <c r="E383" s="18" t="str">
        <f t="shared" si="18"/>
        <v/>
      </c>
      <c r="F383" s="18" t="str">
        <f t="shared" si="17"/>
        <v>JOUR</v>
      </c>
      <c r="G383" s="40" t="str">
        <f t="shared" si="19"/>
        <v>JOUR</v>
      </c>
      <c r="H383" s="41"/>
      <c r="I383" s="42"/>
      <c r="J383" s="42"/>
      <c r="K383" s="42"/>
      <c r="L383" s="43"/>
      <c r="M383" s="83"/>
      <c r="N383" s="83"/>
      <c r="O383" s="83"/>
      <c r="P383" s="84">
        <v>1</v>
      </c>
    </row>
    <row r="384" spans="1:16" x14ac:dyDescent="0.3">
      <c r="A384" s="64"/>
      <c r="B384" s="39">
        <v>0.54166666666666696</v>
      </c>
      <c r="C384" s="39">
        <v>0.58333333333333404</v>
      </c>
      <c r="D384" s="18" t="str">
        <f>+IF(A384="",D383,IF(ISERROR(VLOOKUP(A384,'[1]Mode opératoire'!$D$5:$D$17,1,FALSE)),"","FERIE "))</f>
        <v/>
      </c>
      <c r="E384" s="18" t="str">
        <f t="shared" si="18"/>
        <v/>
      </c>
      <c r="F384" s="18" t="str">
        <f t="shared" si="17"/>
        <v>JOUR</v>
      </c>
      <c r="G384" s="40" t="str">
        <f t="shared" si="19"/>
        <v>JOUR</v>
      </c>
      <c r="H384" s="41"/>
      <c r="I384" s="42"/>
      <c r="J384" s="42"/>
      <c r="K384" s="42"/>
      <c r="L384" s="43"/>
      <c r="M384" s="83"/>
      <c r="N384" s="83"/>
      <c r="O384" s="83"/>
      <c r="P384" s="84">
        <v>1</v>
      </c>
    </row>
    <row r="385" spans="1:16" x14ac:dyDescent="0.3">
      <c r="A385" s="64"/>
      <c r="B385" s="39">
        <v>0.58333333333333304</v>
      </c>
      <c r="C385" s="39">
        <v>0.625</v>
      </c>
      <c r="D385" s="18" t="str">
        <f>+IF(A385="",D384,IF(ISERROR(VLOOKUP(A385,'[1]Mode opératoire'!$D$5:$D$17,1,FALSE)),"","FERIE "))</f>
        <v/>
      </c>
      <c r="E385" s="18" t="str">
        <f t="shared" si="18"/>
        <v/>
      </c>
      <c r="F385" s="18" t="str">
        <f t="shared" si="17"/>
        <v>JOUR</v>
      </c>
      <c r="G385" s="40" t="str">
        <f t="shared" si="19"/>
        <v>JOUR</v>
      </c>
      <c r="H385" s="41"/>
      <c r="I385" s="42"/>
      <c r="J385" s="67"/>
      <c r="K385" s="42"/>
      <c r="L385" s="43"/>
      <c r="M385" s="83"/>
      <c r="N385" s="83"/>
      <c r="O385" s="83"/>
      <c r="P385" s="84">
        <v>1</v>
      </c>
    </row>
    <row r="386" spans="1:16" x14ac:dyDescent="0.3">
      <c r="A386" s="64"/>
      <c r="B386" s="39">
        <v>0.625</v>
      </c>
      <c r="C386" s="39">
        <v>0.66666666666666696</v>
      </c>
      <c r="D386" s="18" t="str">
        <f>+IF(A386="",D385,IF(ISERROR(VLOOKUP(A386,'[1]Mode opératoire'!$D$5:$D$17,1,FALSE)),"","FERIE "))</f>
        <v/>
      </c>
      <c r="E386" s="18" t="str">
        <f t="shared" si="18"/>
        <v/>
      </c>
      <c r="F386" s="18" t="str">
        <f t="shared" si="17"/>
        <v>JOUR</v>
      </c>
      <c r="G386" s="40" t="str">
        <f t="shared" si="19"/>
        <v>JOUR</v>
      </c>
      <c r="H386" s="41"/>
      <c r="I386" s="42"/>
      <c r="J386" s="42"/>
      <c r="K386" s="42"/>
      <c r="L386" s="43"/>
      <c r="M386" s="83"/>
      <c r="N386" s="83"/>
      <c r="O386" s="83"/>
      <c r="P386" s="84">
        <v>1</v>
      </c>
    </row>
    <row r="387" spans="1:16" x14ac:dyDescent="0.3">
      <c r="A387" s="64"/>
      <c r="B387" s="39">
        <v>0.66666666666666696</v>
      </c>
      <c r="C387" s="39">
        <v>0.70833333333333404</v>
      </c>
      <c r="D387" s="18" t="str">
        <f>+IF(A387="",D386,IF(ISERROR(VLOOKUP(A387,'[1]Mode opératoire'!$D$5:$D$17,1,FALSE)),"","FERIE "))</f>
        <v/>
      </c>
      <c r="E387" s="18" t="str">
        <f t="shared" si="18"/>
        <v/>
      </c>
      <c r="F387" s="18" t="str">
        <f t="shared" si="17"/>
        <v>JOUR</v>
      </c>
      <c r="G387" s="40" t="str">
        <f t="shared" si="19"/>
        <v>JOUR</v>
      </c>
      <c r="H387" s="41"/>
      <c r="I387" s="42"/>
      <c r="J387" s="42"/>
      <c r="K387" s="42"/>
      <c r="L387" s="43"/>
      <c r="M387" s="83"/>
      <c r="N387" s="83"/>
      <c r="O387" s="83"/>
      <c r="P387" s="84">
        <v>1</v>
      </c>
    </row>
    <row r="388" spans="1:16" x14ac:dyDescent="0.3">
      <c r="A388" s="64"/>
      <c r="B388" s="39">
        <v>0.70833333333333304</v>
      </c>
      <c r="C388" s="39">
        <v>0.75</v>
      </c>
      <c r="D388" s="18" t="str">
        <f>+IF(A388="",D387,IF(ISERROR(VLOOKUP(A388,'[1]Mode opératoire'!$D$5:$D$17,1,FALSE)),"","FERIE "))</f>
        <v/>
      </c>
      <c r="E388" s="18" t="str">
        <f t="shared" si="18"/>
        <v/>
      </c>
      <c r="F388" s="18" t="str">
        <f t="shared" si="17"/>
        <v>JOUR</v>
      </c>
      <c r="G388" s="40" t="str">
        <f t="shared" si="19"/>
        <v>JOUR</v>
      </c>
      <c r="H388" s="41"/>
      <c r="I388" s="42"/>
      <c r="J388" s="42"/>
      <c r="K388" s="42"/>
      <c r="L388" s="43"/>
      <c r="M388" s="83"/>
      <c r="N388" s="83"/>
      <c r="O388" s="83"/>
      <c r="P388" s="84">
        <v>1</v>
      </c>
    </row>
    <row r="389" spans="1:16" x14ac:dyDescent="0.3">
      <c r="A389" s="64"/>
      <c r="B389" s="39">
        <v>0.75</v>
      </c>
      <c r="C389" s="39">
        <v>0.79166666666666696</v>
      </c>
      <c r="D389" s="18" t="str">
        <f>+IF(A389="",D388,IF(ISERROR(VLOOKUP(A389,'[1]Mode opératoire'!$D$5:$D$17,1,FALSE)),"","FERIE "))</f>
        <v/>
      </c>
      <c r="E389" s="18" t="str">
        <f t="shared" si="18"/>
        <v/>
      </c>
      <c r="F389" s="18" t="str">
        <f t="shared" si="17"/>
        <v>JOUR</v>
      </c>
      <c r="G389" s="40" t="str">
        <f t="shared" si="19"/>
        <v>JOUR</v>
      </c>
      <c r="H389" s="41"/>
      <c r="I389" s="42"/>
      <c r="J389" s="42"/>
      <c r="K389" s="42"/>
      <c r="L389" s="43"/>
      <c r="M389" s="83"/>
      <c r="N389" s="83"/>
      <c r="O389" s="83"/>
      <c r="P389" s="84">
        <v>1</v>
      </c>
    </row>
    <row r="390" spans="1:16" x14ac:dyDescent="0.3">
      <c r="A390" s="64"/>
      <c r="B390" s="39">
        <v>0.79166666666666696</v>
      </c>
      <c r="C390" s="39">
        <v>0.83333333333333404</v>
      </c>
      <c r="D390" s="18" t="str">
        <f>+IF(A390="",D389,IF(ISERROR(VLOOKUP(A390,'[1]Mode opératoire'!$D$5:$D$17,1,FALSE)),"","FERIE "))</f>
        <v/>
      </c>
      <c r="E390" s="18" t="str">
        <f t="shared" si="18"/>
        <v/>
      </c>
      <c r="F390" s="18" t="str">
        <f t="shared" si="17"/>
        <v>JOUR</v>
      </c>
      <c r="G390" s="40" t="str">
        <f t="shared" si="19"/>
        <v>JOUR</v>
      </c>
      <c r="H390" s="41"/>
      <c r="I390" s="42"/>
      <c r="J390" s="42"/>
      <c r="K390" s="42"/>
      <c r="L390" s="43"/>
      <c r="M390" s="83"/>
      <c r="N390" s="83"/>
      <c r="O390" s="83"/>
      <c r="P390" s="84">
        <v>1</v>
      </c>
    </row>
    <row r="391" spans="1:16" x14ac:dyDescent="0.3">
      <c r="A391" s="64"/>
      <c r="B391" s="39">
        <v>0.83333333333333304</v>
      </c>
      <c r="C391" s="39">
        <v>0.875</v>
      </c>
      <c r="D391" s="18" t="str">
        <f>+IF(A391="",D390,IF(ISERROR(VLOOKUP(A391,'[1]Mode opératoire'!$D$5:$D$17,1,FALSE)),"","FERIE "))</f>
        <v/>
      </c>
      <c r="E391" s="18" t="str">
        <f t="shared" si="18"/>
        <v/>
      </c>
      <c r="F391" s="18" t="str">
        <f t="shared" si="17"/>
        <v>JOUR</v>
      </c>
      <c r="G391" s="40" t="str">
        <f t="shared" si="19"/>
        <v>JOUR</v>
      </c>
      <c r="H391" s="41"/>
      <c r="I391" s="42"/>
      <c r="J391" s="42"/>
      <c r="K391" s="42"/>
      <c r="L391" s="43"/>
      <c r="M391" s="83"/>
      <c r="N391" s="83"/>
      <c r="O391" s="83"/>
      <c r="P391" s="84">
        <v>1</v>
      </c>
    </row>
    <row r="392" spans="1:16" x14ac:dyDescent="0.3">
      <c r="A392" s="64"/>
      <c r="B392" s="50">
        <v>0.875</v>
      </c>
      <c r="C392" s="50">
        <v>0.91666666666666696</v>
      </c>
      <c r="D392" s="51" t="str">
        <f>+IF(A392="",D391,IF(ISERROR(VLOOKUP(A392,'[1]Mode opératoire'!$D$5:$D$17,1,FALSE)),"","FERIE "))</f>
        <v/>
      </c>
      <c r="E392" s="51" t="str">
        <f t="shared" si="18"/>
        <v/>
      </c>
      <c r="F392" s="51" t="str">
        <f t="shared" si="17"/>
        <v>NUIT</v>
      </c>
      <c r="G392" s="52" t="str">
        <f t="shared" si="19"/>
        <v>NUIT</v>
      </c>
      <c r="H392" s="53"/>
      <c r="I392" s="54"/>
      <c r="J392" s="54"/>
      <c r="K392" s="54"/>
      <c r="L392" s="55"/>
      <c r="M392" s="88"/>
      <c r="N392" s="88"/>
      <c r="O392" s="88"/>
      <c r="P392" s="89">
        <v>1</v>
      </c>
    </row>
    <row r="393" spans="1:16" x14ac:dyDescent="0.3">
      <c r="A393" s="64"/>
      <c r="B393" s="39">
        <v>0.91666666666666696</v>
      </c>
      <c r="C393" s="39">
        <v>0.95833333333333404</v>
      </c>
      <c r="D393" s="18" t="str">
        <f>+IF(A393="",D392,IF(ISERROR(VLOOKUP(A393,'[1]Mode opératoire'!$D$5:$D$17,1,FALSE)),"","FERIE "))</f>
        <v/>
      </c>
      <c r="E393" s="18" t="str">
        <f t="shared" si="18"/>
        <v/>
      </c>
      <c r="F393" s="18" t="str">
        <f t="shared" si="17"/>
        <v>NUIT</v>
      </c>
      <c r="G393" s="40" t="str">
        <f t="shared" si="19"/>
        <v>NUIT</v>
      </c>
      <c r="H393" s="41"/>
      <c r="I393" s="42"/>
      <c r="J393" s="42"/>
      <c r="K393" s="42"/>
      <c r="L393" s="43"/>
      <c r="M393" s="83"/>
      <c r="N393" s="83"/>
      <c r="O393" s="83"/>
      <c r="P393" s="84">
        <v>1</v>
      </c>
    </row>
    <row r="394" spans="1:16" ht="14.4" thickBot="1" x14ac:dyDescent="0.35">
      <c r="A394" s="65"/>
      <c r="B394" s="57">
        <v>0.95833333333333304</v>
      </c>
      <c r="C394" s="57">
        <v>1</v>
      </c>
      <c r="D394" s="58" t="str">
        <f>+IF(A394="",D393,IF(ISERROR(VLOOKUP(A394,'[1]Mode opératoire'!$D$5:$D$17,1,FALSE)),"","FERIE "))</f>
        <v/>
      </c>
      <c r="E394" s="58" t="str">
        <f t="shared" si="18"/>
        <v/>
      </c>
      <c r="F394" s="58" t="str">
        <f t="shared" si="17"/>
        <v>NUIT</v>
      </c>
      <c r="G394" s="59" t="str">
        <f t="shared" si="19"/>
        <v>NUIT</v>
      </c>
      <c r="H394" s="60"/>
      <c r="I394" s="61"/>
      <c r="J394" s="61"/>
      <c r="K394" s="61"/>
      <c r="L394" s="62"/>
      <c r="M394" s="90"/>
      <c r="N394" s="90"/>
      <c r="O394" s="90"/>
      <c r="P394" s="91">
        <v>1</v>
      </c>
    </row>
    <row r="395" spans="1:16" x14ac:dyDescent="0.3">
      <c r="A395" s="63">
        <f>+A371+1</f>
        <v>42752</v>
      </c>
      <c r="B395" s="32">
        <v>0</v>
      </c>
      <c r="C395" s="32">
        <v>4.1666666666666664E-2</v>
      </c>
      <c r="D395" s="33" t="str">
        <f>+IF(A395="",D394,IF(ISERROR(VLOOKUP(A395,'[1]Mode opératoire'!$D$5:$D$17,1,FALSE)),"","FERIE "))</f>
        <v/>
      </c>
      <c r="E395" s="33" t="str">
        <f t="shared" si="18"/>
        <v/>
      </c>
      <c r="F395" s="33" t="str">
        <f t="shared" ref="F395:F458" si="20">+IF(OR(C395&gt;hrssoir,C395&lt;=hrsmatin),"NUIT","JOUR")</f>
        <v>NUIT</v>
      </c>
      <c r="G395" s="34" t="str">
        <f t="shared" si="19"/>
        <v>NUIT</v>
      </c>
      <c r="H395" s="35"/>
      <c r="I395" s="36"/>
      <c r="J395" s="36"/>
      <c r="K395" s="36"/>
      <c r="L395" s="37"/>
      <c r="M395" s="81"/>
      <c r="N395" s="81"/>
      <c r="O395" s="81"/>
      <c r="P395" s="82"/>
    </row>
    <row r="396" spans="1:16" x14ac:dyDescent="0.3">
      <c r="A396" s="64"/>
      <c r="B396" s="39">
        <v>4.1666666666666664E-2</v>
      </c>
      <c r="C396" s="39">
        <v>8.3333333333333329E-2</v>
      </c>
      <c r="D396" s="18" t="str">
        <f>+IF(A396="",D395,IF(ISERROR(VLOOKUP(A396,'[1]Mode opératoire'!$D$5:$D$17,1,FALSE)),"","FERIE "))</f>
        <v/>
      </c>
      <c r="E396" s="18" t="str">
        <f t="shared" ref="E396:E459" si="21">+IF(A396="",E395,IF(WEEKDAY(A396)=1,"DIMANCHE ",""))</f>
        <v/>
      </c>
      <c r="F396" s="18" t="str">
        <f t="shared" si="20"/>
        <v>NUIT</v>
      </c>
      <c r="G396" s="40" t="str">
        <f t="shared" ref="G396:G459" si="22">+IF(D396="",E396&amp;F396,D396&amp;F396)</f>
        <v>NUIT</v>
      </c>
      <c r="H396" s="41"/>
      <c r="I396" s="42"/>
      <c r="J396" s="42"/>
      <c r="K396" s="42"/>
      <c r="L396" s="43"/>
      <c r="M396" s="83"/>
      <c r="N396" s="83"/>
      <c r="O396" s="83"/>
      <c r="P396" s="84"/>
    </row>
    <row r="397" spans="1:16" x14ac:dyDescent="0.3">
      <c r="A397" s="64"/>
      <c r="B397" s="39">
        <v>8.3333333333333329E-2</v>
      </c>
      <c r="C397" s="39">
        <v>0.125</v>
      </c>
      <c r="D397" s="18" t="str">
        <f>+IF(A397="",D396,IF(ISERROR(VLOOKUP(A397,'[1]Mode opératoire'!$D$5:$D$17,1,FALSE)),"","FERIE "))</f>
        <v/>
      </c>
      <c r="E397" s="18" t="str">
        <f t="shared" si="21"/>
        <v/>
      </c>
      <c r="F397" s="18" t="str">
        <f t="shared" si="20"/>
        <v>NUIT</v>
      </c>
      <c r="G397" s="40" t="str">
        <f t="shared" si="22"/>
        <v>NUIT</v>
      </c>
      <c r="H397" s="41"/>
      <c r="I397" s="42"/>
      <c r="J397" s="42"/>
      <c r="K397" s="42"/>
      <c r="L397" s="43"/>
      <c r="M397" s="83"/>
      <c r="N397" s="83"/>
      <c r="O397" s="83"/>
      <c r="P397" s="84"/>
    </row>
    <row r="398" spans="1:16" x14ac:dyDescent="0.3">
      <c r="A398" s="64"/>
      <c r="B398" s="39">
        <v>0.125</v>
      </c>
      <c r="C398" s="39">
        <v>0.16666666666666699</v>
      </c>
      <c r="D398" s="18" t="str">
        <f>+IF(A398="",D397,IF(ISERROR(VLOOKUP(A398,'[1]Mode opératoire'!$D$5:$D$17,1,FALSE)),"","FERIE "))</f>
        <v/>
      </c>
      <c r="E398" s="18" t="str">
        <f t="shared" si="21"/>
        <v/>
      </c>
      <c r="F398" s="18" t="str">
        <f t="shared" si="20"/>
        <v>NUIT</v>
      </c>
      <c r="G398" s="40" t="str">
        <f t="shared" si="22"/>
        <v>NUIT</v>
      </c>
      <c r="H398" s="41"/>
      <c r="I398" s="42"/>
      <c r="J398" s="42"/>
      <c r="K398" s="42"/>
      <c r="L398" s="43"/>
      <c r="M398" s="83"/>
      <c r="N398" s="83"/>
      <c r="O398" s="83"/>
      <c r="P398" s="84"/>
    </row>
    <row r="399" spans="1:16" x14ac:dyDescent="0.3">
      <c r="A399" s="64"/>
      <c r="B399" s="39">
        <v>0.16666666666666699</v>
      </c>
      <c r="C399" s="39">
        <v>0.20833333333333401</v>
      </c>
      <c r="D399" s="18" t="str">
        <f>+IF(A399="",D398,IF(ISERROR(VLOOKUP(A399,'[1]Mode opératoire'!$D$5:$D$17,1,FALSE)),"","FERIE "))</f>
        <v/>
      </c>
      <c r="E399" s="18" t="str">
        <f t="shared" si="21"/>
        <v/>
      </c>
      <c r="F399" s="18" t="str">
        <f t="shared" si="20"/>
        <v>NUIT</v>
      </c>
      <c r="G399" s="40" t="str">
        <f t="shared" si="22"/>
        <v>NUIT</v>
      </c>
      <c r="H399" s="41"/>
      <c r="I399" s="42"/>
      <c r="J399" s="42"/>
      <c r="K399" s="42"/>
      <c r="L399" s="43"/>
      <c r="M399" s="83"/>
      <c r="N399" s="83"/>
      <c r="O399" s="83"/>
      <c r="P399" s="84"/>
    </row>
    <row r="400" spans="1:16" x14ac:dyDescent="0.3">
      <c r="A400" s="64"/>
      <c r="B400" s="44">
        <v>0.20833333333333301</v>
      </c>
      <c r="C400" s="44">
        <v>0.25</v>
      </c>
      <c r="D400" s="45" t="str">
        <f>+IF(A400="",D399,IF(ISERROR(VLOOKUP(A400,'[1]Mode opératoire'!$D$5:$D$17,1,FALSE)),"","FERIE "))</f>
        <v/>
      </c>
      <c r="E400" s="45" t="str">
        <f t="shared" si="21"/>
        <v/>
      </c>
      <c r="F400" s="45" t="str">
        <f t="shared" si="20"/>
        <v>NUIT</v>
      </c>
      <c r="G400" s="46" t="str">
        <f t="shared" si="22"/>
        <v>NUIT</v>
      </c>
      <c r="H400" s="47"/>
      <c r="I400" s="48"/>
      <c r="J400" s="48"/>
      <c r="K400" s="48"/>
      <c r="L400" s="49"/>
      <c r="M400" s="85"/>
      <c r="N400" s="85"/>
      <c r="O400" s="85"/>
      <c r="P400" s="86"/>
    </row>
    <row r="401" spans="1:16" x14ac:dyDescent="0.3">
      <c r="A401" s="64"/>
      <c r="B401" s="39">
        <v>0.25</v>
      </c>
      <c r="C401" s="39">
        <v>0.29166666666666702</v>
      </c>
      <c r="D401" s="18" t="str">
        <f>+IF(A401="",D400,IF(ISERROR(VLOOKUP(A401,'[1]Mode opératoire'!$D$5:$D$17,1,FALSE)),"","FERIE "))</f>
        <v/>
      </c>
      <c r="E401" s="18" t="str">
        <f t="shared" si="21"/>
        <v/>
      </c>
      <c r="F401" s="18" t="str">
        <f t="shared" si="20"/>
        <v>JOUR</v>
      </c>
      <c r="G401" s="40" t="str">
        <f t="shared" si="22"/>
        <v>JOUR</v>
      </c>
      <c r="H401" s="41"/>
      <c r="I401" s="42"/>
      <c r="J401" s="42"/>
      <c r="K401" s="42"/>
      <c r="L401" s="43"/>
      <c r="M401" s="83"/>
      <c r="N401" s="83"/>
      <c r="O401" s="83"/>
      <c r="P401" s="84"/>
    </row>
    <row r="402" spans="1:16" x14ac:dyDescent="0.3">
      <c r="A402" s="64"/>
      <c r="B402" s="39">
        <v>0.29166666666666702</v>
      </c>
      <c r="C402" s="39">
        <v>0.33333333333333398</v>
      </c>
      <c r="D402" s="18" t="str">
        <f>+IF(A402="",D401,IF(ISERROR(VLOOKUP(A402,'[1]Mode opératoire'!$D$5:$D$17,1,FALSE)),"","FERIE "))</f>
        <v/>
      </c>
      <c r="E402" s="18" t="str">
        <f t="shared" si="21"/>
        <v/>
      </c>
      <c r="F402" s="18" t="str">
        <f t="shared" si="20"/>
        <v>JOUR</v>
      </c>
      <c r="G402" s="40" t="str">
        <f t="shared" si="22"/>
        <v>JOUR</v>
      </c>
      <c r="H402" s="41"/>
      <c r="I402" s="42"/>
      <c r="J402" s="42"/>
      <c r="K402" s="42"/>
      <c r="L402" s="43"/>
      <c r="M402" s="83"/>
      <c r="N402" s="83"/>
      <c r="O402" s="83"/>
      <c r="P402" s="84">
        <v>1</v>
      </c>
    </row>
    <row r="403" spans="1:16" x14ac:dyDescent="0.3">
      <c r="A403" s="64"/>
      <c r="B403" s="39">
        <v>0.33333333333333298</v>
      </c>
      <c r="C403" s="39">
        <v>0.375</v>
      </c>
      <c r="D403" s="18" t="str">
        <f>+IF(A403="",D402,IF(ISERROR(VLOOKUP(A403,'[1]Mode opératoire'!$D$5:$D$17,1,FALSE)),"","FERIE "))</f>
        <v/>
      </c>
      <c r="E403" s="18" t="str">
        <f t="shared" si="21"/>
        <v/>
      </c>
      <c r="F403" s="18" t="str">
        <f t="shared" si="20"/>
        <v>JOUR</v>
      </c>
      <c r="G403" s="40" t="str">
        <f t="shared" si="22"/>
        <v>JOUR</v>
      </c>
      <c r="H403" s="41"/>
      <c r="I403" s="42"/>
      <c r="J403" s="42"/>
      <c r="K403" s="42"/>
      <c r="L403" s="43"/>
      <c r="M403" s="83"/>
      <c r="N403" s="83"/>
      <c r="O403" s="83"/>
      <c r="P403" s="84">
        <v>1</v>
      </c>
    </row>
    <row r="404" spans="1:16" x14ac:dyDescent="0.3">
      <c r="A404" s="64"/>
      <c r="B404" s="39">
        <v>0.375</v>
      </c>
      <c r="C404" s="39">
        <v>0.41666666666666702</v>
      </c>
      <c r="D404" s="18" t="str">
        <f>+IF(A404="",D403,IF(ISERROR(VLOOKUP(A404,'[1]Mode opératoire'!$D$5:$D$17,1,FALSE)),"","FERIE "))</f>
        <v/>
      </c>
      <c r="E404" s="18" t="str">
        <f t="shared" si="21"/>
        <v/>
      </c>
      <c r="F404" s="18" t="str">
        <f t="shared" si="20"/>
        <v>JOUR</v>
      </c>
      <c r="G404" s="40" t="str">
        <f t="shared" si="22"/>
        <v>JOUR</v>
      </c>
      <c r="H404" s="41"/>
      <c r="I404" s="42"/>
      <c r="J404" s="42" t="s">
        <v>43</v>
      </c>
      <c r="K404" s="42" t="s">
        <v>43</v>
      </c>
      <c r="L404" s="43"/>
      <c r="M404" s="83"/>
      <c r="N404" s="83">
        <v>2</v>
      </c>
      <c r="O404" s="83"/>
      <c r="P404" s="84">
        <v>5</v>
      </c>
    </row>
    <row r="405" spans="1:16" x14ac:dyDescent="0.3">
      <c r="A405" s="64"/>
      <c r="B405" s="39">
        <v>0.41666666666666702</v>
      </c>
      <c r="C405" s="39">
        <v>0.45833333333333398</v>
      </c>
      <c r="D405" s="18" t="str">
        <f>+IF(A405="",D404,IF(ISERROR(VLOOKUP(A405,'[1]Mode opératoire'!$D$5:$D$17,1,FALSE)),"","FERIE "))</f>
        <v/>
      </c>
      <c r="E405" s="18" t="str">
        <f t="shared" si="21"/>
        <v/>
      </c>
      <c r="F405" s="18" t="str">
        <f t="shared" si="20"/>
        <v>JOUR</v>
      </c>
      <c r="G405" s="40" t="str">
        <f t="shared" si="22"/>
        <v>JOUR</v>
      </c>
      <c r="H405" s="41"/>
      <c r="I405" s="42"/>
      <c r="J405" s="42" t="s">
        <v>44</v>
      </c>
      <c r="K405" s="42"/>
      <c r="L405" s="43"/>
      <c r="M405" s="83"/>
      <c r="N405" s="83">
        <v>2</v>
      </c>
      <c r="O405" s="83"/>
      <c r="P405" s="84">
        <v>5</v>
      </c>
    </row>
    <row r="406" spans="1:16" x14ac:dyDescent="0.3">
      <c r="A406" s="64"/>
      <c r="B406" s="39">
        <v>0.45833333333333298</v>
      </c>
      <c r="C406" s="39">
        <v>0.5</v>
      </c>
      <c r="D406" s="18" t="str">
        <f>+IF(A406="",D405,IF(ISERROR(VLOOKUP(A406,'[1]Mode opératoire'!$D$5:$D$17,1,FALSE)),"","FERIE "))</f>
        <v/>
      </c>
      <c r="E406" s="18" t="str">
        <f t="shared" si="21"/>
        <v/>
      </c>
      <c r="F406" s="18" t="str">
        <f t="shared" si="20"/>
        <v>JOUR</v>
      </c>
      <c r="G406" s="40" t="str">
        <f t="shared" si="22"/>
        <v>JOUR</v>
      </c>
      <c r="H406" s="41"/>
      <c r="I406" s="42"/>
      <c r="J406" s="42" t="s">
        <v>45</v>
      </c>
      <c r="K406" s="42" t="s">
        <v>45</v>
      </c>
      <c r="L406" s="43"/>
      <c r="M406" s="83"/>
      <c r="N406" s="83">
        <v>2</v>
      </c>
      <c r="O406" s="83"/>
      <c r="P406" s="84">
        <v>5</v>
      </c>
    </row>
    <row r="407" spans="1:16" x14ac:dyDescent="0.3">
      <c r="A407" s="64"/>
      <c r="B407" s="39">
        <v>0.5</v>
      </c>
      <c r="C407" s="39">
        <v>0.54166666666666696</v>
      </c>
      <c r="D407" s="18" t="str">
        <f>+IF(A407="",D406,IF(ISERROR(VLOOKUP(A407,'[1]Mode opératoire'!$D$5:$D$17,1,FALSE)),"","FERIE "))</f>
        <v/>
      </c>
      <c r="E407" s="18" t="str">
        <f t="shared" si="21"/>
        <v/>
      </c>
      <c r="F407" s="18" t="str">
        <f t="shared" si="20"/>
        <v>JOUR</v>
      </c>
      <c r="G407" s="40" t="str">
        <f t="shared" si="22"/>
        <v>JOUR</v>
      </c>
      <c r="H407" s="41"/>
      <c r="I407" s="42"/>
      <c r="J407" s="42"/>
      <c r="K407" s="42" t="s">
        <v>58</v>
      </c>
      <c r="L407" s="43"/>
      <c r="M407" s="83"/>
      <c r="N407" s="83">
        <v>2</v>
      </c>
      <c r="O407" s="83"/>
      <c r="P407" s="84">
        <v>5</v>
      </c>
    </row>
    <row r="408" spans="1:16" x14ac:dyDescent="0.3">
      <c r="A408" s="64"/>
      <c r="B408" s="39">
        <v>0.54166666666666696</v>
      </c>
      <c r="C408" s="39">
        <v>0.58333333333333404</v>
      </c>
      <c r="D408" s="18" t="str">
        <f>+IF(A408="",D407,IF(ISERROR(VLOOKUP(A408,'[1]Mode opératoire'!$D$5:$D$17,1,FALSE)),"","FERIE "))</f>
        <v/>
      </c>
      <c r="E408" s="18" t="str">
        <f t="shared" si="21"/>
        <v/>
      </c>
      <c r="F408" s="18" t="str">
        <f t="shared" si="20"/>
        <v>JOUR</v>
      </c>
      <c r="G408" s="40" t="str">
        <f t="shared" si="22"/>
        <v>JOUR</v>
      </c>
      <c r="H408" s="41"/>
      <c r="I408" s="42"/>
      <c r="J408" s="42" t="s">
        <v>46</v>
      </c>
      <c r="K408" s="42" t="s">
        <v>46</v>
      </c>
      <c r="L408" s="43"/>
      <c r="M408" s="83"/>
      <c r="N408" s="83">
        <v>2</v>
      </c>
      <c r="O408" s="83"/>
      <c r="P408" s="84">
        <v>5</v>
      </c>
    </row>
    <row r="409" spans="1:16" x14ac:dyDescent="0.3">
      <c r="A409" s="64"/>
      <c r="B409" s="39">
        <v>0.58333333333333304</v>
      </c>
      <c r="C409" s="39">
        <v>0.625</v>
      </c>
      <c r="D409" s="18" t="str">
        <f>+IF(A409="",D408,IF(ISERROR(VLOOKUP(A409,'[1]Mode opératoire'!$D$5:$D$17,1,FALSE)),"","FERIE "))</f>
        <v/>
      </c>
      <c r="E409" s="18" t="str">
        <f t="shared" si="21"/>
        <v/>
      </c>
      <c r="F409" s="18" t="str">
        <f t="shared" si="20"/>
        <v>JOUR</v>
      </c>
      <c r="G409" s="40" t="str">
        <f t="shared" si="22"/>
        <v>JOUR</v>
      </c>
      <c r="H409" s="41"/>
      <c r="I409" s="42"/>
      <c r="J409" s="42" t="s">
        <v>47</v>
      </c>
      <c r="K409" s="42"/>
      <c r="L409" s="43"/>
      <c r="M409" s="83"/>
      <c r="N409" s="83">
        <v>2</v>
      </c>
      <c r="O409" s="83"/>
      <c r="P409" s="84">
        <v>5</v>
      </c>
    </row>
    <row r="410" spans="1:16" x14ac:dyDescent="0.3">
      <c r="A410" s="64"/>
      <c r="B410" s="39">
        <v>0.625</v>
      </c>
      <c r="C410" s="39">
        <v>0.66666666666666696</v>
      </c>
      <c r="D410" s="18" t="str">
        <f>+IF(A410="",D409,IF(ISERROR(VLOOKUP(A410,'[1]Mode opératoire'!$D$5:$D$17,1,FALSE)),"","FERIE "))</f>
        <v/>
      </c>
      <c r="E410" s="18" t="str">
        <f t="shared" si="21"/>
        <v/>
      </c>
      <c r="F410" s="18" t="str">
        <f t="shared" si="20"/>
        <v>JOUR</v>
      </c>
      <c r="G410" s="40" t="str">
        <f t="shared" si="22"/>
        <v>JOUR</v>
      </c>
      <c r="H410" s="41"/>
      <c r="I410" s="42"/>
      <c r="J410" s="42"/>
      <c r="K410" s="42"/>
      <c r="L410" s="43"/>
      <c r="M410" s="83"/>
      <c r="N410" s="83">
        <v>2</v>
      </c>
      <c r="O410" s="83"/>
      <c r="P410" s="84">
        <v>5</v>
      </c>
    </row>
    <row r="411" spans="1:16" x14ac:dyDescent="0.3">
      <c r="A411" s="64"/>
      <c r="B411" s="39">
        <v>0.66666666666666696</v>
      </c>
      <c r="C411" s="39">
        <v>0.70833333333333404</v>
      </c>
      <c r="D411" s="18" t="str">
        <f>+IF(A411="",D410,IF(ISERROR(VLOOKUP(A411,'[1]Mode opératoire'!$D$5:$D$17,1,FALSE)),"","FERIE "))</f>
        <v/>
      </c>
      <c r="E411" s="18" t="str">
        <f t="shared" si="21"/>
        <v/>
      </c>
      <c r="F411" s="18" t="str">
        <f t="shared" si="20"/>
        <v>JOUR</v>
      </c>
      <c r="G411" s="40" t="str">
        <f t="shared" si="22"/>
        <v>JOUR</v>
      </c>
      <c r="H411" s="41"/>
      <c r="I411" s="42"/>
      <c r="J411" s="42" t="s">
        <v>48</v>
      </c>
      <c r="K411" s="42" t="s">
        <v>48</v>
      </c>
      <c r="L411" s="43"/>
      <c r="M411" s="83"/>
      <c r="N411" s="83">
        <v>2</v>
      </c>
      <c r="O411" s="83"/>
      <c r="P411" s="84">
        <v>5</v>
      </c>
    </row>
    <row r="412" spans="1:16" x14ac:dyDescent="0.3">
      <c r="A412" s="64"/>
      <c r="B412" s="39">
        <v>0.70833333333333304</v>
      </c>
      <c r="C412" s="39">
        <v>0.75</v>
      </c>
      <c r="D412" s="18" t="str">
        <f>+IF(A412="",D411,IF(ISERROR(VLOOKUP(A412,'[1]Mode opératoire'!$D$5:$D$17,1,FALSE)),"","FERIE "))</f>
        <v/>
      </c>
      <c r="E412" s="18" t="str">
        <f t="shared" si="21"/>
        <v/>
      </c>
      <c r="F412" s="18" t="str">
        <f t="shared" si="20"/>
        <v>JOUR</v>
      </c>
      <c r="G412" s="40" t="str">
        <f t="shared" si="22"/>
        <v>JOUR</v>
      </c>
      <c r="H412" s="41"/>
      <c r="I412" s="42"/>
      <c r="J412" s="42"/>
      <c r="K412" s="42"/>
      <c r="L412" s="43"/>
      <c r="M412" s="83"/>
      <c r="N412" s="83">
        <v>2</v>
      </c>
      <c r="O412" s="83"/>
      <c r="P412" s="84">
        <v>5</v>
      </c>
    </row>
    <row r="413" spans="1:16" x14ac:dyDescent="0.3">
      <c r="A413" s="64"/>
      <c r="B413" s="39">
        <v>0.75</v>
      </c>
      <c r="C413" s="39">
        <v>0.79166666666666696</v>
      </c>
      <c r="D413" s="18" t="str">
        <f>+IF(A413="",D412,IF(ISERROR(VLOOKUP(A413,'[1]Mode opératoire'!$D$5:$D$17,1,FALSE)),"","FERIE "))</f>
        <v/>
      </c>
      <c r="E413" s="18" t="str">
        <f t="shared" si="21"/>
        <v/>
      </c>
      <c r="F413" s="18" t="str">
        <f t="shared" si="20"/>
        <v>JOUR</v>
      </c>
      <c r="G413" s="40" t="str">
        <f t="shared" si="22"/>
        <v>JOUR</v>
      </c>
      <c r="H413" s="41"/>
      <c r="I413" s="42"/>
      <c r="J413" s="42"/>
      <c r="K413" s="42"/>
      <c r="L413" s="43"/>
      <c r="M413" s="83"/>
      <c r="N413" s="83">
        <v>2</v>
      </c>
      <c r="O413" s="83"/>
      <c r="P413" s="84">
        <v>5</v>
      </c>
    </row>
    <row r="414" spans="1:16" x14ac:dyDescent="0.3">
      <c r="A414" s="64"/>
      <c r="B414" s="39">
        <v>0.79166666666666696</v>
      </c>
      <c r="C414" s="39">
        <v>0.83333333333333404</v>
      </c>
      <c r="D414" s="18" t="str">
        <f>+IF(A414="",D413,IF(ISERROR(VLOOKUP(A414,'[1]Mode opératoire'!$D$5:$D$17,1,FALSE)),"","FERIE "))</f>
        <v/>
      </c>
      <c r="E414" s="18" t="str">
        <f t="shared" si="21"/>
        <v/>
      </c>
      <c r="F414" s="18" t="str">
        <f t="shared" si="20"/>
        <v>JOUR</v>
      </c>
      <c r="G414" s="40" t="str">
        <f t="shared" si="22"/>
        <v>JOUR</v>
      </c>
      <c r="H414" s="41" t="s">
        <v>33</v>
      </c>
      <c r="I414" s="42"/>
      <c r="J414" s="42"/>
      <c r="K414" s="42" t="s">
        <v>33</v>
      </c>
      <c r="L414" s="43"/>
      <c r="M414" s="83"/>
      <c r="N414" s="83">
        <v>2</v>
      </c>
      <c r="O414" s="83"/>
      <c r="P414" s="84">
        <v>5</v>
      </c>
    </row>
    <row r="415" spans="1:16" x14ac:dyDescent="0.3">
      <c r="A415" s="64"/>
      <c r="B415" s="39">
        <v>0.83333333333333304</v>
      </c>
      <c r="C415" s="39">
        <v>0.875</v>
      </c>
      <c r="D415" s="18" t="str">
        <f>+IF(A415="",D414,IF(ISERROR(VLOOKUP(A415,'[1]Mode opératoire'!$D$5:$D$17,1,FALSE)),"","FERIE "))</f>
        <v/>
      </c>
      <c r="E415" s="18" t="str">
        <f t="shared" si="21"/>
        <v/>
      </c>
      <c r="F415" s="18" t="str">
        <f t="shared" si="20"/>
        <v>JOUR</v>
      </c>
      <c r="G415" s="40" t="str">
        <f t="shared" si="22"/>
        <v>JOUR</v>
      </c>
      <c r="H415" s="41" t="s">
        <v>38</v>
      </c>
      <c r="I415" s="42"/>
      <c r="J415" s="42"/>
      <c r="K415" s="42" t="s">
        <v>59</v>
      </c>
      <c r="L415" s="43"/>
      <c r="M415" s="83"/>
      <c r="N415" s="83">
        <v>2</v>
      </c>
      <c r="O415" s="83"/>
      <c r="P415" s="84">
        <v>5</v>
      </c>
    </row>
    <row r="416" spans="1:16" x14ac:dyDescent="0.3">
      <c r="A416" s="64"/>
      <c r="B416" s="50">
        <v>0.875</v>
      </c>
      <c r="C416" s="50">
        <v>0.91666666666666696</v>
      </c>
      <c r="D416" s="51" t="str">
        <f>+IF(A416="",D415,IF(ISERROR(VLOOKUP(A416,'[1]Mode opératoire'!$D$5:$D$17,1,FALSE)),"","FERIE "))</f>
        <v/>
      </c>
      <c r="E416" s="51" t="str">
        <f t="shared" si="21"/>
        <v/>
      </c>
      <c r="F416" s="51" t="str">
        <f t="shared" si="20"/>
        <v>NUIT</v>
      </c>
      <c r="G416" s="52" t="str">
        <f t="shared" si="22"/>
        <v>NUIT</v>
      </c>
      <c r="H416" s="53"/>
      <c r="I416" s="54"/>
      <c r="J416" s="54"/>
      <c r="K416" s="54"/>
      <c r="L416" s="55"/>
      <c r="M416" s="88"/>
      <c r="N416" s="88">
        <v>2</v>
      </c>
      <c r="O416" s="88"/>
      <c r="P416" s="89">
        <v>5</v>
      </c>
    </row>
    <row r="417" spans="1:16" x14ac:dyDescent="0.3">
      <c r="A417" s="64"/>
      <c r="B417" s="39">
        <v>0.91666666666666696</v>
      </c>
      <c r="C417" s="39">
        <v>0.95833333333333404</v>
      </c>
      <c r="D417" s="18" t="str">
        <f>+IF(A417="",D416,IF(ISERROR(VLOOKUP(A417,'[1]Mode opératoire'!$D$5:$D$17,1,FALSE)),"","FERIE "))</f>
        <v/>
      </c>
      <c r="E417" s="18" t="str">
        <f t="shared" si="21"/>
        <v/>
      </c>
      <c r="F417" s="18" t="str">
        <f t="shared" si="20"/>
        <v>NUIT</v>
      </c>
      <c r="G417" s="40" t="str">
        <f t="shared" si="22"/>
        <v>NUIT</v>
      </c>
      <c r="H417" s="41"/>
      <c r="I417" s="42"/>
      <c r="J417" s="42"/>
      <c r="K417" s="42"/>
      <c r="L417" s="43"/>
      <c r="M417" s="83"/>
      <c r="N417" s="83">
        <v>2</v>
      </c>
      <c r="O417" s="83"/>
      <c r="P417" s="84">
        <v>5</v>
      </c>
    </row>
    <row r="418" spans="1:16" ht="14.4" thickBot="1" x14ac:dyDescent="0.35">
      <c r="A418" s="65"/>
      <c r="B418" s="57">
        <v>0.95833333333333304</v>
      </c>
      <c r="C418" s="57">
        <v>1</v>
      </c>
      <c r="D418" s="58" t="str">
        <f>+IF(A418="",D417,IF(ISERROR(VLOOKUP(A418,'[1]Mode opératoire'!$D$5:$D$17,1,FALSE)),"","FERIE "))</f>
        <v/>
      </c>
      <c r="E418" s="58" t="str">
        <f t="shared" si="21"/>
        <v/>
      </c>
      <c r="F418" s="58" t="str">
        <f t="shared" si="20"/>
        <v>NUIT</v>
      </c>
      <c r="G418" s="59" t="str">
        <f t="shared" si="22"/>
        <v>NUIT</v>
      </c>
      <c r="H418" s="60" t="s">
        <v>37</v>
      </c>
      <c r="I418" s="61"/>
      <c r="J418" s="61"/>
      <c r="K418" s="61" t="s">
        <v>37</v>
      </c>
      <c r="L418" s="62"/>
      <c r="M418" s="90"/>
      <c r="N418" s="90">
        <v>2</v>
      </c>
      <c r="O418" s="90"/>
      <c r="P418" s="91">
        <v>5</v>
      </c>
    </row>
    <row r="419" spans="1:16" x14ac:dyDescent="0.3">
      <c r="A419" s="63">
        <f>+A395+1</f>
        <v>42753</v>
      </c>
      <c r="B419" s="32">
        <v>0</v>
      </c>
      <c r="C419" s="32">
        <v>4.1666666666666664E-2</v>
      </c>
      <c r="D419" s="33" t="str">
        <f>+IF(A419="",D418,IF(ISERROR(VLOOKUP(A419,'[1]Mode opératoire'!$D$5:$D$17,1,FALSE)),"","FERIE "))</f>
        <v/>
      </c>
      <c r="E419" s="33" t="str">
        <f t="shared" si="21"/>
        <v/>
      </c>
      <c r="F419" s="33" t="str">
        <f t="shared" si="20"/>
        <v>NUIT</v>
      </c>
      <c r="G419" s="34" t="str">
        <f t="shared" si="22"/>
        <v>NUIT</v>
      </c>
      <c r="H419" s="35"/>
      <c r="I419" s="36"/>
      <c r="J419" s="36"/>
      <c r="K419" s="36"/>
      <c r="L419" s="37"/>
      <c r="M419" s="81"/>
      <c r="N419" s="81"/>
      <c r="O419" s="81"/>
      <c r="P419" s="82"/>
    </row>
    <row r="420" spans="1:16" x14ac:dyDescent="0.3">
      <c r="A420" s="64"/>
      <c r="B420" s="39">
        <v>4.1666666666666664E-2</v>
      </c>
      <c r="C420" s="39">
        <v>8.3333333333333329E-2</v>
      </c>
      <c r="D420" s="18" t="str">
        <f>+IF(A420="",D419,IF(ISERROR(VLOOKUP(A420,'[1]Mode opératoire'!$D$5:$D$17,1,FALSE)),"","FERIE "))</f>
        <v/>
      </c>
      <c r="E420" s="18" t="str">
        <f t="shared" si="21"/>
        <v/>
      </c>
      <c r="F420" s="18" t="str">
        <f t="shared" si="20"/>
        <v>NUIT</v>
      </c>
      <c r="G420" s="40" t="str">
        <f t="shared" si="22"/>
        <v>NUIT</v>
      </c>
      <c r="H420" s="41"/>
      <c r="I420" s="42"/>
      <c r="J420" s="42"/>
      <c r="K420" s="42"/>
      <c r="L420" s="43"/>
      <c r="M420" s="83"/>
      <c r="N420" s="83"/>
      <c r="O420" s="83"/>
      <c r="P420" s="84"/>
    </row>
    <row r="421" spans="1:16" x14ac:dyDescent="0.3">
      <c r="A421" s="64"/>
      <c r="B421" s="39">
        <v>8.3333333333333329E-2</v>
      </c>
      <c r="C421" s="39">
        <v>0.125</v>
      </c>
      <c r="D421" s="18" t="str">
        <f>+IF(A421="",D420,IF(ISERROR(VLOOKUP(A421,'[1]Mode opératoire'!$D$5:$D$17,1,FALSE)),"","FERIE "))</f>
        <v/>
      </c>
      <c r="E421" s="18" t="str">
        <f t="shared" si="21"/>
        <v/>
      </c>
      <c r="F421" s="18" t="str">
        <f t="shared" si="20"/>
        <v>NUIT</v>
      </c>
      <c r="G421" s="40" t="str">
        <f t="shared" si="22"/>
        <v>NUIT</v>
      </c>
      <c r="H421" s="41"/>
      <c r="I421" s="42"/>
      <c r="J421" s="42"/>
      <c r="K421" s="42"/>
      <c r="L421" s="43"/>
      <c r="M421" s="83"/>
      <c r="N421" s="83"/>
      <c r="O421" s="83"/>
      <c r="P421" s="84"/>
    </row>
    <row r="422" spans="1:16" x14ac:dyDescent="0.3">
      <c r="A422" s="64"/>
      <c r="B422" s="39">
        <v>0.125</v>
      </c>
      <c r="C422" s="39">
        <v>0.16666666666666699</v>
      </c>
      <c r="D422" s="18" t="str">
        <f>+IF(A422="",D421,IF(ISERROR(VLOOKUP(A422,'[1]Mode opératoire'!$D$5:$D$17,1,FALSE)),"","FERIE "))</f>
        <v/>
      </c>
      <c r="E422" s="18" t="str">
        <f t="shared" si="21"/>
        <v/>
      </c>
      <c r="F422" s="18" t="str">
        <f t="shared" si="20"/>
        <v>NUIT</v>
      </c>
      <c r="G422" s="40" t="str">
        <f t="shared" si="22"/>
        <v>NUIT</v>
      </c>
      <c r="H422" s="41"/>
      <c r="I422" s="42"/>
      <c r="J422" s="42"/>
      <c r="K422" s="42"/>
      <c r="L422" s="43"/>
      <c r="M422" s="83"/>
      <c r="N422" s="83"/>
      <c r="O422" s="83"/>
      <c r="P422" s="84"/>
    </row>
    <row r="423" spans="1:16" x14ac:dyDescent="0.3">
      <c r="A423" s="64"/>
      <c r="B423" s="39">
        <v>0.16666666666666699</v>
      </c>
      <c r="C423" s="39">
        <v>0.20833333333333401</v>
      </c>
      <c r="D423" s="18" t="str">
        <f>+IF(A423="",D422,IF(ISERROR(VLOOKUP(A423,'[1]Mode opératoire'!$D$5:$D$17,1,FALSE)),"","FERIE "))</f>
        <v/>
      </c>
      <c r="E423" s="18" t="str">
        <f t="shared" si="21"/>
        <v/>
      </c>
      <c r="F423" s="18" t="str">
        <f t="shared" si="20"/>
        <v>NUIT</v>
      </c>
      <c r="G423" s="40" t="str">
        <f t="shared" si="22"/>
        <v>NUIT</v>
      </c>
      <c r="H423" s="41"/>
      <c r="I423" s="42"/>
      <c r="J423" s="42"/>
      <c r="K423" s="42"/>
      <c r="L423" s="43"/>
      <c r="M423" s="83"/>
      <c r="N423" s="83"/>
      <c r="O423" s="83"/>
      <c r="P423" s="84"/>
    </row>
    <row r="424" spans="1:16" x14ac:dyDescent="0.3">
      <c r="A424" s="64"/>
      <c r="B424" s="44">
        <v>0.20833333333333301</v>
      </c>
      <c r="C424" s="44">
        <v>0.25</v>
      </c>
      <c r="D424" s="45" t="str">
        <f>+IF(A424="",D423,IF(ISERROR(VLOOKUP(A424,'[1]Mode opératoire'!$D$5:$D$17,1,FALSE)),"","FERIE "))</f>
        <v/>
      </c>
      <c r="E424" s="45" t="str">
        <f t="shared" si="21"/>
        <v/>
      </c>
      <c r="F424" s="45" t="str">
        <f t="shared" si="20"/>
        <v>NUIT</v>
      </c>
      <c r="G424" s="46" t="str">
        <f t="shared" si="22"/>
        <v>NUIT</v>
      </c>
      <c r="H424" s="47"/>
      <c r="I424" s="48"/>
      <c r="J424" s="48"/>
      <c r="K424" s="48"/>
      <c r="L424" s="49"/>
      <c r="M424" s="85"/>
      <c r="N424" s="85"/>
      <c r="O424" s="85"/>
      <c r="P424" s="86"/>
    </row>
    <row r="425" spans="1:16" x14ac:dyDescent="0.3">
      <c r="A425" s="64"/>
      <c r="B425" s="39">
        <v>0.25</v>
      </c>
      <c r="C425" s="39">
        <v>0.29166666666666702</v>
      </c>
      <c r="D425" s="18" t="str">
        <f>+IF(A425="",D424,IF(ISERROR(VLOOKUP(A425,'[1]Mode opératoire'!$D$5:$D$17,1,FALSE)),"","FERIE "))</f>
        <v/>
      </c>
      <c r="E425" s="18" t="str">
        <f t="shared" si="21"/>
        <v/>
      </c>
      <c r="F425" s="18" t="str">
        <f t="shared" si="20"/>
        <v>JOUR</v>
      </c>
      <c r="G425" s="40" t="str">
        <f t="shared" si="22"/>
        <v>JOUR</v>
      </c>
      <c r="H425" s="41"/>
      <c r="I425" s="42"/>
      <c r="J425" s="42"/>
      <c r="K425" s="42"/>
      <c r="L425" s="43"/>
      <c r="M425" s="83"/>
      <c r="N425" s="83"/>
      <c r="O425" s="83"/>
      <c r="P425" s="84"/>
    </row>
    <row r="426" spans="1:16" x14ac:dyDescent="0.3">
      <c r="A426" s="64"/>
      <c r="B426" s="39">
        <v>0.29166666666666702</v>
      </c>
      <c r="C426" s="39">
        <v>0.33333333333333398</v>
      </c>
      <c r="D426" s="18" t="str">
        <f>+IF(A426="",D425,IF(ISERROR(VLOOKUP(A426,'[1]Mode opératoire'!$D$5:$D$17,1,FALSE)),"","FERIE "))</f>
        <v/>
      </c>
      <c r="E426" s="18" t="str">
        <f t="shared" si="21"/>
        <v/>
      </c>
      <c r="F426" s="18" t="str">
        <f t="shared" si="20"/>
        <v>JOUR</v>
      </c>
      <c r="G426" s="40" t="str">
        <f t="shared" si="22"/>
        <v>JOUR</v>
      </c>
      <c r="H426" s="41"/>
      <c r="I426" s="42"/>
      <c r="J426" s="42"/>
      <c r="K426" s="42"/>
      <c r="L426" s="43"/>
      <c r="M426" s="83"/>
      <c r="N426" s="83"/>
      <c r="O426" s="83"/>
      <c r="P426" s="84">
        <v>1</v>
      </c>
    </row>
    <row r="427" spans="1:16" x14ac:dyDescent="0.3">
      <c r="A427" s="64"/>
      <c r="B427" s="39">
        <v>0.33333333333333298</v>
      </c>
      <c r="C427" s="39">
        <v>0.375</v>
      </c>
      <c r="D427" s="18" t="str">
        <f>+IF(A427="",D426,IF(ISERROR(VLOOKUP(A427,'[1]Mode opératoire'!$D$5:$D$17,1,FALSE)),"","FERIE "))</f>
        <v/>
      </c>
      <c r="E427" s="18" t="str">
        <f t="shared" si="21"/>
        <v/>
      </c>
      <c r="F427" s="18" t="str">
        <f t="shared" si="20"/>
        <v>JOUR</v>
      </c>
      <c r="G427" s="40" t="str">
        <f t="shared" si="22"/>
        <v>JOUR</v>
      </c>
      <c r="H427" s="41"/>
      <c r="I427" s="42"/>
      <c r="J427" s="42"/>
      <c r="K427" s="42"/>
      <c r="L427" s="43"/>
      <c r="M427" s="83"/>
      <c r="N427" s="83">
        <v>2</v>
      </c>
      <c r="O427" s="83"/>
      <c r="P427" s="84">
        <v>5</v>
      </c>
    </row>
    <row r="428" spans="1:16" x14ac:dyDescent="0.3">
      <c r="A428" s="64"/>
      <c r="B428" s="39">
        <v>0.375</v>
      </c>
      <c r="C428" s="39">
        <v>0.41666666666666702</v>
      </c>
      <c r="D428" s="18" t="str">
        <f>+IF(A428="",D427,IF(ISERROR(VLOOKUP(A428,'[1]Mode opératoire'!$D$5:$D$17,1,FALSE)),"","FERIE "))</f>
        <v/>
      </c>
      <c r="E428" s="18" t="str">
        <f t="shared" si="21"/>
        <v/>
      </c>
      <c r="F428" s="18" t="str">
        <f t="shared" si="20"/>
        <v>JOUR</v>
      </c>
      <c r="G428" s="40" t="str">
        <f t="shared" si="22"/>
        <v>JOUR</v>
      </c>
      <c r="H428" s="41"/>
      <c r="I428" s="42"/>
      <c r="J428" s="42" t="s">
        <v>43</v>
      </c>
      <c r="K428" s="42" t="s">
        <v>43</v>
      </c>
      <c r="L428" s="43"/>
      <c r="M428" s="83"/>
      <c r="N428" s="83">
        <v>2</v>
      </c>
      <c r="O428" s="83"/>
      <c r="P428" s="84">
        <v>5</v>
      </c>
    </row>
    <row r="429" spans="1:16" x14ac:dyDescent="0.3">
      <c r="A429" s="64"/>
      <c r="B429" s="39">
        <v>0.41666666666666702</v>
      </c>
      <c r="C429" s="39">
        <v>0.45833333333333398</v>
      </c>
      <c r="D429" s="18" t="str">
        <f>+IF(A429="",D428,IF(ISERROR(VLOOKUP(A429,'[1]Mode opératoire'!$D$5:$D$17,1,FALSE)),"","FERIE "))</f>
        <v/>
      </c>
      <c r="E429" s="18" t="str">
        <f t="shared" si="21"/>
        <v/>
      </c>
      <c r="F429" s="18" t="str">
        <f t="shared" si="20"/>
        <v>JOUR</v>
      </c>
      <c r="G429" s="40" t="str">
        <f t="shared" si="22"/>
        <v>JOUR</v>
      </c>
      <c r="H429" s="41"/>
      <c r="I429" s="42"/>
      <c r="J429" s="42" t="s">
        <v>44</v>
      </c>
      <c r="K429" s="42" t="s">
        <v>60</v>
      </c>
      <c r="L429" s="43"/>
      <c r="M429" s="83"/>
      <c r="N429" s="83">
        <v>2</v>
      </c>
      <c r="O429" s="83"/>
      <c r="P429" s="84">
        <v>5</v>
      </c>
    </row>
    <row r="430" spans="1:16" x14ac:dyDescent="0.3">
      <c r="A430" s="64"/>
      <c r="B430" s="39">
        <v>0.45833333333333298</v>
      </c>
      <c r="C430" s="39">
        <v>0.5</v>
      </c>
      <c r="D430" s="18" t="str">
        <f>+IF(A430="",D429,IF(ISERROR(VLOOKUP(A430,'[1]Mode opératoire'!$D$5:$D$17,1,FALSE)),"","FERIE "))</f>
        <v/>
      </c>
      <c r="E430" s="18" t="str">
        <f t="shared" si="21"/>
        <v/>
      </c>
      <c r="F430" s="18" t="str">
        <f t="shared" si="20"/>
        <v>JOUR</v>
      </c>
      <c r="G430" s="40" t="str">
        <f t="shared" si="22"/>
        <v>JOUR</v>
      </c>
      <c r="H430" s="41"/>
      <c r="I430" s="42"/>
      <c r="J430" s="42" t="s">
        <v>45</v>
      </c>
      <c r="K430" s="42" t="s">
        <v>45</v>
      </c>
      <c r="L430" s="43"/>
      <c r="M430" s="83"/>
      <c r="N430" s="83">
        <v>2</v>
      </c>
      <c r="O430" s="83"/>
      <c r="P430" s="84">
        <v>5</v>
      </c>
    </row>
    <row r="431" spans="1:16" x14ac:dyDescent="0.3">
      <c r="A431" s="64"/>
      <c r="B431" s="39">
        <v>0.5</v>
      </c>
      <c r="C431" s="39">
        <v>0.54166666666666696</v>
      </c>
      <c r="D431" s="18" t="str">
        <f>+IF(A431="",D430,IF(ISERROR(VLOOKUP(A431,'[1]Mode opératoire'!$D$5:$D$17,1,FALSE)),"","FERIE "))</f>
        <v/>
      </c>
      <c r="E431" s="18" t="str">
        <f t="shared" si="21"/>
        <v/>
      </c>
      <c r="F431" s="18" t="str">
        <f t="shared" si="20"/>
        <v>JOUR</v>
      </c>
      <c r="G431" s="40" t="str">
        <f t="shared" si="22"/>
        <v>JOUR</v>
      </c>
      <c r="H431" s="41"/>
      <c r="I431" s="42"/>
      <c r="J431" s="42"/>
      <c r="K431" s="42"/>
      <c r="L431" s="43"/>
      <c r="M431" s="83"/>
      <c r="N431" s="83"/>
      <c r="O431" s="83"/>
      <c r="P431" s="84">
        <v>1</v>
      </c>
    </row>
    <row r="432" spans="1:16" x14ac:dyDescent="0.3">
      <c r="A432" s="64"/>
      <c r="B432" s="39">
        <v>0.54166666666666696</v>
      </c>
      <c r="C432" s="39">
        <v>0.58333333333333404</v>
      </c>
      <c r="D432" s="18" t="str">
        <f>+IF(A432="",D431,IF(ISERROR(VLOOKUP(A432,'[1]Mode opératoire'!$D$5:$D$17,1,FALSE)),"","FERIE "))</f>
        <v/>
      </c>
      <c r="E432" s="18" t="str">
        <f t="shared" si="21"/>
        <v/>
      </c>
      <c r="F432" s="18" t="str">
        <f t="shared" si="20"/>
        <v>JOUR</v>
      </c>
      <c r="G432" s="40" t="str">
        <f t="shared" si="22"/>
        <v>JOUR</v>
      </c>
      <c r="H432" s="41"/>
      <c r="I432" s="42"/>
      <c r="J432" s="42"/>
      <c r="K432" s="42"/>
      <c r="L432" s="43"/>
      <c r="M432" s="83"/>
      <c r="N432" s="83"/>
      <c r="O432" s="83"/>
      <c r="P432" s="84">
        <v>1</v>
      </c>
    </row>
    <row r="433" spans="1:16" x14ac:dyDescent="0.3">
      <c r="A433" s="64"/>
      <c r="B433" s="39">
        <v>0.58333333333333304</v>
      </c>
      <c r="C433" s="39">
        <v>0.625</v>
      </c>
      <c r="D433" s="18" t="str">
        <f>+IF(A433="",D432,IF(ISERROR(VLOOKUP(A433,'[1]Mode opératoire'!$D$5:$D$17,1,FALSE)),"","FERIE "))</f>
        <v/>
      </c>
      <c r="E433" s="18" t="str">
        <f t="shared" si="21"/>
        <v/>
      </c>
      <c r="F433" s="18" t="str">
        <f t="shared" si="20"/>
        <v>JOUR</v>
      </c>
      <c r="G433" s="40" t="str">
        <f t="shared" si="22"/>
        <v>JOUR</v>
      </c>
      <c r="H433" s="41"/>
      <c r="I433" s="42"/>
      <c r="J433" s="42"/>
      <c r="K433" s="42"/>
      <c r="L433" s="43"/>
      <c r="M433" s="83"/>
      <c r="N433" s="83"/>
      <c r="O433" s="83"/>
      <c r="P433" s="84">
        <v>1</v>
      </c>
    </row>
    <row r="434" spans="1:16" x14ac:dyDescent="0.3">
      <c r="A434" s="64"/>
      <c r="B434" s="39">
        <v>0.625</v>
      </c>
      <c r="C434" s="39">
        <v>0.66666666666666696</v>
      </c>
      <c r="D434" s="18" t="str">
        <f>+IF(A434="",D433,IF(ISERROR(VLOOKUP(A434,'[1]Mode opératoire'!$D$5:$D$17,1,FALSE)),"","FERIE "))</f>
        <v/>
      </c>
      <c r="E434" s="18" t="str">
        <f t="shared" si="21"/>
        <v/>
      </c>
      <c r="F434" s="18" t="str">
        <f t="shared" si="20"/>
        <v>JOUR</v>
      </c>
      <c r="G434" s="40" t="str">
        <f t="shared" si="22"/>
        <v>JOUR</v>
      </c>
      <c r="H434" s="41"/>
      <c r="I434" s="42"/>
      <c r="J434" s="42"/>
      <c r="K434" s="42"/>
      <c r="L434" s="43"/>
      <c r="M434" s="83"/>
      <c r="N434" s="83"/>
      <c r="O434" s="83"/>
      <c r="P434" s="84">
        <v>1</v>
      </c>
    </row>
    <row r="435" spans="1:16" x14ac:dyDescent="0.3">
      <c r="A435" s="64"/>
      <c r="B435" s="39">
        <v>0.66666666666666696</v>
      </c>
      <c r="C435" s="39">
        <v>0.70833333333333404</v>
      </c>
      <c r="D435" s="18" t="str">
        <f>+IF(A435="",D434,IF(ISERROR(VLOOKUP(A435,'[1]Mode opératoire'!$D$5:$D$17,1,FALSE)),"","FERIE "))</f>
        <v/>
      </c>
      <c r="E435" s="18" t="str">
        <f t="shared" si="21"/>
        <v/>
      </c>
      <c r="F435" s="18" t="str">
        <f t="shared" si="20"/>
        <v>JOUR</v>
      </c>
      <c r="G435" s="40" t="str">
        <f t="shared" si="22"/>
        <v>JOUR</v>
      </c>
      <c r="H435" s="41"/>
      <c r="I435" s="42"/>
      <c r="J435" s="42"/>
      <c r="K435" s="42"/>
      <c r="L435" s="43"/>
      <c r="M435" s="83"/>
      <c r="N435" s="83"/>
      <c r="O435" s="83"/>
      <c r="P435" s="84">
        <v>1</v>
      </c>
    </row>
    <row r="436" spans="1:16" x14ac:dyDescent="0.3">
      <c r="A436" s="64"/>
      <c r="B436" s="39">
        <v>0.70833333333333304</v>
      </c>
      <c r="C436" s="39">
        <v>0.75</v>
      </c>
      <c r="D436" s="18" t="str">
        <f>+IF(A436="",D435,IF(ISERROR(VLOOKUP(A436,'[1]Mode opératoire'!$D$5:$D$17,1,FALSE)),"","FERIE "))</f>
        <v/>
      </c>
      <c r="E436" s="18" t="str">
        <f t="shared" si="21"/>
        <v/>
      </c>
      <c r="F436" s="18" t="str">
        <f t="shared" si="20"/>
        <v>JOUR</v>
      </c>
      <c r="G436" s="40" t="str">
        <f t="shared" si="22"/>
        <v>JOUR</v>
      </c>
      <c r="H436" s="41"/>
      <c r="I436" s="42"/>
      <c r="J436" s="42"/>
      <c r="K436" s="42"/>
      <c r="L436" s="43"/>
      <c r="M436" s="83"/>
      <c r="N436" s="83"/>
      <c r="O436" s="83"/>
      <c r="P436" s="84">
        <v>1</v>
      </c>
    </row>
    <row r="437" spans="1:16" x14ac:dyDescent="0.3">
      <c r="A437" s="64"/>
      <c r="B437" s="39">
        <v>0.75</v>
      </c>
      <c r="C437" s="39">
        <v>0.79166666666666696</v>
      </c>
      <c r="D437" s="18" t="str">
        <f>+IF(A437="",D436,IF(ISERROR(VLOOKUP(A437,'[1]Mode opératoire'!$D$5:$D$17,1,FALSE)),"","FERIE "))</f>
        <v/>
      </c>
      <c r="E437" s="18" t="str">
        <f t="shared" si="21"/>
        <v/>
      </c>
      <c r="F437" s="18" t="str">
        <f t="shared" si="20"/>
        <v>JOUR</v>
      </c>
      <c r="G437" s="40" t="str">
        <f t="shared" si="22"/>
        <v>JOUR</v>
      </c>
      <c r="H437" s="41"/>
      <c r="I437" s="42"/>
      <c r="J437" s="42"/>
      <c r="K437" s="42"/>
      <c r="L437" s="43"/>
      <c r="M437" s="83"/>
      <c r="N437" s="83">
        <v>2</v>
      </c>
      <c r="O437" s="83"/>
      <c r="P437" s="84">
        <v>5</v>
      </c>
    </row>
    <row r="438" spans="1:16" x14ac:dyDescent="0.3">
      <c r="A438" s="64"/>
      <c r="B438" s="39">
        <v>0.79166666666666696</v>
      </c>
      <c r="C438" s="39">
        <v>0.83333333333333404</v>
      </c>
      <c r="D438" s="18" t="str">
        <f>+IF(A438="",D437,IF(ISERROR(VLOOKUP(A438,'[1]Mode opératoire'!$D$5:$D$17,1,FALSE)),"","FERIE "))</f>
        <v/>
      </c>
      <c r="E438" s="18" t="str">
        <f t="shared" si="21"/>
        <v/>
      </c>
      <c r="F438" s="18" t="str">
        <f t="shared" si="20"/>
        <v>JOUR</v>
      </c>
      <c r="G438" s="40" t="str">
        <f t="shared" si="22"/>
        <v>JOUR</v>
      </c>
      <c r="H438" s="41" t="s">
        <v>33</v>
      </c>
      <c r="I438" s="42"/>
      <c r="J438" s="42"/>
      <c r="K438" s="42" t="s">
        <v>33</v>
      </c>
      <c r="L438" s="43"/>
      <c r="M438" s="83"/>
      <c r="N438" s="83">
        <v>2</v>
      </c>
      <c r="O438" s="83"/>
      <c r="P438" s="84">
        <v>5</v>
      </c>
    </row>
    <row r="439" spans="1:16" x14ac:dyDescent="0.3">
      <c r="A439" s="64"/>
      <c r="B439" s="39">
        <v>0.83333333333333304</v>
      </c>
      <c r="C439" s="39">
        <v>0.875</v>
      </c>
      <c r="D439" s="18" t="str">
        <f>+IF(A439="",D438,IF(ISERROR(VLOOKUP(A439,'[1]Mode opératoire'!$D$5:$D$17,1,FALSE)),"","FERIE "))</f>
        <v/>
      </c>
      <c r="E439" s="18" t="str">
        <f t="shared" si="21"/>
        <v/>
      </c>
      <c r="F439" s="18" t="str">
        <f t="shared" si="20"/>
        <v>JOUR</v>
      </c>
      <c r="G439" s="40" t="str">
        <f t="shared" si="22"/>
        <v>JOUR</v>
      </c>
      <c r="H439" s="41" t="s">
        <v>38</v>
      </c>
      <c r="I439" s="42"/>
      <c r="J439" s="42"/>
      <c r="K439" s="42"/>
      <c r="L439" s="43"/>
      <c r="M439" s="83"/>
      <c r="N439" s="83">
        <v>2</v>
      </c>
      <c r="O439" s="83"/>
      <c r="P439" s="84">
        <v>5</v>
      </c>
    </row>
    <row r="440" spans="1:16" x14ac:dyDescent="0.3">
      <c r="A440" s="64"/>
      <c r="B440" s="50">
        <v>0.875</v>
      </c>
      <c r="C440" s="50">
        <v>0.91666666666666696</v>
      </c>
      <c r="D440" s="51" t="str">
        <f>+IF(A440="",D439,IF(ISERROR(VLOOKUP(A440,'[1]Mode opératoire'!$D$5:$D$17,1,FALSE)),"","FERIE "))</f>
        <v/>
      </c>
      <c r="E440" s="51" t="str">
        <f t="shared" si="21"/>
        <v/>
      </c>
      <c r="F440" s="51" t="str">
        <f t="shared" si="20"/>
        <v>NUIT</v>
      </c>
      <c r="G440" s="52" t="str">
        <f t="shared" si="22"/>
        <v>NUIT</v>
      </c>
      <c r="H440" s="53"/>
      <c r="I440" s="54"/>
      <c r="J440" s="54"/>
      <c r="K440" s="54"/>
      <c r="L440" s="55"/>
      <c r="M440" s="88"/>
      <c r="N440" s="88">
        <v>2</v>
      </c>
      <c r="O440" s="88"/>
      <c r="P440" s="89">
        <v>5</v>
      </c>
    </row>
    <row r="441" spans="1:16" x14ac:dyDescent="0.3">
      <c r="A441" s="64"/>
      <c r="B441" s="39">
        <v>0.91666666666666696</v>
      </c>
      <c r="C441" s="39">
        <v>0.95833333333333404</v>
      </c>
      <c r="D441" s="18" t="str">
        <f>+IF(A441="",D440,IF(ISERROR(VLOOKUP(A441,'[1]Mode opératoire'!$D$5:$D$17,1,FALSE)),"","FERIE "))</f>
        <v/>
      </c>
      <c r="E441" s="18" t="str">
        <f t="shared" si="21"/>
        <v/>
      </c>
      <c r="F441" s="18" t="str">
        <f t="shared" si="20"/>
        <v>NUIT</v>
      </c>
      <c r="G441" s="40" t="str">
        <f t="shared" si="22"/>
        <v>NUIT</v>
      </c>
      <c r="H441" s="41"/>
      <c r="I441" s="42"/>
      <c r="J441" s="42"/>
      <c r="K441" s="42"/>
      <c r="L441" s="43"/>
      <c r="M441" s="83"/>
      <c r="N441" s="83">
        <v>2</v>
      </c>
      <c r="O441" s="83"/>
      <c r="P441" s="84">
        <v>5</v>
      </c>
    </row>
    <row r="442" spans="1:16" ht="14.4" thickBot="1" x14ac:dyDescent="0.35">
      <c r="A442" s="65"/>
      <c r="B442" s="57">
        <v>0.95833333333333304</v>
      </c>
      <c r="C442" s="57">
        <v>1</v>
      </c>
      <c r="D442" s="58" t="str">
        <f>+IF(A442="",D441,IF(ISERROR(VLOOKUP(A442,'[1]Mode opératoire'!$D$5:$D$17,1,FALSE)),"","FERIE "))</f>
        <v/>
      </c>
      <c r="E442" s="58" t="str">
        <f t="shared" si="21"/>
        <v/>
      </c>
      <c r="F442" s="58" t="str">
        <f t="shared" si="20"/>
        <v>NUIT</v>
      </c>
      <c r="G442" s="59" t="str">
        <f t="shared" si="22"/>
        <v>NUIT</v>
      </c>
      <c r="H442" s="60" t="s">
        <v>37</v>
      </c>
      <c r="I442" s="61"/>
      <c r="J442" s="61"/>
      <c r="K442" s="61" t="s">
        <v>37</v>
      </c>
      <c r="L442" s="62"/>
      <c r="M442" s="90"/>
      <c r="N442" s="90">
        <v>2</v>
      </c>
      <c r="O442" s="90"/>
      <c r="P442" s="91">
        <v>5</v>
      </c>
    </row>
    <row r="443" spans="1:16" x14ac:dyDescent="0.3">
      <c r="A443" s="63">
        <f>+A419+1</f>
        <v>42754</v>
      </c>
      <c r="B443" s="32">
        <v>0</v>
      </c>
      <c r="C443" s="32">
        <v>4.1666666666666664E-2</v>
      </c>
      <c r="D443" s="33" t="str">
        <f>+IF(A443="",D442,IF(ISERROR(VLOOKUP(A443,'[1]Mode opératoire'!$D$5:$D$17,1,FALSE)),"","FERIE "))</f>
        <v/>
      </c>
      <c r="E443" s="33" t="str">
        <f t="shared" si="21"/>
        <v/>
      </c>
      <c r="F443" s="33" t="str">
        <f t="shared" si="20"/>
        <v>NUIT</v>
      </c>
      <c r="G443" s="34" t="str">
        <f t="shared" si="22"/>
        <v>NUIT</v>
      </c>
      <c r="H443" s="35"/>
      <c r="I443" s="36"/>
      <c r="J443" s="36"/>
      <c r="K443" s="36"/>
      <c r="L443" s="37"/>
      <c r="M443" s="81"/>
      <c r="N443" s="81"/>
      <c r="O443" s="81"/>
      <c r="P443" s="82"/>
    </row>
    <row r="444" spans="1:16" x14ac:dyDescent="0.3">
      <c r="A444" s="64"/>
      <c r="B444" s="39">
        <v>4.1666666666666664E-2</v>
      </c>
      <c r="C444" s="39">
        <v>8.3333333333333329E-2</v>
      </c>
      <c r="D444" s="18" t="str">
        <f>+IF(A444="",D443,IF(ISERROR(VLOOKUP(A444,'[1]Mode opératoire'!$D$5:$D$17,1,FALSE)),"","FERIE "))</f>
        <v/>
      </c>
      <c r="E444" s="18" t="str">
        <f t="shared" si="21"/>
        <v/>
      </c>
      <c r="F444" s="18" t="str">
        <f t="shared" si="20"/>
        <v>NUIT</v>
      </c>
      <c r="G444" s="40" t="str">
        <f t="shared" si="22"/>
        <v>NUIT</v>
      </c>
      <c r="H444" s="41"/>
      <c r="I444" s="42"/>
      <c r="J444" s="42"/>
      <c r="K444" s="42"/>
      <c r="L444" s="43"/>
      <c r="M444" s="83"/>
      <c r="N444" s="83"/>
      <c r="O444" s="83"/>
      <c r="P444" s="84"/>
    </row>
    <row r="445" spans="1:16" x14ac:dyDescent="0.3">
      <c r="A445" s="64"/>
      <c r="B445" s="39">
        <v>8.3333333333333329E-2</v>
      </c>
      <c r="C445" s="39">
        <v>0.125</v>
      </c>
      <c r="D445" s="18" t="str">
        <f>+IF(A445="",D444,IF(ISERROR(VLOOKUP(A445,'[1]Mode opératoire'!$D$5:$D$17,1,FALSE)),"","FERIE "))</f>
        <v/>
      </c>
      <c r="E445" s="18" t="str">
        <f t="shared" si="21"/>
        <v/>
      </c>
      <c r="F445" s="18" t="str">
        <f t="shared" si="20"/>
        <v>NUIT</v>
      </c>
      <c r="G445" s="40" t="str">
        <f t="shared" si="22"/>
        <v>NUIT</v>
      </c>
      <c r="H445" s="41"/>
      <c r="I445" s="42"/>
      <c r="J445" s="42"/>
      <c r="K445" s="42"/>
      <c r="L445" s="43"/>
      <c r="M445" s="83"/>
      <c r="N445" s="83"/>
      <c r="O445" s="83"/>
      <c r="P445" s="84"/>
    </row>
    <row r="446" spans="1:16" x14ac:dyDescent="0.3">
      <c r="A446" s="64"/>
      <c r="B446" s="39">
        <v>0.125</v>
      </c>
      <c r="C446" s="39">
        <v>0.16666666666666699</v>
      </c>
      <c r="D446" s="18" t="str">
        <f>+IF(A446="",D445,IF(ISERROR(VLOOKUP(A446,'[1]Mode opératoire'!$D$5:$D$17,1,FALSE)),"","FERIE "))</f>
        <v/>
      </c>
      <c r="E446" s="18" t="str">
        <f t="shared" si="21"/>
        <v/>
      </c>
      <c r="F446" s="18" t="str">
        <f t="shared" si="20"/>
        <v>NUIT</v>
      </c>
      <c r="G446" s="40" t="str">
        <f t="shared" si="22"/>
        <v>NUIT</v>
      </c>
      <c r="H446" s="41"/>
      <c r="I446" s="42"/>
      <c r="J446" s="42"/>
      <c r="K446" s="42"/>
      <c r="L446" s="43"/>
      <c r="M446" s="83"/>
      <c r="N446" s="83"/>
      <c r="O446" s="83"/>
      <c r="P446" s="84"/>
    </row>
    <row r="447" spans="1:16" x14ac:dyDescent="0.3">
      <c r="A447" s="64"/>
      <c r="B447" s="39">
        <v>0.16666666666666699</v>
      </c>
      <c r="C447" s="39">
        <v>0.20833333333333401</v>
      </c>
      <c r="D447" s="18" t="str">
        <f>+IF(A447="",D446,IF(ISERROR(VLOOKUP(A447,'[1]Mode opératoire'!$D$5:$D$17,1,FALSE)),"","FERIE "))</f>
        <v/>
      </c>
      <c r="E447" s="18" t="str">
        <f t="shared" si="21"/>
        <v/>
      </c>
      <c r="F447" s="18" t="str">
        <f t="shared" si="20"/>
        <v>NUIT</v>
      </c>
      <c r="G447" s="40" t="str">
        <f t="shared" si="22"/>
        <v>NUIT</v>
      </c>
      <c r="H447" s="41"/>
      <c r="I447" s="42"/>
      <c r="J447" s="42"/>
      <c r="K447" s="42"/>
      <c r="L447" s="43"/>
      <c r="M447" s="83"/>
      <c r="N447" s="83"/>
      <c r="O447" s="83"/>
      <c r="P447" s="84"/>
    </row>
    <row r="448" spans="1:16" x14ac:dyDescent="0.3">
      <c r="A448" s="64"/>
      <c r="B448" s="44">
        <v>0.20833333333333301</v>
      </c>
      <c r="C448" s="44">
        <v>0.25</v>
      </c>
      <c r="D448" s="45" t="str">
        <f>+IF(A448="",D447,IF(ISERROR(VLOOKUP(A448,'[1]Mode opératoire'!$D$5:$D$17,1,FALSE)),"","FERIE "))</f>
        <v/>
      </c>
      <c r="E448" s="45" t="str">
        <f t="shared" si="21"/>
        <v/>
      </c>
      <c r="F448" s="45" t="str">
        <f t="shared" si="20"/>
        <v>NUIT</v>
      </c>
      <c r="G448" s="46" t="str">
        <f t="shared" si="22"/>
        <v>NUIT</v>
      </c>
      <c r="H448" s="47"/>
      <c r="I448" s="48"/>
      <c r="J448" s="48"/>
      <c r="K448" s="48"/>
      <c r="L448" s="49"/>
      <c r="M448" s="85"/>
      <c r="N448" s="85"/>
      <c r="O448" s="85"/>
      <c r="P448" s="86"/>
    </row>
    <row r="449" spans="1:16" x14ac:dyDescent="0.3">
      <c r="A449" s="64"/>
      <c r="B449" s="39">
        <v>0.25</v>
      </c>
      <c r="C449" s="39">
        <v>0.29166666666666702</v>
      </c>
      <c r="D449" s="18" t="str">
        <f>+IF(A449="",D448,IF(ISERROR(VLOOKUP(A449,'[1]Mode opératoire'!$D$5:$D$17,1,FALSE)),"","FERIE "))</f>
        <v/>
      </c>
      <c r="E449" s="18" t="str">
        <f t="shared" si="21"/>
        <v/>
      </c>
      <c r="F449" s="18" t="str">
        <f t="shared" si="20"/>
        <v>JOUR</v>
      </c>
      <c r="G449" s="40" t="str">
        <f t="shared" si="22"/>
        <v>JOUR</v>
      </c>
      <c r="H449" s="41"/>
      <c r="I449" s="42"/>
      <c r="J449" s="42"/>
      <c r="K449" s="42"/>
      <c r="L449" s="43"/>
      <c r="M449" s="83"/>
      <c r="N449" s="83"/>
      <c r="O449" s="83"/>
      <c r="P449" s="84"/>
    </row>
    <row r="450" spans="1:16" x14ac:dyDescent="0.3">
      <c r="A450" s="64"/>
      <c r="B450" s="39">
        <v>0.29166666666666702</v>
      </c>
      <c r="C450" s="39">
        <v>0.33333333333333398</v>
      </c>
      <c r="D450" s="18" t="str">
        <f>+IF(A450="",D449,IF(ISERROR(VLOOKUP(A450,'[1]Mode opératoire'!$D$5:$D$17,1,FALSE)),"","FERIE "))</f>
        <v/>
      </c>
      <c r="E450" s="18" t="str">
        <f t="shared" si="21"/>
        <v/>
      </c>
      <c r="F450" s="18" t="str">
        <f t="shared" si="20"/>
        <v>JOUR</v>
      </c>
      <c r="G450" s="40" t="str">
        <f t="shared" si="22"/>
        <v>JOUR</v>
      </c>
      <c r="H450" s="41"/>
      <c r="I450" s="42"/>
      <c r="J450" s="42"/>
      <c r="K450" s="42"/>
      <c r="L450" s="43"/>
      <c r="M450" s="83"/>
      <c r="N450" s="83"/>
      <c r="O450" s="83"/>
      <c r="P450" s="84">
        <v>1</v>
      </c>
    </row>
    <row r="451" spans="1:16" x14ac:dyDescent="0.3">
      <c r="A451" s="64"/>
      <c r="B451" s="39">
        <v>0.33333333333333298</v>
      </c>
      <c r="C451" s="39">
        <v>0.375</v>
      </c>
      <c r="D451" s="18" t="str">
        <f>+IF(A451="",D450,IF(ISERROR(VLOOKUP(A451,'[1]Mode opératoire'!$D$5:$D$17,1,FALSE)),"","FERIE "))</f>
        <v/>
      </c>
      <c r="E451" s="18" t="str">
        <f t="shared" si="21"/>
        <v/>
      </c>
      <c r="F451" s="18" t="str">
        <f t="shared" si="20"/>
        <v>JOUR</v>
      </c>
      <c r="G451" s="40" t="str">
        <f t="shared" si="22"/>
        <v>JOUR</v>
      </c>
      <c r="H451" s="41"/>
      <c r="I451" s="42"/>
      <c r="J451" s="42"/>
      <c r="K451" s="42"/>
      <c r="L451" s="43"/>
      <c r="M451" s="83"/>
      <c r="N451" s="83"/>
      <c r="O451" s="83"/>
      <c r="P451" s="84">
        <v>1</v>
      </c>
    </row>
    <row r="452" spans="1:16" x14ac:dyDescent="0.3">
      <c r="A452" s="64"/>
      <c r="B452" s="39">
        <v>0.375</v>
      </c>
      <c r="C452" s="39">
        <v>0.41666666666666702</v>
      </c>
      <c r="D452" s="18" t="str">
        <f>+IF(A452="",D451,IF(ISERROR(VLOOKUP(A452,'[1]Mode opératoire'!$D$5:$D$17,1,FALSE)),"","FERIE "))</f>
        <v/>
      </c>
      <c r="E452" s="18" t="str">
        <f t="shared" si="21"/>
        <v/>
      </c>
      <c r="F452" s="18" t="str">
        <f t="shared" si="20"/>
        <v>JOUR</v>
      </c>
      <c r="G452" s="40" t="str">
        <f t="shared" si="22"/>
        <v>JOUR</v>
      </c>
      <c r="H452" s="41"/>
      <c r="I452" s="42"/>
      <c r="J452" s="42" t="s">
        <v>43</v>
      </c>
      <c r="K452" s="42" t="s">
        <v>43</v>
      </c>
      <c r="L452" s="43"/>
      <c r="M452" s="83"/>
      <c r="N452" s="83">
        <v>2</v>
      </c>
      <c r="O452" s="83"/>
      <c r="P452" s="84">
        <v>5</v>
      </c>
    </row>
    <row r="453" spans="1:16" x14ac:dyDescent="0.3">
      <c r="A453" s="64"/>
      <c r="B453" s="39">
        <v>0.41666666666666702</v>
      </c>
      <c r="C453" s="39">
        <v>0.45833333333333398</v>
      </c>
      <c r="D453" s="18" t="str">
        <f>+IF(A453="",D452,IF(ISERROR(VLOOKUP(A453,'[1]Mode opératoire'!$D$5:$D$17,1,FALSE)),"","FERIE "))</f>
        <v/>
      </c>
      <c r="E453" s="18" t="str">
        <f t="shared" si="21"/>
        <v/>
      </c>
      <c r="F453" s="18" t="str">
        <f t="shared" si="20"/>
        <v>JOUR</v>
      </c>
      <c r="G453" s="40" t="str">
        <f t="shared" si="22"/>
        <v>JOUR</v>
      </c>
      <c r="H453" s="41"/>
      <c r="I453" s="42"/>
      <c r="J453" s="42" t="s">
        <v>44</v>
      </c>
      <c r="K453" s="42" t="s">
        <v>60</v>
      </c>
      <c r="L453" s="43"/>
      <c r="M453" s="83"/>
      <c r="N453" s="83">
        <v>2</v>
      </c>
      <c r="O453" s="83"/>
      <c r="P453" s="84">
        <v>5</v>
      </c>
    </row>
    <row r="454" spans="1:16" x14ac:dyDescent="0.3">
      <c r="A454" s="64"/>
      <c r="B454" s="39">
        <v>0.45833333333333298</v>
      </c>
      <c r="C454" s="39">
        <v>0.5</v>
      </c>
      <c r="D454" s="18" t="str">
        <f>+IF(A454="",D453,IF(ISERROR(VLOOKUP(A454,'[1]Mode opératoire'!$D$5:$D$17,1,FALSE)),"","FERIE "))</f>
        <v/>
      </c>
      <c r="E454" s="18" t="str">
        <f t="shared" si="21"/>
        <v/>
      </c>
      <c r="F454" s="18" t="str">
        <f t="shared" si="20"/>
        <v>JOUR</v>
      </c>
      <c r="G454" s="40" t="str">
        <f t="shared" si="22"/>
        <v>JOUR</v>
      </c>
      <c r="H454" s="41"/>
      <c r="I454" s="42"/>
      <c r="J454" s="42" t="s">
        <v>45</v>
      </c>
      <c r="K454" s="42" t="s">
        <v>45</v>
      </c>
      <c r="L454" s="43"/>
      <c r="M454" s="83"/>
      <c r="N454" s="83">
        <v>2</v>
      </c>
      <c r="O454" s="83"/>
      <c r="P454" s="84">
        <v>5</v>
      </c>
    </row>
    <row r="455" spans="1:16" x14ac:dyDescent="0.3">
      <c r="A455" s="64"/>
      <c r="B455" s="39">
        <v>0.5</v>
      </c>
      <c r="C455" s="39">
        <v>0.54166666666666696</v>
      </c>
      <c r="D455" s="18" t="str">
        <f>+IF(A455="",D454,IF(ISERROR(VLOOKUP(A455,'[1]Mode opératoire'!$D$5:$D$17,1,FALSE)),"","FERIE "))</f>
        <v/>
      </c>
      <c r="E455" s="18" t="str">
        <f t="shared" si="21"/>
        <v/>
      </c>
      <c r="F455" s="18" t="str">
        <f t="shared" si="20"/>
        <v>JOUR</v>
      </c>
      <c r="G455" s="40" t="str">
        <f t="shared" si="22"/>
        <v>JOUR</v>
      </c>
      <c r="H455" s="41"/>
      <c r="I455" s="42"/>
      <c r="J455" s="42"/>
      <c r="K455" s="42"/>
      <c r="L455" s="43"/>
      <c r="M455" s="83"/>
      <c r="N455" s="83">
        <v>2</v>
      </c>
      <c r="O455" s="83"/>
      <c r="P455" s="84">
        <v>5</v>
      </c>
    </row>
    <row r="456" spans="1:16" x14ac:dyDescent="0.3">
      <c r="A456" s="64"/>
      <c r="B456" s="39">
        <v>0.54166666666666696</v>
      </c>
      <c r="C456" s="39">
        <v>0.58333333333333404</v>
      </c>
      <c r="D456" s="18" t="str">
        <f>+IF(A456="",D455,IF(ISERROR(VLOOKUP(A456,'[1]Mode opératoire'!$D$5:$D$17,1,FALSE)),"","FERIE "))</f>
        <v/>
      </c>
      <c r="E456" s="18" t="str">
        <f t="shared" si="21"/>
        <v/>
      </c>
      <c r="F456" s="18" t="str">
        <f t="shared" si="20"/>
        <v>JOUR</v>
      </c>
      <c r="G456" s="40" t="str">
        <f t="shared" si="22"/>
        <v>JOUR</v>
      </c>
      <c r="H456" s="41"/>
      <c r="I456" s="42"/>
      <c r="J456" s="42" t="s">
        <v>46</v>
      </c>
      <c r="K456" s="42" t="s">
        <v>46</v>
      </c>
      <c r="L456" s="43"/>
      <c r="M456" s="83"/>
      <c r="N456" s="83">
        <v>2</v>
      </c>
      <c r="O456" s="83"/>
      <c r="P456" s="84">
        <v>5</v>
      </c>
    </row>
    <row r="457" spans="1:16" x14ac:dyDescent="0.3">
      <c r="A457" s="64"/>
      <c r="B457" s="39">
        <v>0.58333333333333304</v>
      </c>
      <c r="C457" s="39">
        <v>0.625</v>
      </c>
      <c r="D457" s="18" t="str">
        <f>+IF(A457="",D456,IF(ISERROR(VLOOKUP(A457,'[1]Mode opératoire'!$D$5:$D$17,1,FALSE)),"","FERIE "))</f>
        <v/>
      </c>
      <c r="E457" s="18" t="str">
        <f t="shared" si="21"/>
        <v/>
      </c>
      <c r="F457" s="18" t="str">
        <f t="shared" si="20"/>
        <v>JOUR</v>
      </c>
      <c r="G457" s="40" t="str">
        <f t="shared" si="22"/>
        <v>JOUR</v>
      </c>
      <c r="H457" s="41"/>
      <c r="I457" s="42"/>
      <c r="J457" s="42" t="s">
        <v>47</v>
      </c>
      <c r="K457" s="42" t="s">
        <v>60</v>
      </c>
      <c r="L457" s="43"/>
      <c r="M457" s="83"/>
      <c r="N457" s="83">
        <v>2</v>
      </c>
      <c r="O457" s="83"/>
      <c r="P457" s="84">
        <v>5</v>
      </c>
    </row>
    <row r="458" spans="1:16" x14ac:dyDescent="0.3">
      <c r="A458" s="64"/>
      <c r="B458" s="39">
        <v>0.625</v>
      </c>
      <c r="C458" s="39">
        <v>0.66666666666666696</v>
      </c>
      <c r="D458" s="18" t="str">
        <f>+IF(A458="",D457,IF(ISERROR(VLOOKUP(A458,'[1]Mode opératoire'!$D$5:$D$17,1,FALSE)),"","FERIE "))</f>
        <v/>
      </c>
      <c r="E458" s="18" t="str">
        <f t="shared" si="21"/>
        <v/>
      </c>
      <c r="F458" s="18" t="str">
        <f t="shared" si="20"/>
        <v>JOUR</v>
      </c>
      <c r="G458" s="40" t="str">
        <f t="shared" si="22"/>
        <v>JOUR</v>
      </c>
      <c r="H458" s="41"/>
      <c r="I458" s="42"/>
      <c r="J458" s="42"/>
      <c r="K458" s="42"/>
      <c r="L458" s="43"/>
      <c r="M458" s="83"/>
      <c r="N458" s="83">
        <v>2</v>
      </c>
      <c r="O458" s="83"/>
      <c r="P458" s="84">
        <v>5</v>
      </c>
    </row>
    <row r="459" spans="1:16" x14ac:dyDescent="0.3">
      <c r="A459" s="64"/>
      <c r="B459" s="39">
        <v>0.66666666666666696</v>
      </c>
      <c r="C459" s="39">
        <v>0.70833333333333404</v>
      </c>
      <c r="D459" s="18" t="str">
        <f>+IF(A459="",D458,IF(ISERROR(VLOOKUP(A459,'[1]Mode opératoire'!$D$5:$D$17,1,FALSE)),"","FERIE "))</f>
        <v/>
      </c>
      <c r="E459" s="18" t="str">
        <f t="shared" si="21"/>
        <v/>
      </c>
      <c r="F459" s="18" t="str">
        <f t="shared" ref="F459:F522" si="23">+IF(OR(C459&gt;hrssoir,C459&lt;=hrsmatin),"NUIT","JOUR")</f>
        <v>JOUR</v>
      </c>
      <c r="G459" s="40" t="str">
        <f t="shared" si="22"/>
        <v>JOUR</v>
      </c>
      <c r="H459" s="41"/>
      <c r="I459" s="42"/>
      <c r="J459" s="42" t="s">
        <v>48</v>
      </c>
      <c r="K459" s="42" t="s">
        <v>48</v>
      </c>
      <c r="L459" s="43"/>
      <c r="M459" s="83"/>
      <c r="N459" s="83">
        <v>2</v>
      </c>
      <c r="O459" s="83"/>
      <c r="P459" s="84">
        <v>5</v>
      </c>
    </row>
    <row r="460" spans="1:16" x14ac:dyDescent="0.3">
      <c r="A460" s="64"/>
      <c r="B460" s="39">
        <v>0.70833333333333304</v>
      </c>
      <c r="C460" s="39">
        <v>0.75</v>
      </c>
      <c r="D460" s="18" t="str">
        <f>+IF(A460="",D459,IF(ISERROR(VLOOKUP(A460,'[1]Mode opératoire'!$D$5:$D$17,1,FALSE)),"","FERIE "))</f>
        <v/>
      </c>
      <c r="E460" s="18" t="str">
        <f t="shared" ref="E460:E523" si="24">+IF(A460="",E459,IF(WEEKDAY(A460)=1,"DIMANCHE ",""))</f>
        <v/>
      </c>
      <c r="F460" s="18" t="str">
        <f t="shared" si="23"/>
        <v>JOUR</v>
      </c>
      <c r="G460" s="40" t="str">
        <f t="shared" ref="G460:G523" si="25">+IF(D460="",E460&amp;F460,D460&amp;F460)</f>
        <v>JOUR</v>
      </c>
      <c r="H460" s="41"/>
      <c r="I460" s="42"/>
      <c r="J460" s="42"/>
      <c r="K460" s="42"/>
      <c r="L460" s="43"/>
      <c r="M460" s="83"/>
      <c r="N460" s="83">
        <v>2</v>
      </c>
      <c r="O460" s="83"/>
      <c r="P460" s="84">
        <v>5</v>
      </c>
    </row>
    <row r="461" spans="1:16" x14ac:dyDescent="0.3">
      <c r="A461" s="64"/>
      <c r="B461" s="39">
        <v>0.75</v>
      </c>
      <c r="C461" s="39">
        <v>0.79166666666666696</v>
      </c>
      <c r="D461" s="18" t="str">
        <f>+IF(A461="",D460,IF(ISERROR(VLOOKUP(A461,'[1]Mode opératoire'!$D$5:$D$17,1,FALSE)),"","FERIE "))</f>
        <v/>
      </c>
      <c r="E461" s="18" t="str">
        <f t="shared" si="24"/>
        <v/>
      </c>
      <c r="F461" s="18" t="str">
        <f t="shared" si="23"/>
        <v>JOUR</v>
      </c>
      <c r="G461" s="40" t="str">
        <f t="shared" si="25"/>
        <v>JOUR</v>
      </c>
      <c r="H461" s="41" t="s">
        <v>49</v>
      </c>
      <c r="I461" s="42"/>
      <c r="J461" s="42"/>
      <c r="K461" s="42" t="s">
        <v>49</v>
      </c>
      <c r="L461" s="43"/>
      <c r="M461" s="83"/>
      <c r="N461" s="83">
        <v>2</v>
      </c>
      <c r="O461" s="83"/>
      <c r="P461" s="84">
        <v>5</v>
      </c>
    </row>
    <row r="462" spans="1:16" x14ac:dyDescent="0.3">
      <c r="A462" s="64"/>
      <c r="B462" s="39">
        <v>0.79166666666666696</v>
      </c>
      <c r="C462" s="39">
        <v>0.83333333333333404</v>
      </c>
      <c r="D462" s="18" t="str">
        <f>+IF(A462="",D461,IF(ISERROR(VLOOKUP(A462,'[1]Mode opératoire'!$D$5:$D$17,1,FALSE)),"","FERIE "))</f>
        <v/>
      </c>
      <c r="E462" s="18" t="str">
        <f t="shared" si="24"/>
        <v/>
      </c>
      <c r="F462" s="18" t="str">
        <f t="shared" si="23"/>
        <v>JOUR</v>
      </c>
      <c r="G462" s="40" t="str">
        <f t="shared" si="25"/>
        <v>JOUR</v>
      </c>
      <c r="H462" s="41" t="s">
        <v>50</v>
      </c>
      <c r="I462" s="42"/>
      <c r="J462" s="42"/>
      <c r="K462" s="42"/>
      <c r="L462" s="43"/>
      <c r="M462" s="83"/>
      <c r="N462" s="83">
        <v>2</v>
      </c>
      <c r="O462" s="83"/>
      <c r="P462" s="84">
        <v>5</v>
      </c>
    </row>
    <row r="463" spans="1:16" x14ac:dyDescent="0.3">
      <c r="A463" s="64"/>
      <c r="B463" s="39">
        <v>0.83333333333333304</v>
      </c>
      <c r="C463" s="39">
        <v>0.875</v>
      </c>
      <c r="D463" s="18" t="str">
        <f>+IF(A463="",D462,IF(ISERROR(VLOOKUP(A463,'[1]Mode opératoire'!$D$5:$D$17,1,FALSE)),"","FERIE "))</f>
        <v/>
      </c>
      <c r="E463" s="18" t="str">
        <f t="shared" si="24"/>
        <v/>
      </c>
      <c r="F463" s="18" t="str">
        <f t="shared" si="23"/>
        <v>JOUR</v>
      </c>
      <c r="G463" s="40" t="str">
        <f t="shared" si="25"/>
        <v>JOUR</v>
      </c>
      <c r="H463" s="41"/>
      <c r="I463" s="42"/>
      <c r="J463" s="42"/>
      <c r="K463" s="42"/>
      <c r="L463" s="43"/>
      <c r="M463" s="83"/>
      <c r="N463" s="83">
        <v>2</v>
      </c>
      <c r="O463" s="83"/>
      <c r="P463" s="84">
        <v>5</v>
      </c>
    </row>
    <row r="464" spans="1:16" x14ac:dyDescent="0.3">
      <c r="A464" s="64"/>
      <c r="B464" s="50">
        <v>0.875</v>
      </c>
      <c r="C464" s="50">
        <v>0.91666666666666696</v>
      </c>
      <c r="D464" s="51" t="str">
        <f>+IF(A464="",D463,IF(ISERROR(VLOOKUP(A464,'[1]Mode opératoire'!$D$5:$D$17,1,FALSE)),"","FERIE "))</f>
        <v/>
      </c>
      <c r="E464" s="51" t="str">
        <f t="shared" si="24"/>
        <v/>
      </c>
      <c r="F464" s="51" t="str">
        <f t="shared" si="23"/>
        <v>NUIT</v>
      </c>
      <c r="G464" s="52" t="str">
        <f t="shared" si="25"/>
        <v>NUIT</v>
      </c>
      <c r="H464" s="53"/>
      <c r="I464" s="54"/>
      <c r="J464" s="54"/>
      <c r="K464" s="54"/>
      <c r="L464" s="55"/>
      <c r="M464" s="88"/>
      <c r="N464" s="88">
        <v>2</v>
      </c>
      <c r="O464" s="88"/>
      <c r="P464" s="89">
        <v>5</v>
      </c>
    </row>
    <row r="465" spans="1:16" x14ac:dyDescent="0.3">
      <c r="A465" s="64"/>
      <c r="B465" s="39">
        <v>0.91666666666666696</v>
      </c>
      <c r="C465" s="39">
        <v>0.95833333333333404</v>
      </c>
      <c r="D465" s="18" t="str">
        <f>+IF(A465="",D464,IF(ISERROR(VLOOKUP(A465,'[1]Mode opératoire'!$D$5:$D$17,1,FALSE)),"","FERIE "))</f>
        <v/>
      </c>
      <c r="E465" s="18" t="str">
        <f t="shared" si="24"/>
        <v/>
      </c>
      <c r="F465" s="18" t="str">
        <f t="shared" si="23"/>
        <v>NUIT</v>
      </c>
      <c r="G465" s="40" t="str">
        <f t="shared" si="25"/>
        <v>NUIT</v>
      </c>
      <c r="H465" s="41"/>
      <c r="I465" s="42"/>
      <c r="J465" s="42"/>
      <c r="K465" s="42"/>
      <c r="L465" s="43"/>
      <c r="M465" s="83"/>
      <c r="N465" s="83">
        <v>2</v>
      </c>
      <c r="O465" s="83"/>
      <c r="P465" s="84">
        <v>5</v>
      </c>
    </row>
    <row r="466" spans="1:16" ht="14.4" thickBot="1" x14ac:dyDescent="0.35">
      <c r="A466" s="65"/>
      <c r="B466" s="57">
        <v>0.95833333333333304</v>
      </c>
      <c r="C466" s="57">
        <v>1</v>
      </c>
      <c r="D466" s="58" t="str">
        <f>+IF(A466="",D465,IF(ISERROR(VLOOKUP(A466,'[1]Mode opératoire'!$D$5:$D$17,1,FALSE)),"","FERIE "))</f>
        <v/>
      </c>
      <c r="E466" s="58" t="str">
        <f t="shared" si="24"/>
        <v/>
      </c>
      <c r="F466" s="58" t="str">
        <f t="shared" si="23"/>
        <v>NUIT</v>
      </c>
      <c r="G466" s="59" t="str">
        <f t="shared" si="25"/>
        <v>NUIT</v>
      </c>
      <c r="H466" s="60" t="s">
        <v>37</v>
      </c>
      <c r="I466" s="61"/>
      <c r="J466" s="61"/>
      <c r="K466" s="61" t="s">
        <v>37</v>
      </c>
      <c r="L466" s="62"/>
      <c r="M466" s="90"/>
      <c r="N466" s="90">
        <v>2</v>
      </c>
      <c r="O466" s="90"/>
      <c r="P466" s="91">
        <v>5</v>
      </c>
    </row>
    <row r="467" spans="1:16" x14ac:dyDescent="0.3">
      <c r="A467" s="63">
        <f>+A443+1</f>
        <v>42755</v>
      </c>
      <c r="B467" s="32">
        <v>0</v>
      </c>
      <c r="C467" s="32">
        <v>4.1666666666666664E-2</v>
      </c>
      <c r="D467" s="33" t="str">
        <f>+IF(A467="",D466,IF(ISERROR(VLOOKUP(A467,'[1]Mode opératoire'!$D$5:$D$17,1,FALSE)),"","FERIE "))</f>
        <v/>
      </c>
      <c r="E467" s="33" t="str">
        <f t="shared" si="24"/>
        <v/>
      </c>
      <c r="F467" s="33" t="str">
        <f t="shared" si="23"/>
        <v>NUIT</v>
      </c>
      <c r="G467" s="34" t="str">
        <f t="shared" si="25"/>
        <v>NUIT</v>
      </c>
      <c r="H467" s="35"/>
      <c r="I467" s="36"/>
      <c r="J467" s="36"/>
      <c r="K467" s="36"/>
      <c r="L467" s="37"/>
      <c r="M467" s="81"/>
      <c r="N467" s="81"/>
      <c r="O467" s="81"/>
      <c r="P467" s="82"/>
    </row>
    <row r="468" spans="1:16" x14ac:dyDescent="0.3">
      <c r="A468" s="64"/>
      <c r="B468" s="39">
        <v>4.1666666666666664E-2</v>
      </c>
      <c r="C468" s="39">
        <v>8.3333333333333329E-2</v>
      </c>
      <c r="D468" s="18" t="str">
        <f>+IF(A468="",D467,IF(ISERROR(VLOOKUP(A468,'[1]Mode opératoire'!$D$5:$D$17,1,FALSE)),"","FERIE "))</f>
        <v/>
      </c>
      <c r="E468" s="18" t="str">
        <f t="shared" si="24"/>
        <v/>
      </c>
      <c r="F468" s="18" t="str">
        <f t="shared" si="23"/>
        <v>NUIT</v>
      </c>
      <c r="G468" s="40" t="str">
        <f t="shared" si="25"/>
        <v>NUIT</v>
      </c>
      <c r="H468" s="41"/>
      <c r="I468" s="42"/>
      <c r="J468" s="42"/>
      <c r="K468" s="42"/>
      <c r="L468" s="43"/>
      <c r="M468" s="83"/>
      <c r="N468" s="83"/>
      <c r="O468" s="83"/>
      <c r="P468" s="84"/>
    </row>
    <row r="469" spans="1:16" x14ac:dyDescent="0.3">
      <c r="A469" s="64"/>
      <c r="B469" s="39">
        <v>8.3333333333333329E-2</v>
      </c>
      <c r="C469" s="39">
        <v>0.125</v>
      </c>
      <c r="D469" s="18" t="str">
        <f>+IF(A469="",D468,IF(ISERROR(VLOOKUP(A469,'[1]Mode opératoire'!$D$5:$D$17,1,FALSE)),"","FERIE "))</f>
        <v/>
      </c>
      <c r="E469" s="18" t="str">
        <f t="shared" si="24"/>
        <v/>
      </c>
      <c r="F469" s="18" t="str">
        <f t="shared" si="23"/>
        <v>NUIT</v>
      </c>
      <c r="G469" s="40" t="str">
        <f t="shared" si="25"/>
        <v>NUIT</v>
      </c>
      <c r="H469" s="41"/>
      <c r="I469" s="42"/>
      <c r="J469" s="42"/>
      <c r="K469" s="42"/>
      <c r="L469" s="43"/>
      <c r="M469" s="83"/>
      <c r="N469" s="83"/>
      <c r="O469" s="83"/>
      <c r="P469" s="84"/>
    </row>
    <row r="470" spans="1:16" x14ac:dyDescent="0.3">
      <c r="A470" s="64"/>
      <c r="B470" s="39">
        <v>0.125</v>
      </c>
      <c r="C470" s="39">
        <v>0.16666666666666699</v>
      </c>
      <c r="D470" s="18" t="str">
        <f>+IF(A470="",D469,IF(ISERROR(VLOOKUP(A470,'[1]Mode opératoire'!$D$5:$D$17,1,FALSE)),"","FERIE "))</f>
        <v/>
      </c>
      <c r="E470" s="18" t="str">
        <f t="shared" si="24"/>
        <v/>
      </c>
      <c r="F470" s="18" t="str">
        <f t="shared" si="23"/>
        <v>NUIT</v>
      </c>
      <c r="G470" s="40" t="str">
        <f t="shared" si="25"/>
        <v>NUIT</v>
      </c>
      <c r="H470" s="41"/>
      <c r="I470" s="42"/>
      <c r="J470" s="42"/>
      <c r="K470" s="42"/>
      <c r="L470" s="43"/>
      <c r="M470" s="83"/>
      <c r="N470" s="83"/>
      <c r="O470" s="83"/>
      <c r="P470" s="84"/>
    </row>
    <row r="471" spans="1:16" x14ac:dyDescent="0.3">
      <c r="A471" s="64"/>
      <c r="B471" s="39">
        <v>0.16666666666666699</v>
      </c>
      <c r="C471" s="39">
        <v>0.20833333333333401</v>
      </c>
      <c r="D471" s="18" t="str">
        <f>+IF(A471="",D470,IF(ISERROR(VLOOKUP(A471,'[1]Mode opératoire'!$D$5:$D$17,1,FALSE)),"","FERIE "))</f>
        <v/>
      </c>
      <c r="E471" s="18" t="str">
        <f t="shared" si="24"/>
        <v/>
      </c>
      <c r="F471" s="18" t="str">
        <f t="shared" si="23"/>
        <v>NUIT</v>
      </c>
      <c r="G471" s="40" t="str">
        <f t="shared" si="25"/>
        <v>NUIT</v>
      </c>
      <c r="H471" s="41"/>
      <c r="I471" s="42"/>
      <c r="J471" s="42"/>
      <c r="K471" s="42"/>
      <c r="L471" s="43"/>
      <c r="M471" s="83"/>
      <c r="N471" s="83"/>
      <c r="O471" s="83"/>
      <c r="P471" s="84"/>
    </row>
    <row r="472" spans="1:16" x14ac:dyDescent="0.3">
      <c r="A472" s="64"/>
      <c r="B472" s="44">
        <v>0.20833333333333301</v>
      </c>
      <c r="C472" s="44">
        <v>0.25</v>
      </c>
      <c r="D472" s="45" t="str">
        <f>+IF(A472="",D471,IF(ISERROR(VLOOKUP(A472,'[1]Mode opératoire'!$D$5:$D$17,1,FALSE)),"","FERIE "))</f>
        <v/>
      </c>
      <c r="E472" s="45" t="str">
        <f t="shared" si="24"/>
        <v/>
      </c>
      <c r="F472" s="45" t="str">
        <f t="shared" si="23"/>
        <v>NUIT</v>
      </c>
      <c r="G472" s="46" t="str">
        <f t="shared" si="25"/>
        <v>NUIT</v>
      </c>
      <c r="H472" s="47"/>
      <c r="I472" s="48"/>
      <c r="J472" s="48"/>
      <c r="K472" s="48"/>
      <c r="L472" s="49"/>
      <c r="M472" s="85"/>
      <c r="N472" s="85"/>
      <c r="O472" s="85"/>
      <c r="P472" s="86"/>
    </row>
    <row r="473" spans="1:16" x14ac:dyDescent="0.3">
      <c r="A473" s="64"/>
      <c r="B473" s="39">
        <v>0.25</v>
      </c>
      <c r="C473" s="39">
        <v>0.29166666666666702</v>
      </c>
      <c r="D473" s="18" t="str">
        <f>+IF(A473="",D472,IF(ISERROR(VLOOKUP(A473,'[1]Mode opératoire'!$D$5:$D$17,1,FALSE)),"","FERIE "))</f>
        <v/>
      </c>
      <c r="E473" s="18" t="str">
        <f t="shared" si="24"/>
        <v/>
      </c>
      <c r="F473" s="18" t="str">
        <f t="shared" si="23"/>
        <v>JOUR</v>
      </c>
      <c r="G473" s="40" t="str">
        <f t="shared" si="25"/>
        <v>JOUR</v>
      </c>
      <c r="H473" s="41"/>
      <c r="I473" s="42"/>
      <c r="J473" s="42"/>
      <c r="K473" s="42"/>
      <c r="L473" s="43"/>
      <c r="M473" s="83"/>
      <c r="N473" s="83"/>
      <c r="O473" s="83"/>
      <c r="P473" s="84"/>
    </row>
    <row r="474" spans="1:16" x14ac:dyDescent="0.3">
      <c r="A474" s="64"/>
      <c r="B474" s="39">
        <v>0.29166666666666702</v>
      </c>
      <c r="C474" s="39">
        <v>0.33333333333333398</v>
      </c>
      <c r="D474" s="18" t="str">
        <f>+IF(A474="",D473,IF(ISERROR(VLOOKUP(A474,'[1]Mode opératoire'!$D$5:$D$17,1,FALSE)),"","FERIE "))</f>
        <v/>
      </c>
      <c r="E474" s="18" t="str">
        <f t="shared" si="24"/>
        <v/>
      </c>
      <c r="F474" s="18" t="str">
        <f t="shared" si="23"/>
        <v>JOUR</v>
      </c>
      <c r="G474" s="40" t="str">
        <f t="shared" si="25"/>
        <v>JOUR</v>
      </c>
      <c r="H474" s="41"/>
      <c r="I474" s="42"/>
      <c r="J474" s="42"/>
      <c r="K474" s="42"/>
      <c r="L474" s="43"/>
      <c r="M474" s="83"/>
      <c r="N474" s="83"/>
      <c r="O474" s="83"/>
      <c r="P474" s="84">
        <v>1</v>
      </c>
    </row>
    <row r="475" spans="1:16" x14ac:dyDescent="0.3">
      <c r="A475" s="64"/>
      <c r="B475" s="39">
        <v>0.33333333333333298</v>
      </c>
      <c r="C475" s="39">
        <v>0.375</v>
      </c>
      <c r="D475" s="18" t="str">
        <f>+IF(A475="",D474,IF(ISERROR(VLOOKUP(A475,'[1]Mode opératoire'!$D$5:$D$17,1,FALSE)),"","FERIE "))</f>
        <v/>
      </c>
      <c r="E475" s="18" t="str">
        <f t="shared" si="24"/>
        <v/>
      </c>
      <c r="F475" s="18" t="str">
        <f t="shared" si="23"/>
        <v>JOUR</v>
      </c>
      <c r="G475" s="40" t="str">
        <f t="shared" si="25"/>
        <v>JOUR</v>
      </c>
      <c r="H475" s="41"/>
      <c r="I475" s="42"/>
      <c r="J475" s="42"/>
      <c r="K475" s="42"/>
      <c r="L475" s="43"/>
      <c r="M475" s="83"/>
      <c r="N475" s="83"/>
      <c r="O475" s="83"/>
      <c r="P475" s="84">
        <v>1</v>
      </c>
    </row>
    <row r="476" spans="1:16" x14ac:dyDescent="0.3">
      <c r="A476" s="64"/>
      <c r="B476" s="39">
        <v>0.375</v>
      </c>
      <c r="C476" s="39">
        <v>0.41666666666666702</v>
      </c>
      <c r="D476" s="18" t="str">
        <f>+IF(A476="",D475,IF(ISERROR(VLOOKUP(A476,'[1]Mode opératoire'!$D$5:$D$17,1,FALSE)),"","FERIE "))</f>
        <v/>
      </c>
      <c r="E476" s="18" t="str">
        <f t="shared" si="24"/>
        <v/>
      </c>
      <c r="F476" s="18" t="str">
        <f t="shared" si="23"/>
        <v>JOUR</v>
      </c>
      <c r="G476" s="40" t="str">
        <f t="shared" si="25"/>
        <v>JOUR</v>
      </c>
      <c r="H476" s="41"/>
      <c r="I476" s="42"/>
      <c r="J476" s="42" t="s">
        <v>43</v>
      </c>
      <c r="K476" s="42" t="s">
        <v>43</v>
      </c>
      <c r="L476" s="43"/>
      <c r="M476" s="83"/>
      <c r="N476" s="83">
        <v>2</v>
      </c>
      <c r="O476" s="83"/>
      <c r="P476" s="84">
        <v>5</v>
      </c>
    </row>
    <row r="477" spans="1:16" x14ac:dyDescent="0.3">
      <c r="A477" s="64"/>
      <c r="B477" s="39">
        <v>0.41666666666666702</v>
      </c>
      <c r="C477" s="39">
        <v>0.45833333333333398</v>
      </c>
      <c r="D477" s="18" t="str">
        <f>+IF(A477="",D476,IF(ISERROR(VLOOKUP(A477,'[1]Mode opératoire'!$D$5:$D$17,1,FALSE)),"","FERIE "))</f>
        <v/>
      </c>
      <c r="E477" s="18" t="str">
        <f t="shared" si="24"/>
        <v/>
      </c>
      <c r="F477" s="18" t="str">
        <f t="shared" si="23"/>
        <v>JOUR</v>
      </c>
      <c r="G477" s="40" t="str">
        <f t="shared" si="25"/>
        <v>JOUR</v>
      </c>
      <c r="H477" s="41"/>
      <c r="I477" s="42"/>
      <c r="J477" s="42" t="s">
        <v>44</v>
      </c>
      <c r="K477" s="42" t="s">
        <v>60</v>
      </c>
      <c r="L477" s="43"/>
      <c r="M477" s="83"/>
      <c r="N477" s="83">
        <v>2</v>
      </c>
      <c r="O477" s="83"/>
      <c r="P477" s="84">
        <v>5</v>
      </c>
    </row>
    <row r="478" spans="1:16" x14ac:dyDescent="0.3">
      <c r="A478" s="64"/>
      <c r="B478" s="39">
        <v>0.45833333333333298</v>
      </c>
      <c r="C478" s="39">
        <v>0.5</v>
      </c>
      <c r="D478" s="18" t="str">
        <f>+IF(A478="",D477,IF(ISERROR(VLOOKUP(A478,'[1]Mode opératoire'!$D$5:$D$17,1,FALSE)),"","FERIE "))</f>
        <v/>
      </c>
      <c r="E478" s="18" t="str">
        <f t="shared" si="24"/>
        <v/>
      </c>
      <c r="F478" s="18" t="str">
        <f t="shared" si="23"/>
        <v>JOUR</v>
      </c>
      <c r="G478" s="40" t="str">
        <f t="shared" si="25"/>
        <v>JOUR</v>
      </c>
      <c r="H478" s="41"/>
      <c r="I478" s="42"/>
      <c r="J478" s="42" t="s">
        <v>45</v>
      </c>
      <c r="K478" s="42" t="s">
        <v>45</v>
      </c>
      <c r="L478" s="43"/>
      <c r="M478" s="83"/>
      <c r="N478" s="83">
        <v>2</v>
      </c>
      <c r="O478" s="83"/>
      <c r="P478" s="84">
        <v>5</v>
      </c>
    </row>
    <row r="479" spans="1:16" x14ac:dyDescent="0.3">
      <c r="A479" s="64"/>
      <c r="B479" s="39">
        <v>0.5</v>
      </c>
      <c r="C479" s="39">
        <v>0.54166666666666696</v>
      </c>
      <c r="D479" s="18" t="str">
        <f>+IF(A479="",D478,IF(ISERROR(VLOOKUP(A479,'[1]Mode opératoire'!$D$5:$D$17,1,FALSE)),"","FERIE "))</f>
        <v/>
      </c>
      <c r="E479" s="18" t="str">
        <f t="shared" si="24"/>
        <v/>
      </c>
      <c r="F479" s="18" t="str">
        <f t="shared" si="23"/>
        <v>JOUR</v>
      </c>
      <c r="G479" s="40" t="str">
        <f t="shared" si="25"/>
        <v>JOUR</v>
      </c>
      <c r="H479" s="41"/>
      <c r="I479" s="42"/>
      <c r="J479" s="42"/>
      <c r="K479" s="42"/>
      <c r="L479" s="43"/>
      <c r="M479" s="83"/>
      <c r="N479" s="83">
        <v>2</v>
      </c>
      <c r="O479" s="83"/>
      <c r="P479" s="84">
        <v>5</v>
      </c>
    </row>
    <row r="480" spans="1:16" x14ac:dyDescent="0.3">
      <c r="A480" s="64"/>
      <c r="B480" s="39">
        <v>0.54166666666666696</v>
      </c>
      <c r="C480" s="39">
        <v>0.58333333333333404</v>
      </c>
      <c r="D480" s="18" t="str">
        <f>+IF(A480="",D479,IF(ISERROR(VLOOKUP(A480,'[1]Mode opératoire'!$D$5:$D$17,1,FALSE)),"","FERIE "))</f>
        <v/>
      </c>
      <c r="E480" s="18" t="str">
        <f t="shared" si="24"/>
        <v/>
      </c>
      <c r="F480" s="18" t="str">
        <f t="shared" si="23"/>
        <v>JOUR</v>
      </c>
      <c r="G480" s="40" t="str">
        <f t="shared" si="25"/>
        <v>JOUR</v>
      </c>
      <c r="H480" s="41"/>
      <c r="I480" s="42"/>
      <c r="J480" s="42" t="s">
        <v>46</v>
      </c>
      <c r="K480" s="42" t="s">
        <v>46</v>
      </c>
      <c r="L480" s="43"/>
      <c r="M480" s="83"/>
      <c r="N480" s="83">
        <v>2</v>
      </c>
      <c r="O480" s="83"/>
      <c r="P480" s="84">
        <v>5</v>
      </c>
    </row>
    <row r="481" spans="1:16" x14ac:dyDescent="0.3">
      <c r="A481" s="64"/>
      <c r="B481" s="39">
        <v>0.58333333333333304</v>
      </c>
      <c r="C481" s="39">
        <v>0.625</v>
      </c>
      <c r="D481" s="18" t="str">
        <f>+IF(A481="",D480,IF(ISERROR(VLOOKUP(A481,'[1]Mode opératoire'!$D$5:$D$17,1,FALSE)),"","FERIE "))</f>
        <v/>
      </c>
      <c r="E481" s="18" t="str">
        <f t="shared" si="24"/>
        <v/>
      </c>
      <c r="F481" s="18" t="str">
        <f t="shared" si="23"/>
        <v>JOUR</v>
      </c>
      <c r="G481" s="40" t="str">
        <f t="shared" si="25"/>
        <v>JOUR</v>
      </c>
      <c r="H481" s="41"/>
      <c r="I481" s="42"/>
      <c r="J481" s="42" t="s">
        <v>47</v>
      </c>
      <c r="K481" s="42" t="s">
        <v>60</v>
      </c>
      <c r="L481" s="43"/>
      <c r="M481" s="83"/>
      <c r="N481" s="83">
        <v>2</v>
      </c>
      <c r="O481" s="83"/>
      <c r="P481" s="84">
        <v>5</v>
      </c>
    </row>
    <row r="482" spans="1:16" x14ac:dyDescent="0.3">
      <c r="A482" s="64"/>
      <c r="B482" s="39">
        <v>0.625</v>
      </c>
      <c r="C482" s="39">
        <v>0.66666666666666696</v>
      </c>
      <c r="D482" s="18" t="str">
        <f>+IF(A482="",D481,IF(ISERROR(VLOOKUP(A482,'[1]Mode opératoire'!$D$5:$D$17,1,FALSE)),"","FERIE "))</f>
        <v/>
      </c>
      <c r="E482" s="18" t="str">
        <f t="shared" si="24"/>
        <v/>
      </c>
      <c r="F482" s="18" t="str">
        <f t="shared" si="23"/>
        <v>JOUR</v>
      </c>
      <c r="G482" s="40" t="str">
        <f t="shared" si="25"/>
        <v>JOUR</v>
      </c>
      <c r="H482" s="41"/>
      <c r="I482" s="42"/>
      <c r="J482" s="42"/>
      <c r="K482" s="42"/>
      <c r="L482" s="43"/>
      <c r="M482" s="83"/>
      <c r="N482" s="83">
        <v>2</v>
      </c>
      <c r="O482" s="83"/>
      <c r="P482" s="84">
        <v>5</v>
      </c>
    </row>
    <row r="483" spans="1:16" x14ac:dyDescent="0.3">
      <c r="A483" s="64"/>
      <c r="B483" s="39">
        <v>0.66666666666666696</v>
      </c>
      <c r="C483" s="39">
        <v>0.70833333333333404</v>
      </c>
      <c r="D483" s="18" t="str">
        <f>+IF(A483="",D482,IF(ISERROR(VLOOKUP(A483,'[1]Mode opératoire'!$D$5:$D$17,1,FALSE)),"","FERIE "))</f>
        <v/>
      </c>
      <c r="E483" s="18" t="str">
        <f t="shared" si="24"/>
        <v/>
      </c>
      <c r="F483" s="18" t="str">
        <f t="shared" si="23"/>
        <v>JOUR</v>
      </c>
      <c r="G483" s="40" t="str">
        <f t="shared" si="25"/>
        <v>JOUR</v>
      </c>
      <c r="H483" s="41"/>
      <c r="I483" s="42"/>
      <c r="J483" s="42" t="s">
        <v>48</v>
      </c>
      <c r="K483" s="42" t="s">
        <v>48</v>
      </c>
      <c r="L483" s="43"/>
      <c r="M483" s="83"/>
      <c r="N483" s="83">
        <v>2</v>
      </c>
      <c r="O483" s="83"/>
      <c r="P483" s="84">
        <v>5</v>
      </c>
    </row>
    <row r="484" spans="1:16" x14ac:dyDescent="0.3">
      <c r="A484" s="64"/>
      <c r="B484" s="39">
        <v>0.70833333333333304</v>
      </c>
      <c r="C484" s="39">
        <v>0.75</v>
      </c>
      <c r="D484" s="18" t="str">
        <f>+IF(A484="",D483,IF(ISERROR(VLOOKUP(A484,'[1]Mode opératoire'!$D$5:$D$17,1,FALSE)),"","FERIE "))</f>
        <v/>
      </c>
      <c r="E484" s="18" t="str">
        <f t="shared" si="24"/>
        <v/>
      </c>
      <c r="F484" s="18" t="str">
        <f t="shared" si="23"/>
        <v>JOUR</v>
      </c>
      <c r="G484" s="40" t="str">
        <f t="shared" si="25"/>
        <v>JOUR</v>
      </c>
      <c r="H484" s="41"/>
      <c r="I484" s="42"/>
      <c r="J484" s="42"/>
      <c r="K484" s="42"/>
      <c r="L484" s="43"/>
      <c r="M484" s="83"/>
      <c r="N484" s="83">
        <v>2</v>
      </c>
      <c r="O484" s="83"/>
      <c r="P484" s="84">
        <v>5</v>
      </c>
    </row>
    <row r="485" spans="1:16" x14ac:dyDescent="0.3">
      <c r="A485" s="64"/>
      <c r="B485" s="39">
        <v>0.75</v>
      </c>
      <c r="C485" s="39">
        <v>0.79166666666666696</v>
      </c>
      <c r="D485" s="18" t="str">
        <f>+IF(A485="",D484,IF(ISERROR(VLOOKUP(A485,'[1]Mode opératoire'!$D$5:$D$17,1,FALSE)),"","FERIE "))</f>
        <v/>
      </c>
      <c r="E485" s="18" t="str">
        <f t="shared" si="24"/>
        <v/>
      </c>
      <c r="F485" s="18" t="str">
        <f t="shared" si="23"/>
        <v>JOUR</v>
      </c>
      <c r="G485" s="40" t="str">
        <f t="shared" si="25"/>
        <v>JOUR</v>
      </c>
      <c r="H485" s="41"/>
      <c r="I485" s="42"/>
      <c r="J485" s="42"/>
      <c r="K485" s="42"/>
      <c r="L485" s="43"/>
      <c r="M485" s="83"/>
      <c r="N485" s="83">
        <v>2</v>
      </c>
      <c r="O485" s="83"/>
      <c r="P485" s="84">
        <v>5</v>
      </c>
    </row>
    <row r="486" spans="1:16" x14ac:dyDescent="0.3">
      <c r="A486" s="64"/>
      <c r="B486" s="39">
        <v>0.79166666666666696</v>
      </c>
      <c r="C486" s="39">
        <v>0.83333333333333404</v>
      </c>
      <c r="D486" s="18" t="str">
        <f>+IF(A486="",D485,IF(ISERROR(VLOOKUP(A486,'[1]Mode opératoire'!$D$5:$D$17,1,FALSE)),"","FERIE "))</f>
        <v/>
      </c>
      <c r="E486" s="18" t="str">
        <f t="shared" si="24"/>
        <v/>
      </c>
      <c r="F486" s="18" t="str">
        <f t="shared" si="23"/>
        <v>JOUR</v>
      </c>
      <c r="G486" s="40" t="str">
        <f t="shared" si="25"/>
        <v>JOUR</v>
      </c>
      <c r="H486" s="41" t="s">
        <v>33</v>
      </c>
      <c r="I486" s="42"/>
      <c r="J486" s="42"/>
      <c r="K486" s="42" t="s">
        <v>33</v>
      </c>
      <c r="L486" s="43"/>
      <c r="M486" s="83"/>
      <c r="N486" s="83">
        <v>2</v>
      </c>
      <c r="O486" s="83"/>
      <c r="P486" s="84">
        <v>5</v>
      </c>
    </row>
    <row r="487" spans="1:16" x14ac:dyDescent="0.3">
      <c r="A487" s="64"/>
      <c r="B487" s="39">
        <v>0.83333333333333304</v>
      </c>
      <c r="C487" s="39">
        <v>0.875</v>
      </c>
      <c r="D487" s="18" t="str">
        <f>+IF(A487="",D486,IF(ISERROR(VLOOKUP(A487,'[1]Mode opératoire'!$D$5:$D$17,1,FALSE)),"","FERIE "))</f>
        <v/>
      </c>
      <c r="E487" s="18" t="str">
        <f t="shared" si="24"/>
        <v/>
      </c>
      <c r="F487" s="18" t="str">
        <f t="shared" si="23"/>
        <v>JOUR</v>
      </c>
      <c r="G487" s="40" t="str">
        <f t="shared" si="25"/>
        <v>JOUR</v>
      </c>
      <c r="H487" s="41" t="s">
        <v>38</v>
      </c>
      <c r="I487" s="42"/>
      <c r="J487" s="42"/>
      <c r="K487" s="42"/>
      <c r="L487" s="43"/>
      <c r="M487" s="83"/>
      <c r="N487" s="83">
        <v>2</v>
      </c>
      <c r="O487" s="83"/>
      <c r="P487" s="84">
        <v>5</v>
      </c>
    </row>
    <row r="488" spans="1:16" x14ac:dyDescent="0.3">
      <c r="A488" s="64"/>
      <c r="B488" s="50">
        <v>0.875</v>
      </c>
      <c r="C488" s="50">
        <v>0.91666666666666696</v>
      </c>
      <c r="D488" s="51" t="str">
        <f>+IF(A488="",D487,IF(ISERROR(VLOOKUP(A488,'[1]Mode opératoire'!$D$5:$D$17,1,FALSE)),"","FERIE "))</f>
        <v/>
      </c>
      <c r="E488" s="51" t="str">
        <f t="shared" si="24"/>
        <v/>
      </c>
      <c r="F488" s="51" t="str">
        <f t="shared" si="23"/>
        <v>NUIT</v>
      </c>
      <c r="G488" s="52" t="str">
        <f t="shared" si="25"/>
        <v>NUIT</v>
      </c>
      <c r="H488" s="53"/>
      <c r="I488" s="54"/>
      <c r="J488" s="54"/>
      <c r="K488" s="54"/>
      <c r="L488" s="55"/>
      <c r="M488" s="88"/>
      <c r="N488" s="88">
        <v>2</v>
      </c>
      <c r="O488" s="88"/>
      <c r="P488" s="89">
        <v>5</v>
      </c>
    </row>
    <row r="489" spans="1:16" x14ac:dyDescent="0.3">
      <c r="A489" s="64"/>
      <c r="B489" s="39">
        <v>0.91666666666666696</v>
      </c>
      <c r="C489" s="39">
        <v>0.95833333333333404</v>
      </c>
      <c r="D489" s="18" t="str">
        <f>+IF(A489="",D488,IF(ISERROR(VLOOKUP(A489,'[1]Mode opératoire'!$D$5:$D$17,1,FALSE)),"","FERIE "))</f>
        <v/>
      </c>
      <c r="E489" s="18" t="str">
        <f t="shared" si="24"/>
        <v/>
      </c>
      <c r="F489" s="18" t="str">
        <f t="shared" si="23"/>
        <v>NUIT</v>
      </c>
      <c r="G489" s="40" t="str">
        <f t="shared" si="25"/>
        <v>NUIT</v>
      </c>
      <c r="H489" s="41"/>
      <c r="I489" s="42"/>
      <c r="J489" s="42"/>
      <c r="K489" s="42"/>
      <c r="L489" s="43"/>
      <c r="M489" s="83"/>
      <c r="N489" s="83">
        <v>2</v>
      </c>
      <c r="O489" s="83"/>
      <c r="P489" s="84">
        <v>5</v>
      </c>
    </row>
    <row r="490" spans="1:16" ht="14.4" thickBot="1" x14ac:dyDescent="0.35">
      <c r="A490" s="65"/>
      <c r="B490" s="57">
        <v>0.95833333333333304</v>
      </c>
      <c r="C490" s="57">
        <v>1</v>
      </c>
      <c r="D490" s="58" t="str">
        <f>+IF(A490="",D489,IF(ISERROR(VLOOKUP(A490,'[1]Mode opératoire'!$D$5:$D$17,1,FALSE)),"","FERIE "))</f>
        <v/>
      </c>
      <c r="E490" s="58" t="str">
        <f t="shared" si="24"/>
        <v/>
      </c>
      <c r="F490" s="58" t="str">
        <f t="shared" si="23"/>
        <v>NUIT</v>
      </c>
      <c r="G490" s="59" t="str">
        <f t="shared" si="25"/>
        <v>NUIT</v>
      </c>
      <c r="H490" s="60" t="s">
        <v>37</v>
      </c>
      <c r="I490" s="61"/>
      <c r="J490" s="61"/>
      <c r="K490" s="61" t="s">
        <v>37</v>
      </c>
      <c r="L490" s="62"/>
      <c r="M490" s="90"/>
      <c r="N490" s="90">
        <v>2</v>
      </c>
      <c r="O490" s="90"/>
      <c r="P490" s="91">
        <v>5</v>
      </c>
    </row>
    <row r="491" spans="1:16" x14ac:dyDescent="0.3">
      <c r="A491" s="63">
        <f>+A467+1</f>
        <v>42756</v>
      </c>
      <c r="B491" s="32">
        <v>0</v>
      </c>
      <c r="C491" s="32">
        <v>4.1666666666666664E-2</v>
      </c>
      <c r="D491" s="33" t="str">
        <f>+IF(A491="",D490,IF(ISERROR(VLOOKUP(A491,'[1]Mode opératoire'!$D$5:$D$17,1,FALSE)),"","FERIE "))</f>
        <v/>
      </c>
      <c r="E491" s="33" t="str">
        <f t="shared" si="24"/>
        <v/>
      </c>
      <c r="F491" s="33" t="str">
        <f t="shared" si="23"/>
        <v>NUIT</v>
      </c>
      <c r="G491" s="34" t="str">
        <f t="shared" si="25"/>
        <v>NUIT</v>
      </c>
      <c r="H491" s="35"/>
      <c r="I491" s="36"/>
      <c r="J491" s="36"/>
      <c r="K491" s="36"/>
      <c r="L491" s="37"/>
      <c r="M491" s="81"/>
      <c r="N491" s="81"/>
      <c r="O491" s="81"/>
      <c r="P491" s="82"/>
    </row>
    <row r="492" spans="1:16" x14ac:dyDescent="0.3">
      <c r="A492" s="64"/>
      <c r="B492" s="39">
        <v>4.1666666666666664E-2</v>
      </c>
      <c r="C492" s="39">
        <v>8.3333333333333329E-2</v>
      </c>
      <c r="D492" s="18" t="str">
        <f>+IF(A492="",D491,IF(ISERROR(VLOOKUP(A492,'[1]Mode opératoire'!$D$5:$D$17,1,FALSE)),"","FERIE "))</f>
        <v/>
      </c>
      <c r="E492" s="18" t="str">
        <f t="shared" si="24"/>
        <v/>
      </c>
      <c r="F492" s="18" t="str">
        <f t="shared" si="23"/>
        <v>NUIT</v>
      </c>
      <c r="G492" s="40" t="str">
        <f t="shared" si="25"/>
        <v>NUIT</v>
      </c>
      <c r="H492" s="41"/>
      <c r="I492" s="42"/>
      <c r="J492" s="42"/>
      <c r="K492" s="42"/>
      <c r="L492" s="43"/>
      <c r="M492" s="83"/>
      <c r="N492" s="83"/>
      <c r="O492" s="83"/>
      <c r="P492" s="84"/>
    </row>
    <row r="493" spans="1:16" x14ac:dyDescent="0.3">
      <c r="A493" s="64"/>
      <c r="B493" s="39">
        <v>8.3333333333333329E-2</v>
      </c>
      <c r="C493" s="39">
        <v>0.125</v>
      </c>
      <c r="D493" s="18" t="str">
        <f>+IF(A493="",D492,IF(ISERROR(VLOOKUP(A493,'[1]Mode opératoire'!$D$5:$D$17,1,FALSE)),"","FERIE "))</f>
        <v/>
      </c>
      <c r="E493" s="18" t="str">
        <f t="shared" si="24"/>
        <v/>
      </c>
      <c r="F493" s="18" t="str">
        <f t="shared" si="23"/>
        <v>NUIT</v>
      </c>
      <c r="G493" s="40" t="str">
        <f t="shared" si="25"/>
        <v>NUIT</v>
      </c>
      <c r="H493" s="41"/>
      <c r="I493" s="42"/>
      <c r="J493" s="42"/>
      <c r="K493" s="42"/>
      <c r="L493" s="43"/>
      <c r="M493" s="83"/>
      <c r="N493" s="83"/>
      <c r="O493" s="83"/>
      <c r="P493" s="84"/>
    </row>
    <row r="494" spans="1:16" x14ac:dyDescent="0.3">
      <c r="A494" s="64"/>
      <c r="B494" s="39">
        <v>0.125</v>
      </c>
      <c r="C494" s="39">
        <v>0.16666666666666699</v>
      </c>
      <c r="D494" s="18" t="str">
        <f>+IF(A494="",D493,IF(ISERROR(VLOOKUP(A494,'[1]Mode opératoire'!$D$5:$D$17,1,FALSE)),"","FERIE "))</f>
        <v/>
      </c>
      <c r="E494" s="18" t="str">
        <f t="shared" si="24"/>
        <v/>
      </c>
      <c r="F494" s="18" t="str">
        <f t="shared" si="23"/>
        <v>NUIT</v>
      </c>
      <c r="G494" s="40" t="str">
        <f t="shared" si="25"/>
        <v>NUIT</v>
      </c>
      <c r="H494" s="41"/>
      <c r="I494" s="42"/>
      <c r="J494" s="42"/>
      <c r="K494" s="42"/>
      <c r="L494" s="43"/>
      <c r="M494" s="83"/>
      <c r="N494" s="83"/>
      <c r="O494" s="83"/>
      <c r="P494" s="84"/>
    </row>
    <row r="495" spans="1:16" x14ac:dyDescent="0.3">
      <c r="A495" s="64"/>
      <c r="B495" s="39">
        <v>0.16666666666666699</v>
      </c>
      <c r="C495" s="39">
        <v>0.20833333333333401</v>
      </c>
      <c r="D495" s="18" t="str">
        <f>+IF(A495="",D494,IF(ISERROR(VLOOKUP(A495,'[1]Mode opératoire'!$D$5:$D$17,1,FALSE)),"","FERIE "))</f>
        <v/>
      </c>
      <c r="E495" s="18" t="str">
        <f t="shared" si="24"/>
        <v/>
      </c>
      <c r="F495" s="18" t="str">
        <f t="shared" si="23"/>
        <v>NUIT</v>
      </c>
      <c r="G495" s="40" t="str">
        <f t="shared" si="25"/>
        <v>NUIT</v>
      </c>
      <c r="H495" s="41"/>
      <c r="I495" s="42"/>
      <c r="J495" s="42"/>
      <c r="K495" s="42"/>
      <c r="L495" s="43"/>
      <c r="M495" s="83"/>
      <c r="N495" s="83"/>
      <c r="O495" s="83"/>
      <c r="P495" s="84"/>
    </row>
    <row r="496" spans="1:16" x14ac:dyDescent="0.3">
      <c r="A496" s="64"/>
      <c r="B496" s="44">
        <v>0.20833333333333301</v>
      </c>
      <c r="C496" s="44">
        <v>0.25</v>
      </c>
      <c r="D496" s="45" t="str">
        <f>+IF(A496="",D495,IF(ISERROR(VLOOKUP(A496,'[1]Mode opératoire'!$D$5:$D$17,1,FALSE)),"","FERIE "))</f>
        <v/>
      </c>
      <c r="E496" s="45" t="str">
        <f t="shared" si="24"/>
        <v/>
      </c>
      <c r="F496" s="45" t="str">
        <f t="shared" si="23"/>
        <v>NUIT</v>
      </c>
      <c r="G496" s="46" t="str">
        <f t="shared" si="25"/>
        <v>NUIT</v>
      </c>
      <c r="H496" s="47"/>
      <c r="I496" s="48"/>
      <c r="J496" s="48"/>
      <c r="K496" s="48"/>
      <c r="L496" s="49"/>
      <c r="M496" s="85"/>
      <c r="N496" s="85"/>
      <c r="O496" s="85"/>
      <c r="P496" s="86"/>
    </row>
    <row r="497" spans="1:16" x14ac:dyDescent="0.3">
      <c r="A497" s="64"/>
      <c r="B497" s="39">
        <v>0.25</v>
      </c>
      <c r="C497" s="39">
        <v>0.29166666666666702</v>
      </c>
      <c r="D497" s="18" t="str">
        <f>+IF(A497="",D496,IF(ISERROR(VLOOKUP(A497,'[1]Mode opératoire'!$D$5:$D$17,1,FALSE)),"","FERIE "))</f>
        <v/>
      </c>
      <c r="E497" s="18" t="str">
        <f t="shared" si="24"/>
        <v/>
      </c>
      <c r="F497" s="18" t="str">
        <f t="shared" si="23"/>
        <v>JOUR</v>
      </c>
      <c r="G497" s="40" t="str">
        <f t="shared" si="25"/>
        <v>JOUR</v>
      </c>
      <c r="H497" s="41"/>
      <c r="I497" s="42"/>
      <c r="J497" s="42"/>
      <c r="K497" s="42"/>
      <c r="L497" s="43"/>
      <c r="M497" s="83"/>
      <c r="N497" s="83"/>
      <c r="O497" s="83"/>
      <c r="P497" s="84"/>
    </row>
    <row r="498" spans="1:16" x14ac:dyDescent="0.3">
      <c r="A498" s="64"/>
      <c r="B498" s="39">
        <v>0.29166666666666702</v>
      </c>
      <c r="C498" s="39">
        <v>0.33333333333333398</v>
      </c>
      <c r="D498" s="18" t="str">
        <f>+IF(A498="",D497,IF(ISERROR(VLOOKUP(A498,'[1]Mode opératoire'!$D$5:$D$17,1,FALSE)),"","FERIE "))</f>
        <v/>
      </c>
      <c r="E498" s="18" t="str">
        <f t="shared" si="24"/>
        <v/>
      </c>
      <c r="F498" s="18" t="str">
        <f t="shared" si="23"/>
        <v>JOUR</v>
      </c>
      <c r="G498" s="40" t="str">
        <f t="shared" si="25"/>
        <v>JOUR</v>
      </c>
      <c r="H498" s="41"/>
      <c r="I498" s="42"/>
      <c r="J498" s="42"/>
      <c r="K498" s="42"/>
      <c r="L498" s="43"/>
      <c r="M498" s="83"/>
      <c r="N498" s="83"/>
      <c r="O498" s="83"/>
      <c r="P498" s="84">
        <v>1</v>
      </c>
    </row>
    <row r="499" spans="1:16" x14ac:dyDescent="0.3">
      <c r="A499" s="64"/>
      <c r="B499" s="39">
        <v>0.33333333333333298</v>
      </c>
      <c r="C499" s="39">
        <v>0.375</v>
      </c>
      <c r="D499" s="18" t="str">
        <f>+IF(A499="",D498,IF(ISERROR(VLOOKUP(A499,'[1]Mode opératoire'!$D$5:$D$17,1,FALSE)),"","FERIE "))</f>
        <v/>
      </c>
      <c r="E499" s="18" t="str">
        <f t="shared" si="24"/>
        <v/>
      </c>
      <c r="F499" s="18" t="str">
        <f t="shared" si="23"/>
        <v>JOUR</v>
      </c>
      <c r="G499" s="40" t="str">
        <f t="shared" si="25"/>
        <v>JOUR</v>
      </c>
      <c r="H499" s="41"/>
      <c r="I499" s="42"/>
      <c r="J499" s="42"/>
      <c r="K499" s="42"/>
      <c r="L499" s="43"/>
      <c r="M499" s="83"/>
      <c r="N499" s="83"/>
      <c r="O499" s="83"/>
      <c r="P499" s="84">
        <v>1</v>
      </c>
    </row>
    <row r="500" spans="1:16" x14ac:dyDescent="0.3">
      <c r="A500" s="64"/>
      <c r="B500" s="39">
        <v>0.375</v>
      </c>
      <c r="C500" s="39">
        <v>0.41666666666666702</v>
      </c>
      <c r="D500" s="18" t="str">
        <f>+IF(A500="",D499,IF(ISERROR(VLOOKUP(A500,'[1]Mode opératoire'!$D$5:$D$17,1,FALSE)),"","FERIE "))</f>
        <v/>
      </c>
      <c r="E500" s="18" t="str">
        <f t="shared" si="24"/>
        <v/>
      </c>
      <c r="F500" s="18" t="str">
        <f t="shared" si="23"/>
        <v>JOUR</v>
      </c>
      <c r="G500" s="40" t="str">
        <f t="shared" si="25"/>
        <v>JOUR</v>
      </c>
      <c r="H500" s="41"/>
      <c r="I500" s="42"/>
      <c r="J500" s="42"/>
      <c r="K500" s="42"/>
      <c r="L500" s="43"/>
      <c r="M500" s="83"/>
      <c r="N500" s="83"/>
      <c r="O500" s="83"/>
      <c r="P500" s="84">
        <v>1</v>
      </c>
    </row>
    <row r="501" spans="1:16" x14ac:dyDescent="0.3">
      <c r="A501" s="64"/>
      <c r="B501" s="39">
        <v>0.41666666666666702</v>
      </c>
      <c r="C501" s="39">
        <v>0.45833333333333398</v>
      </c>
      <c r="D501" s="18" t="str">
        <f>+IF(A501="",D500,IF(ISERROR(VLOOKUP(A501,'[1]Mode opératoire'!$D$5:$D$17,1,FALSE)),"","FERIE "))</f>
        <v/>
      </c>
      <c r="E501" s="18" t="str">
        <f t="shared" si="24"/>
        <v/>
      </c>
      <c r="F501" s="18" t="str">
        <f t="shared" si="23"/>
        <v>JOUR</v>
      </c>
      <c r="G501" s="40" t="str">
        <f t="shared" si="25"/>
        <v>JOUR</v>
      </c>
      <c r="H501" s="41"/>
      <c r="I501" s="42"/>
      <c r="J501" s="42"/>
      <c r="K501" s="42"/>
      <c r="L501" s="43"/>
      <c r="M501" s="83"/>
      <c r="N501" s="83"/>
      <c r="O501" s="83"/>
      <c r="P501" s="84">
        <v>1</v>
      </c>
    </row>
    <row r="502" spans="1:16" x14ac:dyDescent="0.3">
      <c r="A502" s="64"/>
      <c r="B502" s="39">
        <v>0.45833333333333298</v>
      </c>
      <c r="C502" s="39">
        <v>0.5</v>
      </c>
      <c r="D502" s="18" t="str">
        <f>+IF(A502="",D501,IF(ISERROR(VLOOKUP(A502,'[1]Mode opératoire'!$D$5:$D$17,1,FALSE)),"","FERIE "))</f>
        <v/>
      </c>
      <c r="E502" s="18" t="str">
        <f t="shared" si="24"/>
        <v/>
      </c>
      <c r="F502" s="18" t="str">
        <f t="shared" si="23"/>
        <v>JOUR</v>
      </c>
      <c r="G502" s="40" t="str">
        <f t="shared" si="25"/>
        <v>JOUR</v>
      </c>
      <c r="H502" s="41"/>
      <c r="I502" s="42"/>
      <c r="J502" s="42"/>
      <c r="K502" s="42"/>
      <c r="L502" s="43"/>
      <c r="M502" s="83"/>
      <c r="N502" s="83"/>
      <c r="O502" s="83"/>
      <c r="P502" s="84">
        <v>1</v>
      </c>
    </row>
    <row r="503" spans="1:16" x14ac:dyDescent="0.3">
      <c r="A503" s="64"/>
      <c r="B503" s="39">
        <v>0.5</v>
      </c>
      <c r="C503" s="39">
        <v>0.54166666666666696</v>
      </c>
      <c r="D503" s="18" t="str">
        <f>+IF(A503="",D502,IF(ISERROR(VLOOKUP(A503,'[1]Mode opératoire'!$D$5:$D$17,1,FALSE)),"","FERIE "))</f>
        <v/>
      </c>
      <c r="E503" s="18" t="str">
        <f t="shared" si="24"/>
        <v/>
      </c>
      <c r="F503" s="18" t="str">
        <f t="shared" si="23"/>
        <v>JOUR</v>
      </c>
      <c r="G503" s="40" t="str">
        <f t="shared" si="25"/>
        <v>JOUR</v>
      </c>
      <c r="H503" s="41"/>
      <c r="I503" s="42"/>
      <c r="J503" s="42"/>
      <c r="K503" s="42"/>
      <c r="L503" s="43"/>
      <c r="M503" s="83"/>
      <c r="N503" s="83"/>
      <c r="O503" s="83"/>
      <c r="P503" s="84">
        <v>1</v>
      </c>
    </row>
    <row r="504" spans="1:16" x14ac:dyDescent="0.3">
      <c r="A504" s="64"/>
      <c r="B504" s="39">
        <v>0.54166666666666696</v>
      </c>
      <c r="C504" s="39">
        <v>0.58333333333333404</v>
      </c>
      <c r="D504" s="18" t="str">
        <f>+IF(A504="",D503,IF(ISERROR(VLOOKUP(A504,'[1]Mode opératoire'!$D$5:$D$17,1,FALSE)),"","FERIE "))</f>
        <v/>
      </c>
      <c r="E504" s="18" t="str">
        <f t="shared" si="24"/>
        <v/>
      </c>
      <c r="F504" s="18" t="str">
        <f t="shared" si="23"/>
        <v>JOUR</v>
      </c>
      <c r="G504" s="40" t="str">
        <f t="shared" si="25"/>
        <v>JOUR</v>
      </c>
      <c r="H504" s="41"/>
      <c r="I504" s="42"/>
      <c r="J504" s="42"/>
      <c r="K504" s="42"/>
      <c r="L504" s="43"/>
      <c r="M504" s="83"/>
      <c r="N504" s="83"/>
      <c r="O504" s="83"/>
      <c r="P504" s="84">
        <v>1</v>
      </c>
    </row>
    <row r="505" spans="1:16" x14ac:dyDescent="0.3">
      <c r="A505" s="64"/>
      <c r="B505" s="39">
        <v>0.58333333333333304</v>
      </c>
      <c r="C505" s="39">
        <v>0.625</v>
      </c>
      <c r="D505" s="18" t="str">
        <f>+IF(A505="",D504,IF(ISERROR(VLOOKUP(A505,'[1]Mode opératoire'!$D$5:$D$17,1,FALSE)),"","FERIE "))</f>
        <v/>
      </c>
      <c r="E505" s="18" t="str">
        <f t="shared" si="24"/>
        <v/>
      </c>
      <c r="F505" s="18" t="str">
        <f t="shared" si="23"/>
        <v>JOUR</v>
      </c>
      <c r="G505" s="40" t="str">
        <f t="shared" si="25"/>
        <v>JOUR</v>
      </c>
      <c r="H505" s="41"/>
      <c r="I505" s="42"/>
      <c r="J505" s="42"/>
      <c r="K505" s="42"/>
      <c r="L505" s="43"/>
      <c r="M505" s="83"/>
      <c r="N505" s="83"/>
      <c r="O505" s="83"/>
      <c r="P505" s="84">
        <v>1</v>
      </c>
    </row>
    <row r="506" spans="1:16" x14ac:dyDescent="0.3">
      <c r="A506" s="64"/>
      <c r="B506" s="39">
        <v>0.625</v>
      </c>
      <c r="C506" s="39">
        <v>0.66666666666666696</v>
      </c>
      <c r="D506" s="18" t="str">
        <f>+IF(A506="",D505,IF(ISERROR(VLOOKUP(A506,'[1]Mode opératoire'!$D$5:$D$17,1,FALSE)),"","FERIE "))</f>
        <v/>
      </c>
      <c r="E506" s="18" t="str">
        <f t="shared" si="24"/>
        <v/>
      </c>
      <c r="F506" s="18" t="str">
        <f t="shared" si="23"/>
        <v>JOUR</v>
      </c>
      <c r="G506" s="40" t="str">
        <f t="shared" si="25"/>
        <v>JOUR</v>
      </c>
      <c r="H506" s="41"/>
      <c r="I506" s="42"/>
      <c r="J506" s="42"/>
      <c r="K506" s="42"/>
      <c r="L506" s="43"/>
      <c r="M506" s="83"/>
      <c r="N506" s="83"/>
      <c r="O506" s="83"/>
      <c r="P506" s="84">
        <v>1</v>
      </c>
    </row>
    <row r="507" spans="1:16" x14ac:dyDescent="0.3">
      <c r="A507" s="64"/>
      <c r="B507" s="39">
        <v>0.66666666666666696</v>
      </c>
      <c r="C507" s="39">
        <v>0.70833333333333404</v>
      </c>
      <c r="D507" s="18" t="str">
        <f>+IF(A507="",D506,IF(ISERROR(VLOOKUP(A507,'[1]Mode opératoire'!$D$5:$D$17,1,FALSE)),"","FERIE "))</f>
        <v/>
      </c>
      <c r="E507" s="18" t="str">
        <f t="shared" si="24"/>
        <v/>
      </c>
      <c r="F507" s="18" t="str">
        <f t="shared" si="23"/>
        <v>JOUR</v>
      </c>
      <c r="G507" s="40" t="str">
        <f t="shared" si="25"/>
        <v>JOUR</v>
      </c>
      <c r="H507" s="41"/>
      <c r="I507" s="42"/>
      <c r="J507" s="42"/>
      <c r="K507" s="42"/>
      <c r="L507" s="43"/>
      <c r="M507" s="83"/>
      <c r="N507" s="83"/>
      <c r="O507" s="83"/>
      <c r="P507" s="84">
        <v>1</v>
      </c>
    </row>
    <row r="508" spans="1:16" x14ac:dyDescent="0.3">
      <c r="A508" s="64"/>
      <c r="B508" s="39">
        <v>0.70833333333333304</v>
      </c>
      <c r="C508" s="39">
        <v>0.75</v>
      </c>
      <c r="D508" s="18" t="str">
        <f>+IF(A508="",D507,IF(ISERROR(VLOOKUP(A508,'[1]Mode opératoire'!$D$5:$D$17,1,FALSE)),"","FERIE "))</f>
        <v/>
      </c>
      <c r="E508" s="18" t="str">
        <f t="shared" si="24"/>
        <v/>
      </c>
      <c r="F508" s="18" t="str">
        <f t="shared" si="23"/>
        <v>JOUR</v>
      </c>
      <c r="G508" s="40" t="str">
        <f t="shared" si="25"/>
        <v>JOUR</v>
      </c>
      <c r="H508" s="41"/>
      <c r="I508" s="42"/>
      <c r="J508" s="42"/>
      <c r="K508" s="42"/>
      <c r="L508" s="43"/>
      <c r="M508" s="83"/>
      <c r="N508" s="83"/>
      <c r="O508" s="83"/>
      <c r="P508" s="84">
        <v>1</v>
      </c>
    </row>
    <row r="509" spans="1:16" x14ac:dyDescent="0.3">
      <c r="A509" s="64"/>
      <c r="B509" s="39">
        <v>0.75</v>
      </c>
      <c r="C509" s="39">
        <v>0.79166666666666696</v>
      </c>
      <c r="D509" s="18" t="str">
        <f>+IF(A509="",D508,IF(ISERROR(VLOOKUP(A509,'[1]Mode opératoire'!$D$5:$D$17,1,FALSE)),"","FERIE "))</f>
        <v/>
      </c>
      <c r="E509" s="18" t="str">
        <f t="shared" si="24"/>
        <v/>
      </c>
      <c r="F509" s="18" t="str">
        <f t="shared" si="23"/>
        <v>JOUR</v>
      </c>
      <c r="G509" s="40" t="str">
        <f t="shared" si="25"/>
        <v>JOUR</v>
      </c>
      <c r="H509" s="41"/>
      <c r="I509" s="42"/>
      <c r="J509" s="42"/>
      <c r="K509" s="42"/>
      <c r="L509" s="43"/>
      <c r="M509" s="83"/>
      <c r="N509" s="83"/>
      <c r="O509" s="83"/>
      <c r="P509" s="84">
        <v>1</v>
      </c>
    </row>
    <row r="510" spans="1:16" x14ac:dyDescent="0.3">
      <c r="A510" s="64"/>
      <c r="B510" s="39">
        <v>0.79166666666666696</v>
      </c>
      <c r="C510" s="39">
        <v>0.83333333333333404</v>
      </c>
      <c r="D510" s="18" t="str">
        <f>+IF(A510="",D509,IF(ISERROR(VLOOKUP(A510,'[1]Mode opératoire'!$D$5:$D$17,1,FALSE)),"","FERIE "))</f>
        <v/>
      </c>
      <c r="E510" s="18" t="str">
        <f t="shared" si="24"/>
        <v/>
      </c>
      <c r="F510" s="18" t="str">
        <f t="shared" si="23"/>
        <v>JOUR</v>
      </c>
      <c r="G510" s="40" t="str">
        <f t="shared" si="25"/>
        <v>JOUR</v>
      </c>
      <c r="H510" s="41"/>
      <c r="I510" s="42"/>
      <c r="J510" s="42"/>
      <c r="K510" s="42"/>
      <c r="L510" s="43"/>
      <c r="M510" s="83"/>
      <c r="N510" s="83"/>
      <c r="O510" s="83"/>
      <c r="P510" s="84">
        <v>1</v>
      </c>
    </row>
    <row r="511" spans="1:16" x14ac:dyDescent="0.3">
      <c r="A511" s="64"/>
      <c r="B511" s="39">
        <v>0.83333333333333304</v>
      </c>
      <c r="C511" s="39">
        <v>0.875</v>
      </c>
      <c r="D511" s="18" t="str">
        <f>+IF(A511="",D510,IF(ISERROR(VLOOKUP(A511,'[1]Mode opératoire'!$D$5:$D$17,1,FALSE)),"","FERIE "))</f>
        <v/>
      </c>
      <c r="E511" s="18" t="str">
        <f t="shared" si="24"/>
        <v/>
      </c>
      <c r="F511" s="18" t="str">
        <f t="shared" si="23"/>
        <v>JOUR</v>
      </c>
      <c r="G511" s="40" t="str">
        <f t="shared" si="25"/>
        <v>JOUR</v>
      </c>
      <c r="H511" s="41"/>
      <c r="I511" s="42"/>
      <c r="J511" s="42"/>
      <c r="K511" s="42"/>
      <c r="L511" s="43"/>
      <c r="M511" s="83"/>
      <c r="N511" s="83"/>
      <c r="O511" s="83"/>
      <c r="P511" s="84">
        <v>1</v>
      </c>
    </row>
    <row r="512" spans="1:16" x14ac:dyDescent="0.3">
      <c r="A512" s="64"/>
      <c r="B512" s="50">
        <v>0.875</v>
      </c>
      <c r="C512" s="50">
        <v>0.91666666666666696</v>
      </c>
      <c r="D512" s="51" t="str">
        <f>+IF(A512="",D511,IF(ISERROR(VLOOKUP(A512,'[1]Mode opératoire'!$D$5:$D$17,1,FALSE)),"","FERIE "))</f>
        <v/>
      </c>
      <c r="E512" s="51" t="str">
        <f t="shared" si="24"/>
        <v/>
      </c>
      <c r="F512" s="51" t="str">
        <f t="shared" si="23"/>
        <v>NUIT</v>
      </c>
      <c r="G512" s="52" t="str">
        <f t="shared" si="25"/>
        <v>NUIT</v>
      </c>
      <c r="H512" s="53"/>
      <c r="I512" s="54"/>
      <c r="J512" s="54"/>
      <c r="K512" s="54"/>
      <c r="L512" s="55"/>
      <c r="M512" s="88"/>
      <c r="N512" s="88"/>
      <c r="O512" s="88"/>
      <c r="P512" s="89">
        <v>1</v>
      </c>
    </row>
    <row r="513" spans="1:16" x14ac:dyDescent="0.3">
      <c r="A513" s="64"/>
      <c r="B513" s="39">
        <v>0.91666666666666696</v>
      </c>
      <c r="C513" s="39">
        <v>0.95833333333333404</v>
      </c>
      <c r="D513" s="18" t="str">
        <f>+IF(A513="",D512,IF(ISERROR(VLOOKUP(A513,'[1]Mode opératoire'!$D$5:$D$17,1,FALSE)),"","FERIE "))</f>
        <v/>
      </c>
      <c r="E513" s="18" t="str">
        <f t="shared" si="24"/>
        <v/>
      </c>
      <c r="F513" s="18" t="str">
        <f t="shared" si="23"/>
        <v>NUIT</v>
      </c>
      <c r="G513" s="40" t="str">
        <f t="shared" si="25"/>
        <v>NUIT</v>
      </c>
      <c r="H513" s="41"/>
      <c r="I513" s="42"/>
      <c r="J513" s="42"/>
      <c r="K513" s="42"/>
      <c r="L513" s="43"/>
      <c r="M513" s="83"/>
      <c r="N513" s="83"/>
      <c r="O513" s="83"/>
      <c r="P513" s="84">
        <v>1</v>
      </c>
    </row>
    <row r="514" spans="1:16" ht="14.4" thickBot="1" x14ac:dyDescent="0.35">
      <c r="A514" s="65"/>
      <c r="B514" s="57">
        <v>0.95833333333333304</v>
      </c>
      <c r="C514" s="57">
        <v>1</v>
      </c>
      <c r="D514" s="58" t="str">
        <f>+IF(A514="",D513,IF(ISERROR(VLOOKUP(A514,'[1]Mode opératoire'!$D$5:$D$17,1,FALSE)),"","FERIE "))</f>
        <v/>
      </c>
      <c r="E514" s="58" t="str">
        <f t="shared" si="24"/>
        <v/>
      </c>
      <c r="F514" s="58" t="str">
        <f t="shared" si="23"/>
        <v>NUIT</v>
      </c>
      <c r="G514" s="59" t="str">
        <f t="shared" si="25"/>
        <v>NUIT</v>
      </c>
      <c r="H514" s="60"/>
      <c r="I514" s="61"/>
      <c r="J514" s="61"/>
      <c r="K514" s="61"/>
      <c r="L514" s="62"/>
      <c r="M514" s="90"/>
      <c r="N514" s="90"/>
      <c r="O514" s="90"/>
      <c r="P514" s="91">
        <v>1</v>
      </c>
    </row>
    <row r="515" spans="1:16" x14ac:dyDescent="0.3">
      <c r="A515" s="63">
        <f>+A491+1</f>
        <v>42757</v>
      </c>
      <c r="B515" s="32">
        <v>0</v>
      </c>
      <c r="C515" s="32">
        <v>4.1666666666666664E-2</v>
      </c>
      <c r="D515" s="33" t="str">
        <f>+IF(A515="",D514,IF(ISERROR(VLOOKUP(A515,'[1]Mode opératoire'!$D$5:$D$17,1,FALSE)),"","FERIE "))</f>
        <v/>
      </c>
      <c r="E515" s="33" t="str">
        <f t="shared" si="24"/>
        <v xml:space="preserve">DIMANCHE </v>
      </c>
      <c r="F515" s="33" t="str">
        <f t="shared" si="23"/>
        <v>NUIT</v>
      </c>
      <c r="G515" s="34" t="str">
        <f t="shared" si="25"/>
        <v>DIMANCHE NUIT</v>
      </c>
      <c r="H515" s="35"/>
      <c r="I515" s="36"/>
      <c r="J515" s="36"/>
      <c r="K515" s="36"/>
      <c r="L515" s="37"/>
      <c r="M515" s="81"/>
      <c r="N515" s="81"/>
      <c r="O515" s="81"/>
      <c r="P515" s="82"/>
    </row>
    <row r="516" spans="1:16" x14ac:dyDescent="0.3">
      <c r="A516" s="64"/>
      <c r="B516" s="39">
        <v>4.1666666666666664E-2</v>
      </c>
      <c r="C516" s="39">
        <v>8.3333333333333329E-2</v>
      </c>
      <c r="D516" s="18" t="str">
        <f>+IF(A516="",D515,IF(ISERROR(VLOOKUP(A516,'[1]Mode opératoire'!$D$5:$D$17,1,FALSE)),"","FERIE "))</f>
        <v/>
      </c>
      <c r="E516" s="18" t="str">
        <f t="shared" si="24"/>
        <v xml:space="preserve">DIMANCHE </v>
      </c>
      <c r="F516" s="18" t="str">
        <f t="shared" si="23"/>
        <v>NUIT</v>
      </c>
      <c r="G516" s="40" t="str">
        <f t="shared" si="25"/>
        <v>DIMANCHE NUIT</v>
      </c>
      <c r="H516" s="41"/>
      <c r="I516" s="42"/>
      <c r="J516" s="42"/>
      <c r="K516" s="42"/>
      <c r="L516" s="43"/>
      <c r="M516" s="83"/>
      <c r="N516" s="83"/>
      <c r="O516" s="83"/>
      <c r="P516" s="84"/>
    </row>
    <row r="517" spans="1:16" x14ac:dyDescent="0.3">
      <c r="A517" s="64"/>
      <c r="B517" s="39">
        <v>8.3333333333333329E-2</v>
      </c>
      <c r="C517" s="39">
        <v>0.125</v>
      </c>
      <c r="D517" s="18" t="str">
        <f>+IF(A517="",D516,IF(ISERROR(VLOOKUP(A517,'[1]Mode opératoire'!$D$5:$D$17,1,FALSE)),"","FERIE "))</f>
        <v/>
      </c>
      <c r="E517" s="18" t="str">
        <f t="shared" si="24"/>
        <v xml:space="preserve">DIMANCHE </v>
      </c>
      <c r="F517" s="18" t="str">
        <f t="shared" si="23"/>
        <v>NUIT</v>
      </c>
      <c r="G517" s="40" t="str">
        <f t="shared" si="25"/>
        <v>DIMANCHE NUIT</v>
      </c>
      <c r="H517" s="41"/>
      <c r="I517" s="42"/>
      <c r="J517" s="42"/>
      <c r="K517" s="42"/>
      <c r="L517" s="43"/>
      <c r="M517" s="83"/>
      <c r="N517" s="83"/>
      <c r="O517" s="83"/>
      <c r="P517" s="84"/>
    </row>
    <row r="518" spans="1:16" x14ac:dyDescent="0.3">
      <c r="A518" s="64"/>
      <c r="B518" s="39">
        <v>0.125</v>
      </c>
      <c r="C518" s="39">
        <v>0.16666666666666699</v>
      </c>
      <c r="D518" s="18" t="str">
        <f>+IF(A518="",D517,IF(ISERROR(VLOOKUP(A518,'[1]Mode opératoire'!$D$5:$D$17,1,FALSE)),"","FERIE "))</f>
        <v/>
      </c>
      <c r="E518" s="18" t="str">
        <f t="shared" si="24"/>
        <v xml:space="preserve">DIMANCHE </v>
      </c>
      <c r="F518" s="18" t="str">
        <f t="shared" si="23"/>
        <v>NUIT</v>
      </c>
      <c r="G518" s="40" t="str">
        <f t="shared" si="25"/>
        <v>DIMANCHE NUIT</v>
      </c>
      <c r="H518" s="41"/>
      <c r="I518" s="42"/>
      <c r="J518" s="42"/>
      <c r="K518" s="42"/>
      <c r="L518" s="43"/>
      <c r="M518" s="83"/>
      <c r="N518" s="83"/>
      <c r="O518" s="83"/>
      <c r="P518" s="84"/>
    </row>
    <row r="519" spans="1:16" x14ac:dyDescent="0.3">
      <c r="A519" s="64"/>
      <c r="B519" s="39">
        <v>0.16666666666666699</v>
      </c>
      <c r="C519" s="39">
        <v>0.20833333333333401</v>
      </c>
      <c r="D519" s="18" t="str">
        <f>+IF(A519="",D518,IF(ISERROR(VLOOKUP(A519,'[1]Mode opératoire'!$D$5:$D$17,1,FALSE)),"","FERIE "))</f>
        <v/>
      </c>
      <c r="E519" s="18" t="str">
        <f t="shared" si="24"/>
        <v xml:space="preserve">DIMANCHE </v>
      </c>
      <c r="F519" s="18" t="str">
        <f t="shared" si="23"/>
        <v>NUIT</v>
      </c>
      <c r="G519" s="40" t="str">
        <f t="shared" si="25"/>
        <v>DIMANCHE NUIT</v>
      </c>
      <c r="H519" s="41"/>
      <c r="I519" s="42"/>
      <c r="J519" s="42"/>
      <c r="K519" s="42"/>
      <c r="L519" s="43"/>
      <c r="M519" s="83"/>
      <c r="N519" s="83"/>
      <c r="O519" s="83"/>
      <c r="P519" s="84"/>
    </row>
    <row r="520" spans="1:16" x14ac:dyDescent="0.3">
      <c r="A520" s="64"/>
      <c r="B520" s="44">
        <v>0.20833333333333301</v>
      </c>
      <c r="C520" s="44">
        <v>0.25</v>
      </c>
      <c r="D520" s="45" t="str">
        <f>+IF(A520="",D519,IF(ISERROR(VLOOKUP(A520,'[1]Mode opératoire'!$D$5:$D$17,1,FALSE)),"","FERIE "))</f>
        <v/>
      </c>
      <c r="E520" s="45" t="str">
        <f t="shared" si="24"/>
        <v xml:space="preserve">DIMANCHE </v>
      </c>
      <c r="F520" s="45" t="str">
        <f t="shared" si="23"/>
        <v>NUIT</v>
      </c>
      <c r="G520" s="46" t="str">
        <f t="shared" si="25"/>
        <v>DIMANCHE NUIT</v>
      </c>
      <c r="H520" s="47"/>
      <c r="I520" s="48"/>
      <c r="J520" s="48"/>
      <c r="K520" s="48"/>
      <c r="L520" s="49"/>
      <c r="M520" s="85"/>
      <c r="N520" s="85"/>
      <c r="O520" s="85"/>
      <c r="P520" s="86"/>
    </row>
    <row r="521" spans="1:16" x14ac:dyDescent="0.3">
      <c r="A521" s="64"/>
      <c r="B521" s="39">
        <v>0.25</v>
      </c>
      <c r="C521" s="39">
        <v>0.29166666666666702</v>
      </c>
      <c r="D521" s="18" t="str">
        <f>+IF(A521="",D520,IF(ISERROR(VLOOKUP(A521,'[1]Mode opératoire'!$D$5:$D$17,1,FALSE)),"","FERIE "))</f>
        <v/>
      </c>
      <c r="E521" s="18" t="str">
        <f t="shared" si="24"/>
        <v xml:space="preserve">DIMANCHE </v>
      </c>
      <c r="F521" s="18" t="str">
        <f t="shared" si="23"/>
        <v>JOUR</v>
      </c>
      <c r="G521" s="40" t="str">
        <f t="shared" si="25"/>
        <v>DIMANCHE JOUR</v>
      </c>
      <c r="H521" s="41"/>
      <c r="I521" s="42"/>
      <c r="J521" s="42"/>
      <c r="K521" s="42"/>
      <c r="L521" s="43"/>
      <c r="M521" s="83"/>
      <c r="N521" s="83"/>
      <c r="O521" s="83"/>
      <c r="P521" s="84"/>
    </row>
    <row r="522" spans="1:16" x14ac:dyDescent="0.3">
      <c r="A522" s="64"/>
      <c r="B522" s="39">
        <v>0.29166666666666702</v>
      </c>
      <c r="C522" s="39">
        <v>0.33333333333333398</v>
      </c>
      <c r="D522" s="18" t="str">
        <f>+IF(A522="",D521,IF(ISERROR(VLOOKUP(A522,'[1]Mode opératoire'!$D$5:$D$17,1,FALSE)),"","FERIE "))</f>
        <v/>
      </c>
      <c r="E522" s="18" t="str">
        <f t="shared" si="24"/>
        <v xml:space="preserve">DIMANCHE </v>
      </c>
      <c r="F522" s="18" t="str">
        <f t="shared" si="23"/>
        <v>JOUR</v>
      </c>
      <c r="G522" s="40" t="str">
        <f t="shared" si="25"/>
        <v>DIMANCHE JOUR</v>
      </c>
      <c r="H522" s="41"/>
      <c r="I522" s="42"/>
      <c r="J522" s="42"/>
      <c r="K522" s="42"/>
      <c r="L522" s="43"/>
      <c r="M522" s="83"/>
      <c r="N522" s="83"/>
      <c r="O522" s="83"/>
      <c r="P522" s="84"/>
    </row>
    <row r="523" spans="1:16" x14ac:dyDescent="0.3">
      <c r="A523" s="64"/>
      <c r="B523" s="39">
        <v>0.33333333333333298</v>
      </c>
      <c r="C523" s="39">
        <v>0.375</v>
      </c>
      <c r="D523" s="18" t="str">
        <f>+IF(A523="",D522,IF(ISERROR(VLOOKUP(A523,'[1]Mode opératoire'!$D$5:$D$17,1,FALSE)),"","FERIE "))</f>
        <v/>
      </c>
      <c r="E523" s="18" t="str">
        <f t="shared" si="24"/>
        <v xml:space="preserve">DIMANCHE </v>
      </c>
      <c r="F523" s="18" t="str">
        <f t="shared" ref="F523:F586" si="26">+IF(OR(C523&gt;hrssoir,C523&lt;=hrsmatin),"NUIT","JOUR")</f>
        <v>JOUR</v>
      </c>
      <c r="G523" s="40" t="str">
        <f t="shared" si="25"/>
        <v>DIMANCHE JOUR</v>
      </c>
      <c r="H523" s="41"/>
      <c r="I523" s="42"/>
      <c r="J523" s="42"/>
      <c r="K523" s="42"/>
      <c r="L523" s="43"/>
      <c r="M523" s="83"/>
      <c r="N523" s="83"/>
      <c r="O523" s="83"/>
      <c r="P523" s="84"/>
    </row>
    <row r="524" spans="1:16" x14ac:dyDescent="0.3">
      <c r="A524" s="64"/>
      <c r="B524" s="39">
        <v>0.375</v>
      </c>
      <c r="C524" s="39">
        <v>0.41666666666666702</v>
      </c>
      <c r="D524" s="18" t="str">
        <f>+IF(A524="",D523,IF(ISERROR(VLOOKUP(A524,'[1]Mode opératoire'!$D$5:$D$17,1,FALSE)),"","FERIE "))</f>
        <v/>
      </c>
      <c r="E524" s="18" t="str">
        <f t="shared" ref="E524:E587" si="27">+IF(A524="",E523,IF(WEEKDAY(A524)=1,"DIMANCHE ",""))</f>
        <v xml:space="preserve">DIMANCHE </v>
      </c>
      <c r="F524" s="18" t="str">
        <f t="shared" si="26"/>
        <v>JOUR</v>
      </c>
      <c r="G524" s="40" t="str">
        <f t="shared" ref="G524:G587" si="28">+IF(D524="",E524&amp;F524,D524&amp;F524)</f>
        <v>DIMANCHE JOUR</v>
      </c>
      <c r="H524" s="41"/>
      <c r="I524" s="42"/>
      <c r="J524" s="42"/>
      <c r="K524" s="42"/>
      <c r="L524" s="43"/>
      <c r="M524" s="83"/>
      <c r="N524" s="83"/>
      <c r="O524" s="83"/>
      <c r="P524" s="84"/>
    </row>
    <row r="525" spans="1:16" x14ac:dyDescent="0.3">
      <c r="A525" s="64"/>
      <c r="B525" s="39">
        <v>0.41666666666666702</v>
      </c>
      <c r="C525" s="39">
        <v>0.45833333333333398</v>
      </c>
      <c r="D525" s="18" t="str">
        <f>+IF(A525="",D524,IF(ISERROR(VLOOKUP(A525,'[1]Mode opératoire'!$D$5:$D$17,1,FALSE)),"","FERIE "))</f>
        <v/>
      </c>
      <c r="E525" s="18" t="str">
        <f t="shared" si="27"/>
        <v xml:space="preserve">DIMANCHE </v>
      </c>
      <c r="F525" s="18" t="str">
        <f t="shared" si="26"/>
        <v>JOUR</v>
      </c>
      <c r="G525" s="40" t="str">
        <f t="shared" si="28"/>
        <v>DIMANCHE JOUR</v>
      </c>
      <c r="H525" s="41"/>
      <c r="I525" s="42"/>
      <c r="J525" s="42"/>
      <c r="K525" s="42"/>
      <c r="L525" s="43"/>
      <c r="M525" s="83"/>
      <c r="N525" s="83"/>
      <c r="O525" s="83"/>
      <c r="P525" s="84"/>
    </row>
    <row r="526" spans="1:16" x14ac:dyDescent="0.3">
      <c r="A526" s="64"/>
      <c r="B526" s="39">
        <v>0.45833333333333298</v>
      </c>
      <c r="C526" s="39">
        <v>0.5</v>
      </c>
      <c r="D526" s="18" t="str">
        <f>+IF(A526="",D525,IF(ISERROR(VLOOKUP(A526,'[1]Mode opératoire'!$D$5:$D$17,1,FALSE)),"","FERIE "))</f>
        <v/>
      </c>
      <c r="E526" s="18" t="str">
        <f t="shared" si="27"/>
        <v xml:space="preserve">DIMANCHE </v>
      </c>
      <c r="F526" s="18" t="str">
        <f t="shared" si="26"/>
        <v>JOUR</v>
      </c>
      <c r="G526" s="40" t="str">
        <f t="shared" si="28"/>
        <v>DIMANCHE JOUR</v>
      </c>
      <c r="H526" s="41"/>
      <c r="I526" s="42"/>
      <c r="J526" s="42"/>
      <c r="K526" s="42"/>
      <c r="L526" s="43"/>
      <c r="M526" s="83"/>
      <c r="N526" s="83"/>
      <c r="O526" s="83"/>
      <c r="P526" s="84"/>
    </row>
    <row r="527" spans="1:16" x14ac:dyDescent="0.3">
      <c r="A527" s="64"/>
      <c r="B527" s="39">
        <v>0.5</v>
      </c>
      <c r="C527" s="39">
        <v>0.54166666666666696</v>
      </c>
      <c r="D527" s="18" t="str">
        <f>+IF(A527="",D526,IF(ISERROR(VLOOKUP(A527,'[1]Mode opératoire'!$D$5:$D$17,1,FALSE)),"","FERIE "))</f>
        <v/>
      </c>
      <c r="E527" s="18" t="str">
        <f t="shared" si="27"/>
        <v xml:space="preserve">DIMANCHE </v>
      </c>
      <c r="F527" s="18" t="str">
        <f t="shared" si="26"/>
        <v>JOUR</v>
      </c>
      <c r="G527" s="40" t="str">
        <f t="shared" si="28"/>
        <v>DIMANCHE JOUR</v>
      </c>
      <c r="H527" s="41"/>
      <c r="I527" s="42"/>
      <c r="J527" s="42"/>
      <c r="K527" s="42"/>
      <c r="L527" s="43"/>
      <c r="M527" s="83"/>
      <c r="N527" s="83"/>
      <c r="O527" s="83"/>
      <c r="P527" s="84"/>
    </row>
    <row r="528" spans="1:16" x14ac:dyDescent="0.3">
      <c r="A528" s="64"/>
      <c r="B528" s="39">
        <v>0.54166666666666696</v>
      </c>
      <c r="C528" s="39">
        <v>0.58333333333333404</v>
      </c>
      <c r="D528" s="18" t="str">
        <f>+IF(A528="",D527,IF(ISERROR(VLOOKUP(A528,'[1]Mode opératoire'!$D$5:$D$17,1,FALSE)),"","FERIE "))</f>
        <v/>
      </c>
      <c r="E528" s="18" t="str">
        <f t="shared" si="27"/>
        <v xml:space="preserve">DIMANCHE </v>
      </c>
      <c r="F528" s="18" t="str">
        <f t="shared" si="26"/>
        <v>JOUR</v>
      </c>
      <c r="G528" s="40" t="str">
        <f t="shared" si="28"/>
        <v>DIMANCHE JOUR</v>
      </c>
      <c r="H528" s="41"/>
      <c r="I528" s="42"/>
      <c r="J528" s="42"/>
      <c r="K528" s="42"/>
      <c r="L528" s="43"/>
      <c r="M528" s="83"/>
      <c r="N528" s="83"/>
      <c r="O528" s="83"/>
      <c r="P528" s="84"/>
    </row>
    <row r="529" spans="1:16" x14ac:dyDescent="0.3">
      <c r="A529" s="64"/>
      <c r="B529" s="39">
        <v>0.58333333333333304</v>
      </c>
      <c r="C529" s="39">
        <v>0.625</v>
      </c>
      <c r="D529" s="18" t="str">
        <f>+IF(A529="",D528,IF(ISERROR(VLOOKUP(A529,'[1]Mode opératoire'!$D$5:$D$17,1,FALSE)),"","FERIE "))</f>
        <v/>
      </c>
      <c r="E529" s="18" t="str">
        <f t="shared" si="27"/>
        <v xml:space="preserve">DIMANCHE </v>
      </c>
      <c r="F529" s="18" t="str">
        <f t="shared" si="26"/>
        <v>JOUR</v>
      </c>
      <c r="G529" s="40" t="str">
        <f t="shared" si="28"/>
        <v>DIMANCHE JOUR</v>
      </c>
      <c r="H529" s="41"/>
      <c r="I529" s="42"/>
      <c r="J529" s="42"/>
      <c r="K529" s="42"/>
      <c r="L529" s="43"/>
      <c r="M529" s="83"/>
      <c r="N529" s="83"/>
      <c r="O529" s="83"/>
      <c r="P529" s="84"/>
    </row>
    <row r="530" spans="1:16" x14ac:dyDescent="0.3">
      <c r="A530" s="64"/>
      <c r="B530" s="39">
        <v>0.625</v>
      </c>
      <c r="C530" s="39">
        <v>0.66666666666666696</v>
      </c>
      <c r="D530" s="18" t="str">
        <f>+IF(A530="",D529,IF(ISERROR(VLOOKUP(A530,'[1]Mode opératoire'!$D$5:$D$17,1,FALSE)),"","FERIE "))</f>
        <v/>
      </c>
      <c r="E530" s="18" t="str">
        <f t="shared" si="27"/>
        <v xml:space="preserve">DIMANCHE </v>
      </c>
      <c r="F530" s="18" t="str">
        <f t="shared" si="26"/>
        <v>JOUR</v>
      </c>
      <c r="G530" s="40" t="str">
        <f t="shared" si="28"/>
        <v>DIMANCHE JOUR</v>
      </c>
      <c r="H530" s="41"/>
      <c r="I530" s="42"/>
      <c r="J530" s="42"/>
      <c r="K530" s="42"/>
      <c r="L530" s="43"/>
      <c r="M530" s="83"/>
      <c r="N530" s="83"/>
      <c r="O530" s="83"/>
      <c r="P530" s="84"/>
    </row>
    <row r="531" spans="1:16" x14ac:dyDescent="0.3">
      <c r="A531" s="64"/>
      <c r="B531" s="39">
        <v>0.66666666666666696</v>
      </c>
      <c r="C531" s="39">
        <v>0.70833333333333404</v>
      </c>
      <c r="D531" s="18" t="str">
        <f>+IF(A531="",D530,IF(ISERROR(VLOOKUP(A531,'[1]Mode opératoire'!$D$5:$D$17,1,FALSE)),"","FERIE "))</f>
        <v/>
      </c>
      <c r="E531" s="18" t="str">
        <f t="shared" si="27"/>
        <v xml:space="preserve">DIMANCHE </v>
      </c>
      <c r="F531" s="18" t="str">
        <f t="shared" si="26"/>
        <v>JOUR</v>
      </c>
      <c r="G531" s="40" t="str">
        <f t="shared" si="28"/>
        <v>DIMANCHE JOUR</v>
      </c>
      <c r="H531" s="41"/>
      <c r="I531" s="42"/>
      <c r="J531" s="42"/>
      <c r="K531" s="42"/>
      <c r="L531" s="43"/>
      <c r="M531" s="83"/>
      <c r="N531" s="83"/>
      <c r="O531" s="83"/>
      <c r="P531" s="84"/>
    </row>
    <row r="532" spans="1:16" x14ac:dyDescent="0.3">
      <c r="A532" s="64"/>
      <c r="B532" s="39">
        <v>0.70833333333333304</v>
      </c>
      <c r="C532" s="39">
        <v>0.75</v>
      </c>
      <c r="D532" s="18" t="str">
        <f>+IF(A532="",D531,IF(ISERROR(VLOOKUP(A532,'[1]Mode opératoire'!$D$5:$D$17,1,FALSE)),"","FERIE "))</f>
        <v/>
      </c>
      <c r="E532" s="18" t="str">
        <f t="shared" si="27"/>
        <v xml:space="preserve">DIMANCHE </v>
      </c>
      <c r="F532" s="18" t="str">
        <f t="shared" si="26"/>
        <v>JOUR</v>
      </c>
      <c r="G532" s="40" t="str">
        <f t="shared" si="28"/>
        <v>DIMANCHE JOUR</v>
      </c>
      <c r="H532" s="41"/>
      <c r="I532" s="42"/>
      <c r="J532" s="42"/>
      <c r="K532" s="42"/>
      <c r="L532" s="43"/>
      <c r="M532" s="83"/>
      <c r="N532" s="83"/>
      <c r="O532" s="83"/>
      <c r="P532" s="84"/>
    </row>
    <row r="533" spans="1:16" x14ac:dyDescent="0.3">
      <c r="A533" s="64"/>
      <c r="B533" s="39">
        <v>0.75</v>
      </c>
      <c r="C533" s="39">
        <v>0.79166666666666696</v>
      </c>
      <c r="D533" s="18" t="str">
        <f>+IF(A533="",D532,IF(ISERROR(VLOOKUP(A533,'[1]Mode opératoire'!$D$5:$D$17,1,FALSE)),"","FERIE "))</f>
        <v/>
      </c>
      <c r="E533" s="18" t="str">
        <f t="shared" si="27"/>
        <v xml:space="preserve">DIMANCHE </v>
      </c>
      <c r="F533" s="18" t="str">
        <f t="shared" si="26"/>
        <v>JOUR</v>
      </c>
      <c r="G533" s="40" t="str">
        <f t="shared" si="28"/>
        <v>DIMANCHE JOUR</v>
      </c>
      <c r="H533" s="41"/>
      <c r="I533" s="42"/>
      <c r="J533" s="42"/>
      <c r="K533" s="42"/>
      <c r="L533" s="43"/>
      <c r="M533" s="83"/>
      <c r="N533" s="83"/>
      <c r="O533" s="83"/>
      <c r="P533" s="84"/>
    </row>
    <row r="534" spans="1:16" x14ac:dyDescent="0.3">
      <c r="A534" s="64"/>
      <c r="B534" s="39">
        <v>0.79166666666666696</v>
      </c>
      <c r="C534" s="39">
        <v>0.83333333333333404</v>
      </c>
      <c r="D534" s="18" t="str">
        <f>+IF(A534="",D533,IF(ISERROR(VLOOKUP(A534,'[1]Mode opératoire'!$D$5:$D$17,1,FALSE)),"","FERIE "))</f>
        <v/>
      </c>
      <c r="E534" s="18" t="str">
        <f t="shared" si="27"/>
        <v xml:space="preserve">DIMANCHE </v>
      </c>
      <c r="F534" s="18" t="str">
        <f t="shared" si="26"/>
        <v>JOUR</v>
      </c>
      <c r="G534" s="40" t="str">
        <f t="shared" si="28"/>
        <v>DIMANCHE JOUR</v>
      </c>
      <c r="H534" s="41"/>
      <c r="I534" s="42"/>
      <c r="J534" s="42"/>
      <c r="K534" s="42"/>
      <c r="L534" s="43"/>
      <c r="M534" s="83"/>
      <c r="N534" s="83"/>
      <c r="O534" s="83"/>
      <c r="P534" s="84"/>
    </row>
    <row r="535" spans="1:16" x14ac:dyDescent="0.3">
      <c r="A535" s="64"/>
      <c r="B535" s="39">
        <v>0.83333333333333304</v>
      </c>
      <c r="C535" s="39">
        <v>0.875</v>
      </c>
      <c r="D535" s="18" t="str">
        <f>+IF(A535="",D534,IF(ISERROR(VLOOKUP(A535,'[1]Mode opératoire'!$D$5:$D$17,1,FALSE)),"","FERIE "))</f>
        <v/>
      </c>
      <c r="E535" s="18" t="str">
        <f t="shared" si="27"/>
        <v xml:space="preserve">DIMANCHE </v>
      </c>
      <c r="F535" s="18" t="str">
        <f t="shared" si="26"/>
        <v>JOUR</v>
      </c>
      <c r="G535" s="40" t="str">
        <f t="shared" si="28"/>
        <v>DIMANCHE JOUR</v>
      </c>
      <c r="H535" s="41"/>
      <c r="I535" s="42"/>
      <c r="J535" s="42"/>
      <c r="K535" s="42"/>
      <c r="L535" s="43"/>
      <c r="M535" s="83"/>
      <c r="N535" s="83"/>
      <c r="O535" s="83"/>
      <c r="P535" s="84"/>
    </row>
    <row r="536" spans="1:16" x14ac:dyDescent="0.3">
      <c r="A536" s="64"/>
      <c r="B536" s="50">
        <v>0.875</v>
      </c>
      <c r="C536" s="50">
        <v>0.91666666666666696</v>
      </c>
      <c r="D536" s="51" t="str">
        <f>+IF(A536="",D535,IF(ISERROR(VLOOKUP(A536,'[1]Mode opératoire'!$D$5:$D$17,1,FALSE)),"","FERIE "))</f>
        <v/>
      </c>
      <c r="E536" s="51" t="str">
        <f t="shared" si="27"/>
        <v xml:space="preserve">DIMANCHE </v>
      </c>
      <c r="F536" s="51" t="str">
        <f t="shared" si="26"/>
        <v>NUIT</v>
      </c>
      <c r="G536" s="52" t="str">
        <f t="shared" si="28"/>
        <v>DIMANCHE NUIT</v>
      </c>
      <c r="H536" s="53"/>
      <c r="I536" s="54"/>
      <c r="J536" s="54"/>
      <c r="K536" s="54"/>
      <c r="L536" s="55"/>
      <c r="M536" s="88"/>
      <c r="N536" s="88"/>
      <c r="O536" s="88"/>
      <c r="P536" s="89"/>
    </row>
    <row r="537" spans="1:16" x14ac:dyDescent="0.3">
      <c r="A537" s="64"/>
      <c r="B537" s="39">
        <v>0.91666666666666696</v>
      </c>
      <c r="C537" s="39">
        <v>0.95833333333333404</v>
      </c>
      <c r="D537" s="18" t="str">
        <f>+IF(A537="",D536,IF(ISERROR(VLOOKUP(A537,'[1]Mode opératoire'!$D$5:$D$17,1,FALSE)),"","FERIE "))</f>
        <v/>
      </c>
      <c r="E537" s="18" t="str">
        <f t="shared" si="27"/>
        <v xml:space="preserve">DIMANCHE </v>
      </c>
      <c r="F537" s="18" t="str">
        <f t="shared" si="26"/>
        <v>NUIT</v>
      </c>
      <c r="G537" s="40" t="str">
        <f t="shared" si="28"/>
        <v>DIMANCHE NUIT</v>
      </c>
      <c r="H537" s="41"/>
      <c r="I537" s="42"/>
      <c r="J537" s="42"/>
      <c r="K537" s="42"/>
      <c r="L537" s="43"/>
      <c r="M537" s="83"/>
      <c r="N537" s="83"/>
      <c r="O537" s="83"/>
      <c r="P537" s="84"/>
    </row>
    <row r="538" spans="1:16" ht="14.4" thickBot="1" x14ac:dyDescent="0.35">
      <c r="A538" s="65"/>
      <c r="B538" s="57">
        <v>0.95833333333333304</v>
      </c>
      <c r="C538" s="57">
        <v>1</v>
      </c>
      <c r="D538" s="58" t="str">
        <f>+IF(A538="",D537,IF(ISERROR(VLOOKUP(A538,'[1]Mode opératoire'!$D$5:$D$17,1,FALSE)),"","FERIE "))</f>
        <v/>
      </c>
      <c r="E538" s="58" t="str">
        <f t="shared" si="27"/>
        <v xml:space="preserve">DIMANCHE </v>
      </c>
      <c r="F538" s="58" t="str">
        <f t="shared" si="26"/>
        <v>NUIT</v>
      </c>
      <c r="G538" s="59" t="str">
        <f t="shared" si="28"/>
        <v>DIMANCHE NUIT</v>
      </c>
      <c r="H538" s="60"/>
      <c r="I538" s="61"/>
      <c r="J538" s="61"/>
      <c r="K538" s="61"/>
      <c r="L538" s="62"/>
      <c r="M538" s="90"/>
      <c r="N538" s="90"/>
      <c r="O538" s="90"/>
      <c r="P538" s="91"/>
    </row>
    <row r="539" spans="1:16" x14ac:dyDescent="0.3">
      <c r="A539" s="63">
        <f>+A515+1</f>
        <v>42758</v>
      </c>
      <c r="B539" s="32">
        <v>0</v>
      </c>
      <c r="C539" s="32">
        <v>4.1666666666666664E-2</v>
      </c>
      <c r="D539" s="33" t="str">
        <f>+IF(A539="",D538,IF(ISERROR(VLOOKUP(A539,'[1]Mode opératoire'!$D$5:$D$17,1,FALSE)),"","FERIE "))</f>
        <v/>
      </c>
      <c r="E539" s="33" t="str">
        <f t="shared" si="27"/>
        <v/>
      </c>
      <c r="F539" s="33" t="str">
        <f t="shared" si="26"/>
        <v>NUIT</v>
      </c>
      <c r="G539" s="34" t="str">
        <f t="shared" si="28"/>
        <v>NUIT</v>
      </c>
      <c r="H539" s="35"/>
      <c r="I539" s="36"/>
      <c r="J539" s="36"/>
      <c r="K539" s="36"/>
      <c r="L539" s="37"/>
      <c r="M539" s="81"/>
      <c r="N539" s="81"/>
      <c r="O539" s="81"/>
      <c r="P539" s="82"/>
    </row>
    <row r="540" spans="1:16" x14ac:dyDescent="0.3">
      <c r="A540" s="64"/>
      <c r="B540" s="39">
        <v>4.1666666666666664E-2</v>
      </c>
      <c r="C540" s="39">
        <v>8.3333333333333329E-2</v>
      </c>
      <c r="D540" s="18" t="str">
        <f>+IF(A540="",D539,IF(ISERROR(VLOOKUP(A540,'[1]Mode opératoire'!$D$5:$D$17,1,FALSE)),"","FERIE "))</f>
        <v/>
      </c>
      <c r="E540" s="18" t="str">
        <f t="shared" si="27"/>
        <v/>
      </c>
      <c r="F540" s="18" t="str">
        <f t="shared" si="26"/>
        <v>NUIT</v>
      </c>
      <c r="G540" s="40" t="str">
        <f t="shared" si="28"/>
        <v>NUIT</v>
      </c>
      <c r="H540" s="41"/>
      <c r="I540" s="42"/>
      <c r="J540" s="42"/>
      <c r="K540" s="42"/>
      <c r="L540" s="43"/>
      <c r="M540" s="83"/>
      <c r="N540" s="83"/>
      <c r="O540" s="83"/>
      <c r="P540" s="84"/>
    </row>
    <row r="541" spans="1:16" x14ac:dyDescent="0.3">
      <c r="A541" s="64"/>
      <c r="B541" s="39">
        <v>8.3333333333333329E-2</v>
      </c>
      <c r="C541" s="39">
        <v>0.125</v>
      </c>
      <c r="D541" s="18" t="str">
        <f>+IF(A541="",D540,IF(ISERROR(VLOOKUP(A541,'[1]Mode opératoire'!$D$5:$D$17,1,FALSE)),"","FERIE "))</f>
        <v/>
      </c>
      <c r="E541" s="18" t="str">
        <f t="shared" si="27"/>
        <v/>
      </c>
      <c r="F541" s="18" t="str">
        <f t="shared" si="26"/>
        <v>NUIT</v>
      </c>
      <c r="G541" s="40" t="str">
        <f t="shared" si="28"/>
        <v>NUIT</v>
      </c>
      <c r="H541" s="41"/>
      <c r="I541" s="42"/>
      <c r="J541" s="42"/>
      <c r="K541" s="42"/>
      <c r="L541" s="43"/>
      <c r="M541" s="83"/>
      <c r="N541" s="83"/>
      <c r="O541" s="83"/>
      <c r="P541" s="84"/>
    </row>
    <row r="542" spans="1:16" x14ac:dyDescent="0.3">
      <c r="A542" s="64"/>
      <c r="B542" s="39">
        <v>0.125</v>
      </c>
      <c r="C542" s="39">
        <v>0.16666666666666699</v>
      </c>
      <c r="D542" s="18" t="str">
        <f>+IF(A542="",D541,IF(ISERROR(VLOOKUP(A542,'[1]Mode opératoire'!$D$5:$D$17,1,FALSE)),"","FERIE "))</f>
        <v/>
      </c>
      <c r="E542" s="18" t="str">
        <f t="shared" si="27"/>
        <v/>
      </c>
      <c r="F542" s="18" t="str">
        <f t="shared" si="26"/>
        <v>NUIT</v>
      </c>
      <c r="G542" s="40" t="str">
        <f t="shared" si="28"/>
        <v>NUIT</v>
      </c>
      <c r="H542" s="41"/>
      <c r="I542" s="42"/>
      <c r="J542" s="42"/>
      <c r="K542" s="42"/>
      <c r="L542" s="43"/>
      <c r="M542" s="83"/>
      <c r="N542" s="83"/>
      <c r="O542" s="83"/>
      <c r="P542" s="84"/>
    </row>
    <row r="543" spans="1:16" x14ac:dyDescent="0.3">
      <c r="A543" s="64"/>
      <c r="B543" s="39">
        <v>0.16666666666666699</v>
      </c>
      <c r="C543" s="39">
        <v>0.20833333333333401</v>
      </c>
      <c r="D543" s="18" t="str">
        <f>+IF(A543="",D542,IF(ISERROR(VLOOKUP(A543,'[1]Mode opératoire'!$D$5:$D$17,1,FALSE)),"","FERIE "))</f>
        <v/>
      </c>
      <c r="E543" s="18" t="str">
        <f t="shared" si="27"/>
        <v/>
      </c>
      <c r="F543" s="18" t="str">
        <f t="shared" si="26"/>
        <v>NUIT</v>
      </c>
      <c r="G543" s="40" t="str">
        <f t="shared" si="28"/>
        <v>NUIT</v>
      </c>
      <c r="H543" s="41"/>
      <c r="I543" s="42"/>
      <c r="J543" s="42"/>
      <c r="K543" s="42"/>
      <c r="L543" s="43"/>
      <c r="M543" s="83"/>
      <c r="N543" s="83"/>
      <c r="O543" s="83"/>
      <c r="P543" s="84"/>
    </row>
    <row r="544" spans="1:16" x14ac:dyDescent="0.3">
      <c r="A544" s="64"/>
      <c r="B544" s="44">
        <v>0.20833333333333301</v>
      </c>
      <c r="C544" s="44">
        <v>0.25</v>
      </c>
      <c r="D544" s="45" t="str">
        <f>+IF(A544="",D543,IF(ISERROR(VLOOKUP(A544,'[1]Mode opératoire'!$D$5:$D$17,1,FALSE)),"","FERIE "))</f>
        <v/>
      </c>
      <c r="E544" s="45" t="str">
        <f t="shared" si="27"/>
        <v/>
      </c>
      <c r="F544" s="45" t="str">
        <f t="shared" si="26"/>
        <v>NUIT</v>
      </c>
      <c r="G544" s="46" t="str">
        <f t="shared" si="28"/>
        <v>NUIT</v>
      </c>
      <c r="H544" s="47"/>
      <c r="I544" s="48"/>
      <c r="J544" s="48"/>
      <c r="K544" s="48"/>
      <c r="L544" s="49"/>
      <c r="M544" s="85"/>
      <c r="N544" s="85"/>
      <c r="O544" s="85"/>
      <c r="P544" s="86"/>
    </row>
    <row r="545" spans="1:16" x14ac:dyDescent="0.3">
      <c r="A545" s="64"/>
      <c r="B545" s="39">
        <v>0.25</v>
      </c>
      <c r="C545" s="39">
        <v>0.29166666666666702</v>
      </c>
      <c r="D545" s="18" t="str">
        <f>+IF(A545="",D544,IF(ISERROR(VLOOKUP(A545,'[1]Mode opératoire'!$D$5:$D$17,1,FALSE)),"","FERIE "))</f>
        <v/>
      </c>
      <c r="E545" s="18" t="str">
        <f t="shared" si="27"/>
        <v/>
      </c>
      <c r="F545" s="18" t="str">
        <f t="shared" si="26"/>
        <v>JOUR</v>
      </c>
      <c r="G545" s="40" t="str">
        <f t="shared" si="28"/>
        <v>JOUR</v>
      </c>
      <c r="H545" s="41"/>
      <c r="I545" s="42"/>
      <c r="J545" s="42"/>
      <c r="K545" s="42"/>
      <c r="L545" s="43"/>
      <c r="M545" s="83"/>
      <c r="N545" s="83"/>
      <c r="O545" s="83"/>
      <c r="P545" s="84"/>
    </row>
    <row r="546" spans="1:16" x14ac:dyDescent="0.3">
      <c r="A546" s="64"/>
      <c r="B546" s="39">
        <v>0.29166666666666702</v>
      </c>
      <c r="C546" s="39">
        <v>0.33333333333333398</v>
      </c>
      <c r="D546" s="18" t="str">
        <f>+IF(A546="",D545,IF(ISERROR(VLOOKUP(A546,'[1]Mode opératoire'!$D$5:$D$17,1,FALSE)),"","FERIE "))</f>
        <v/>
      </c>
      <c r="E546" s="18" t="str">
        <f t="shared" si="27"/>
        <v/>
      </c>
      <c r="F546" s="18" t="str">
        <f t="shared" si="26"/>
        <v>JOUR</v>
      </c>
      <c r="G546" s="40" t="str">
        <f t="shared" si="28"/>
        <v>JOUR</v>
      </c>
      <c r="H546" s="41"/>
      <c r="I546" s="42"/>
      <c r="J546" s="42"/>
      <c r="K546" s="42"/>
      <c r="L546" s="43"/>
      <c r="M546" s="83"/>
      <c r="N546" s="83"/>
      <c r="O546" s="83"/>
      <c r="P546" s="84">
        <v>1</v>
      </c>
    </row>
    <row r="547" spans="1:16" x14ac:dyDescent="0.3">
      <c r="A547" s="64"/>
      <c r="B547" s="39">
        <v>0.33333333333333298</v>
      </c>
      <c r="C547" s="39">
        <v>0.375</v>
      </c>
      <c r="D547" s="18" t="str">
        <f>+IF(A547="",D546,IF(ISERROR(VLOOKUP(A547,'[1]Mode opératoire'!$D$5:$D$17,1,FALSE)),"","FERIE "))</f>
        <v/>
      </c>
      <c r="E547" s="18" t="str">
        <f t="shared" si="27"/>
        <v/>
      </c>
      <c r="F547" s="18" t="str">
        <f t="shared" si="26"/>
        <v>JOUR</v>
      </c>
      <c r="G547" s="40" t="str">
        <f t="shared" si="28"/>
        <v>JOUR</v>
      </c>
      <c r="H547" s="41"/>
      <c r="I547" s="42"/>
      <c r="J547" s="42"/>
      <c r="K547" s="42"/>
      <c r="L547" s="43"/>
      <c r="M547" s="83"/>
      <c r="N547" s="83"/>
      <c r="O547" s="83"/>
      <c r="P547" s="84">
        <v>1</v>
      </c>
    </row>
    <row r="548" spans="1:16" x14ac:dyDescent="0.3">
      <c r="A548" s="64"/>
      <c r="B548" s="39">
        <v>0.375</v>
      </c>
      <c r="C548" s="39">
        <v>0.41666666666666702</v>
      </c>
      <c r="D548" s="18" t="str">
        <f>+IF(A548="",D547,IF(ISERROR(VLOOKUP(A548,'[1]Mode opératoire'!$D$5:$D$17,1,FALSE)),"","FERIE "))</f>
        <v/>
      </c>
      <c r="E548" s="18" t="str">
        <f t="shared" si="27"/>
        <v/>
      </c>
      <c r="F548" s="18" t="str">
        <f t="shared" si="26"/>
        <v>JOUR</v>
      </c>
      <c r="G548" s="40" t="str">
        <f t="shared" si="28"/>
        <v>JOUR</v>
      </c>
      <c r="H548" s="41"/>
      <c r="I548" s="42"/>
      <c r="J548" s="42"/>
      <c r="K548" s="42"/>
      <c r="L548" s="43"/>
      <c r="M548" s="83"/>
      <c r="N548" s="83"/>
      <c r="O548" s="83"/>
      <c r="P548" s="84">
        <v>1</v>
      </c>
    </row>
    <row r="549" spans="1:16" x14ac:dyDescent="0.3">
      <c r="A549" s="64"/>
      <c r="B549" s="39">
        <v>0.41666666666666702</v>
      </c>
      <c r="C549" s="39">
        <v>0.45833333333333398</v>
      </c>
      <c r="D549" s="18" t="str">
        <f>+IF(A549="",D548,IF(ISERROR(VLOOKUP(A549,'[1]Mode opératoire'!$D$5:$D$17,1,FALSE)),"","FERIE "))</f>
        <v/>
      </c>
      <c r="E549" s="18" t="str">
        <f t="shared" si="27"/>
        <v/>
      </c>
      <c r="F549" s="18" t="str">
        <f t="shared" si="26"/>
        <v>JOUR</v>
      </c>
      <c r="G549" s="40" t="str">
        <f t="shared" si="28"/>
        <v>JOUR</v>
      </c>
      <c r="H549" s="41"/>
      <c r="I549" s="42"/>
      <c r="J549" s="42"/>
      <c r="K549" s="42"/>
      <c r="L549" s="43"/>
      <c r="M549" s="83"/>
      <c r="N549" s="83"/>
      <c r="O549" s="83"/>
      <c r="P549" s="84">
        <v>1</v>
      </c>
    </row>
    <row r="550" spans="1:16" x14ac:dyDescent="0.3">
      <c r="A550" s="64"/>
      <c r="B550" s="39">
        <v>0.45833333333333298</v>
      </c>
      <c r="C550" s="39">
        <v>0.5</v>
      </c>
      <c r="D550" s="18" t="str">
        <f>+IF(A550="",D549,IF(ISERROR(VLOOKUP(A550,'[1]Mode opératoire'!$D$5:$D$17,1,FALSE)),"","FERIE "))</f>
        <v/>
      </c>
      <c r="E550" s="18" t="str">
        <f t="shared" si="27"/>
        <v/>
      </c>
      <c r="F550" s="18" t="str">
        <f t="shared" si="26"/>
        <v>JOUR</v>
      </c>
      <c r="G550" s="40" t="str">
        <f t="shared" si="28"/>
        <v>JOUR</v>
      </c>
      <c r="H550" s="41"/>
      <c r="I550" s="42"/>
      <c r="J550" s="42"/>
      <c r="K550" s="42"/>
      <c r="L550" s="43"/>
      <c r="M550" s="83"/>
      <c r="N550" s="83"/>
      <c r="O550" s="83"/>
      <c r="P550" s="84">
        <v>1</v>
      </c>
    </row>
    <row r="551" spans="1:16" x14ac:dyDescent="0.3">
      <c r="A551" s="64"/>
      <c r="B551" s="39">
        <v>0.5</v>
      </c>
      <c r="C551" s="39">
        <v>0.54166666666666696</v>
      </c>
      <c r="D551" s="18" t="str">
        <f>+IF(A551="",D550,IF(ISERROR(VLOOKUP(A551,'[1]Mode opératoire'!$D$5:$D$17,1,FALSE)),"","FERIE "))</f>
        <v/>
      </c>
      <c r="E551" s="18" t="str">
        <f t="shared" si="27"/>
        <v/>
      </c>
      <c r="F551" s="18" t="str">
        <f t="shared" si="26"/>
        <v>JOUR</v>
      </c>
      <c r="G551" s="40" t="str">
        <f t="shared" si="28"/>
        <v>JOUR</v>
      </c>
      <c r="H551" s="41"/>
      <c r="I551" s="42"/>
      <c r="J551" s="42"/>
      <c r="K551" s="42"/>
      <c r="L551" s="43"/>
      <c r="M551" s="83"/>
      <c r="N551" s="83"/>
      <c r="O551" s="83"/>
      <c r="P551" s="84">
        <v>1</v>
      </c>
    </row>
    <row r="552" spans="1:16" x14ac:dyDescent="0.3">
      <c r="A552" s="64"/>
      <c r="B552" s="39">
        <v>0.54166666666666696</v>
      </c>
      <c r="C552" s="39">
        <v>0.58333333333333404</v>
      </c>
      <c r="D552" s="18" t="str">
        <f>+IF(A552="",D551,IF(ISERROR(VLOOKUP(A552,'[1]Mode opératoire'!$D$5:$D$17,1,FALSE)),"","FERIE "))</f>
        <v/>
      </c>
      <c r="E552" s="18" t="str">
        <f t="shared" si="27"/>
        <v/>
      </c>
      <c r="F552" s="18" t="str">
        <f t="shared" si="26"/>
        <v>JOUR</v>
      </c>
      <c r="G552" s="40" t="str">
        <f t="shared" si="28"/>
        <v>JOUR</v>
      </c>
      <c r="H552" s="41"/>
      <c r="I552" s="42"/>
      <c r="J552" s="42"/>
      <c r="K552" s="42"/>
      <c r="L552" s="43"/>
      <c r="M552" s="83"/>
      <c r="N552" s="83"/>
      <c r="O552" s="83"/>
      <c r="P552" s="84">
        <v>1</v>
      </c>
    </row>
    <row r="553" spans="1:16" x14ac:dyDescent="0.3">
      <c r="A553" s="64"/>
      <c r="B553" s="39">
        <v>0.58333333333333304</v>
      </c>
      <c r="C553" s="39">
        <v>0.625</v>
      </c>
      <c r="D553" s="18" t="str">
        <f>+IF(A553="",D552,IF(ISERROR(VLOOKUP(A553,'[1]Mode opératoire'!$D$5:$D$17,1,FALSE)),"","FERIE "))</f>
        <v/>
      </c>
      <c r="E553" s="18" t="str">
        <f t="shared" si="27"/>
        <v/>
      </c>
      <c r="F553" s="18" t="str">
        <f t="shared" si="26"/>
        <v>JOUR</v>
      </c>
      <c r="G553" s="40" t="str">
        <f t="shared" si="28"/>
        <v>JOUR</v>
      </c>
      <c r="H553" s="41"/>
      <c r="I553" s="42"/>
      <c r="J553" s="42"/>
      <c r="K553" s="42"/>
      <c r="L553" s="43"/>
      <c r="M553" s="83"/>
      <c r="N553" s="83"/>
      <c r="O553" s="83"/>
      <c r="P553" s="84">
        <v>1</v>
      </c>
    </row>
    <row r="554" spans="1:16" x14ac:dyDescent="0.3">
      <c r="A554" s="64"/>
      <c r="B554" s="39">
        <v>0.625</v>
      </c>
      <c r="C554" s="39">
        <v>0.66666666666666696</v>
      </c>
      <c r="D554" s="18" t="str">
        <f>+IF(A554="",D553,IF(ISERROR(VLOOKUP(A554,'[1]Mode opératoire'!$D$5:$D$17,1,FALSE)),"","FERIE "))</f>
        <v/>
      </c>
      <c r="E554" s="18" t="str">
        <f t="shared" si="27"/>
        <v/>
      </c>
      <c r="F554" s="18" t="str">
        <f t="shared" si="26"/>
        <v>JOUR</v>
      </c>
      <c r="G554" s="40" t="str">
        <f t="shared" si="28"/>
        <v>JOUR</v>
      </c>
      <c r="H554" s="41"/>
      <c r="I554" s="42"/>
      <c r="J554" s="42"/>
      <c r="K554" s="42"/>
      <c r="L554" s="43"/>
      <c r="M554" s="83"/>
      <c r="N554" s="83"/>
      <c r="O554" s="83"/>
      <c r="P554" s="84">
        <v>1</v>
      </c>
    </row>
    <row r="555" spans="1:16" x14ac:dyDescent="0.3">
      <c r="A555" s="64"/>
      <c r="B555" s="39">
        <v>0.66666666666666696</v>
      </c>
      <c r="C555" s="39">
        <v>0.70833333333333404</v>
      </c>
      <c r="D555" s="18" t="str">
        <f>+IF(A555="",D554,IF(ISERROR(VLOOKUP(A555,'[1]Mode opératoire'!$D$5:$D$17,1,FALSE)),"","FERIE "))</f>
        <v/>
      </c>
      <c r="E555" s="18" t="str">
        <f t="shared" si="27"/>
        <v/>
      </c>
      <c r="F555" s="18" t="str">
        <f t="shared" si="26"/>
        <v>JOUR</v>
      </c>
      <c r="G555" s="40" t="str">
        <f t="shared" si="28"/>
        <v>JOUR</v>
      </c>
      <c r="H555" s="41"/>
      <c r="I555" s="42"/>
      <c r="J555" s="42"/>
      <c r="K555" s="42"/>
      <c r="L555" s="43"/>
      <c r="M555" s="83"/>
      <c r="N555" s="83"/>
      <c r="O555" s="83"/>
      <c r="P555" s="84">
        <v>1</v>
      </c>
    </row>
    <row r="556" spans="1:16" x14ac:dyDescent="0.3">
      <c r="A556" s="64"/>
      <c r="B556" s="39">
        <v>0.70833333333333304</v>
      </c>
      <c r="C556" s="39">
        <v>0.75</v>
      </c>
      <c r="D556" s="18" t="str">
        <f>+IF(A556="",D555,IF(ISERROR(VLOOKUP(A556,'[1]Mode opératoire'!$D$5:$D$17,1,FALSE)),"","FERIE "))</f>
        <v/>
      </c>
      <c r="E556" s="18" t="str">
        <f t="shared" si="27"/>
        <v/>
      </c>
      <c r="F556" s="18" t="str">
        <f t="shared" si="26"/>
        <v>JOUR</v>
      </c>
      <c r="G556" s="40" t="str">
        <f t="shared" si="28"/>
        <v>JOUR</v>
      </c>
      <c r="H556" s="41"/>
      <c r="I556" s="42"/>
      <c r="J556" s="42"/>
      <c r="K556" s="42"/>
      <c r="L556" s="43"/>
      <c r="M556" s="83"/>
      <c r="N556" s="83"/>
      <c r="O556" s="83"/>
      <c r="P556" s="84">
        <v>1</v>
      </c>
    </row>
    <row r="557" spans="1:16" x14ac:dyDescent="0.3">
      <c r="A557" s="64"/>
      <c r="B557" s="39">
        <v>0.75</v>
      </c>
      <c r="C557" s="39">
        <v>0.79166666666666696</v>
      </c>
      <c r="D557" s="18" t="str">
        <f>+IF(A557="",D556,IF(ISERROR(VLOOKUP(A557,'[1]Mode opératoire'!$D$5:$D$17,1,FALSE)),"","FERIE "))</f>
        <v/>
      </c>
      <c r="E557" s="18" t="str">
        <f t="shared" si="27"/>
        <v/>
      </c>
      <c r="F557" s="18" t="str">
        <f t="shared" si="26"/>
        <v>JOUR</v>
      </c>
      <c r="G557" s="40" t="str">
        <f t="shared" si="28"/>
        <v>JOUR</v>
      </c>
      <c r="H557" s="41"/>
      <c r="I557" s="42"/>
      <c r="J557" s="42"/>
      <c r="K557" s="42"/>
      <c r="L557" s="43"/>
      <c r="M557" s="83"/>
      <c r="N557" s="83"/>
      <c r="O557" s="83"/>
      <c r="P557" s="84">
        <v>1</v>
      </c>
    </row>
    <row r="558" spans="1:16" x14ac:dyDescent="0.3">
      <c r="A558" s="64"/>
      <c r="B558" s="39">
        <v>0.79166666666666696</v>
      </c>
      <c r="C558" s="39">
        <v>0.83333333333333404</v>
      </c>
      <c r="D558" s="18" t="str">
        <f>+IF(A558="",D557,IF(ISERROR(VLOOKUP(A558,'[1]Mode opératoire'!$D$5:$D$17,1,FALSE)),"","FERIE "))</f>
        <v/>
      </c>
      <c r="E558" s="18" t="str">
        <f t="shared" si="27"/>
        <v/>
      </c>
      <c r="F558" s="18" t="str">
        <f t="shared" si="26"/>
        <v>JOUR</v>
      </c>
      <c r="G558" s="40" t="str">
        <f t="shared" si="28"/>
        <v>JOUR</v>
      </c>
      <c r="H558" s="41"/>
      <c r="I558" s="42"/>
      <c r="J558" s="42"/>
      <c r="K558" s="42"/>
      <c r="L558" s="43"/>
      <c r="M558" s="83"/>
      <c r="N558" s="83"/>
      <c r="O558" s="83"/>
      <c r="P558" s="84">
        <v>1</v>
      </c>
    </row>
    <row r="559" spans="1:16" x14ac:dyDescent="0.3">
      <c r="A559" s="64"/>
      <c r="B559" s="39">
        <v>0.83333333333333304</v>
      </c>
      <c r="C559" s="39">
        <v>0.875</v>
      </c>
      <c r="D559" s="18" t="str">
        <f>+IF(A559="",D558,IF(ISERROR(VLOOKUP(A559,'[1]Mode opératoire'!$D$5:$D$17,1,FALSE)),"","FERIE "))</f>
        <v/>
      </c>
      <c r="E559" s="18" t="str">
        <f t="shared" si="27"/>
        <v/>
      </c>
      <c r="F559" s="18" t="str">
        <f t="shared" si="26"/>
        <v>JOUR</v>
      </c>
      <c r="G559" s="40" t="str">
        <f t="shared" si="28"/>
        <v>JOUR</v>
      </c>
      <c r="H559" s="41"/>
      <c r="I559" s="42"/>
      <c r="J559" s="42"/>
      <c r="K559" s="42"/>
      <c r="L559" s="43"/>
      <c r="M559" s="83"/>
      <c r="N559" s="83"/>
      <c r="O559" s="83"/>
      <c r="P559" s="84">
        <v>1</v>
      </c>
    </row>
    <row r="560" spans="1:16" x14ac:dyDescent="0.3">
      <c r="A560" s="64"/>
      <c r="B560" s="50">
        <v>0.875</v>
      </c>
      <c r="C560" s="50">
        <v>0.91666666666666696</v>
      </c>
      <c r="D560" s="51" t="str">
        <f>+IF(A560="",D559,IF(ISERROR(VLOOKUP(A560,'[1]Mode opératoire'!$D$5:$D$17,1,FALSE)),"","FERIE "))</f>
        <v/>
      </c>
      <c r="E560" s="51" t="str">
        <f t="shared" si="27"/>
        <v/>
      </c>
      <c r="F560" s="51" t="str">
        <f t="shared" si="26"/>
        <v>NUIT</v>
      </c>
      <c r="G560" s="52" t="str">
        <f t="shared" si="28"/>
        <v>NUIT</v>
      </c>
      <c r="H560" s="53"/>
      <c r="I560" s="54"/>
      <c r="J560" s="54"/>
      <c r="K560" s="54"/>
      <c r="L560" s="55"/>
      <c r="M560" s="88"/>
      <c r="N560" s="88"/>
      <c r="O560" s="88"/>
      <c r="P560" s="89">
        <v>1</v>
      </c>
    </row>
    <row r="561" spans="1:16" x14ac:dyDescent="0.3">
      <c r="A561" s="64"/>
      <c r="B561" s="39">
        <v>0.91666666666666696</v>
      </c>
      <c r="C561" s="39">
        <v>0.95833333333333404</v>
      </c>
      <c r="D561" s="18" t="str">
        <f>+IF(A561="",D560,IF(ISERROR(VLOOKUP(A561,'[1]Mode opératoire'!$D$5:$D$17,1,FALSE)),"","FERIE "))</f>
        <v/>
      </c>
      <c r="E561" s="18" t="str">
        <f t="shared" si="27"/>
        <v/>
      </c>
      <c r="F561" s="18" t="str">
        <f t="shared" si="26"/>
        <v>NUIT</v>
      </c>
      <c r="G561" s="40" t="str">
        <f t="shared" si="28"/>
        <v>NUIT</v>
      </c>
      <c r="H561" s="41"/>
      <c r="I561" s="42"/>
      <c r="J561" s="42"/>
      <c r="K561" s="42"/>
      <c r="L561" s="43"/>
      <c r="M561" s="83"/>
      <c r="N561" s="83"/>
      <c r="O561" s="83"/>
      <c r="P561" s="84">
        <v>1</v>
      </c>
    </row>
    <row r="562" spans="1:16" ht="14.4" thickBot="1" x14ac:dyDescent="0.35">
      <c r="A562" s="65"/>
      <c r="B562" s="57">
        <v>0.95833333333333304</v>
      </c>
      <c r="C562" s="57">
        <v>1</v>
      </c>
      <c r="D562" s="58" t="str">
        <f>+IF(A562="",D561,IF(ISERROR(VLOOKUP(A562,'[1]Mode opératoire'!$D$5:$D$17,1,FALSE)),"","FERIE "))</f>
        <v/>
      </c>
      <c r="E562" s="58" t="str">
        <f t="shared" si="27"/>
        <v/>
      </c>
      <c r="F562" s="58" t="str">
        <f t="shared" si="26"/>
        <v>NUIT</v>
      </c>
      <c r="G562" s="59" t="str">
        <f t="shared" si="28"/>
        <v>NUIT</v>
      </c>
      <c r="H562" s="60"/>
      <c r="I562" s="61"/>
      <c r="J562" s="61"/>
      <c r="K562" s="61"/>
      <c r="L562" s="62"/>
      <c r="M562" s="90"/>
      <c r="N562" s="90"/>
      <c r="O562" s="90"/>
      <c r="P562" s="91">
        <v>1</v>
      </c>
    </row>
    <row r="563" spans="1:16" x14ac:dyDescent="0.3">
      <c r="A563" s="63">
        <f>+A539+1</f>
        <v>42759</v>
      </c>
      <c r="B563" s="32">
        <v>0</v>
      </c>
      <c r="C563" s="32">
        <v>4.1666666666666664E-2</v>
      </c>
      <c r="D563" s="33" t="str">
        <f>+IF(A563="",D562,IF(ISERROR(VLOOKUP(A563,'[1]Mode opératoire'!$D$5:$D$17,1,FALSE)),"","FERIE "))</f>
        <v/>
      </c>
      <c r="E563" s="33" t="str">
        <f t="shared" si="27"/>
        <v/>
      </c>
      <c r="F563" s="33" t="str">
        <f t="shared" si="26"/>
        <v>NUIT</v>
      </c>
      <c r="G563" s="34" t="str">
        <f t="shared" si="28"/>
        <v>NUIT</v>
      </c>
      <c r="H563" s="35"/>
      <c r="I563" s="36"/>
      <c r="J563" s="36"/>
      <c r="K563" s="36"/>
      <c r="L563" s="37"/>
      <c r="M563" s="81"/>
      <c r="N563" s="81"/>
      <c r="O563" s="81"/>
      <c r="P563" s="82"/>
    </row>
    <row r="564" spans="1:16" x14ac:dyDescent="0.3">
      <c r="A564" s="64"/>
      <c r="B564" s="39">
        <v>4.1666666666666664E-2</v>
      </c>
      <c r="C564" s="39">
        <v>8.3333333333333329E-2</v>
      </c>
      <c r="D564" s="18" t="str">
        <f>+IF(A564="",D563,IF(ISERROR(VLOOKUP(A564,'[1]Mode opératoire'!$D$5:$D$17,1,FALSE)),"","FERIE "))</f>
        <v/>
      </c>
      <c r="E564" s="18" t="str">
        <f t="shared" si="27"/>
        <v/>
      </c>
      <c r="F564" s="18" t="str">
        <f t="shared" si="26"/>
        <v>NUIT</v>
      </c>
      <c r="G564" s="40" t="str">
        <f t="shared" si="28"/>
        <v>NUIT</v>
      </c>
      <c r="H564" s="41"/>
      <c r="I564" s="42"/>
      <c r="J564" s="42"/>
      <c r="K564" s="42"/>
      <c r="L564" s="43"/>
      <c r="M564" s="83"/>
      <c r="N564" s="83"/>
      <c r="O564" s="83"/>
      <c r="P564" s="84"/>
    </row>
    <row r="565" spans="1:16" x14ac:dyDescent="0.3">
      <c r="A565" s="64"/>
      <c r="B565" s="39">
        <v>8.3333333333333329E-2</v>
      </c>
      <c r="C565" s="39">
        <v>0.125</v>
      </c>
      <c r="D565" s="18" t="str">
        <f>+IF(A565="",D564,IF(ISERROR(VLOOKUP(A565,'[1]Mode opératoire'!$D$5:$D$17,1,FALSE)),"","FERIE "))</f>
        <v/>
      </c>
      <c r="E565" s="18" t="str">
        <f t="shared" si="27"/>
        <v/>
      </c>
      <c r="F565" s="18" t="str">
        <f t="shared" si="26"/>
        <v>NUIT</v>
      </c>
      <c r="G565" s="40" t="str">
        <f t="shared" si="28"/>
        <v>NUIT</v>
      </c>
      <c r="H565" s="41"/>
      <c r="I565" s="42"/>
      <c r="J565" s="42"/>
      <c r="K565" s="42"/>
      <c r="L565" s="43"/>
      <c r="M565" s="83"/>
      <c r="N565" s="83"/>
      <c r="O565" s="83"/>
      <c r="P565" s="84"/>
    </row>
    <row r="566" spans="1:16" x14ac:dyDescent="0.3">
      <c r="A566" s="64"/>
      <c r="B566" s="39">
        <v>0.125</v>
      </c>
      <c r="C566" s="39">
        <v>0.16666666666666699</v>
      </c>
      <c r="D566" s="18" t="str">
        <f>+IF(A566="",D565,IF(ISERROR(VLOOKUP(A566,'[1]Mode opératoire'!$D$5:$D$17,1,FALSE)),"","FERIE "))</f>
        <v/>
      </c>
      <c r="E566" s="18" t="str">
        <f t="shared" si="27"/>
        <v/>
      </c>
      <c r="F566" s="18" t="str">
        <f t="shared" si="26"/>
        <v>NUIT</v>
      </c>
      <c r="G566" s="40" t="str">
        <f t="shared" si="28"/>
        <v>NUIT</v>
      </c>
      <c r="H566" s="41"/>
      <c r="I566" s="42"/>
      <c r="J566" s="42"/>
      <c r="K566" s="42"/>
      <c r="L566" s="43"/>
      <c r="M566" s="83"/>
      <c r="N566" s="83"/>
      <c r="O566" s="83"/>
      <c r="P566" s="84"/>
    </row>
    <row r="567" spans="1:16" x14ac:dyDescent="0.3">
      <c r="A567" s="64"/>
      <c r="B567" s="39">
        <v>0.16666666666666699</v>
      </c>
      <c r="C567" s="39">
        <v>0.20833333333333401</v>
      </c>
      <c r="D567" s="18" t="str">
        <f>+IF(A567="",D566,IF(ISERROR(VLOOKUP(A567,'[1]Mode opératoire'!$D$5:$D$17,1,FALSE)),"","FERIE "))</f>
        <v/>
      </c>
      <c r="E567" s="18" t="str">
        <f t="shared" si="27"/>
        <v/>
      </c>
      <c r="F567" s="18" t="str">
        <f t="shared" si="26"/>
        <v>NUIT</v>
      </c>
      <c r="G567" s="40" t="str">
        <f t="shared" si="28"/>
        <v>NUIT</v>
      </c>
      <c r="H567" s="41"/>
      <c r="I567" s="42"/>
      <c r="J567" s="42"/>
      <c r="K567" s="42"/>
      <c r="L567" s="43"/>
      <c r="M567" s="83"/>
      <c r="N567" s="83"/>
      <c r="O567" s="83"/>
      <c r="P567" s="84"/>
    </row>
    <row r="568" spans="1:16" x14ac:dyDescent="0.3">
      <c r="A568" s="64"/>
      <c r="B568" s="44">
        <v>0.20833333333333301</v>
      </c>
      <c r="C568" s="44">
        <v>0.25</v>
      </c>
      <c r="D568" s="45" t="str">
        <f>+IF(A568="",D567,IF(ISERROR(VLOOKUP(A568,'[1]Mode opératoire'!$D$5:$D$17,1,FALSE)),"","FERIE "))</f>
        <v/>
      </c>
      <c r="E568" s="45" t="str">
        <f t="shared" si="27"/>
        <v/>
      </c>
      <c r="F568" s="45" t="str">
        <f t="shared" si="26"/>
        <v>NUIT</v>
      </c>
      <c r="G568" s="46" t="str">
        <f t="shared" si="28"/>
        <v>NUIT</v>
      </c>
      <c r="H568" s="47"/>
      <c r="I568" s="48"/>
      <c r="J568" s="48"/>
      <c r="K568" s="48"/>
      <c r="L568" s="49"/>
      <c r="M568" s="85"/>
      <c r="N568" s="85"/>
      <c r="O568" s="85"/>
      <c r="P568" s="86"/>
    </row>
    <row r="569" spans="1:16" x14ac:dyDescent="0.3">
      <c r="A569" s="64"/>
      <c r="B569" s="39">
        <v>0.25</v>
      </c>
      <c r="C569" s="39">
        <v>0.29166666666666702</v>
      </c>
      <c r="D569" s="18" t="str">
        <f>+IF(A569="",D568,IF(ISERROR(VLOOKUP(A569,'[1]Mode opératoire'!$D$5:$D$17,1,FALSE)),"","FERIE "))</f>
        <v/>
      </c>
      <c r="E569" s="18" t="str">
        <f t="shared" si="27"/>
        <v/>
      </c>
      <c r="F569" s="18" t="str">
        <f t="shared" si="26"/>
        <v>JOUR</v>
      </c>
      <c r="G569" s="40" t="str">
        <f t="shared" si="28"/>
        <v>JOUR</v>
      </c>
      <c r="H569" s="41"/>
      <c r="I569" s="42"/>
      <c r="J569" s="42"/>
      <c r="K569" s="42"/>
      <c r="L569" s="43"/>
      <c r="M569" s="83"/>
      <c r="N569" s="83"/>
      <c r="O569" s="83"/>
      <c r="P569" s="84"/>
    </row>
    <row r="570" spans="1:16" x14ac:dyDescent="0.3">
      <c r="A570" s="64"/>
      <c r="B570" s="39">
        <v>0.29166666666666702</v>
      </c>
      <c r="C570" s="39">
        <v>0.33333333333333398</v>
      </c>
      <c r="D570" s="18" t="str">
        <f>+IF(A570="",D569,IF(ISERROR(VLOOKUP(A570,'[1]Mode opératoire'!$D$5:$D$17,1,FALSE)),"","FERIE "))</f>
        <v/>
      </c>
      <c r="E570" s="18" t="str">
        <f t="shared" si="27"/>
        <v/>
      </c>
      <c r="F570" s="18" t="str">
        <f t="shared" si="26"/>
        <v>JOUR</v>
      </c>
      <c r="G570" s="40" t="str">
        <f t="shared" si="28"/>
        <v>JOUR</v>
      </c>
      <c r="H570" s="41"/>
      <c r="I570" s="42"/>
      <c r="J570" s="42"/>
      <c r="K570" s="42"/>
      <c r="L570" s="43"/>
      <c r="M570" s="83"/>
      <c r="N570" s="83"/>
      <c r="O570" s="83"/>
      <c r="P570" s="84">
        <v>1</v>
      </c>
    </row>
    <row r="571" spans="1:16" x14ac:dyDescent="0.3">
      <c r="A571" s="64"/>
      <c r="B571" s="39">
        <v>0.33333333333333298</v>
      </c>
      <c r="C571" s="39">
        <v>0.375</v>
      </c>
      <c r="D571" s="18" t="str">
        <f>+IF(A571="",D570,IF(ISERROR(VLOOKUP(A571,'[1]Mode opératoire'!$D$5:$D$17,1,FALSE)),"","FERIE "))</f>
        <v/>
      </c>
      <c r="E571" s="18" t="str">
        <f t="shared" si="27"/>
        <v/>
      </c>
      <c r="F571" s="18" t="str">
        <f t="shared" si="26"/>
        <v>JOUR</v>
      </c>
      <c r="G571" s="40" t="str">
        <f t="shared" si="28"/>
        <v>JOUR</v>
      </c>
      <c r="H571" s="41"/>
      <c r="I571" s="42"/>
      <c r="J571" s="42"/>
      <c r="K571" s="42"/>
      <c r="L571" s="43"/>
      <c r="M571" s="83"/>
      <c r="N571" s="83"/>
      <c r="O571" s="83"/>
      <c r="P571" s="84">
        <v>1</v>
      </c>
    </row>
    <row r="572" spans="1:16" x14ac:dyDescent="0.3">
      <c r="A572" s="64"/>
      <c r="B572" s="39">
        <v>0.375</v>
      </c>
      <c r="C572" s="39">
        <v>0.41666666666666702</v>
      </c>
      <c r="D572" s="18" t="str">
        <f>+IF(A572="",D571,IF(ISERROR(VLOOKUP(A572,'[1]Mode opératoire'!$D$5:$D$17,1,FALSE)),"","FERIE "))</f>
        <v/>
      </c>
      <c r="E572" s="18" t="str">
        <f t="shared" si="27"/>
        <v/>
      </c>
      <c r="F572" s="18" t="str">
        <f t="shared" si="26"/>
        <v>JOUR</v>
      </c>
      <c r="G572" s="40" t="str">
        <f t="shared" si="28"/>
        <v>JOUR</v>
      </c>
      <c r="H572" s="41"/>
      <c r="I572" s="42"/>
      <c r="J572" s="42"/>
      <c r="K572" s="42"/>
      <c r="L572" s="43"/>
      <c r="M572" s="83"/>
      <c r="N572" s="83"/>
      <c r="O572" s="83"/>
      <c r="P572" s="84">
        <v>1</v>
      </c>
    </row>
    <row r="573" spans="1:16" x14ac:dyDescent="0.3">
      <c r="A573" s="64"/>
      <c r="B573" s="39">
        <v>0.41666666666666702</v>
      </c>
      <c r="C573" s="39">
        <v>0.45833333333333398</v>
      </c>
      <c r="D573" s="18" t="str">
        <f>+IF(A573="",D572,IF(ISERROR(VLOOKUP(A573,'[1]Mode opératoire'!$D$5:$D$17,1,FALSE)),"","FERIE "))</f>
        <v/>
      </c>
      <c r="E573" s="18" t="str">
        <f t="shared" si="27"/>
        <v/>
      </c>
      <c r="F573" s="18" t="str">
        <f t="shared" si="26"/>
        <v>JOUR</v>
      </c>
      <c r="G573" s="40" t="str">
        <f t="shared" si="28"/>
        <v>JOUR</v>
      </c>
      <c r="H573" s="41"/>
      <c r="I573" s="42"/>
      <c r="J573" s="42"/>
      <c r="K573" s="42"/>
      <c r="L573" s="43"/>
      <c r="M573" s="83"/>
      <c r="N573" s="83"/>
      <c r="O573" s="83"/>
      <c r="P573" s="84">
        <v>1</v>
      </c>
    </row>
    <row r="574" spans="1:16" x14ac:dyDescent="0.3">
      <c r="A574" s="64"/>
      <c r="B574" s="39">
        <v>0.45833333333333298</v>
      </c>
      <c r="C574" s="39">
        <v>0.5</v>
      </c>
      <c r="D574" s="18" t="str">
        <f>+IF(A574="",D573,IF(ISERROR(VLOOKUP(A574,'[1]Mode opératoire'!$D$5:$D$17,1,FALSE)),"","FERIE "))</f>
        <v/>
      </c>
      <c r="E574" s="18" t="str">
        <f t="shared" si="27"/>
        <v/>
      </c>
      <c r="F574" s="18" t="str">
        <f t="shared" si="26"/>
        <v>JOUR</v>
      </c>
      <c r="G574" s="40" t="str">
        <f t="shared" si="28"/>
        <v>JOUR</v>
      </c>
      <c r="H574" s="41"/>
      <c r="I574" s="42"/>
      <c r="J574" s="42"/>
      <c r="K574" s="42"/>
      <c r="L574" s="43"/>
      <c r="M574" s="83"/>
      <c r="N574" s="83"/>
      <c r="O574" s="83"/>
      <c r="P574" s="84">
        <v>1</v>
      </c>
    </row>
    <row r="575" spans="1:16" x14ac:dyDescent="0.3">
      <c r="A575" s="64"/>
      <c r="B575" s="39">
        <v>0.5</v>
      </c>
      <c r="C575" s="39">
        <v>0.54166666666666696</v>
      </c>
      <c r="D575" s="18" t="str">
        <f>+IF(A575="",D574,IF(ISERROR(VLOOKUP(A575,'[1]Mode opératoire'!$D$5:$D$17,1,FALSE)),"","FERIE "))</f>
        <v/>
      </c>
      <c r="E575" s="18" t="str">
        <f t="shared" si="27"/>
        <v/>
      </c>
      <c r="F575" s="18" t="str">
        <f t="shared" si="26"/>
        <v>JOUR</v>
      </c>
      <c r="G575" s="40" t="str">
        <f t="shared" si="28"/>
        <v>JOUR</v>
      </c>
      <c r="H575" s="41"/>
      <c r="I575" s="42"/>
      <c r="J575" s="42"/>
      <c r="K575" s="42"/>
      <c r="L575" s="43"/>
      <c r="M575" s="83"/>
      <c r="N575" s="83"/>
      <c r="O575" s="83"/>
      <c r="P575" s="84">
        <v>1</v>
      </c>
    </row>
    <row r="576" spans="1:16" x14ac:dyDescent="0.3">
      <c r="A576" s="64"/>
      <c r="B576" s="39">
        <v>0.54166666666666696</v>
      </c>
      <c r="C576" s="39">
        <v>0.58333333333333404</v>
      </c>
      <c r="D576" s="18" t="str">
        <f>+IF(A576="",D575,IF(ISERROR(VLOOKUP(A576,'[1]Mode opératoire'!$D$5:$D$17,1,FALSE)),"","FERIE "))</f>
        <v/>
      </c>
      <c r="E576" s="18" t="str">
        <f t="shared" si="27"/>
        <v/>
      </c>
      <c r="F576" s="18" t="str">
        <f t="shared" si="26"/>
        <v>JOUR</v>
      </c>
      <c r="G576" s="40" t="str">
        <f t="shared" si="28"/>
        <v>JOUR</v>
      </c>
      <c r="H576" s="41"/>
      <c r="I576" s="42"/>
      <c r="J576" s="42"/>
      <c r="K576" s="42"/>
      <c r="L576" s="43"/>
      <c r="M576" s="83"/>
      <c r="N576" s="83"/>
      <c r="O576" s="83"/>
      <c r="P576" s="84">
        <v>1</v>
      </c>
    </row>
    <row r="577" spans="1:16" x14ac:dyDescent="0.3">
      <c r="A577" s="64"/>
      <c r="B577" s="39">
        <v>0.58333333333333304</v>
      </c>
      <c r="C577" s="39">
        <v>0.625</v>
      </c>
      <c r="D577" s="18" t="str">
        <f>+IF(A577="",D576,IF(ISERROR(VLOOKUP(A577,'[1]Mode opératoire'!$D$5:$D$17,1,FALSE)),"","FERIE "))</f>
        <v/>
      </c>
      <c r="E577" s="18" t="str">
        <f t="shared" si="27"/>
        <v/>
      </c>
      <c r="F577" s="18" t="str">
        <f t="shared" si="26"/>
        <v>JOUR</v>
      </c>
      <c r="G577" s="40" t="str">
        <f t="shared" si="28"/>
        <v>JOUR</v>
      </c>
      <c r="H577" s="41"/>
      <c r="I577" s="42"/>
      <c r="J577" s="42"/>
      <c r="K577" s="42"/>
      <c r="L577" s="43"/>
      <c r="M577" s="83"/>
      <c r="N577" s="83"/>
      <c r="O577" s="83"/>
      <c r="P577" s="84">
        <v>1</v>
      </c>
    </row>
    <row r="578" spans="1:16" x14ac:dyDescent="0.3">
      <c r="A578" s="64"/>
      <c r="B578" s="39">
        <v>0.625</v>
      </c>
      <c r="C578" s="39">
        <v>0.66666666666666696</v>
      </c>
      <c r="D578" s="18" t="str">
        <f>+IF(A578="",D577,IF(ISERROR(VLOOKUP(A578,'[1]Mode opératoire'!$D$5:$D$17,1,FALSE)),"","FERIE "))</f>
        <v/>
      </c>
      <c r="E578" s="18" t="str">
        <f t="shared" si="27"/>
        <v/>
      </c>
      <c r="F578" s="18" t="str">
        <f t="shared" si="26"/>
        <v>JOUR</v>
      </c>
      <c r="G578" s="40" t="str">
        <f t="shared" si="28"/>
        <v>JOUR</v>
      </c>
      <c r="H578" s="41"/>
      <c r="I578" s="42"/>
      <c r="J578" s="42"/>
      <c r="K578" s="42"/>
      <c r="L578" s="43"/>
      <c r="M578" s="83"/>
      <c r="N578" s="83"/>
      <c r="O578" s="83"/>
      <c r="P578" s="84">
        <v>1</v>
      </c>
    </row>
    <row r="579" spans="1:16" x14ac:dyDescent="0.3">
      <c r="A579" s="64"/>
      <c r="B579" s="39">
        <v>0.66666666666666696</v>
      </c>
      <c r="C579" s="39">
        <v>0.70833333333333404</v>
      </c>
      <c r="D579" s="18" t="str">
        <f>+IF(A579="",D578,IF(ISERROR(VLOOKUP(A579,'[1]Mode opératoire'!$D$5:$D$17,1,FALSE)),"","FERIE "))</f>
        <v/>
      </c>
      <c r="E579" s="18" t="str">
        <f t="shared" si="27"/>
        <v/>
      </c>
      <c r="F579" s="18" t="str">
        <f t="shared" si="26"/>
        <v>JOUR</v>
      </c>
      <c r="G579" s="40" t="str">
        <f t="shared" si="28"/>
        <v>JOUR</v>
      </c>
      <c r="H579" s="41"/>
      <c r="I579" s="42"/>
      <c r="J579" s="42"/>
      <c r="K579" s="42"/>
      <c r="L579" s="43"/>
      <c r="M579" s="83"/>
      <c r="N579" s="83"/>
      <c r="O579" s="83"/>
      <c r="P579" s="84">
        <v>1</v>
      </c>
    </row>
    <row r="580" spans="1:16" x14ac:dyDescent="0.3">
      <c r="A580" s="64"/>
      <c r="B580" s="39">
        <v>0.70833333333333304</v>
      </c>
      <c r="C580" s="39">
        <v>0.75</v>
      </c>
      <c r="D580" s="18" t="str">
        <f>+IF(A580="",D579,IF(ISERROR(VLOOKUP(A580,'[1]Mode opératoire'!$D$5:$D$17,1,FALSE)),"","FERIE "))</f>
        <v/>
      </c>
      <c r="E580" s="18" t="str">
        <f t="shared" si="27"/>
        <v/>
      </c>
      <c r="F580" s="18" t="str">
        <f t="shared" si="26"/>
        <v>JOUR</v>
      </c>
      <c r="G580" s="40" t="str">
        <f t="shared" si="28"/>
        <v>JOUR</v>
      </c>
      <c r="H580" s="41"/>
      <c r="I580" s="42"/>
      <c r="J580" s="42"/>
      <c r="K580" s="42"/>
      <c r="L580" s="43"/>
      <c r="M580" s="83"/>
      <c r="N580" s="83"/>
      <c r="O580" s="83"/>
      <c r="P580" s="84">
        <v>1</v>
      </c>
    </row>
    <row r="581" spans="1:16" x14ac:dyDescent="0.3">
      <c r="A581" s="64"/>
      <c r="B581" s="39">
        <v>0.75</v>
      </c>
      <c r="C581" s="39">
        <v>0.79166666666666696</v>
      </c>
      <c r="D581" s="18" t="str">
        <f>+IF(A581="",D580,IF(ISERROR(VLOOKUP(A581,'[1]Mode opératoire'!$D$5:$D$17,1,FALSE)),"","FERIE "))</f>
        <v/>
      </c>
      <c r="E581" s="18" t="str">
        <f t="shared" si="27"/>
        <v/>
      </c>
      <c r="F581" s="18" t="str">
        <f t="shared" si="26"/>
        <v>JOUR</v>
      </c>
      <c r="G581" s="40" t="str">
        <f t="shared" si="28"/>
        <v>JOUR</v>
      </c>
      <c r="H581" s="41"/>
      <c r="I581" s="42"/>
      <c r="J581" s="42"/>
      <c r="K581" s="42"/>
      <c r="L581" s="43"/>
      <c r="M581" s="83"/>
      <c r="N581" s="83"/>
      <c r="O581" s="83"/>
      <c r="P581" s="84">
        <v>1</v>
      </c>
    </row>
    <row r="582" spans="1:16" x14ac:dyDescent="0.3">
      <c r="A582" s="64"/>
      <c r="B582" s="39">
        <v>0.79166666666666696</v>
      </c>
      <c r="C582" s="39">
        <v>0.83333333333333404</v>
      </c>
      <c r="D582" s="18" t="str">
        <f>+IF(A582="",D581,IF(ISERROR(VLOOKUP(A582,'[1]Mode opératoire'!$D$5:$D$17,1,FALSE)),"","FERIE "))</f>
        <v/>
      </c>
      <c r="E582" s="18" t="str">
        <f t="shared" si="27"/>
        <v/>
      </c>
      <c r="F582" s="18" t="str">
        <f t="shared" si="26"/>
        <v>JOUR</v>
      </c>
      <c r="G582" s="40" t="str">
        <f t="shared" si="28"/>
        <v>JOUR</v>
      </c>
      <c r="H582" s="41"/>
      <c r="I582" s="42"/>
      <c r="J582" s="42"/>
      <c r="K582" s="42"/>
      <c r="L582" s="43"/>
      <c r="M582" s="83"/>
      <c r="N582" s="83"/>
      <c r="O582" s="83"/>
      <c r="P582" s="84">
        <v>1</v>
      </c>
    </row>
    <row r="583" spans="1:16" x14ac:dyDescent="0.3">
      <c r="A583" s="64"/>
      <c r="B583" s="39">
        <v>0.83333333333333304</v>
      </c>
      <c r="C583" s="39">
        <v>0.875</v>
      </c>
      <c r="D583" s="18" t="str">
        <f>+IF(A583="",D582,IF(ISERROR(VLOOKUP(A583,'[1]Mode opératoire'!$D$5:$D$17,1,FALSE)),"","FERIE "))</f>
        <v/>
      </c>
      <c r="E583" s="18" t="str">
        <f t="shared" si="27"/>
        <v/>
      </c>
      <c r="F583" s="18" t="str">
        <f t="shared" si="26"/>
        <v>JOUR</v>
      </c>
      <c r="G583" s="40" t="str">
        <f t="shared" si="28"/>
        <v>JOUR</v>
      </c>
      <c r="H583" s="41"/>
      <c r="I583" s="42"/>
      <c r="J583" s="42"/>
      <c r="K583" s="42"/>
      <c r="L583" s="43"/>
      <c r="M583" s="83"/>
      <c r="N583" s="83"/>
      <c r="O583" s="83"/>
      <c r="P583" s="84">
        <v>1</v>
      </c>
    </row>
    <row r="584" spans="1:16" x14ac:dyDescent="0.3">
      <c r="A584" s="64"/>
      <c r="B584" s="50">
        <v>0.875</v>
      </c>
      <c r="C584" s="50">
        <v>0.91666666666666696</v>
      </c>
      <c r="D584" s="51" t="str">
        <f>+IF(A584="",D583,IF(ISERROR(VLOOKUP(A584,'[1]Mode opératoire'!$D$5:$D$17,1,FALSE)),"","FERIE "))</f>
        <v/>
      </c>
      <c r="E584" s="51" t="str">
        <f t="shared" si="27"/>
        <v/>
      </c>
      <c r="F584" s="51" t="str">
        <f t="shared" si="26"/>
        <v>NUIT</v>
      </c>
      <c r="G584" s="52" t="str">
        <f t="shared" si="28"/>
        <v>NUIT</v>
      </c>
      <c r="H584" s="53"/>
      <c r="I584" s="54"/>
      <c r="J584" s="54"/>
      <c r="K584" s="54"/>
      <c r="L584" s="55"/>
      <c r="M584" s="88"/>
      <c r="N584" s="88"/>
      <c r="O584" s="88"/>
      <c r="P584" s="89">
        <v>1</v>
      </c>
    </row>
    <row r="585" spans="1:16" x14ac:dyDescent="0.3">
      <c r="A585" s="64"/>
      <c r="B585" s="39">
        <v>0.91666666666666696</v>
      </c>
      <c r="C585" s="39">
        <v>0.95833333333333404</v>
      </c>
      <c r="D585" s="18" t="str">
        <f>+IF(A585="",D584,IF(ISERROR(VLOOKUP(A585,'[1]Mode opératoire'!$D$5:$D$17,1,FALSE)),"","FERIE "))</f>
        <v/>
      </c>
      <c r="E585" s="18" t="str">
        <f t="shared" si="27"/>
        <v/>
      </c>
      <c r="F585" s="18" t="str">
        <f t="shared" si="26"/>
        <v>NUIT</v>
      </c>
      <c r="G585" s="40" t="str">
        <f t="shared" si="28"/>
        <v>NUIT</v>
      </c>
      <c r="H585" s="41"/>
      <c r="I585" s="42"/>
      <c r="J585" s="42"/>
      <c r="K585" s="42"/>
      <c r="L585" s="43"/>
      <c r="M585" s="83"/>
      <c r="N585" s="83"/>
      <c r="O585" s="83"/>
      <c r="P585" s="84">
        <v>1</v>
      </c>
    </row>
    <row r="586" spans="1:16" ht="14.4" thickBot="1" x14ac:dyDescent="0.35">
      <c r="A586" s="65"/>
      <c r="B586" s="57">
        <v>0.95833333333333304</v>
      </c>
      <c r="C586" s="57">
        <v>1</v>
      </c>
      <c r="D586" s="58" t="str">
        <f>+IF(A586="",D585,IF(ISERROR(VLOOKUP(A586,'[1]Mode opératoire'!$D$5:$D$17,1,FALSE)),"","FERIE "))</f>
        <v/>
      </c>
      <c r="E586" s="58" t="str">
        <f t="shared" si="27"/>
        <v/>
      </c>
      <c r="F586" s="58" t="str">
        <f t="shared" si="26"/>
        <v>NUIT</v>
      </c>
      <c r="G586" s="59" t="str">
        <f t="shared" si="28"/>
        <v>NUIT</v>
      </c>
      <c r="H586" s="60"/>
      <c r="I586" s="61"/>
      <c r="J586" s="61"/>
      <c r="K586" s="61"/>
      <c r="L586" s="62"/>
      <c r="M586" s="90"/>
      <c r="N586" s="90"/>
      <c r="O586" s="90"/>
      <c r="P586" s="91">
        <v>1</v>
      </c>
    </row>
    <row r="587" spans="1:16" x14ac:dyDescent="0.3">
      <c r="A587" s="63">
        <f>+A563+1</f>
        <v>42760</v>
      </c>
      <c r="B587" s="32">
        <v>0</v>
      </c>
      <c r="C587" s="32">
        <v>4.1666666666666664E-2</v>
      </c>
      <c r="D587" s="33" t="str">
        <f>+IF(A587="",D586,IF(ISERROR(VLOOKUP(A587,'[1]Mode opératoire'!$D$5:$D$17,1,FALSE)),"","FERIE "))</f>
        <v/>
      </c>
      <c r="E587" s="33" t="str">
        <f t="shared" si="27"/>
        <v/>
      </c>
      <c r="F587" s="33" t="str">
        <f t="shared" ref="F587:F650" si="29">+IF(OR(C587&gt;hrssoir,C587&lt;=hrsmatin),"NUIT","JOUR")</f>
        <v>NUIT</v>
      </c>
      <c r="G587" s="34" t="str">
        <f t="shared" si="28"/>
        <v>NUIT</v>
      </c>
      <c r="H587" s="35"/>
      <c r="I587" s="36"/>
      <c r="J587" s="36"/>
      <c r="K587" s="36"/>
      <c r="L587" s="37"/>
      <c r="M587" s="81"/>
      <c r="N587" s="81"/>
      <c r="O587" s="81"/>
      <c r="P587" s="82"/>
    </row>
    <row r="588" spans="1:16" x14ac:dyDescent="0.3">
      <c r="A588" s="64"/>
      <c r="B588" s="39">
        <v>4.1666666666666664E-2</v>
      </c>
      <c r="C588" s="39">
        <v>8.3333333333333329E-2</v>
      </c>
      <c r="D588" s="18" t="str">
        <f>+IF(A588="",D587,IF(ISERROR(VLOOKUP(A588,'[1]Mode opératoire'!$D$5:$D$17,1,FALSE)),"","FERIE "))</f>
        <v/>
      </c>
      <c r="E588" s="18" t="str">
        <f t="shared" ref="E588:E651" si="30">+IF(A588="",E587,IF(WEEKDAY(A588)=1,"DIMANCHE ",""))</f>
        <v/>
      </c>
      <c r="F588" s="18" t="str">
        <f t="shared" si="29"/>
        <v>NUIT</v>
      </c>
      <c r="G588" s="40" t="str">
        <f t="shared" ref="G588:G651" si="31">+IF(D588="",E588&amp;F588,D588&amp;F588)</f>
        <v>NUIT</v>
      </c>
      <c r="H588" s="41"/>
      <c r="I588" s="42"/>
      <c r="J588" s="42"/>
      <c r="K588" s="42"/>
      <c r="L588" s="43"/>
      <c r="M588" s="83"/>
      <c r="N588" s="83"/>
      <c r="O588" s="83"/>
      <c r="P588" s="84"/>
    </row>
    <row r="589" spans="1:16" x14ac:dyDescent="0.3">
      <c r="A589" s="64"/>
      <c r="B589" s="39">
        <v>8.3333333333333329E-2</v>
      </c>
      <c r="C589" s="39">
        <v>0.125</v>
      </c>
      <c r="D589" s="18" t="str">
        <f>+IF(A589="",D588,IF(ISERROR(VLOOKUP(A589,'[1]Mode opératoire'!$D$5:$D$17,1,FALSE)),"","FERIE "))</f>
        <v/>
      </c>
      <c r="E589" s="18" t="str">
        <f t="shared" si="30"/>
        <v/>
      </c>
      <c r="F589" s="18" t="str">
        <f t="shared" si="29"/>
        <v>NUIT</v>
      </c>
      <c r="G589" s="40" t="str">
        <f t="shared" si="31"/>
        <v>NUIT</v>
      </c>
      <c r="H589" s="41"/>
      <c r="I589" s="42"/>
      <c r="J589" s="42"/>
      <c r="K589" s="42"/>
      <c r="L589" s="43"/>
      <c r="M589" s="83"/>
      <c r="N589" s="83"/>
      <c r="O589" s="83"/>
      <c r="P589" s="84"/>
    </row>
    <row r="590" spans="1:16" x14ac:dyDescent="0.3">
      <c r="A590" s="64"/>
      <c r="B590" s="39">
        <v>0.125</v>
      </c>
      <c r="C590" s="39">
        <v>0.16666666666666699</v>
      </c>
      <c r="D590" s="18" t="str">
        <f>+IF(A590="",D589,IF(ISERROR(VLOOKUP(A590,'[1]Mode opératoire'!$D$5:$D$17,1,FALSE)),"","FERIE "))</f>
        <v/>
      </c>
      <c r="E590" s="18" t="str">
        <f t="shared" si="30"/>
        <v/>
      </c>
      <c r="F590" s="18" t="str">
        <f t="shared" si="29"/>
        <v>NUIT</v>
      </c>
      <c r="G590" s="40" t="str">
        <f t="shared" si="31"/>
        <v>NUIT</v>
      </c>
      <c r="H590" s="41"/>
      <c r="I590" s="42"/>
      <c r="J590" s="42"/>
      <c r="K590" s="42"/>
      <c r="L590" s="43"/>
      <c r="M590" s="83"/>
      <c r="N590" s="83"/>
      <c r="O590" s="83"/>
      <c r="P590" s="84"/>
    </row>
    <row r="591" spans="1:16" x14ac:dyDescent="0.3">
      <c r="A591" s="64"/>
      <c r="B591" s="39">
        <v>0.16666666666666699</v>
      </c>
      <c r="C591" s="39">
        <v>0.20833333333333401</v>
      </c>
      <c r="D591" s="18" t="str">
        <f>+IF(A591="",D590,IF(ISERROR(VLOOKUP(A591,'[1]Mode opératoire'!$D$5:$D$17,1,FALSE)),"","FERIE "))</f>
        <v/>
      </c>
      <c r="E591" s="18" t="str">
        <f t="shared" si="30"/>
        <v/>
      </c>
      <c r="F591" s="18" t="str">
        <f t="shared" si="29"/>
        <v>NUIT</v>
      </c>
      <c r="G591" s="40" t="str">
        <f t="shared" si="31"/>
        <v>NUIT</v>
      </c>
      <c r="H591" s="41"/>
      <c r="I591" s="42"/>
      <c r="J591" s="42"/>
      <c r="K591" s="42"/>
      <c r="L591" s="43"/>
      <c r="M591" s="83"/>
      <c r="N591" s="83"/>
      <c r="O591" s="83"/>
      <c r="P591" s="84"/>
    </row>
    <row r="592" spans="1:16" x14ac:dyDescent="0.3">
      <c r="A592" s="64"/>
      <c r="B592" s="44">
        <v>0.20833333333333301</v>
      </c>
      <c r="C592" s="44">
        <v>0.25</v>
      </c>
      <c r="D592" s="45" t="str">
        <f>+IF(A592="",D591,IF(ISERROR(VLOOKUP(A592,'[1]Mode opératoire'!$D$5:$D$17,1,FALSE)),"","FERIE "))</f>
        <v/>
      </c>
      <c r="E592" s="45" t="str">
        <f t="shared" si="30"/>
        <v/>
      </c>
      <c r="F592" s="45" t="str">
        <f t="shared" si="29"/>
        <v>NUIT</v>
      </c>
      <c r="G592" s="46" t="str">
        <f t="shared" si="31"/>
        <v>NUIT</v>
      </c>
      <c r="H592" s="47"/>
      <c r="I592" s="48"/>
      <c r="J592" s="48"/>
      <c r="K592" s="48"/>
      <c r="L592" s="49"/>
      <c r="M592" s="85"/>
      <c r="N592" s="85"/>
      <c r="O592" s="85"/>
      <c r="P592" s="86"/>
    </row>
    <row r="593" spans="1:16" x14ac:dyDescent="0.3">
      <c r="A593" s="64"/>
      <c r="B593" s="39">
        <v>0.25</v>
      </c>
      <c r="C593" s="39">
        <v>0.29166666666666702</v>
      </c>
      <c r="D593" s="18" t="str">
        <f>+IF(A593="",D592,IF(ISERROR(VLOOKUP(A593,'[1]Mode opératoire'!$D$5:$D$17,1,FALSE)),"","FERIE "))</f>
        <v/>
      </c>
      <c r="E593" s="18" t="str">
        <f t="shared" si="30"/>
        <v/>
      </c>
      <c r="F593" s="18" t="str">
        <f t="shared" si="29"/>
        <v>JOUR</v>
      </c>
      <c r="G593" s="40" t="str">
        <f t="shared" si="31"/>
        <v>JOUR</v>
      </c>
      <c r="H593" s="41"/>
      <c r="I593" s="42"/>
      <c r="J593" s="42"/>
      <c r="K593" s="42"/>
      <c r="L593" s="43"/>
      <c r="M593" s="83"/>
      <c r="N593" s="83"/>
      <c r="O593" s="83"/>
      <c r="P593" s="84"/>
    </row>
    <row r="594" spans="1:16" x14ac:dyDescent="0.3">
      <c r="A594" s="64"/>
      <c r="B594" s="39">
        <v>0.29166666666666702</v>
      </c>
      <c r="C594" s="39">
        <v>0.33333333333333398</v>
      </c>
      <c r="D594" s="18" t="str">
        <f>+IF(A594="",D593,IF(ISERROR(VLOOKUP(A594,'[1]Mode opératoire'!$D$5:$D$17,1,FALSE)),"","FERIE "))</f>
        <v/>
      </c>
      <c r="E594" s="18" t="str">
        <f t="shared" si="30"/>
        <v/>
      </c>
      <c r="F594" s="18" t="str">
        <f t="shared" si="29"/>
        <v>JOUR</v>
      </c>
      <c r="G594" s="40" t="str">
        <f t="shared" si="31"/>
        <v>JOUR</v>
      </c>
      <c r="H594" s="41"/>
      <c r="I594" s="42"/>
      <c r="J594" s="42"/>
      <c r="K594" s="42"/>
      <c r="L594" s="43"/>
      <c r="M594" s="83"/>
      <c r="N594" s="83"/>
      <c r="O594" s="83"/>
      <c r="P594" s="84">
        <v>1</v>
      </c>
    </row>
    <row r="595" spans="1:16" x14ac:dyDescent="0.3">
      <c r="A595" s="64"/>
      <c r="B595" s="39">
        <v>0.33333333333333298</v>
      </c>
      <c r="C595" s="39">
        <v>0.375</v>
      </c>
      <c r="D595" s="18" t="str">
        <f>+IF(A595="",D594,IF(ISERROR(VLOOKUP(A595,'[1]Mode opératoire'!$D$5:$D$17,1,FALSE)),"","FERIE "))</f>
        <v/>
      </c>
      <c r="E595" s="18" t="str">
        <f t="shared" si="30"/>
        <v/>
      </c>
      <c r="F595" s="18" t="str">
        <f t="shared" si="29"/>
        <v>JOUR</v>
      </c>
      <c r="G595" s="40" t="str">
        <f t="shared" si="31"/>
        <v>JOUR</v>
      </c>
      <c r="H595" s="41"/>
      <c r="I595" s="42"/>
      <c r="J595" s="42"/>
      <c r="K595" s="42"/>
      <c r="L595" s="43"/>
      <c r="M595" s="83"/>
      <c r="N595" s="83"/>
      <c r="O595" s="83"/>
      <c r="P595" s="84">
        <v>1</v>
      </c>
    </row>
    <row r="596" spans="1:16" x14ac:dyDescent="0.3">
      <c r="A596" s="64"/>
      <c r="B596" s="39">
        <v>0.375</v>
      </c>
      <c r="C596" s="39">
        <v>0.41666666666666702</v>
      </c>
      <c r="D596" s="18" t="str">
        <f>+IF(A596="",D595,IF(ISERROR(VLOOKUP(A596,'[1]Mode opératoire'!$D$5:$D$17,1,FALSE)),"","FERIE "))</f>
        <v/>
      </c>
      <c r="E596" s="18" t="str">
        <f t="shared" si="30"/>
        <v/>
      </c>
      <c r="F596" s="18" t="str">
        <f t="shared" si="29"/>
        <v>JOUR</v>
      </c>
      <c r="G596" s="40" t="str">
        <f t="shared" si="31"/>
        <v>JOUR</v>
      </c>
      <c r="H596" s="41"/>
      <c r="I596" s="42"/>
      <c r="J596" s="42"/>
      <c r="K596" s="42"/>
      <c r="L596" s="43"/>
      <c r="M596" s="83"/>
      <c r="N596" s="83"/>
      <c r="O596" s="83"/>
      <c r="P596" s="84">
        <v>1</v>
      </c>
    </row>
    <row r="597" spans="1:16" x14ac:dyDescent="0.3">
      <c r="A597" s="64"/>
      <c r="B597" s="39">
        <v>0.41666666666666702</v>
      </c>
      <c r="C597" s="39">
        <v>0.45833333333333398</v>
      </c>
      <c r="D597" s="18" t="str">
        <f>+IF(A597="",D596,IF(ISERROR(VLOOKUP(A597,'[1]Mode opératoire'!$D$5:$D$17,1,FALSE)),"","FERIE "))</f>
        <v/>
      </c>
      <c r="E597" s="18" t="str">
        <f t="shared" si="30"/>
        <v/>
      </c>
      <c r="F597" s="18" t="str">
        <f t="shared" si="29"/>
        <v>JOUR</v>
      </c>
      <c r="G597" s="40" t="str">
        <f t="shared" si="31"/>
        <v>JOUR</v>
      </c>
      <c r="H597" s="41"/>
      <c r="I597" s="42"/>
      <c r="J597" s="42"/>
      <c r="K597" s="42"/>
      <c r="L597" s="43"/>
      <c r="M597" s="83"/>
      <c r="N597" s="83"/>
      <c r="O597" s="83"/>
      <c r="P597" s="84">
        <v>1</v>
      </c>
    </row>
    <row r="598" spans="1:16" x14ac:dyDescent="0.3">
      <c r="A598" s="64"/>
      <c r="B598" s="39">
        <v>0.45833333333333298</v>
      </c>
      <c r="C598" s="39">
        <v>0.5</v>
      </c>
      <c r="D598" s="18" t="str">
        <f>+IF(A598="",D597,IF(ISERROR(VLOOKUP(A598,'[1]Mode opératoire'!$D$5:$D$17,1,FALSE)),"","FERIE "))</f>
        <v/>
      </c>
      <c r="E598" s="18" t="str">
        <f t="shared" si="30"/>
        <v/>
      </c>
      <c r="F598" s="18" t="str">
        <f t="shared" si="29"/>
        <v>JOUR</v>
      </c>
      <c r="G598" s="40" t="str">
        <f t="shared" si="31"/>
        <v>JOUR</v>
      </c>
      <c r="H598" s="41"/>
      <c r="I598" s="42"/>
      <c r="J598" s="42"/>
      <c r="K598" s="42"/>
      <c r="L598" s="43"/>
      <c r="M598" s="83"/>
      <c r="N598" s="83"/>
      <c r="O598" s="83"/>
      <c r="P598" s="84">
        <v>1</v>
      </c>
    </row>
    <row r="599" spans="1:16" x14ac:dyDescent="0.3">
      <c r="A599" s="64"/>
      <c r="B599" s="39">
        <v>0.5</v>
      </c>
      <c r="C599" s="39">
        <v>0.54166666666666696</v>
      </c>
      <c r="D599" s="18" t="str">
        <f>+IF(A599="",D598,IF(ISERROR(VLOOKUP(A599,'[1]Mode opératoire'!$D$5:$D$17,1,FALSE)),"","FERIE "))</f>
        <v/>
      </c>
      <c r="E599" s="18" t="str">
        <f t="shared" si="30"/>
        <v/>
      </c>
      <c r="F599" s="18" t="str">
        <f t="shared" si="29"/>
        <v>JOUR</v>
      </c>
      <c r="G599" s="40" t="str">
        <f t="shared" si="31"/>
        <v>JOUR</v>
      </c>
      <c r="H599" s="41"/>
      <c r="I599" s="42"/>
      <c r="J599" s="42"/>
      <c r="K599" s="42"/>
      <c r="L599" s="43"/>
      <c r="M599" s="83"/>
      <c r="N599" s="83"/>
      <c r="O599" s="83"/>
      <c r="P599" s="84">
        <v>1</v>
      </c>
    </row>
    <row r="600" spans="1:16" x14ac:dyDescent="0.3">
      <c r="A600" s="64"/>
      <c r="B600" s="39">
        <v>0.54166666666666696</v>
      </c>
      <c r="C600" s="39">
        <v>0.58333333333333404</v>
      </c>
      <c r="D600" s="18" t="str">
        <f>+IF(A600="",D599,IF(ISERROR(VLOOKUP(A600,'[1]Mode opératoire'!$D$5:$D$17,1,FALSE)),"","FERIE "))</f>
        <v/>
      </c>
      <c r="E600" s="18" t="str">
        <f t="shared" si="30"/>
        <v/>
      </c>
      <c r="F600" s="18" t="str">
        <f t="shared" si="29"/>
        <v>JOUR</v>
      </c>
      <c r="G600" s="40" t="str">
        <f t="shared" si="31"/>
        <v>JOUR</v>
      </c>
      <c r="H600" s="41"/>
      <c r="I600" s="42"/>
      <c r="J600" s="42"/>
      <c r="K600" s="42"/>
      <c r="L600" s="43"/>
      <c r="M600" s="83"/>
      <c r="N600" s="83"/>
      <c r="O600" s="83"/>
      <c r="P600" s="84">
        <v>1</v>
      </c>
    </row>
    <row r="601" spans="1:16" x14ac:dyDescent="0.3">
      <c r="A601" s="64"/>
      <c r="B601" s="39">
        <v>0.58333333333333304</v>
      </c>
      <c r="C601" s="39">
        <v>0.625</v>
      </c>
      <c r="D601" s="18" t="str">
        <f>+IF(A601="",D600,IF(ISERROR(VLOOKUP(A601,'[1]Mode opératoire'!$D$5:$D$17,1,FALSE)),"","FERIE "))</f>
        <v/>
      </c>
      <c r="E601" s="18" t="str">
        <f t="shared" si="30"/>
        <v/>
      </c>
      <c r="F601" s="18" t="str">
        <f t="shared" si="29"/>
        <v>JOUR</v>
      </c>
      <c r="G601" s="40" t="str">
        <f t="shared" si="31"/>
        <v>JOUR</v>
      </c>
      <c r="H601" s="41"/>
      <c r="I601" s="42"/>
      <c r="J601" s="42"/>
      <c r="K601" s="42"/>
      <c r="L601" s="43"/>
      <c r="M601" s="83"/>
      <c r="N601" s="83"/>
      <c r="O601" s="83"/>
      <c r="P601" s="84">
        <v>1</v>
      </c>
    </row>
    <row r="602" spans="1:16" x14ac:dyDescent="0.3">
      <c r="A602" s="64"/>
      <c r="B602" s="39">
        <v>0.625</v>
      </c>
      <c r="C602" s="39">
        <v>0.66666666666666696</v>
      </c>
      <c r="D602" s="18" t="str">
        <f>+IF(A602="",D601,IF(ISERROR(VLOOKUP(A602,'[1]Mode opératoire'!$D$5:$D$17,1,FALSE)),"","FERIE "))</f>
        <v/>
      </c>
      <c r="E602" s="18" t="str">
        <f t="shared" si="30"/>
        <v/>
      </c>
      <c r="F602" s="18" t="str">
        <f t="shared" si="29"/>
        <v>JOUR</v>
      </c>
      <c r="G602" s="40" t="str">
        <f t="shared" si="31"/>
        <v>JOUR</v>
      </c>
      <c r="H602" s="41"/>
      <c r="I602" s="42"/>
      <c r="J602" s="42"/>
      <c r="K602" s="42"/>
      <c r="L602" s="43"/>
      <c r="M602" s="83"/>
      <c r="N602" s="83"/>
      <c r="O602" s="83"/>
      <c r="P602" s="84">
        <v>1</v>
      </c>
    </row>
    <row r="603" spans="1:16" x14ac:dyDescent="0.3">
      <c r="A603" s="64"/>
      <c r="B603" s="39">
        <v>0.66666666666666696</v>
      </c>
      <c r="C603" s="39">
        <v>0.70833333333333404</v>
      </c>
      <c r="D603" s="18" t="str">
        <f>+IF(A603="",D602,IF(ISERROR(VLOOKUP(A603,'[1]Mode opératoire'!$D$5:$D$17,1,FALSE)),"","FERIE "))</f>
        <v/>
      </c>
      <c r="E603" s="18" t="str">
        <f t="shared" si="30"/>
        <v/>
      </c>
      <c r="F603" s="18" t="str">
        <f t="shared" si="29"/>
        <v>JOUR</v>
      </c>
      <c r="G603" s="40" t="str">
        <f t="shared" si="31"/>
        <v>JOUR</v>
      </c>
      <c r="H603" s="41"/>
      <c r="I603" s="42"/>
      <c r="J603" s="42"/>
      <c r="K603" s="42"/>
      <c r="L603" s="43"/>
      <c r="M603" s="83"/>
      <c r="N603" s="83"/>
      <c r="O603" s="83"/>
      <c r="P603" s="84">
        <v>1</v>
      </c>
    </row>
    <row r="604" spans="1:16" x14ac:dyDescent="0.3">
      <c r="A604" s="64"/>
      <c r="B604" s="39">
        <v>0.70833333333333304</v>
      </c>
      <c r="C604" s="39">
        <v>0.75</v>
      </c>
      <c r="D604" s="18" t="str">
        <f>+IF(A604="",D603,IF(ISERROR(VLOOKUP(A604,'[1]Mode opératoire'!$D$5:$D$17,1,FALSE)),"","FERIE "))</f>
        <v/>
      </c>
      <c r="E604" s="18" t="str">
        <f t="shared" si="30"/>
        <v/>
      </c>
      <c r="F604" s="18" t="str">
        <f t="shared" si="29"/>
        <v>JOUR</v>
      </c>
      <c r="G604" s="40" t="str">
        <f t="shared" si="31"/>
        <v>JOUR</v>
      </c>
      <c r="H604" s="41"/>
      <c r="I604" s="42"/>
      <c r="J604" s="42"/>
      <c r="K604" s="42"/>
      <c r="L604" s="43"/>
      <c r="M604" s="83"/>
      <c r="N604" s="83"/>
      <c r="O604" s="83"/>
      <c r="P604" s="84">
        <v>1</v>
      </c>
    </row>
    <row r="605" spans="1:16" x14ac:dyDescent="0.3">
      <c r="A605" s="64"/>
      <c r="B605" s="39">
        <v>0.75</v>
      </c>
      <c r="C605" s="39">
        <v>0.79166666666666696</v>
      </c>
      <c r="D605" s="18" t="str">
        <f>+IF(A605="",D604,IF(ISERROR(VLOOKUP(A605,'[1]Mode opératoire'!$D$5:$D$17,1,FALSE)),"","FERIE "))</f>
        <v/>
      </c>
      <c r="E605" s="18" t="str">
        <f t="shared" si="30"/>
        <v/>
      </c>
      <c r="F605" s="18" t="str">
        <f t="shared" si="29"/>
        <v>JOUR</v>
      </c>
      <c r="G605" s="40" t="str">
        <f t="shared" si="31"/>
        <v>JOUR</v>
      </c>
      <c r="H605" s="41"/>
      <c r="I605" s="42"/>
      <c r="J605" s="42"/>
      <c r="K605" s="42"/>
      <c r="L605" s="43"/>
      <c r="M605" s="83"/>
      <c r="N605" s="83">
        <v>2</v>
      </c>
      <c r="O605" s="83"/>
      <c r="P605" s="84">
        <v>5</v>
      </c>
    </row>
    <row r="606" spans="1:16" x14ac:dyDescent="0.3">
      <c r="A606" s="64"/>
      <c r="B606" s="39">
        <v>0.79166666666666696</v>
      </c>
      <c r="C606" s="39">
        <v>0.83333333333333404</v>
      </c>
      <c r="D606" s="18" t="str">
        <f>+IF(A606="",D605,IF(ISERROR(VLOOKUP(A606,'[1]Mode opératoire'!$D$5:$D$17,1,FALSE)),"","FERIE "))</f>
        <v/>
      </c>
      <c r="E606" s="18" t="str">
        <f t="shared" si="30"/>
        <v/>
      </c>
      <c r="F606" s="18" t="str">
        <f t="shared" si="29"/>
        <v>JOUR</v>
      </c>
      <c r="G606" s="40" t="str">
        <f t="shared" si="31"/>
        <v>JOUR</v>
      </c>
      <c r="H606" s="41" t="s">
        <v>33</v>
      </c>
      <c r="I606" s="42"/>
      <c r="J606" s="42"/>
      <c r="K606" s="42" t="s">
        <v>33</v>
      </c>
      <c r="L606" s="43"/>
      <c r="M606" s="83"/>
      <c r="N606" s="83">
        <v>2</v>
      </c>
      <c r="O606" s="83"/>
      <c r="P606" s="84">
        <v>5</v>
      </c>
    </row>
    <row r="607" spans="1:16" x14ac:dyDescent="0.3">
      <c r="A607" s="64"/>
      <c r="B607" s="39">
        <v>0.83333333333333304</v>
      </c>
      <c r="C607" s="39">
        <v>0.875</v>
      </c>
      <c r="D607" s="18" t="str">
        <f>+IF(A607="",D606,IF(ISERROR(VLOOKUP(A607,'[1]Mode opératoire'!$D$5:$D$17,1,FALSE)),"","FERIE "))</f>
        <v/>
      </c>
      <c r="E607" s="18" t="str">
        <f t="shared" si="30"/>
        <v/>
      </c>
      <c r="F607" s="18" t="str">
        <f t="shared" si="29"/>
        <v>JOUR</v>
      </c>
      <c r="G607" s="40" t="str">
        <f t="shared" si="31"/>
        <v>JOUR</v>
      </c>
      <c r="H607" s="41" t="s">
        <v>38</v>
      </c>
      <c r="I607" s="42"/>
      <c r="J607" s="42"/>
      <c r="K607" s="42"/>
      <c r="L607" s="43"/>
      <c r="M607" s="83"/>
      <c r="N607" s="83">
        <v>2</v>
      </c>
      <c r="O607" s="83"/>
      <c r="P607" s="84">
        <v>5</v>
      </c>
    </row>
    <row r="608" spans="1:16" x14ac:dyDescent="0.3">
      <c r="A608" s="64"/>
      <c r="B608" s="50">
        <v>0.875</v>
      </c>
      <c r="C608" s="50">
        <v>0.91666666666666696</v>
      </c>
      <c r="D608" s="51" t="str">
        <f>+IF(A608="",D607,IF(ISERROR(VLOOKUP(A608,'[1]Mode opératoire'!$D$5:$D$17,1,FALSE)),"","FERIE "))</f>
        <v/>
      </c>
      <c r="E608" s="51" t="str">
        <f t="shared" si="30"/>
        <v/>
      </c>
      <c r="F608" s="51" t="str">
        <f t="shared" si="29"/>
        <v>NUIT</v>
      </c>
      <c r="G608" s="52" t="str">
        <f t="shared" si="31"/>
        <v>NUIT</v>
      </c>
      <c r="H608" s="53"/>
      <c r="I608" s="54"/>
      <c r="J608" s="54"/>
      <c r="K608" s="54"/>
      <c r="L608" s="55"/>
      <c r="M608" s="88"/>
      <c r="N608" s="88">
        <v>2</v>
      </c>
      <c r="O608" s="88"/>
      <c r="P608" s="89">
        <v>5</v>
      </c>
    </row>
    <row r="609" spans="1:16" x14ac:dyDescent="0.3">
      <c r="A609" s="64"/>
      <c r="B609" s="39">
        <v>0.91666666666666696</v>
      </c>
      <c r="C609" s="39">
        <v>0.95833333333333404</v>
      </c>
      <c r="D609" s="18" t="str">
        <f>+IF(A609="",D608,IF(ISERROR(VLOOKUP(A609,'[1]Mode opératoire'!$D$5:$D$17,1,FALSE)),"","FERIE "))</f>
        <v/>
      </c>
      <c r="E609" s="18" t="str">
        <f t="shared" si="30"/>
        <v/>
      </c>
      <c r="F609" s="18" t="str">
        <f t="shared" si="29"/>
        <v>NUIT</v>
      </c>
      <c r="G609" s="40" t="str">
        <f t="shared" si="31"/>
        <v>NUIT</v>
      </c>
      <c r="H609" s="41"/>
      <c r="I609" s="42"/>
      <c r="J609" s="42"/>
      <c r="K609" s="42"/>
      <c r="L609" s="43"/>
      <c r="M609" s="83"/>
      <c r="N609" s="83">
        <v>2</v>
      </c>
      <c r="O609" s="83"/>
      <c r="P609" s="84">
        <v>5</v>
      </c>
    </row>
    <row r="610" spans="1:16" ht="14.4" thickBot="1" x14ac:dyDescent="0.35">
      <c r="A610" s="65"/>
      <c r="B610" s="57">
        <v>0.95833333333333304</v>
      </c>
      <c r="C610" s="57">
        <v>1</v>
      </c>
      <c r="D610" s="58" t="str">
        <f>+IF(A610="",D609,IF(ISERROR(VLOOKUP(A610,'[1]Mode opératoire'!$D$5:$D$17,1,FALSE)),"","FERIE "))</f>
        <v/>
      </c>
      <c r="E610" s="58" t="str">
        <f t="shared" si="30"/>
        <v/>
      </c>
      <c r="F610" s="58" t="str">
        <f t="shared" si="29"/>
        <v>NUIT</v>
      </c>
      <c r="G610" s="59" t="str">
        <f t="shared" si="31"/>
        <v>NUIT</v>
      </c>
      <c r="H610" s="60"/>
      <c r="I610" s="61"/>
      <c r="J610" s="61"/>
      <c r="K610" s="61"/>
      <c r="L610" s="62"/>
      <c r="M610" s="90"/>
      <c r="N610" s="90">
        <v>2</v>
      </c>
      <c r="O610" s="90"/>
      <c r="P610" s="91">
        <v>5</v>
      </c>
    </row>
    <row r="611" spans="1:16" x14ac:dyDescent="0.3">
      <c r="A611" s="63">
        <f>+A587+1</f>
        <v>42761</v>
      </c>
      <c r="B611" s="32">
        <v>0</v>
      </c>
      <c r="C611" s="32">
        <v>4.1666666666666664E-2</v>
      </c>
      <c r="D611" s="33" t="str">
        <f>+IF(A611="",D610,IF(ISERROR(VLOOKUP(A611,'[1]Mode opératoire'!$D$5:$D$17,1,FALSE)),"","FERIE "))</f>
        <v/>
      </c>
      <c r="E611" s="33" t="str">
        <f t="shared" si="30"/>
        <v/>
      </c>
      <c r="F611" s="33" t="str">
        <f t="shared" si="29"/>
        <v>NUIT</v>
      </c>
      <c r="G611" s="34" t="str">
        <f t="shared" si="31"/>
        <v>NUIT</v>
      </c>
      <c r="H611" s="68" t="s">
        <v>61</v>
      </c>
      <c r="I611" s="69"/>
      <c r="J611" s="69"/>
      <c r="K611" s="69" t="s">
        <v>62</v>
      </c>
      <c r="L611" s="70"/>
      <c r="M611" s="98"/>
      <c r="N611" s="98">
        <v>2</v>
      </c>
      <c r="O611" s="98"/>
      <c r="P611" s="99">
        <v>5</v>
      </c>
    </row>
    <row r="612" spans="1:16" x14ac:dyDescent="0.3">
      <c r="A612" s="64"/>
      <c r="B612" s="39">
        <v>4.1666666666666664E-2</v>
      </c>
      <c r="C612" s="39">
        <v>8.3333333333333329E-2</v>
      </c>
      <c r="D612" s="18" t="str">
        <f>+IF(A612="",D611,IF(ISERROR(VLOOKUP(A612,'[1]Mode opératoire'!$D$5:$D$17,1,FALSE)),"","FERIE "))</f>
        <v/>
      </c>
      <c r="E612" s="18" t="str">
        <f t="shared" si="30"/>
        <v/>
      </c>
      <c r="F612" s="18" t="str">
        <f t="shared" si="29"/>
        <v>NUIT</v>
      </c>
      <c r="G612" s="40" t="str">
        <f t="shared" si="31"/>
        <v>NUIT</v>
      </c>
      <c r="H612" s="41"/>
      <c r="I612" s="42"/>
      <c r="J612" s="42"/>
      <c r="K612" s="42"/>
      <c r="L612" s="43"/>
      <c r="M612" s="83"/>
      <c r="N612" s="83"/>
      <c r="O612" s="83"/>
      <c r="P612" s="84"/>
    </row>
    <row r="613" spans="1:16" x14ac:dyDescent="0.3">
      <c r="A613" s="64"/>
      <c r="B613" s="39">
        <v>8.3333333333333329E-2</v>
      </c>
      <c r="C613" s="39">
        <v>0.125</v>
      </c>
      <c r="D613" s="18" t="str">
        <f>+IF(A613="",D612,IF(ISERROR(VLOOKUP(A613,'[1]Mode opératoire'!$D$5:$D$17,1,FALSE)),"","FERIE "))</f>
        <v/>
      </c>
      <c r="E613" s="18" t="str">
        <f t="shared" si="30"/>
        <v/>
      </c>
      <c r="F613" s="18" t="str">
        <f t="shared" si="29"/>
        <v>NUIT</v>
      </c>
      <c r="G613" s="40" t="str">
        <f t="shared" si="31"/>
        <v>NUIT</v>
      </c>
      <c r="H613" s="41"/>
      <c r="I613" s="42"/>
      <c r="J613" s="42"/>
      <c r="K613" s="42"/>
      <c r="L613" s="43"/>
      <c r="M613" s="83"/>
      <c r="N613" s="83"/>
      <c r="O613" s="83"/>
      <c r="P613" s="84"/>
    </row>
    <row r="614" spans="1:16" x14ac:dyDescent="0.3">
      <c r="A614" s="64"/>
      <c r="B614" s="39">
        <v>0.125</v>
      </c>
      <c r="C614" s="39">
        <v>0.16666666666666699</v>
      </c>
      <c r="D614" s="18" t="str">
        <f>+IF(A614="",D613,IF(ISERROR(VLOOKUP(A614,'[1]Mode opératoire'!$D$5:$D$17,1,FALSE)),"","FERIE "))</f>
        <v/>
      </c>
      <c r="E614" s="18" t="str">
        <f t="shared" si="30"/>
        <v/>
      </c>
      <c r="F614" s="18" t="str">
        <f t="shared" si="29"/>
        <v>NUIT</v>
      </c>
      <c r="G614" s="40" t="str">
        <f t="shared" si="31"/>
        <v>NUIT</v>
      </c>
      <c r="H614" s="41"/>
      <c r="I614" s="42"/>
      <c r="J614" s="42"/>
      <c r="K614" s="42"/>
      <c r="L614" s="43"/>
      <c r="M614" s="83"/>
      <c r="N614" s="83"/>
      <c r="O614" s="83"/>
      <c r="P614" s="84"/>
    </row>
    <row r="615" spans="1:16" x14ac:dyDescent="0.3">
      <c r="A615" s="64"/>
      <c r="B615" s="39">
        <v>0.16666666666666699</v>
      </c>
      <c r="C615" s="39">
        <v>0.20833333333333401</v>
      </c>
      <c r="D615" s="18" t="str">
        <f>+IF(A615="",D614,IF(ISERROR(VLOOKUP(A615,'[1]Mode opératoire'!$D$5:$D$17,1,FALSE)),"","FERIE "))</f>
        <v/>
      </c>
      <c r="E615" s="18" t="str">
        <f t="shared" si="30"/>
        <v/>
      </c>
      <c r="F615" s="18" t="str">
        <f t="shared" si="29"/>
        <v>NUIT</v>
      </c>
      <c r="G615" s="40" t="str">
        <f t="shared" si="31"/>
        <v>NUIT</v>
      </c>
      <c r="H615" s="41"/>
      <c r="I615" s="42"/>
      <c r="J615" s="42"/>
      <c r="K615" s="42"/>
      <c r="L615" s="43"/>
      <c r="M615" s="83"/>
      <c r="N615" s="83"/>
      <c r="O615" s="83"/>
      <c r="P615" s="84"/>
    </row>
    <row r="616" spans="1:16" x14ac:dyDescent="0.3">
      <c r="A616" s="64"/>
      <c r="B616" s="44">
        <v>0.20833333333333301</v>
      </c>
      <c r="C616" s="44">
        <v>0.25</v>
      </c>
      <c r="D616" s="45" t="str">
        <f>+IF(A616="",D615,IF(ISERROR(VLOOKUP(A616,'[1]Mode opératoire'!$D$5:$D$17,1,FALSE)),"","FERIE "))</f>
        <v/>
      </c>
      <c r="E616" s="45" t="str">
        <f t="shared" si="30"/>
        <v/>
      </c>
      <c r="F616" s="45" t="str">
        <f t="shared" si="29"/>
        <v>NUIT</v>
      </c>
      <c r="G616" s="46" t="str">
        <f t="shared" si="31"/>
        <v>NUIT</v>
      </c>
      <c r="H616" s="47"/>
      <c r="I616" s="48"/>
      <c r="J616" s="48"/>
      <c r="K616" s="48"/>
      <c r="L616" s="49"/>
      <c r="M616" s="85"/>
      <c r="N616" s="85"/>
      <c r="O616" s="85"/>
      <c r="P616" s="86"/>
    </row>
    <row r="617" spans="1:16" x14ac:dyDescent="0.3">
      <c r="A617" s="64"/>
      <c r="B617" s="39">
        <v>0.25</v>
      </c>
      <c r="C617" s="39">
        <v>0.29166666666666702</v>
      </c>
      <c r="D617" s="18" t="str">
        <f>+IF(A617="",D616,IF(ISERROR(VLOOKUP(A617,'[1]Mode opératoire'!$D$5:$D$17,1,FALSE)),"","FERIE "))</f>
        <v/>
      </c>
      <c r="E617" s="18" t="str">
        <f t="shared" si="30"/>
        <v/>
      </c>
      <c r="F617" s="18" t="str">
        <f t="shared" si="29"/>
        <v>JOUR</v>
      </c>
      <c r="G617" s="40" t="str">
        <f t="shared" si="31"/>
        <v>JOUR</v>
      </c>
      <c r="H617" s="41"/>
      <c r="I617" s="42"/>
      <c r="J617" s="42"/>
      <c r="K617" s="42"/>
      <c r="L617" s="43"/>
      <c r="M617" s="83"/>
      <c r="N617" s="83"/>
      <c r="O617" s="83"/>
      <c r="P617" s="84"/>
    </row>
    <row r="618" spans="1:16" x14ac:dyDescent="0.3">
      <c r="A618" s="64"/>
      <c r="B618" s="39">
        <v>0.29166666666666702</v>
      </c>
      <c r="C618" s="39">
        <v>0.33333333333333398</v>
      </c>
      <c r="D618" s="18" t="str">
        <f>+IF(A618="",D617,IF(ISERROR(VLOOKUP(A618,'[1]Mode opératoire'!$D$5:$D$17,1,FALSE)),"","FERIE "))</f>
        <v/>
      </c>
      <c r="E618" s="18" t="str">
        <f t="shared" si="30"/>
        <v/>
      </c>
      <c r="F618" s="18" t="str">
        <f t="shared" si="29"/>
        <v>JOUR</v>
      </c>
      <c r="G618" s="40" t="str">
        <f t="shared" si="31"/>
        <v>JOUR</v>
      </c>
      <c r="H618" s="41"/>
      <c r="I618" s="42"/>
      <c r="J618" s="42"/>
      <c r="K618" s="42"/>
      <c r="L618" s="43"/>
      <c r="M618" s="83"/>
      <c r="N618" s="83"/>
      <c r="O618" s="83"/>
      <c r="P618" s="84">
        <v>1</v>
      </c>
    </row>
    <row r="619" spans="1:16" x14ac:dyDescent="0.3">
      <c r="A619" s="64"/>
      <c r="B619" s="39">
        <v>0.33333333333333298</v>
      </c>
      <c r="C619" s="39">
        <v>0.375</v>
      </c>
      <c r="D619" s="18" t="str">
        <f>+IF(A619="",D618,IF(ISERROR(VLOOKUP(A619,'[1]Mode opératoire'!$D$5:$D$17,1,FALSE)),"","FERIE "))</f>
        <v/>
      </c>
      <c r="E619" s="18" t="str">
        <f t="shared" si="30"/>
        <v/>
      </c>
      <c r="F619" s="18" t="str">
        <f t="shared" si="29"/>
        <v>JOUR</v>
      </c>
      <c r="G619" s="40" t="str">
        <f t="shared" si="31"/>
        <v>JOUR</v>
      </c>
      <c r="H619" s="41"/>
      <c r="I619" s="42"/>
      <c r="J619" s="42"/>
      <c r="K619" s="42"/>
      <c r="L619" s="43"/>
      <c r="M619" s="83"/>
      <c r="N619" s="83"/>
      <c r="O619" s="83"/>
      <c r="P619" s="84">
        <v>1</v>
      </c>
    </row>
    <row r="620" spans="1:16" x14ac:dyDescent="0.3">
      <c r="A620" s="64"/>
      <c r="B620" s="39">
        <v>0.375</v>
      </c>
      <c r="C620" s="39">
        <v>0.41666666666666702</v>
      </c>
      <c r="D620" s="18" t="str">
        <f>+IF(A620="",D619,IF(ISERROR(VLOOKUP(A620,'[1]Mode opératoire'!$D$5:$D$17,1,FALSE)),"","FERIE "))</f>
        <v/>
      </c>
      <c r="E620" s="18" t="str">
        <f t="shared" si="30"/>
        <v/>
      </c>
      <c r="F620" s="18" t="str">
        <f t="shared" si="29"/>
        <v>JOUR</v>
      </c>
      <c r="G620" s="40" t="str">
        <f t="shared" si="31"/>
        <v>JOUR</v>
      </c>
      <c r="H620" s="41"/>
      <c r="I620" s="42"/>
      <c r="J620" s="42"/>
      <c r="K620" s="42"/>
      <c r="L620" s="43"/>
      <c r="M620" s="83"/>
      <c r="N620" s="83"/>
      <c r="O620" s="83"/>
      <c r="P620" s="84">
        <v>1</v>
      </c>
    </row>
    <row r="621" spans="1:16" x14ac:dyDescent="0.3">
      <c r="A621" s="64"/>
      <c r="B621" s="39">
        <v>0.41666666666666702</v>
      </c>
      <c r="C621" s="39">
        <v>0.45833333333333398</v>
      </c>
      <c r="D621" s="18" t="str">
        <f>+IF(A621="",D620,IF(ISERROR(VLOOKUP(A621,'[1]Mode opératoire'!$D$5:$D$17,1,FALSE)),"","FERIE "))</f>
        <v/>
      </c>
      <c r="E621" s="18" t="str">
        <f t="shared" si="30"/>
        <v/>
      </c>
      <c r="F621" s="18" t="str">
        <f t="shared" si="29"/>
        <v>JOUR</v>
      </c>
      <c r="G621" s="40" t="str">
        <f t="shared" si="31"/>
        <v>JOUR</v>
      </c>
      <c r="H621" s="41"/>
      <c r="I621" s="42"/>
      <c r="J621" s="42"/>
      <c r="K621" s="42"/>
      <c r="L621" s="43"/>
      <c r="M621" s="83"/>
      <c r="N621" s="83"/>
      <c r="O621" s="83"/>
      <c r="P621" s="84">
        <v>1</v>
      </c>
    </row>
    <row r="622" spans="1:16" x14ac:dyDescent="0.3">
      <c r="A622" s="64"/>
      <c r="B622" s="39">
        <v>0.45833333333333298</v>
      </c>
      <c r="C622" s="39">
        <v>0.5</v>
      </c>
      <c r="D622" s="18" t="str">
        <f>+IF(A622="",D621,IF(ISERROR(VLOOKUP(A622,'[1]Mode opératoire'!$D$5:$D$17,1,FALSE)),"","FERIE "))</f>
        <v/>
      </c>
      <c r="E622" s="18" t="str">
        <f t="shared" si="30"/>
        <v/>
      </c>
      <c r="F622" s="18" t="str">
        <f t="shared" si="29"/>
        <v>JOUR</v>
      </c>
      <c r="G622" s="40" t="str">
        <f t="shared" si="31"/>
        <v>JOUR</v>
      </c>
      <c r="H622" s="41"/>
      <c r="I622" s="42"/>
      <c r="J622" s="42"/>
      <c r="K622" s="42"/>
      <c r="L622" s="43"/>
      <c r="M622" s="83"/>
      <c r="N622" s="83"/>
      <c r="O622" s="83"/>
      <c r="P622" s="84">
        <v>1</v>
      </c>
    </row>
    <row r="623" spans="1:16" x14ac:dyDescent="0.3">
      <c r="A623" s="64"/>
      <c r="B623" s="39">
        <v>0.5</v>
      </c>
      <c r="C623" s="39">
        <v>0.54166666666666696</v>
      </c>
      <c r="D623" s="18" t="str">
        <f>+IF(A623="",D622,IF(ISERROR(VLOOKUP(A623,'[1]Mode opératoire'!$D$5:$D$17,1,FALSE)),"","FERIE "))</f>
        <v/>
      </c>
      <c r="E623" s="18" t="str">
        <f t="shared" si="30"/>
        <v/>
      </c>
      <c r="F623" s="18" t="str">
        <f t="shared" si="29"/>
        <v>JOUR</v>
      </c>
      <c r="G623" s="40" t="str">
        <f t="shared" si="31"/>
        <v>JOUR</v>
      </c>
      <c r="H623" s="41"/>
      <c r="I623" s="42"/>
      <c r="J623" s="42"/>
      <c r="K623" s="42"/>
      <c r="L623" s="43"/>
      <c r="M623" s="83"/>
      <c r="N623" s="83"/>
      <c r="O623" s="83"/>
      <c r="P623" s="84">
        <v>1</v>
      </c>
    </row>
    <row r="624" spans="1:16" x14ac:dyDescent="0.3">
      <c r="A624" s="64"/>
      <c r="B624" s="39">
        <v>0.54166666666666696</v>
      </c>
      <c r="C624" s="39">
        <v>0.58333333333333404</v>
      </c>
      <c r="D624" s="18" t="str">
        <f>+IF(A624="",D623,IF(ISERROR(VLOOKUP(A624,'[1]Mode opératoire'!$D$5:$D$17,1,FALSE)),"","FERIE "))</f>
        <v/>
      </c>
      <c r="E624" s="18" t="str">
        <f t="shared" si="30"/>
        <v/>
      </c>
      <c r="F624" s="18" t="str">
        <f t="shared" si="29"/>
        <v>JOUR</v>
      </c>
      <c r="G624" s="40" t="str">
        <f t="shared" si="31"/>
        <v>JOUR</v>
      </c>
      <c r="H624" s="41"/>
      <c r="I624" s="42"/>
      <c r="J624" s="42"/>
      <c r="K624" s="42"/>
      <c r="L624" s="43"/>
      <c r="M624" s="83"/>
      <c r="N624" s="83"/>
      <c r="O624" s="83"/>
      <c r="P624" s="84">
        <v>1</v>
      </c>
    </row>
    <row r="625" spans="1:16" x14ac:dyDescent="0.3">
      <c r="A625" s="64"/>
      <c r="B625" s="39">
        <v>0.58333333333333304</v>
      </c>
      <c r="C625" s="39">
        <v>0.625</v>
      </c>
      <c r="D625" s="18" t="str">
        <f>+IF(A625="",D624,IF(ISERROR(VLOOKUP(A625,'[1]Mode opératoire'!$D$5:$D$17,1,FALSE)),"","FERIE "))</f>
        <v/>
      </c>
      <c r="E625" s="18" t="str">
        <f t="shared" si="30"/>
        <v/>
      </c>
      <c r="F625" s="18" t="str">
        <f t="shared" si="29"/>
        <v>JOUR</v>
      </c>
      <c r="G625" s="40" t="str">
        <f t="shared" si="31"/>
        <v>JOUR</v>
      </c>
      <c r="H625" s="41"/>
      <c r="I625" s="42"/>
      <c r="J625" s="42"/>
      <c r="K625" s="42"/>
      <c r="L625" s="43"/>
      <c r="M625" s="83"/>
      <c r="N625" s="83"/>
      <c r="O625" s="83"/>
      <c r="P625" s="84">
        <v>1</v>
      </c>
    </row>
    <row r="626" spans="1:16" x14ac:dyDescent="0.3">
      <c r="A626" s="64"/>
      <c r="B626" s="39">
        <v>0.625</v>
      </c>
      <c r="C626" s="39">
        <v>0.66666666666666696</v>
      </c>
      <c r="D626" s="18" t="str">
        <f>+IF(A626="",D625,IF(ISERROR(VLOOKUP(A626,'[1]Mode opératoire'!$D$5:$D$17,1,FALSE)),"","FERIE "))</f>
        <v/>
      </c>
      <c r="E626" s="18" t="str">
        <f t="shared" si="30"/>
        <v/>
      </c>
      <c r="F626" s="18" t="str">
        <f t="shared" si="29"/>
        <v>JOUR</v>
      </c>
      <c r="G626" s="40" t="str">
        <f t="shared" si="31"/>
        <v>JOUR</v>
      </c>
      <c r="H626" s="41"/>
      <c r="I626" s="42"/>
      <c r="J626" s="42"/>
      <c r="K626" s="42"/>
      <c r="L626" s="43"/>
      <c r="M626" s="83"/>
      <c r="N626" s="83"/>
      <c r="O626" s="83"/>
      <c r="P626" s="84">
        <v>1</v>
      </c>
    </row>
    <row r="627" spans="1:16" x14ac:dyDescent="0.3">
      <c r="A627" s="64"/>
      <c r="B627" s="39">
        <v>0.66666666666666696</v>
      </c>
      <c r="C627" s="39">
        <v>0.70833333333333404</v>
      </c>
      <c r="D627" s="18" t="str">
        <f>+IF(A627="",D626,IF(ISERROR(VLOOKUP(A627,'[1]Mode opératoire'!$D$5:$D$17,1,FALSE)),"","FERIE "))</f>
        <v/>
      </c>
      <c r="E627" s="18" t="str">
        <f t="shared" si="30"/>
        <v/>
      </c>
      <c r="F627" s="18" t="str">
        <f t="shared" si="29"/>
        <v>JOUR</v>
      </c>
      <c r="G627" s="40" t="str">
        <f t="shared" si="31"/>
        <v>JOUR</v>
      </c>
      <c r="H627" s="41"/>
      <c r="I627" s="42"/>
      <c r="J627" s="42"/>
      <c r="K627" s="42"/>
      <c r="L627" s="43"/>
      <c r="M627" s="83"/>
      <c r="N627" s="83"/>
      <c r="O627" s="83"/>
      <c r="P627" s="84">
        <v>1</v>
      </c>
    </row>
    <row r="628" spans="1:16" x14ac:dyDescent="0.3">
      <c r="A628" s="64"/>
      <c r="B628" s="39">
        <v>0.70833333333333304</v>
      </c>
      <c r="C628" s="39">
        <v>0.75</v>
      </c>
      <c r="D628" s="18" t="str">
        <f>+IF(A628="",D627,IF(ISERROR(VLOOKUP(A628,'[1]Mode opératoire'!$D$5:$D$17,1,FALSE)),"","FERIE "))</f>
        <v/>
      </c>
      <c r="E628" s="18" t="str">
        <f t="shared" si="30"/>
        <v/>
      </c>
      <c r="F628" s="18" t="str">
        <f t="shared" si="29"/>
        <v>JOUR</v>
      </c>
      <c r="G628" s="40" t="str">
        <f t="shared" si="31"/>
        <v>JOUR</v>
      </c>
      <c r="H628" s="41"/>
      <c r="I628" s="42"/>
      <c r="J628" s="42"/>
      <c r="K628" s="42"/>
      <c r="L628" s="43"/>
      <c r="M628" s="83"/>
      <c r="N628" s="83"/>
      <c r="O628" s="83"/>
      <c r="P628" s="84">
        <v>1</v>
      </c>
    </row>
    <row r="629" spans="1:16" x14ac:dyDescent="0.3">
      <c r="A629" s="64"/>
      <c r="B629" s="39">
        <v>0.75</v>
      </c>
      <c r="C629" s="39">
        <v>0.79166666666666696</v>
      </c>
      <c r="D629" s="18" t="str">
        <f>+IF(A629="",D628,IF(ISERROR(VLOOKUP(A629,'[1]Mode opératoire'!$D$5:$D$17,1,FALSE)),"","FERIE "))</f>
        <v/>
      </c>
      <c r="E629" s="18" t="str">
        <f t="shared" si="30"/>
        <v/>
      </c>
      <c r="F629" s="18" t="str">
        <f t="shared" si="29"/>
        <v>JOUR</v>
      </c>
      <c r="G629" s="40" t="str">
        <f t="shared" si="31"/>
        <v>JOUR</v>
      </c>
      <c r="H629" s="41" t="s">
        <v>49</v>
      </c>
      <c r="I629" s="42"/>
      <c r="J629" s="42"/>
      <c r="K629" s="42" t="s">
        <v>49</v>
      </c>
      <c r="L629" s="43"/>
      <c r="M629" s="83"/>
      <c r="N629" s="83">
        <v>2</v>
      </c>
      <c r="O629" s="83"/>
      <c r="P629" s="84">
        <v>5</v>
      </c>
    </row>
    <row r="630" spans="1:16" x14ac:dyDescent="0.3">
      <c r="A630" s="64"/>
      <c r="B630" s="39">
        <v>0.79166666666666696</v>
      </c>
      <c r="C630" s="39">
        <v>0.83333333333333404</v>
      </c>
      <c r="D630" s="18" t="str">
        <f>+IF(A630="",D629,IF(ISERROR(VLOOKUP(A630,'[1]Mode opératoire'!$D$5:$D$17,1,FALSE)),"","FERIE "))</f>
        <v/>
      </c>
      <c r="E630" s="18" t="str">
        <f t="shared" si="30"/>
        <v/>
      </c>
      <c r="F630" s="18" t="str">
        <f t="shared" si="29"/>
        <v>JOUR</v>
      </c>
      <c r="G630" s="40" t="str">
        <f t="shared" si="31"/>
        <v>JOUR</v>
      </c>
      <c r="H630" s="41" t="s">
        <v>50</v>
      </c>
      <c r="I630" s="42"/>
      <c r="J630" s="42"/>
      <c r="K630" s="42"/>
      <c r="L630" s="43"/>
      <c r="M630" s="83"/>
      <c r="N630" s="83">
        <v>2</v>
      </c>
      <c r="O630" s="83"/>
      <c r="P630" s="84">
        <v>5</v>
      </c>
    </row>
    <row r="631" spans="1:16" x14ac:dyDescent="0.3">
      <c r="A631" s="64"/>
      <c r="B631" s="39">
        <v>0.83333333333333304</v>
      </c>
      <c r="C631" s="39">
        <v>0.875</v>
      </c>
      <c r="D631" s="18" t="str">
        <f>+IF(A631="",D630,IF(ISERROR(VLOOKUP(A631,'[1]Mode opératoire'!$D$5:$D$17,1,FALSE)),"","FERIE "))</f>
        <v/>
      </c>
      <c r="E631" s="18" t="str">
        <f t="shared" si="30"/>
        <v/>
      </c>
      <c r="F631" s="18" t="str">
        <f t="shared" si="29"/>
        <v>JOUR</v>
      </c>
      <c r="G631" s="40" t="str">
        <f t="shared" si="31"/>
        <v>JOUR</v>
      </c>
      <c r="H631" s="41"/>
      <c r="I631" s="42"/>
      <c r="J631" s="42"/>
      <c r="K631" s="42"/>
      <c r="L631" s="43"/>
      <c r="M631" s="83"/>
      <c r="N631" s="83">
        <v>2</v>
      </c>
      <c r="O631" s="83"/>
      <c r="P631" s="84">
        <v>5</v>
      </c>
    </row>
    <row r="632" spans="1:16" x14ac:dyDescent="0.3">
      <c r="A632" s="64"/>
      <c r="B632" s="50">
        <v>0.875</v>
      </c>
      <c r="C632" s="50">
        <v>0.91666666666666696</v>
      </c>
      <c r="D632" s="51" t="str">
        <f>+IF(A632="",D631,IF(ISERROR(VLOOKUP(A632,'[1]Mode opératoire'!$D$5:$D$17,1,FALSE)),"","FERIE "))</f>
        <v/>
      </c>
      <c r="E632" s="51" t="str">
        <f t="shared" si="30"/>
        <v/>
      </c>
      <c r="F632" s="51" t="str">
        <f t="shared" si="29"/>
        <v>NUIT</v>
      </c>
      <c r="G632" s="52" t="str">
        <f t="shared" si="31"/>
        <v>NUIT</v>
      </c>
      <c r="H632" s="53"/>
      <c r="I632" s="54"/>
      <c r="J632" s="54"/>
      <c r="K632" s="54"/>
      <c r="L632" s="55"/>
      <c r="M632" s="88"/>
      <c r="N632" s="88">
        <v>2</v>
      </c>
      <c r="O632" s="88"/>
      <c r="P632" s="89">
        <v>5</v>
      </c>
    </row>
    <row r="633" spans="1:16" x14ac:dyDescent="0.3">
      <c r="A633" s="64"/>
      <c r="B633" s="39">
        <v>0.91666666666666696</v>
      </c>
      <c r="C633" s="39">
        <v>0.95833333333333404</v>
      </c>
      <c r="D633" s="18" t="str">
        <f>+IF(A633="",D632,IF(ISERROR(VLOOKUP(A633,'[1]Mode opératoire'!$D$5:$D$17,1,FALSE)),"","FERIE "))</f>
        <v/>
      </c>
      <c r="E633" s="18" t="str">
        <f t="shared" si="30"/>
        <v/>
      </c>
      <c r="F633" s="18" t="str">
        <f t="shared" si="29"/>
        <v>NUIT</v>
      </c>
      <c r="G633" s="40" t="str">
        <f t="shared" si="31"/>
        <v>NUIT</v>
      </c>
      <c r="H633" s="41"/>
      <c r="I633" s="42"/>
      <c r="J633" s="42"/>
      <c r="K633" s="42"/>
      <c r="L633" s="43"/>
      <c r="M633" s="83"/>
      <c r="N633" s="83">
        <v>2</v>
      </c>
      <c r="O633" s="83"/>
      <c r="P633" s="84">
        <v>5</v>
      </c>
    </row>
    <row r="634" spans="1:16" ht="14.4" thickBot="1" x14ac:dyDescent="0.35">
      <c r="A634" s="65"/>
      <c r="B634" s="57">
        <v>0.95833333333333304</v>
      </c>
      <c r="C634" s="57">
        <v>1</v>
      </c>
      <c r="D634" s="58" t="str">
        <f>+IF(A634="",D633,IF(ISERROR(VLOOKUP(A634,'[1]Mode opératoire'!$D$5:$D$17,1,FALSE)),"","FERIE "))</f>
        <v/>
      </c>
      <c r="E634" s="58" t="str">
        <f t="shared" si="30"/>
        <v/>
      </c>
      <c r="F634" s="58" t="str">
        <f t="shared" si="29"/>
        <v>NUIT</v>
      </c>
      <c r="G634" s="59" t="str">
        <f t="shared" si="31"/>
        <v>NUIT</v>
      </c>
      <c r="H634" s="60" t="s">
        <v>37</v>
      </c>
      <c r="I634" s="61"/>
      <c r="J634" s="61"/>
      <c r="K634" s="61" t="s">
        <v>37</v>
      </c>
      <c r="L634" s="62"/>
      <c r="M634" s="90"/>
      <c r="N634" s="90">
        <v>2</v>
      </c>
      <c r="O634" s="90"/>
      <c r="P634" s="91">
        <v>5</v>
      </c>
    </row>
    <row r="635" spans="1:16" x14ac:dyDescent="0.3">
      <c r="A635" s="63">
        <f>+A611+1</f>
        <v>42762</v>
      </c>
      <c r="B635" s="32">
        <v>0</v>
      </c>
      <c r="C635" s="32">
        <v>4.1666666666666664E-2</v>
      </c>
      <c r="D635" s="33" t="str">
        <f>+IF(A635="",D634,IF(ISERROR(VLOOKUP(A635,'[1]Mode opératoire'!$D$5:$D$17,1,FALSE)),"","FERIE "))</f>
        <v/>
      </c>
      <c r="E635" s="33" t="str">
        <f t="shared" si="30"/>
        <v/>
      </c>
      <c r="F635" s="33" t="str">
        <f t="shared" si="29"/>
        <v>NUIT</v>
      </c>
      <c r="G635" s="34" t="str">
        <f t="shared" si="31"/>
        <v>NUIT</v>
      </c>
      <c r="H635" s="35"/>
      <c r="I635" s="36"/>
      <c r="J635" s="36"/>
      <c r="K635" s="36"/>
      <c r="L635" s="37"/>
      <c r="M635" s="81"/>
      <c r="N635" s="81"/>
      <c r="O635" s="81"/>
      <c r="P635" s="82"/>
    </row>
    <row r="636" spans="1:16" x14ac:dyDescent="0.3">
      <c r="A636" s="64"/>
      <c r="B636" s="39">
        <v>4.1666666666666664E-2</v>
      </c>
      <c r="C636" s="39">
        <v>8.3333333333333329E-2</v>
      </c>
      <c r="D636" s="18" t="str">
        <f>+IF(A636="",D635,IF(ISERROR(VLOOKUP(A636,'[1]Mode opératoire'!$D$5:$D$17,1,FALSE)),"","FERIE "))</f>
        <v/>
      </c>
      <c r="E636" s="18" t="str">
        <f t="shared" si="30"/>
        <v/>
      </c>
      <c r="F636" s="18" t="str">
        <f t="shared" si="29"/>
        <v>NUIT</v>
      </c>
      <c r="G636" s="40" t="str">
        <f t="shared" si="31"/>
        <v>NUIT</v>
      </c>
      <c r="H636" s="41"/>
      <c r="I636" s="42"/>
      <c r="J636" s="42"/>
      <c r="K636" s="42"/>
      <c r="L636" s="43"/>
      <c r="M636" s="83"/>
      <c r="N636" s="83"/>
      <c r="O636" s="83"/>
      <c r="P636" s="84"/>
    </row>
    <row r="637" spans="1:16" x14ac:dyDescent="0.3">
      <c r="A637" s="64"/>
      <c r="B637" s="39">
        <v>8.3333333333333329E-2</v>
      </c>
      <c r="C637" s="39">
        <v>0.125</v>
      </c>
      <c r="D637" s="18" t="str">
        <f>+IF(A637="",D636,IF(ISERROR(VLOOKUP(A637,'[1]Mode opératoire'!$D$5:$D$17,1,FALSE)),"","FERIE "))</f>
        <v/>
      </c>
      <c r="E637" s="18" t="str">
        <f t="shared" si="30"/>
        <v/>
      </c>
      <c r="F637" s="18" t="str">
        <f t="shared" si="29"/>
        <v>NUIT</v>
      </c>
      <c r="G637" s="40" t="str">
        <f t="shared" si="31"/>
        <v>NUIT</v>
      </c>
      <c r="H637" s="41"/>
      <c r="I637" s="42"/>
      <c r="J637" s="42"/>
      <c r="K637" s="42"/>
      <c r="L637" s="43"/>
      <c r="M637" s="83"/>
      <c r="N637" s="83"/>
      <c r="O637" s="83"/>
      <c r="P637" s="84"/>
    </row>
    <row r="638" spans="1:16" x14ac:dyDescent="0.3">
      <c r="A638" s="64"/>
      <c r="B638" s="39">
        <v>0.125</v>
      </c>
      <c r="C638" s="39">
        <v>0.16666666666666699</v>
      </c>
      <c r="D638" s="18" t="str">
        <f>+IF(A638="",D637,IF(ISERROR(VLOOKUP(A638,'[1]Mode opératoire'!$D$5:$D$17,1,FALSE)),"","FERIE "))</f>
        <v/>
      </c>
      <c r="E638" s="18" t="str">
        <f t="shared" si="30"/>
        <v/>
      </c>
      <c r="F638" s="18" t="str">
        <f t="shared" si="29"/>
        <v>NUIT</v>
      </c>
      <c r="G638" s="40" t="str">
        <f t="shared" si="31"/>
        <v>NUIT</v>
      </c>
      <c r="H638" s="41"/>
      <c r="I638" s="42"/>
      <c r="J638" s="42"/>
      <c r="K638" s="42"/>
      <c r="L638" s="43"/>
      <c r="M638" s="83"/>
      <c r="N638" s="83"/>
      <c r="O638" s="83"/>
      <c r="P638" s="84"/>
    </row>
    <row r="639" spans="1:16" x14ac:dyDescent="0.3">
      <c r="A639" s="64"/>
      <c r="B639" s="39">
        <v>0.16666666666666699</v>
      </c>
      <c r="C639" s="39">
        <v>0.20833333333333401</v>
      </c>
      <c r="D639" s="18" t="str">
        <f>+IF(A639="",D638,IF(ISERROR(VLOOKUP(A639,'[1]Mode opératoire'!$D$5:$D$17,1,FALSE)),"","FERIE "))</f>
        <v/>
      </c>
      <c r="E639" s="18" t="str">
        <f t="shared" si="30"/>
        <v/>
      </c>
      <c r="F639" s="18" t="str">
        <f t="shared" si="29"/>
        <v>NUIT</v>
      </c>
      <c r="G639" s="40" t="str">
        <f t="shared" si="31"/>
        <v>NUIT</v>
      </c>
      <c r="H639" s="41"/>
      <c r="I639" s="42"/>
      <c r="J639" s="42"/>
      <c r="K639" s="42"/>
      <c r="L639" s="43"/>
      <c r="M639" s="83"/>
      <c r="N639" s="83"/>
      <c r="O639" s="83"/>
      <c r="P639" s="84"/>
    </row>
    <row r="640" spans="1:16" x14ac:dyDescent="0.3">
      <c r="A640" s="64"/>
      <c r="B640" s="44">
        <v>0.20833333333333301</v>
      </c>
      <c r="C640" s="44">
        <v>0.25</v>
      </c>
      <c r="D640" s="45" t="str">
        <f>+IF(A640="",D639,IF(ISERROR(VLOOKUP(A640,'[1]Mode opératoire'!$D$5:$D$17,1,FALSE)),"","FERIE "))</f>
        <v/>
      </c>
      <c r="E640" s="45" t="str">
        <f t="shared" si="30"/>
        <v/>
      </c>
      <c r="F640" s="45" t="str">
        <f t="shared" si="29"/>
        <v>NUIT</v>
      </c>
      <c r="G640" s="46" t="str">
        <f t="shared" si="31"/>
        <v>NUIT</v>
      </c>
      <c r="H640" s="47"/>
      <c r="I640" s="48"/>
      <c r="J640" s="48"/>
      <c r="K640" s="48"/>
      <c r="L640" s="49"/>
      <c r="M640" s="85"/>
      <c r="N640" s="85"/>
      <c r="O640" s="85"/>
      <c r="P640" s="86"/>
    </row>
    <row r="641" spans="1:16" x14ac:dyDescent="0.3">
      <c r="A641" s="64"/>
      <c r="B641" s="39">
        <v>0.25</v>
      </c>
      <c r="C641" s="39">
        <v>0.29166666666666702</v>
      </c>
      <c r="D641" s="18" t="str">
        <f>+IF(A641="",D640,IF(ISERROR(VLOOKUP(A641,'[1]Mode opératoire'!$D$5:$D$17,1,FALSE)),"","FERIE "))</f>
        <v/>
      </c>
      <c r="E641" s="18" t="str">
        <f t="shared" si="30"/>
        <v/>
      </c>
      <c r="F641" s="18" t="str">
        <f t="shared" si="29"/>
        <v>JOUR</v>
      </c>
      <c r="G641" s="40" t="str">
        <f t="shared" si="31"/>
        <v>JOUR</v>
      </c>
      <c r="H641" s="41"/>
      <c r="I641" s="42"/>
      <c r="J641" s="42"/>
      <c r="K641" s="42"/>
      <c r="L641" s="43"/>
      <c r="M641" s="83"/>
      <c r="N641" s="83"/>
      <c r="O641" s="83"/>
      <c r="P641" s="84"/>
    </row>
    <row r="642" spans="1:16" x14ac:dyDescent="0.3">
      <c r="A642" s="64"/>
      <c r="B642" s="39">
        <v>0.29166666666666702</v>
      </c>
      <c r="C642" s="39">
        <v>0.33333333333333398</v>
      </c>
      <c r="D642" s="18" t="str">
        <f>+IF(A642="",D641,IF(ISERROR(VLOOKUP(A642,'[1]Mode opératoire'!$D$5:$D$17,1,FALSE)),"","FERIE "))</f>
        <v/>
      </c>
      <c r="E642" s="18" t="str">
        <f t="shared" si="30"/>
        <v/>
      </c>
      <c r="F642" s="18" t="str">
        <f t="shared" si="29"/>
        <v>JOUR</v>
      </c>
      <c r="G642" s="40" t="str">
        <f t="shared" si="31"/>
        <v>JOUR</v>
      </c>
      <c r="H642" s="41"/>
      <c r="I642" s="42"/>
      <c r="J642" s="42"/>
      <c r="K642" s="42"/>
      <c r="L642" s="43"/>
      <c r="M642" s="83"/>
      <c r="N642" s="83"/>
      <c r="O642" s="83"/>
      <c r="P642" s="84">
        <v>1</v>
      </c>
    </row>
    <row r="643" spans="1:16" x14ac:dyDescent="0.3">
      <c r="A643" s="64"/>
      <c r="B643" s="39">
        <v>0.33333333333333298</v>
      </c>
      <c r="C643" s="39">
        <v>0.375</v>
      </c>
      <c r="D643" s="18" t="str">
        <f>+IF(A643="",D642,IF(ISERROR(VLOOKUP(A643,'[1]Mode opératoire'!$D$5:$D$17,1,FALSE)),"","FERIE "))</f>
        <v/>
      </c>
      <c r="E643" s="18" t="str">
        <f t="shared" si="30"/>
        <v/>
      </c>
      <c r="F643" s="18" t="str">
        <f t="shared" si="29"/>
        <v>JOUR</v>
      </c>
      <c r="G643" s="40" t="str">
        <f t="shared" si="31"/>
        <v>JOUR</v>
      </c>
      <c r="H643" s="41"/>
      <c r="I643" s="42"/>
      <c r="J643" s="42"/>
      <c r="K643" s="42"/>
      <c r="L643" s="43"/>
      <c r="M643" s="83"/>
      <c r="N643" s="83"/>
      <c r="O643" s="83"/>
      <c r="P643" s="84">
        <v>1</v>
      </c>
    </row>
    <row r="644" spans="1:16" x14ac:dyDescent="0.3">
      <c r="A644" s="64"/>
      <c r="B644" s="39">
        <v>0.375</v>
      </c>
      <c r="C644" s="39">
        <v>0.41666666666666702</v>
      </c>
      <c r="D644" s="18" t="str">
        <f>+IF(A644="",D643,IF(ISERROR(VLOOKUP(A644,'[1]Mode opératoire'!$D$5:$D$17,1,FALSE)),"","FERIE "))</f>
        <v/>
      </c>
      <c r="E644" s="18" t="str">
        <f t="shared" si="30"/>
        <v/>
      </c>
      <c r="F644" s="18" t="str">
        <f t="shared" si="29"/>
        <v>JOUR</v>
      </c>
      <c r="G644" s="40" t="str">
        <f t="shared" si="31"/>
        <v>JOUR</v>
      </c>
      <c r="H644" s="41"/>
      <c r="I644" s="42"/>
      <c r="J644" s="42"/>
      <c r="K644" s="42"/>
      <c r="L644" s="43"/>
      <c r="M644" s="83"/>
      <c r="N644" s="83"/>
      <c r="O644" s="83"/>
      <c r="P644" s="84">
        <v>1</v>
      </c>
    </row>
    <row r="645" spans="1:16" x14ac:dyDescent="0.3">
      <c r="A645" s="64"/>
      <c r="B645" s="39">
        <v>0.41666666666666702</v>
      </c>
      <c r="C645" s="39">
        <v>0.45833333333333398</v>
      </c>
      <c r="D645" s="18" t="str">
        <f>+IF(A645="",D644,IF(ISERROR(VLOOKUP(A645,'[1]Mode opératoire'!$D$5:$D$17,1,FALSE)),"","FERIE "))</f>
        <v/>
      </c>
      <c r="E645" s="18" t="str">
        <f t="shared" si="30"/>
        <v/>
      </c>
      <c r="F645" s="18" t="str">
        <f t="shared" si="29"/>
        <v>JOUR</v>
      </c>
      <c r="G645" s="40" t="str">
        <f t="shared" si="31"/>
        <v>JOUR</v>
      </c>
      <c r="H645" s="41"/>
      <c r="I645" s="42"/>
      <c r="J645" s="42"/>
      <c r="K645" s="42"/>
      <c r="L645" s="43"/>
      <c r="M645" s="83"/>
      <c r="N645" s="83"/>
      <c r="O645" s="83"/>
      <c r="P645" s="84">
        <v>1</v>
      </c>
    </row>
    <row r="646" spans="1:16" x14ac:dyDescent="0.3">
      <c r="A646" s="64"/>
      <c r="B646" s="39">
        <v>0.45833333333333298</v>
      </c>
      <c r="C646" s="39">
        <v>0.5</v>
      </c>
      <c r="D646" s="18" t="str">
        <f>+IF(A646="",D645,IF(ISERROR(VLOOKUP(A646,'[1]Mode opératoire'!$D$5:$D$17,1,FALSE)),"","FERIE "))</f>
        <v/>
      </c>
      <c r="E646" s="18" t="str">
        <f t="shared" si="30"/>
        <v/>
      </c>
      <c r="F646" s="18" t="str">
        <f t="shared" si="29"/>
        <v>JOUR</v>
      </c>
      <c r="G646" s="40" t="str">
        <f t="shared" si="31"/>
        <v>JOUR</v>
      </c>
      <c r="H646" s="41"/>
      <c r="I646" s="42"/>
      <c r="J646" s="42"/>
      <c r="K646" s="42"/>
      <c r="L646" s="43"/>
      <c r="M646" s="83"/>
      <c r="N646" s="83"/>
      <c r="O646" s="83"/>
      <c r="P646" s="84">
        <v>1</v>
      </c>
    </row>
    <row r="647" spans="1:16" x14ac:dyDescent="0.3">
      <c r="A647" s="64"/>
      <c r="B647" s="39">
        <v>0.5</v>
      </c>
      <c r="C647" s="39">
        <v>0.54166666666666696</v>
      </c>
      <c r="D647" s="18" t="str">
        <f>+IF(A647="",D646,IF(ISERROR(VLOOKUP(A647,'[1]Mode opératoire'!$D$5:$D$17,1,FALSE)),"","FERIE "))</f>
        <v/>
      </c>
      <c r="E647" s="18" t="str">
        <f t="shared" si="30"/>
        <v/>
      </c>
      <c r="F647" s="18" t="str">
        <f t="shared" si="29"/>
        <v>JOUR</v>
      </c>
      <c r="G647" s="40" t="str">
        <f t="shared" si="31"/>
        <v>JOUR</v>
      </c>
      <c r="H647" s="41"/>
      <c r="I647" s="42"/>
      <c r="J647" s="42"/>
      <c r="K647" s="42"/>
      <c r="L647" s="43"/>
      <c r="M647" s="83"/>
      <c r="N647" s="83"/>
      <c r="O647" s="83"/>
      <c r="P647" s="84">
        <v>1</v>
      </c>
    </row>
    <row r="648" spans="1:16" x14ac:dyDescent="0.3">
      <c r="A648" s="64"/>
      <c r="B648" s="39">
        <v>0.54166666666666696</v>
      </c>
      <c r="C648" s="39">
        <v>0.58333333333333404</v>
      </c>
      <c r="D648" s="18" t="str">
        <f>+IF(A648="",D647,IF(ISERROR(VLOOKUP(A648,'[1]Mode opératoire'!$D$5:$D$17,1,FALSE)),"","FERIE "))</f>
        <v/>
      </c>
      <c r="E648" s="18" t="str">
        <f t="shared" si="30"/>
        <v/>
      </c>
      <c r="F648" s="18" t="str">
        <f t="shared" si="29"/>
        <v>JOUR</v>
      </c>
      <c r="G648" s="40" t="str">
        <f t="shared" si="31"/>
        <v>JOUR</v>
      </c>
      <c r="H648" s="41"/>
      <c r="I648" s="42"/>
      <c r="J648" s="42"/>
      <c r="K648" s="42"/>
      <c r="L648" s="43"/>
      <c r="M648" s="83"/>
      <c r="N648" s="83"/>
      <c r="O648" s="83"/>
      <c r="P648" s="84">
        <v>1</v>
      </c>
    </row>
    <row r="649" spans="1:16" x14ac:dyDescent="0.3">
      <c r="A649" s="64"/>
      <c r="B649" s="39">
        <v>0.58333333333333304</v>
      </c>
      <c r="C649" s="39">
        <v>0.625</v>
      </c>
      <c r="D649" s="18" t="str">
        <f>+IF(A649="",D648,IF(ISERROR(VLOOKUP(A649,'[1]Mode opératoire'!$D$5:$D$17,1,FALSE)),"","FERIE "))</f>
        <v/>
      </c>
      <c r="E649" s="18" t="str">
        <f t="shared" si="30"/>
        <v/>
      </c>
      <c r="F649" s="18" t="str">
        <f t="shared" si="29"/>
        <v>JOUR</v>
      </c>
      <c r="G649" s="40" t="str">
        <f t="shared" si="31"/>
        <v>JOUR</v>
      </c>
      <c r="H649" s="41"/>
      <c r="I649" s="42"/>
      <c r="J649" s="42"/>
      <c r="K649" s="42"/>
      <c r="L649" s="43"/>
      <c r="M649" s="83"/>
      <c r="N649" s="83"/>
      <c r="O649" s="83"/>
      <c r="P649" s="84">
        <v>1</v>
      </c>
    </row>
    <row r="650" spans="1:16" x14ac:dyDescent="0.3">
      <c r="A650" s="64"/>
      <c r="B650" s="39">
        <v>0.625</v>
      </c>
      <c r="C650" s="39">
        <v>0.66666666666666696</v>
      </c>
      <c r="D650" s="18" t="str">
        <f>+IF(A650="",D649,IF(ISERROR(VLOOKUP(A650,'[1]Mode opératoire'!$D$5:$D$17,1,FALSE)),"","FERIE "))</f>
        <v/>
      </c>
      <c r="E650" s="18" t="str">
        <f t="shared" si="30"/>
        <v/>
      </c>
      <c r="F650" s="18" t="str">
        <f t="shared" si="29"/>
        <v>JOUR</v>
      </c>
      <c r="G650" s="40" t="str">
        <f t="shared" si="31"/>
        <v>JOUR</v>
      </c>
      <c r="H650" s="41"/>
      <c r="I650" s="42"/>
      <c r="J650" s="42"/>
      <c r="K650" s="42"/>
      <c r="L650" s="43"/>
      <c r="M650" s="83"/>
      <c r="N650" s="83"/>
      <c r="O650" s="83"/>
      <c r="P650" s="84">
        <v>1</v>
      </c>
    </row>
    <row r="651" spans="1:16" x14ac:dyDescent="0.3">
      <c r="A651" s="64"/>
      <c r="B651" s="39">
        <v>0.66666666666666696</v>
      </c>
      <c r="C651" s="39">
        <v>0.70833333333333404</v>
      </c>
      <c r="D651" s="18" t="str">
        <f>+IF(A651="",D650,IF(ISERROR(VLOOKUP(A651,'[1]Mode opératoire'!$D$5:$D$17,1,FALSE)),"","FERIE "))</f>
        <v/>
      </c>
      <c r="E651" s="18" t="str">
        <f t="shared" si="30"/>
        <v/>
      </c>
      <c r="F651" s="18" t="str">
        <f t="shared" ref="F651:F714" si="32">+IF(OR(C651&gt;hrssoir,C651&lt;=hrsmatin),"NUIT","JOUR")</f>
        <v>JOUR</v>
      </c>
      <c r="G651" s="40" t="str">
        <f t="shared" si="31"/>
        <v>JOUR</v>
      </c>
      <c r="H651" s="41"/>
      <c r="I651" s="42"/>
      <c r="J651" s="42"/>
      <c r="K651" s="42"/>
      <c r="L651" s="43"/>
      <c r="M651" s="83"/>
      <c r="N651" s="83"/>
      <c r="O651" s="83"/>
      <c r="P651" s="84">
        <v>1</v>
      </c>
    </row>
    <row r="652" spans="1:16" x14ac:dyDescent="0.3">
      <c r="A652" s="64"/>
      <c r="B652" s="39">
        <v>0.70833333333333304</v>
      </c>
      <c r="C652" s="39">
        <v>0.75</v>
      </c>
      <c r="D652" s="18" t="str">
        <f>+IF(A652="",D651,IF(ISERROR(VLOOKUP(A652,'[1]Mode opératoire'!$D$5:$D$17,1,FALSE)),"","FERIE "))</f>
        <v/>
      </c>
      <c r="E652" s="18" t="str">
        <f t="shared" ref="E652:E715" si="33">+IF(A652="",E651,IF(WEEKDAY(A652)=1,"DIMANCHE ",""))</f>
        <v/>
      </c>
      <c r="F652" s="18" t="str">
        <f t="shared" si="32"/>
        <v>JOUR</v>
      </c>
      <c r="G652" s="40" t="str">
        <f t="shared" ref="G652:G715" si="34">+IF(D652="",E652&amp;F652,D652&amp;F652)</f>
        <v>JOUR</v>
      </c>
      <c r="H652" s="41"/>
      <c r="I652" s="42"/>
      <c r="J652" s="42"/>
      <c r="K652" s="42"/>
      <c r="L652" s="43"/>
      <c r="M652" s="83"/>
      <c r="N652" s="83"/>
      <c r="O652" s="83"/>
      <c r="P652" s="84">
        <v>1</v>
      </c>
    </row>
    <row r="653" spans="1:16" x14ac:dyDescent="0.3">
      <c r="A653" s="64"/>
      <c r="B653" s="39">
        <v>0.75</v>
      </c>
      <c r="C653" s="39">
        <v>0.79166666666666696</v>
      </c>
      <c r="D653" s="18" t="str">
        <f>+IF(A653="",D652,IF(ISERROR(VLOOKUP(A653,'[1]Mode opératoire'!$D$5:$D$17,1,FALSE)),"","FERIE "))</f>
        <v/>
      </c>
      <c r="E653" s="18" t="str">
        <f t="shared" si="33"/>
        <v/>
      </c>
      <c r="F653" s="18" t="str">
        <f t="shared" si="32"/>
        <v>JOUR</v>
      </c>
      <c r="G653" s="40" t="str">
        <f t="shared" si="34"/>
        <v>JOUR</v>
      </c>
      <c r="H653" s="41"/>
      <c r="I653" s="42"/>
      <c r="J653" s="42"/>
      <c r="K653" s="42"/>
      <c r="L653" s="43"/>
      <c r="M653" s="83"/>
      <c r="N653" s="83">
        <v>2</v>
      </c>
      <c r="O653" s="83"/>
      <c r="P653" s="84">
        <v>5</v>
      </c>
    </row>
    <row r="654" spans="1:16" x14ac:dyDescent="0.3">
      <c r="A654" s="64"/>
      <c r="B654" s="39">
        <v>0.79166666666666696</v>
      </c>
      <c r="C654" s="39">
        <v>0.83333333333333404</v>
      </c>
      <c r="D654" s="18" t="str">
        <f>+IF(A654="",D653,IF(ISERROR(VLOOKUP(A654,'[1]Mode opératoire'!$D$5:$D$17,1,FALSE)),"","FERIE "))</f>
        <v/>
      </c>
      <c r="E654" s="18" t="str">
        <f t="shared" si="33"/>
        <v/>
      </c>
      <c r="F654" s="18" t="str">
        <f t="shared" si="32"/>
        <v>JOUR</v>
      </c>
      <c r="G654" s="40" t="str">
        <f t="shared" si="34"/>
        <v>JOUR</v>
      </c>
      <c r="H654" s="41" t="s">
        <v>33</v>
      </c>
      <c r="I654" s="42"/>
      <c r="J654" s="42"/>
      <c r="K654" s="42" t="s">
        <v>33</v>
      </c>
      <c r="L654" s="43"/>
      <c r="M654" s="83"/>
      <c r="N654" s="83">
        <v>2</v>
      </c>
      <c r="O654" s="83"/>
      <c r="P654" s="84">
        <v>5</v>
      </c>
    </row>
    <row r="655" spans="1:16" x14ac:dyDescent="0.3">
      <c r="A655" s="64"/>
      <c r="B655" s="39">
        <v>0.83333333333333304</v>
      </c>
      <c r="C655" s="39">
        <v>0.875</v>
      </c>
      <c r="D655" s="18" t="str">
        <f>+IF(A655="",D654,IF(ISERROR(VLOOKUP(A655,'[1]Mode opératoire'!$D$5:$D$17,1,FALSE)),"","FERIE "))</f>
        <v/>
      </c>
      <c r="E655" s="18" t="str">
        <f t="shared" si="33"/>
        <v/>
      </c>
      <c r="F655" s="18" t="str">
        <f t="shared" si="32"/>
        <v>JOUR</v>
      </c>
      <c r="G655" s="40" t="str">
        <f t="shared" si="34"/>
        <v>JOUR</v>
      </c>
      <c r="H655" s="41" t="s">
        <v>38</v>
      </c>
      <c r="I655" s="42"/>
      <c r="J655" s="42"/>
      <c r="K655" s="42"/>
      <c r="L655" s="43"/>
      <c r="M655" s="83"/>
      <c r="N655" s="83">
        <v>2</v>
      </c>
      <c r="O655" s="83"/>
      <c r="P655" s="84">
        <v>5</v>
      </c>
    </row>
    <row r="656" spans="1:16" x14ac:dyDescent="0.3">
      <c r="A656" s="64"/>
      <c r="B656" s="50">
        <v>0.875</v>
      </c>
      <c r="C656" s="50">
        <v>0.91666666666666696</v>
      </c>
      <c r="D656" s="51" t="str">
        <f>+IF(A656="",D655,IF(ISERROR(VLOOKUP(A656,'[1]Mode opératoire'!$D$5:$D$17,1,FALSE)),"","FERIE "))</f>
        <v/>
      </c>
      <c r="E656" s="51" t="str">
        <f t="shared" si="33"/>
        <v/>
      </c>
      <c r="F656" s="51" t="str">
        <f t="shared" si="32"/>
        <v>NUIT</v>
      </c>
      <c r="G656" s="52" t="str">
        <f t="shared" si="34"/>
        <v>NUIT</v>
      </c>
      <c r="H656" s="53"/>
      <c r="I656" s="54"/>
      <c r="J656" s="54"/>
      <c r="K656" s="54"/>
      <c r="L656" s="55"/>
      <c r="M656" s="88"/>
      <c r="N656" s="88">
        <v>2</v>
      </c>
      <c r="O656" s="88"/>
      <c r="P656" s="89">
        <v>5</v>
      </c>
    </row>
    <row r="657" spans="1:16" x14ac:dyDescent="0.3">
      <c r="A657" s="64"/>
      <c r="B657" s="39">
        <v>0.91666666666666696</v>
      </c>
      <c r="C657" s="39">
        <v>0.95833333333333404</v>
      </c>
      <c r="D657" s="18" t="str">
        <f>+IF(A657="",D656,IF(ISERROR(VLOOKUP(A657,'[1]Mode opératoire'!$D$5:$D$17,1,FALSE)),"","FERIE "))</f>
        <v/>
      </c>
      <c r="E657" s="18" t="str">
        <f t="shared" si="33"/>
        <v/>
      </c>
      <c r="F657" s="18" t="str">
        <f t="shared" si="32"/>
        <v>NUIT</v>
      </c>
      <c r="G657" s="40" t="str">
        <f t="shared" si="34"/>
        <v>NUIT</v>
      </c>
      <c r="H657" s="41"/>
      <c r="I657" s="42"/>
      <c r="J657" s="42"/>
      <c r="K657" s="42"/>
      <c r="L657" s="43"/>
      <c r="M657" s="83"/>
      <c r="N657" s="83">
        <v>2</v>
      </c>
      <c r="O657" s="83"/>
      <c r="P657" s="84">
        <v>5</v>
      </c>
    </row>
    <row r="658" spans="1:16" ht="14.4" thickBot="1" x14ac:dyDescent="0.35">
      <c r="A658" s="65"/>
      <c r="B658" s="57">
        <v>0.95833333333333304</v>
      </c>
      <c r="C658" s="57">
        <v>1</v>
      </c>
      <c r="D658" s="58" t="str">
        <f>+IF(A658="",D657,IF(ISERROR(VLOOKUP(A658,'[1]Mode opératoire'!$D$5:$D$17,1,FALSE)),"","FERIE "))</f>
        <v/>
      </c>
      <c r="E658" s="58" t="str">
        <f t="shared" si="33"/>
        <v/>
      </c>
      <c r="F658" s="58" t="str">
        <f t="shared" si="32"/>
        <v>NUIT</v>
      </c>
      <c r="G658" s="59" t="str">
        <f t="shared" si="34"/>
        <v>NUIT</v>
      </c>
      <c r="H658" s="60" t="s">
        <v>37</v>
      </c>
      <c r="I658" s="61"/>
      <c r="J658" s="61"/>
      <c r="K658" s="61" t="s">
        <v>37</v>
      </c>
      <c r="L658" s="62"/>
      <c r="M658" s="90"/>
      <c r="N658" s="90">
        <v>2</v>
      </c>
      <c r="O658" s="90"/>
      <c r="P658" s="91">
        <v>5</v>
      </c>
    </row>
    <row r="659" spans="1:16" x14ac:dyDescent="0.3">
      <c r="A659" s="63">
        <f>IF(ISERROR(MONTH(A635)=MONTH(A635+1)),"",IF(MONTH(A635)=MONTH(A635+1),A635+1,""))</f>
        <v>42763</v>
      </c>
      <c r="B659" s="32">
        <v>0</v>
      </c>
      <c r="C659" s="32">
        <v>4.1666666666666664E-2</v>
      </c>
      <c r="D659" s="33" t="str">
        <f>+IF(A659="",D658,IF(ISERROR(VLOOKUP(A659,'[1]Mode opératoire'!$D$5:$D$17,1,FALSE)),"","FERIE "))</f>
        <v/>
      </c>
      <c r="E659" s="33" t="str">
        <f t="shared" si="33"/>
        <v/>
      </c>
      <c r="F659" s="33" t="str">
        <f t="shared" si="32"/>
        <v>NUIT</v>
      </c>
      <c r="G659" s="34" t="str">
        <f t="shared" si="34"/>
        <v>NUIT</v>
      </c>
      <c r="H659" s="35"/>
      <c r="I659" s="36"/>
      <c r="J659" s="36"/>
      <c r="K659" s="36"/>
      <c r="L659" s="37"/>
      <c r="M659" s="81"/>
      <c r="N659" s="81"/>
      <c r="O659" s="81"/>
      <c r="P659" s="82"/>
    </row>
    <row r="660" spans="1:16" x14ac:dyDescent="0.3">
      <c r="A660" s="64"/>
      <c r="B660" s="39">
        <v>4.1666666666666664E-2</v>
      </c>
      <c r="C660" s="39">
        <v>8.3333333333333329E-2</v>
      </c>
      <c r="D660" s="18" t="str">
        <f>+IF(A660="",D659,IF(ISERROR(VLOOKUP(A660,'[1]Mode opératoire'!$D$5:$D$17,1,FALSE)),"","FERIE "))</f>
        <v/>
      </c>
      <c r="E660" s="18" t="str">
        <f t="shared" si="33"/>
        <v/>
      </c>
      <c r="F660" s="18" t="str">
        <f t="shared" si="32"/>
        <v>NUIT</v>
      </c>
      <c r="G660" s="40" t="str">
        <f t="shared" si="34"/>
        <v>NUIT</v>
      </c>
      <c r="H660" s="41"/>
      <c r="I660" s="42"/>
      <c r="J660" s="42"/>
      <c r="K660" s="42"/>
      <c r="L660" s="43"/>
      <c r="M660" s="83"/>
      <c r="N660" s="83"/>
      <c r="O660" s="83"/>
      <c r="P660" s="84"/>
    </row>
    <row r="661" spans="1:16" x14ac:dyDescent="0.3">
      <c r="A661" s="64"/>
      <c r="B661" s="39">
        <v>8.3333333333333329E-2</v>
      </c>
      <c r="C661" s="39">
        <v>0.125</v>
      </c>
      <c r="D661" s="18" t="str">
        <f>+IF(A661="",D660,IF(ISERROR(VLOOKUP(A661,'[1]Mode opératoire'!$D$5:$D$17,1,FALSE)),"","FERIE "))</f>
        <v/>
      </c>
      <c r="E661" s="18" t="str">
        <f t="shared" si="33"/>
        <v/>
      </c>
      <c r="F661" s="18" t="str">
        <f t="shared" si="32"/>
        <v>NUIT</v>
      </c>
      <c r="G661" s="40" t="str">
        <f t="shared" si="34"/>
        <v>NUIT</v>
      </c>
      <c r="H661" s="41"/>
      <c r="I661" s="42"/>
      <c r="J661" s="42"/>
      <c r="K661" s="42"/>
      <c r="L661" s="43"/>
      <c r="M661" s="83"/>
      <c r="N661" s="83"/>
      <c r="O661" s="83"/>
      <c r="P661" s="84"/>
    </row>
    <row r="662" spans="1:16" x14ac:dyDescent="0.3">
      <c r="A662" s="64"/>
      <c r="B662" s="39">
        <v>0.125</v>
      </c>
      <c r="C662" s="39">
        <v>0.16666666666666699</v>
      </c>
      <c r="D662" s="18" t="str">
        <f>+IF(A662="",D661,IF(ISERROR(VLOOKUP(A662,'[1]Mode opératoire'!$D$5:$D$17,1,FALSE)),"","FERIE "))</f>
        <v/>
      </c>
      <c r="E662" s="18" t="str">
        <f t="shared" si="33"/>
        <v/>
      </c>
      <c r="F662" s="18" t="str">
        <f t="shared" si="32"/>
        <v>NUIT</v>
      </c>
      <c r="G662" s="40" t="str">
        <f t="shared" si="34"/>
        <v>NUIT</v>
      </c>
      <c r="H662" s="41"/>
      <c r="I662" s="42"/>
      <c r="J662" s="42"/>
      <c r="K662" s="42"/>
      <c r="L662" s="43"/>
      <c r="M662" s="83"/>
      <c r="N662" s="83"/>
      <c r="O662" s="83"/>
      <c r="P662" s="84"/>
    </row>
    <row r="663" spans="1:16" x14ac:dyDescent="0.3">
      <c r="A663" s="64"/>
      <c r="B663" s="39">
        <v>0.16666666666666699</v>
      </c>
      <c r="C663" s="39">
        <v>0.20833333333333401</v>
      </c>
      <c r="D663" s="18" t="str">
        <f>+IF(A663="",D662,IF(ISERROR(VLOOKUP(A663,'[1]Mode opératoire'!$D$5:$D$17,1,FALSE)),"","FERIE "))</f>
        <v/>
      </c>
      <c r="E663" s="18" t="str">
        <f t="shared" si="33"/>
        <v/>
      </c>
      <c r="F663" s="18" t="str">
        <f t="shared" si="32"/>
        <v>NUIT</v>
      </c>
      <c r="G663" s="40" t="str">
        <f t="shared" si="34"/>
        <v>NUIT</v>
      </c>
      <c r="H663" s="41"/>
      <c r="I663" s="42"/>
      <c r="J663" s="42"/>
      <c r="K663" s="42"/>
      <c r="L663" s="43"/>
      <c r="M663" s="83"/>
      <c r="N663" s="83"/>
      <c r="O663" s="83"/>
      <c r="P663" s="84"/>
    </row>
    <row r="664" spans="1:16" x14ac:dyDescent="0.3">
      <c r="A664" s="64"/>
      <c r="B664" s="44">
        <v>0.20833333333333301</v>
      </c>
      <c r="C664" s="44">
        <v>0.25</v>
      </c>
      <c r="D664" s="45" t="str">
        <f>+IF(A664="",D663,IF(ISERROR(VLOOKUP(A664,'[1]Mode opératoire'!$D$5:$D$17,1,FALSE)),"","FERIE "))</f>
        <v/>
      </c>
      <c r="E664" s="45" t="str">
        <f t="shared" si="33"/>
        <v/>
      </c>
      <c r="F664" s="45" t="str">
        <f t="shared" si="32"/>
        <v>NUIT</v>
      </c>
      <c r="G664" s="46" t="str">
        <f t="shared" si="34"/>
        <v>NUIT</v>
      </c>
      <c r="H664" s="47"/>
      <c r="I664" s="48"/>
      <c r="J664" s="48"/>
      <c r="K664" s="48"/>
      <c r="L664" s="49"/>
      <c r="M664" s="85"/>
      <c r="N664" s="85"/>
      <c r="O664" s="85"/>
      <c r="P664" s="86"/>
    </row>
    <row r="665" spans="1:16" x14ac:dyDescent="0.3">
      <c r="A665" s="64"/>
      <c r="B665" s="39">
        <v>0.25</v>
      </c>
      <c r="C665" s="39">
        <v>0.29166666666666702</v>
      </c>
      <c r="D665" s="18" t="str">
        <f>+IF(A665="",D664,IF(ISERROR(VLOOKUP(A665,'[1]Mode opératoire'!$D$5:$D$17,1,FALSE)),"","FERIE "))</f>
        <v/>
      </c>
      <c r="E665" s="18" t="str">
        <f t="shared" si="33"/>
        <v/>
      </c>
      <c r="F665" s="18" t="str">
        <f t="shared" si="32"/>
        <v>JOUR</v>
      </c>
      <c r="G665" s="40" t="str">
        <f t="shared" si="34"/>
        <v>JOUR</v>
      </c>
      <c r="H665" s="41"/>
      <c r="I665" s="42"/>
      <c r="J665" s="42"/>
      <c r="K665" s="42"/>
      <c r="L665" s="43"/>
      <c r="M665" s="83"/>
      <c r="N665" s="83"/>
      <c r="O665" s="83"/>
      <c r="P665" s="84"/>
    </row>
    <row r="666" spans="1:16" x14ac:dyDescent="0.3">
      <c r="A666" s="64"/>
      <c r="B666" s="39">
        <v>0.29166666666666702</v>
      </c>
      <c r="C666" s="39">
        <v>0.33333333333333398</v>
      </c>
      <c r="D666" s="18" t="str">
        <f>+IF(A666="",D665,IF(ISERROR(VLOOKUP(A666,'[1]Mode opératoire'!$D$5:$D$17,1,FALSE)),"","FERIE "))</f>
        <v/>
      </c>
      <c r="E666" s="18" t="str">
        <f t="shared" si="33"/>
        <v/>
      </c>
      <c r="F666" s="18" t="str">
        <f t="shared" si="32"/>
        <v>JOUR</v>
      </c>
      <c r="G666" s="40" t="str">
        <f t="shared" si="34"/>
        <v>JOUR</v>
      </c>
      <c r="H666" s="41"/>
      <c r="I666" s="42"/>
      <c r="J666" s="42"/>
      <c r="K666" s="42"/>
      <c r="L666" s="43"/>
      <c r="M666" s="83"/>
      <c r="N666" s="83"/>
      <c r="O666" s="83"/>
      <c r="P666" s="84">
        <v>1</v>
      </c>
    </row>
    <row r="667" spans="1:16" x14ac:dyDescent="0.3">
      <c r="A667" s="64"/>
      <c r="B667" s="39">
        <v>0.33333333333333298</v>
      </c>
      <c r="C667" s="39">
        <v>0.375</v>
      </c>
      <c r="D667" s="18" t="str">
        <f>+IF(A667="",D666,IF(ISERROR(VLOOKUP(A667,'[1]Mode opératoire'!$D$5:$D$17,1,FALSE)),"","FERIE "))</f>
        <v/>
      </c>
      <c r="E667" s="18" t="str">
        <f t="shared" si="33"/>
        <v/>
      </c>
      <c r="F667" s="18" t="str">
        <f t="shared" si="32"/>
        <v>JOUR</v>
      </c>
      <c r="G667" s="40" t="str">
        <f t="shared" si="34"/>
        <v>JOUR</v>
      </c>
      <c r="H667" s="41"/>
      <c r="I667" s="42"/>
      <c r="J667" s="42"/>
      <c r="K667" s="42"/>
      <c r="L667" s="43"/>
      <c r="M667" s="83"/>
      <c r="N667" s="83"/>
      <c r="O667" s="83"/>
      <c r="P667" s="84">
        <v>1</v>
      </c>
    </row>
    <row r="668" spans="1:16" x14ac:dyDescent="0.3">
      <c r="A668" s="64"/>
      <c r="B668" s="39">
        <v>0.375</v>
      </c>
      <c r="C668" s="39">
        <v>0.41666666666666702</v>
      </c>
      <c r="D668" s="18" t="str">
        <f>+IF(A668="",D667,IF(ISERROR(VLOOKUP(A668,'[1]Mode opératoire'!$D$5:$D$17,1,FALSE)),"","FERIE "))</f>
        <v/>
      </c>
      <c r="E668" s="18" t="str">
        <f t="shared" si="33"/>
        <v/>
      </c>
      <c r="F668" s="18" t="str">
        <f t="shared" si="32"/>
        <v>JOUR</v>
      </c>
      <c r="G668" s="40" t="str">
        <f t="shared" si="34"/>
        <v>JOUR</v>
      </c>
      <c r="H668" s="41"/>
      <c r="I668" s="42"/>
      <c r="J668" s="42"/>
      <c r="K668" s="42"/>
      <c r="L668" s="43"/>
      <c r="M668" s="83"/>
      <c r="N668" s="83"/>
      <c r="O668" s="83"/>
      <c r="P668" s="84">
        <v>1</v>
      </c>
    </row>
    <row r="669" spans="1:16" x14ac:dyDescent="0.3">
      <c r="A669" s="64"/>
      <c r="B669" s="39">
        <v>0.41666666666666702</v>
      </c>
      <c r="C669" s="39">
        <v>0.45833333333333398</v>
      </c>
      <c r="D669" s="18" t="str">
        <f>+IF(A669="",D668,IF(ISERROR(VLOOKUP(A669,'[1]Mode opératoire'!$D$5:$D$17,1,FALSE)),"","FERIE "))</f>
        <v/>
      </c>
      <c r="E669" s="18" t="str">
        <f t="shared" si="33"/>
        <v/>
      </c>
      <c r="F669" s="18" t="str">
        <f t="shared" si="32"/>
        <v>JOUR</v>
      </c>
      <c r="G669" s="40" t="str">
        <f t="shared" si="34"/>
        <v>JOUR</v>
      </c>
      <c r="H669" s="41"/>
      <c r="I669" s="42"/>
      <c r="J669" s="42"/>
      <c r="K669" s="42"/>
      <c r="L669" s="43"/>
      <c r="M669" s="83"/>
      <c r="N669" s="83"/>
      <c r="O669" s="83"/>
      <c r="P669" s="84">
        <v>1</v>
      </c>
    </row>
    <row r="670" spans="1:16" x14ac:dyDescent="0.3">
      <c r="A670" s="64"/>
      <c r="B670" s="39">
        <v>0.45833333333333298</v>
      </c>
      <c r="C670" s="39">
        <v>0.5</v>
      </c>
      <c r="D670" s="18" t="str">
        <f>+IF(A670="",D669,IF(ISERROR(VLOOKUP(A670,'[1]Mode opératoire'!$D$5:$D$17,1,FALSE)),"","FERIE "))</f>
        <v/>
      </c>
      <c r="E670" s="18" t="str">
        <f t="shared" si="33"/>
        <v/>
      </c>
      <c r="F670" s="18" t="str">
        <f t="shared" si="32"/>
        <v>JOUR</v>
      </c>
      <c r="G670" s="40" t="str">
        <f t="shared" si="34"/>
        <v>JOUR</v>
      </c>
      <c r="H670" s="41"/>
      <c r="I670" s="42"/>
      <c r="J670" s="42"/>
      <c r="K670" s="42"/>
      <c r="L670" s="43"/>
      <c r="M670" s="83"/>
      <c r="N670" s="83"/>
      <c r="O670" s="83"/>
      <c r="P670" s="84">
        <v>1</v>
      </c>
    </row>
    <row r="671" spans="1:16" x14ac:dyDescent="0.3">
      <c r="A671" s="64"/>
      <c r="B671" s="39">
        <v>0.5</v>
      </c>
      <c r="C671" s="39">
        <v>0.54166666666666696</v>
      </c>
      <c r="D671" s="18" t="str">
        <f>+IF(A671="",D670,IF(ISERROR(VLOOKUP(A671,'[1]Mode opératoire'!$D$5:$D$17,1,FALSE)),"","FERIE "))</f>
        <v/>
      </c>
      <c r="E671" s="18" t="str">
        <f t="shared" si="33"/>
        <v/>
      </c>
      <c r="F671" s="18" t="str">
        <f t="shared" si="32"/>
        <v>JOUR</v>
      </c>
      <c r="G671" s="40" t="str">
        <f t="shared" si="34"/>
        <v>JOUR</v>
      </c>
      <c r="H671" s="41"/>
      <c r="I671" s="42"/>
      <c r="J671" s="42"/>
      <c r="K671" s="42"/>
      <c r="L671" s="43"/>
      <c r="M671" s="83"/>
      <c r="N671" s="83"/>
      <c r="O671" s="83"/>
      <c r="P671" s="84">
        <v>1</v>
      </c>
    </row>
    <row r="672" spans="1:16" x14ac:dyDescent="0.3">
      <c r="A672" s="64"/>
      <c r="B672" s="39">
        <v>0.54166666666666696</v>
      </c>
      <c r="C672" s="39">
        <v>0.58333333333333404</v>
      </c>
      <c r="D672" s="18" t="str">
        <f>+IF(A672="",D671,IF(ISERROR(VLOOKUP(A672,'[1]Mode opératoire'!$D$5:$D$17,1,FALSE)),"","FERIE "))</f>
        <v/>
      </c>
      <c r="E672" s="18" t="str">
        <f t="shared" si="33"/>
        <v/>
      </c>
      <c r="F672" s="18" t="str">
        <f t="shared" si="32"/>
        <v>JOUR</v>
      </c>
      <c r="G672" s="40" t="str">
        <f t="shared" si="34"/>
        <v>JOUR</v>
      </c>
      <c r="H672" s="41"/>
      <c r="I672" s="42"/>
      <c r="J672" s="42"/>
      <c r="K672" s="42"/>
      <c r="L672" s="43"/>
      <c r="M672" s="83"/>
      <c r="N672" s="83"/>
      <c r="O672" s="83"/>
      <c r="P672" s="84">
        <v>1</v>
      </c>
    </row>
    <row r="673" spans="1:16" x14ac:dyDescent="0.3">
      <c r="A673" s="64"/>
      <c r="B673" s="39">
        <v>0.58333333333333304</v>
      </c>
      <c r="C673" s="39">
        <v>0.625</v>
      </c>
      <c r="D673" s="18" t="str">
        <f>+IF(A673="",D672,IF(ISERROR(VLOOKUP(A673,'[1]Mode opératoire'!$D$5:$D$17,1,FALSE)),"","FERIE "))</f>
        <v/>
      </c>
      <c r="E673" s="18" t="str">
        <f t="shared" si="33"/>
        <v/>
      </c>
      <c r="F673" s="18" t="str">
        <f t="shared" si="32"/>
        <v>JOUR</v>
      </c>
      <c r="G673" s="40" t="str">
        <f t="shared" si="34"/>
        <v>JOUR</v>
      </c>
      <c r="H673" s="41"/>
      <c r="I673" s="42"/>
      <c r="J673" s="42"/>
      <c r="K673" s="42"/>
      <c r="L673" s="43"/>
      <c r="M673" s="83"/>
      <c r="N673" s="83"/>
      <c r="O673" s="83"/>
      <c r="P673" s="84">
        <v>1</v>
      </c>
    </row>
    <row r="674" spans="1:16" x14ac:dyDescent="0.3">
      <c r="A674" s="64"/>
      <c r="B674" s="39">
        <v>0.625</v>
      </c>
      <c r="C674" s="39">
        <v>0.66666666666666696</v>
      </c>
      <c r="D674" s="18" t="str">
        <f>+IF(A674="",D673,IF(ISERROR(VLOOKUP(A674,'[1]Mode opératoire'!$D$5:$D$17,1,FALSE)),"","FERIE "))</f>
        <v/>
      </c>
      <c r="E674" s="18" t="str">
        <f t="shared" si="33"/>
        <v/>
      </c>
      <c r="F674" s="18" t="str">
        <f t="shared" si="32"/>
        <v>JOUR</v>
      </c>
      <c r="G674" s="40" t="str">
        <f t="shared" si="34"/>
        <v>JOUR</v>
      </c>
      <c r="H674" s="41"/>
      <c r="I674" s="42"/>
      <c r="J674" s="42"/>
      <c r="K674" s="42"/>
      <c r="L674" s="43"/>
      <c r="M674" s="83"/>
      <c r="N674" s="83"/>
      <c r="O674" s="83"/>
      <c r="P674" s="84">
        <v>1</v>
      </c>
    </row>
    <row r="675" spans="1:16" x14ac:dyDescent="0.3">
      <c r="A675" s="64"/>
      <c r="B675" s="39">
        <v>0.66666666666666696</v>
      </c>
      <c r="C675" s="39">
        <v>0.70833333333333404</v>
      </c>
      <c r="D675" s="18" t="str">
        <f>+IF(A675="",D674,IF(ISERROR(VLOOKUP(A675,'[1]Mode opératoire'!$D$5:$D$17,1,FALSE)),"","FERIE "))</f>
        <v/>
      </c>
      <c r="E675" s="18" t="str">
        <f t="shared" si="33"/>
        <v/>
      </c>
      <c r="F675" s="18" t="str">
        <f t="shared" si="32"/>
        <v>JOUR</v>
      </c>
      <c r="G675" s="40" t="str">
        <f t="shared" si="34"/>
        <v>JOUR</v>
      </c>
      <c r="H675" s="41"/>
      <c r="I675" s="42"/>
      <c r="J675" s="42"/>
      <c r="K675" s="42"/>
      <c r="L675" s="43"/>
      <c r="M675" s="83"/>
      <c r="N675" s="83"/>
      <c r="O675" s="83"/>
      <c r="P675" s="84">
        <v>1</v>
      </c>
    </row>
    <row r="676" spans="1:16" x14ac:dyDescent="0.3">
      <c r="A676" s="64"/>
      <c r="B676" s="39">
        <v>0.70833333333333304</v>
      </c>
      <c r="C676" s="39">
        <v>0.75</v>
      </c>
      <c r="D676" s="18" t="str">
        <f>+IF(A676="",D675,IF(ISERROR(VLOOKUP(A676,'[1]Mode opératoire'!$D$5:$D$17,1,FALSE)),"","FERIE "))</f>
        <v/>
      </c>
      <c r="E676" s="18" t="str">
        <f t="shared" si="33"/>
        <v/>
      </c>
      <c r="F676" s="18" t="str">
        <f t="shared" si="32"/>
        <v>JOUR</v>
      </c>
      <c r="G676" s="40" t="str">
        <f t="shared" si="34"/>
        <v>JOUR</v>
      </c>
      <c r="H676" s="41"/>
      <c r="I676" s="42"/>
      <c r="J676" s="42"/>
      <c r="K676" s="42"/>
      <c r="L676" s="43"/>
      <c r="M676" s="83"/>
      <c r="N676" s="83"/>
      <c r="O676" s="83"/>
      <c r="P676" s="84">
        <v>1</v>
      </c>
    </row>
    <row r="677" spans="1:16" x14ac:dyDescent="0.3">
      <c r="A677" s="64"/>
      <c r="B677" s="39">
        <v>0.75</v>
      </c>
      <c r="C677" s="39">
        <v>0.79166666666666696</v>
      </c>
      <c r="D677" s="18" t="str">
        <f>+IF(A677="",D676,IF(ISERROR(VLOOKUP(A677,'[1]Mode opératoire'!$D$5:$D$17,1,FALSE)),"","FERIE "))</f>
        <v/>
      </c>
      <c r="E677" s="18" t="str">
        <f t="shared" si="33"/>
        <v/>
      </c>
      <c r="F677" s="18" t="str">
        <f t="shared" si="32"/>
        <v>JOUR</v>
      </c>
      <c r="G677" s="40" t="str">
        <f t="shared" si="34"/>
        <v>JOUR</v>
      </c>
      <c r="H677" s="41"/>
      <c r="I677" s="42"/>
      <c r="J677" s="42"/>
      <c r="K677" s="42"/>
      <c r="L677" s="43"/>
      <c r="M677" s="83"/>
      <c r="N677" s="83">
        <v>2</v>
      </c>
      <c r="O677" s="83"/>
      <c r="P677" s="84">
        <v>5</v>
      </c>
    </row>
    <row r="678" spans="1:16" x14ac:dyDescent="0.3">
      <c r="A678" s="64"/>
      <c r="B678" s="39">
        <v>0.79166666666666696</v>
      </c>
      <c r="C678" s="39">
        <v>0.83333333333333404</v>
      </c>
      <c r="D678" s="18" t="str">
        <f>+IF(A678="",D677,IF(ISERROR(VLOOKUP(A678,'[1]Mode opératoire'!$D$5:$D$17,1,FALSE)),"","FERIE "))</f>
        <v/>
      </c>
      <c r="E678" s="18" t="str">
        <f t="shared" si="33"/>
        <v/>
      </c>
      <c r="F678" s="18" t="str">
        <f t="shared" si="32"/>
        <v>JOUR</v>
      </c>
      <c r="G678" s="40" t="str">
        <f t="shared" si="34"/>
        <v>JOUR</v>
      </c>
      <c r="H678" s="41" t="s">
        <v>33</v>
      </c>
      <c r="I678" s="42"/>
      <c r="J678" s="42"/>
      <c r="K678" s="42" t="s">
        <v>33</v>
      </c>
      <c r="L678" s="43"/>
      <c r="M678" s="83"/>
      <c r="N678" s="83">
        <v>2</v>
      </c>
      <c r="O678" s="83"/>
      <c r="P678" s="84">
        <v>5</v>
      </c>
    </row>
    <row r="679" spans="1:16" x14ac:dyDescent="0.3">
      <c r="A679" s="64"/>
      <c r="B679" s="39">
        <v>0.83333333333333304</v>
      </c>
      <c r="C679" s="39">
        <v>0.875</v>
      </c>
      <c r="D679" s="18" t="str">
        <f>+IF(A679="",D678,IF(ISERROR(VLOOKUP(A679,'[1]Mode opératoire'!$D$5:$D$17,1,FALSE)),"","FERIE "))</f>
        <v/>
      </c>
      <c r="E679" s="18" t="str">
        <f t="shared" si="33"/>
        <v/>
      </c>
      <c r="F679" s="18" t="str">
        <f t="shared" si="32"/>
        <v>JOUR</v>
      </c>
      <c r="G679" s="40" t="str">
        <f t="shared" si="34"/>
        <v>JOUR</v>
      </c>
      <c r="H679" s="41" t="s">
        <v>38</v>
      </c>
      <c r="I679" s="42"/>
      <c r="J679" s="42"/>
      <c r="K679" s="42"/>
      <c r="L679" s="43"/>
      <c r="M679" s="83"/>
      <c r="N679" s="83">
        <v>2</v>
      </c>
      <c r="O679" s="83"/>
      <c r="P679" s="84">
        <v>5</v>
      </c>
    </row>
    <row r="680" spans="1:16" x14ac:dyDescent="0.3">
      <c r="A680" s="64"/>
      <c r="B680" s="50">
        <v>0.875</v>
      </c>
      <c r="C680" s="50">
        <v>0.91666666666666696</v>
      </c>
      <c r="D680" s="51" t="str">
        <f>+IF(A680="",D679,IF(ISERROR(VLOOKUP(A680,'[1]Mode opératoire'!$D$5:$D$17,1,FALSE)),"","FERIE "))</f>
        <v/>
      </c>
      <c r="E680" s="51" t="str">
        <f t="shared" si="33"/>
        <v/>
      </c>
      <c r="F680" s="51" t="str">
        <f t="shared" si="32"/>
        <v>NUIT</v>
      </c>
      <c r="G680" s="52" t="str">
        <f t="shared" si="34"/>
        <v>NUIT</v>
      </c>
      <c r="H680" s="53"/>
      <c r="I680" s="54"/>
      <c r="J680" s="54"/>
      <c r="K680" s="54"/>
      <c r="L680" s="55"/>
      <c r="M680" s="88"/>
      <c r="N680" s="88">
        <v>2</v>
      </c>
      <c r="O680" s="88"/>
      <c r="P680" s="89">
        <v>5</v>
      </c>
    </row>
    <row r="681" spans="1:16" x14ac:dyDescent="0.3">
      <c r="A681" s="64"/>
      <c r="B681" s="39">
        <v>0.91666666666666696</v>
      </c>
      <c r="C681" s="39">
        <v>0.95833333333333404</v>
      </c>
      <c r="D681" s="18" t="str">
        <f>+IF(A681="",D680,IF(ISERROR(VLOOKUP(A681,'[1]Mode opératoire'!$D$5:$D$17,1,FALSE)),"","FERIE "))</f>
        <v/>
      </c>
      <c r="E681" s="18" t="str">
        <f t="shared" si="33"/>
        <v/>
      </c>
      <c r="F681" s="18" t="str">
        <f t="shared" si="32"/>
        <v>NUIT</v>
      </c>
      <c r="G681" s="40" t="str">
        <f t="shared" si="34"/>
        <v>NUIT</v>
      </c>
      <c r="H681" s="41"/>
      <c r="I681" s="42"/>
      <c r="J681" s="42"/>
      <c r="K681" s="42"/>
      <c r="L681" s="43"/>
      <c r="M681" s="83"/>
      <c r="N681" s="83">
        <v>2</v>
      </c>
      <c r="O681" s="83"/>
      <c r="P681" s="84">
        <v>5</v>
      </c>
    </row>
    <row r="682" spans="1:16" ht="14.4" thickBot="1" x14ac:dyDescent="0.35">
      <c r="A682" s="65"/>
      <c r="B682" s="57">
        <v>0.95833333333333304</v>
      </c>
      <c r="C682" s="57">
        <v>1</v>
      </c>
      <c r="D682" s="58" t="str">
        <f>+IF(A682="",D681,IF(ISERROR(VLOOKUP(A682,'[1]Mode opératoire'!$D$5:$D$17,1,FALSE)),"","FERIE "))</f>
        <v/>
      </c>
      <c r="E682" s="58" t="str">
        <f t="shared" si="33"/>
        <v/>
      </c>
      <c r="F682" s="58" t="str">
        <f t="shared" si="32"/>
        <v>NUIT</v>
      </c>
      <c r="G682" s="59" t="str">
        <f t="shared" si="34"/>
        <v>NUIT</v>
      </c>
      <c r="H682" s="60" t="s">
        <v>37</v>
      </c>
      <c r="I682" s="61"/>
      <c r="J682" s="61"/>
      <c r="K682" s="61" t="s">
        <v>37</v>
      </c>
      <c r="L682" s="62"/>
      <c r="M682" s="90"/>
      <c r="N682" s="90">
        <v>2</v>
      </c>
      <c r="O682" s="90"/>
      <c r="P682" s="91">
        <v>5</v>
      </c>
    </row>
    <row r="683" spans="1:16" x14ac:dyDescent="0.3">
      <c r="A683" s="63">
        <f>IF(ISERROR(MONTH(A659)=MONTH(A659+1)),"",IF(MONTH(A659)=MONTH(A659+1),A659+1,""))</f>
        <v>42764</v>
      </c>
      <c r="B683" s="32">
        <v>0</v>
      </c>
      <c r="C683" s="32">
        <v>4.1666666666666664E-2</v>
      </c>
      <c r="D683" s="33" t="str">
        <f>+IF(A683="",D682,IF(ISERROR(VLOOKUP(A683,'[1]Mode opératoire'!$D$5:$D$17,1,FALSE)),"","FERIE "))</f>
        <v/>
      </c>
      <c r="E683" s="33" t="str">
        <f t="shared" si="33"/>
        <v xml:space="preserve">DIMANCHE </v>
      </c>
      <c r="F683" s="33" t="str">
        <f t="shared" si="32"/>
        <v>NUIT</v>
      </c>
      <c r="G683" s="34" t="str">
        <f t="shared" si="34"/>
        <v>DIMANCHE NUIT</v>
      </c>
      <c r="H683" s="35"/>
      <c r="I683" s="36"/>
      <c r="J683" s="36"/>
      <c r="K683" s="36"/>
      <c r="L683" s="37"/>
      <c r="M683" s="81"/>
      <c r="N683" s="81"/>
      <c r="O683" s="81"/>
      <c r="P683" s="82"/>
    </row>
    <row r="684" spans="1:16" x14ac:dyDescent="0.3">
      <c r="A684" s="64"/>
      <c r="B684" s="39">
        <v>4.1666666666666664E-2</v>
      </c>
      <c r="C684" s="39">
        <v>8.3333333333333329E-2</v>
      </c>
      <c r="D684" s="18" t="str">
        <f>+IF(A684="",D683,IF(ISERROR(VLOOKUP(A684,'[1]Mode opératoire'!$D$5:$D$17,1,FALSE)),"","FERIE "))</f>
        <v/>
      </c>
      <c r="E684" s="18" t="str">
        <f t="shared" si="33"/>
        <v xml:space="preserve">DIMANCHE </v>
      </c>
      <c r="F684" s="18" t="str">
        <f t="shared" si="32"/>
        <v>NUIT</v>
      </c>
      <c r="G684" s="40" t="str">
        <f t="shared" si="34"/>
        <v>DIMANCHE NUIT</v>
      </c>
      <c r="H684" s="41"/>
      <c r="I684" s="42"/>
      <c r="J684" s="42"/>
      <c r="K684" s="42"/>
      <c r="L684" s="43"/>
      <c r="M684" s="83"/>
      <c r="N684" s="83"/>
      <c r="O684" s="83"/>
      <c r="P684" s="84"/>
    </row>
    <row r="685" spans="1:16" x14ac:dyDescent="0.3">
      <c r="A685" s="64"/>
      <c r="B685" s="39">
        <v>8.3333333333333329E-2</v>
      </c>
      <c r="C685" s="39">
        <v>0.125</v>
      </c>
      <c r="D685" s="18" t="str">
        <f>+IF(A685="",D684,IF(ISERROR(VLOOKUP(A685,'[1]Mode opératoire'!$D$5:$D$17,1,FALSE)),"","FERIE "))</f>
        <v/>
      </c>
      <c r="E685" s="18" t="str">
        <f t="shared" si="33"/>
        <v xml:space="preserve">DIMANCHE </v>
      </c>
      <c r="F685" s="18" t="str">
        <f t="shared" si="32"/>
        <v>NUIT</v>
      </c>
      <c r="G685" s="40" t="str">
        <f t="shared" si="34"/>
        <v>DIMANCHE NUIT</v>
      </c>
      <c r="H685" s="41"/>
      <c r="I685" s="42"/>
      <c r="J685" s="42"/>
      <c r="K685" s="42"/>
      <c r="L685" s="43"/>
      <c r="M685" s="83"/>
      <c r="N685" s="83"/>
      <c r="O685" s="83"/>
      <c r="P685" s="84"/>
    </row>
    <row r="686" spans="1:16" x14ac:dyDescent="0.3">
      <c r="A686" s="64"/>
      <c r="B686" s="39">
        <v>0.125</v>
      </c>
      <c r="C686" s="39">
        <v>0.16666666666666699</v>
      </c>
      <c r="D686" s="18" t="str">
        <f>+IF(A686="",D685,IF(ISERROR(VLOOKUP(A686,'[1]Mode opératoire'!$D$5:$D$17,1,FALSE)),"","FERIE "))</f>
        <v/>
      </c>
      <c r="E686" s="18" t="str">
        <f t="shared" si="33"/>
        <v xml:space="preserve">DIMANCHE </v>
      </c>
      <c r="F686" s="18" t="str">
        <f t="shared" si="32"/>
        <v>NUIT</v>
      </c>
      <c r="G686" s="40" t="str">
        <f t="shared" si="34"/>
        <v>DIMANCHE NUIT</v>
      </c>
      <c r="H686" s="41"/>
      <c r="I686" s="42"/>
      <c r="J686" s="42"/>
      <c r="K686" s="42"/>
      <c r="L686" s="43"/>
      <c r="M686" s="83"/>
      <c r="N686" s="83"/>
      <c r="O686" s="83"/>
      <c r="P686" s="84"/>
    </row>
    <row r="687" spans="1:16" x14ac:dyDescent="0.3">
      <c r="A687" s="64"/>
      <c r="B687" s="39">
        <v>0.16666666666666699</v>
      </c>
      <c r="C687" s="39">
        <v>0.20833333333333401</v>
      </c>
      <c r="D687" s="18" t="str">
        <f>+IF(A687="",D686,IF(ISERROR(VLOOKUP(A687,'[1]Mode opératoire'!$D$5:$D$17,1,FALSE)),"","FERIE "))</f>
        <v/>
      </c>
      <c r="E687" s="18" t="str">
        <f t="shared" si="33"/>
        <v xml:space="preserve">DIMANCHE </v>
      </c>
      <c r="F687" s="18" t="str">
        <f t="shared" si="32"/>
        <v>NUIT</v>
      </c>
      <c r="G687" s="40" t="str">
        <f t="shared" si="34"/>
        <v>DIMANCHE NUIT</v>
      </c>
      <c r="H687" s="41"/>
      <c r="I687" s="42"/>
      <c r="J687" s="42"/>
      <c r="K687" s="42"/>
      <c r="L687" s="43"/>
      <c r="M687" s="83"/>
      <c r="N687" s="83"/>
      <c r="O687" s="83"/>
      <c r="P687" s="84"/>
    </row>
    <row r="688" spans="1:16" x14ac:dyDescent="0.3">
      <c r="A688" s="64"/>
      <c r="B688" s="44">
        <v>0.20833333333333301</v>
      </c>
      <c r="C688" s="44">
        <v>0.25</v>
      </c>
      <c r="D688" s="45" t="str">
        <f>+IF(A688="",D687,IF(ISERROR(VLOOKUP(A688,'[1]Mode opératoire'!$D$5:$D$17,1,FALSE)),"","FERIE "))</f>
        <v/>
      </c>
      <c r="E688" s="45" t="str">
        <f t="shared" si="33"/>
        <v xml:space="preserve">DIMANCHE </v>
      </c>
      <c r="F688" s="45" t="str">
        <f t="shared" si="32"/>
        <v>NUIT</v>
      </c>
      <c r="G688" s="46" t="str">
        <f t="shared" si="34"/>
        <v>DIMANCHE NUIT</v>
      </c>
      <c r="H688" s="47"/>
      <c r="I688" s="48"/>
      <c r="J688" s="48"/>
      <c r="K688" s="48"/>
      <c r="L688" s="49"/>
      <c r="M688" s="85"/>
      <c r="N688" s="85"/>
      <c r="O688" s="85"/>
      <c r="P688" s="86"/>
    </row>
    <row r="689" spans="1:16" x14ac:dyDescent="0.3">
      <c r="A689" s="64"/>
      <c r="B689" s="39">
        <v>0.25</v>
      </c>
      <c r="C689" s="39">
        <v>0.29166666666666702</v>
      </c>
      <c r="D689" s="18" t="str">
        <f>+IF(A689="",D688,IF(ISERROR(VLOOKUP(A689,'[1]Mode opératoire'!$D$5:$D$17,1,FALSE)),"","FERIE "))</f>
        <v/>
      </c>
      <c r="E689" s="18" t="str">
        <f t="shared" si="33"/>
        <v xml:space="preserve">DIMANCHE </v>
      </c>
      <c r="F689" s="18" t="str">
        <f t="shared" si="32"/>
        <v>JOUR</v>
      </c>
      <c r="G689" s="40" t="str">
        <f t="shared" si="34"/>
        <v>DIMANCHE JOUR</v>
      </c>
      <c r="H689" s="41"/>
      <c r="I689" s="42"/>
      <c r="J689" s="42"/>
      <c r="K689" s="42"/>
      <c r="L689" s="43"/>
      <c r="M689" s="83"/>
      <c r="N689" s="83"/>
      <c r="O689" s="83"/>
      <c r="P689" s="84"/>
    </row>
    <row r="690" spans="1:16" x14ac:dyDescent="0.3">
      <c r="A690" s="64"/>
      <c r="B690" s="39">
        <v>0.29166666666666702</v>
      </c>
      <c r="C690" s="39">
        <v>0.33333333333333398</v>
      </c>
      <c r="D690" s="18" t="str">
        <f>+IF(A690="",D689,IF(ISERROR(VLOOKUP(A690,'[1]Mode opératoire'!$D$5:$D$17,1,FALSE)),"","FERIE "))</f>
        <v/>
      </c>
      <c r="E690" s="18" t="str">
        <f t="shared" si="33"/>
        <v xml:space="preserve">DIMANCHE </v>
      </c>
      <c r="F690" s="18" t="str">
        <f t="shared" si="32"/>
        <v>JOUR</v>
      </c>
      <c r="G690" s="40" t="str">
        <f t="shared" si="34"/>
        <v>DIMANCHE JOUR</v>
      </c>
      <c r="H690" s="41"/>
      <c r="I690" s="42"/>
      <c r="J690" s="42"/>
      <c r="K690" s="42"/>
      <c r="L690" s="43"/>
      <c r="M690" s="83"/>
      <c r="N690" s="83"/>
      <c r="O690" s="83"/>
      <c r="P690" s="84"/>
    </row>
    <row r="691" spans="1:16" x14ac:dyDescent="0.3">
      <c r="A691" s="64"/>
      <c r="B691" s="39">
        <v>0.33333333333333298</v>
      </c>
      <c r="C691" s="39">
        <v>0.375</v>
      </c>
      <c r="D691" s="18" t="str">
        <f>+IF(A691="",D690,IF(ISERROR(VLOOKUP(A691,'[1]Mode opératoire'!$D$5:$D$17,1,FALSE)),"","FERIE "))</f>
        <v/>
      </c>
      <c r="E691" s="18" t="str">
        <f t="shared" si="33"/>
        <v xml:space="preserve">DIMANCHE </v>
      </c>
      <c r="F691" s="18" t="str">
        <f t="shared" si="32"/>
        <v>JOUR</v>
      </c>
      <c r="G691" s="40" t="str">
        <f t="shared" si="34"/>
        <v>DIMANCHE JOUR</v>
      </c>
      <c r="H691" s="41"/>
      <c r="I691" s="42"/>
      <c r="J691" s="42"/>
      <c r="K691" s="42"/>
      <c r="L691" s="43"/>
      <c r="M691" s="83"/>
      <c r="N691" s="83"/>
      <c r="O691" s="83"/>
      <c r="P691" s="84"/>
    </row>
    <row r="692" spans="1:16" x14ac:dyDescent="0.3">
      <c r="A692" s="64"/>
      <c r="B692" s="39">
        <v>0.375</v>
      </c>
      <c r="C692" s="39">
        <v>0.41666666666666702</v>
      </c>
      <c r="D692" s="18" t="str">
        <f>+IF(A692="",D691,IF(ISERROR(VLOOKUP(A692,'[1]Mode opératoire'!$D$5:$D$17,1,FALSE)),"","FERIE "))</f>
        <v/>
      </c>
      <c r="E692" s="18" t="str">
        <f t="shared" si="33"/>
        <v xml:space="preserve">DIMANCHE </v>
      </c>
      <c r="F692" s="18" t="str">
        <f t="shared" si="32"/>
        <v>JOUR</v>
      </c>
      <c r="G692" s="40" t="str">
        <f t="shared" si="34"/>
        <v>DIMANCHE JOUR</v>
      </c>
      <c r="H692" s="41"/>
      <c r="I692" s="42"/>
      <c r="J692" s="42"/>
      <c r="K692" s="42"/>
      <c r="L692" s="43"/>
      <c r="M692" s="83"/>
      <c r="N692" s="83"/>
      <c r="O692" s="83"/>
      <c r="P692" s="84"/>
    </row>
    <row r="693" spans="1:16" x14ac:dyDescent="0.3">
      <c r="A693" s="64"/>
      <c r="B693" s="39">
        <v>0.41666666666666702</v>
      </c>
      <c r="C693" s="39">
        <v>0.45833333333333398</v>
      </c>
      <c r="D693" s="18" t="str">
        <f>+IF(A693="",D692,IF(ISERROR(VLOOKUP(A693,'[1]Mode opératoire'!$D$5:$D$17,1,FALSE)),"","FERIE "))</f>
        <v/>
      </c>
      <c r="E693" s="18" t="str">
        <f t="shared" si="33"/>
        <v xml:space="preserve">DIMANCHE </v>
      </c>
      <c r="F693" s="18" t="str">
        <f t="shared" si="32"/>
        <v>JOUR</v>
      </c>
      <c r="G693" s="40" t="str">
        <f t="shared" si="34"/>
        <v>DIMANCHE JOUR</v>
      </c>
      <c r="H693" s="41"/>
      <c r="I693" s="42"/>
      <c r="J693" s="42"/>
      <c r="K693" s="42"/>
      <c r="L693" s="43"/>
      <c r="M693" s="83"/>
      <c r="N693" s="83"/>
      <c r="O693" s="83"/>
      <c r="P693" s="84"/>
    </row>
    <row r="694" spans="1:16" x14ac:dyDescent="0.3">
      <c r="A694" s="64"/>
      <c r="B694" s="39">
        <v>0.45833333333333298</v>
      </c>
      <c r="C694" s="39">
        <v>0.5</v>
      </c>
      <c r="D694" s="18" t="str">
        <f>+IF(A694="",D693,IF(ISERROR(VLOOKUP(A694,'[1]Mode opératoire'!$D$5:$D$17,1,FALSE)),"","FERIE "))</f>
        <v/>
      </c>
      <c r="E694" s="18" t="str">
        <f t="shared" si="33"/>
        <v xml:space="preserve">DIMANCHE </v>
      </c>
      <c r="F694" s="18" t="str">
        <f t="shared" si="32"/>
        <v>JOUR</v>
      </c>
      <c r="G694" s="40" t="str">
        <f t="shared" si="34"/>
        <v>DIMANCHE JOUR</v>
      </c>
      <c r="H694" s="41"/>
      <c r="I694" s="42" t="s">
        <v>39</v>
      </c>
      <c r="J694" s="42"/>
      <c r="K694" s="42" t="s">
        <v>39</v>
      </c>
      <c r="L694" s="43"/>
      <c r="M694" s="83"/>
      <c r="N694" s="83">
        <v>1</v>
      </c>
      <c r="O694" s="83"/>
      <c r="P694" s="84">
        <v>2</v>
      </c>
    </row>
    <row r="695" spans="1:16" x14ac:dyDescent="0.3">
      <c r="A695" s="64"/>
      <c r="B695" s="39">
        <v>0.5</v>
      </c>
      <c r="C695" s="39">
        <v>0.54166666666666696</v>
      </c>
      <c r="D695" s="18" t="str">
        <f>+IF(A695="",D694,IF(ISERROR(VLOOKUP(A695,'[1]Mode opératoire'!$D$5:$D$17,1,FALSE)),"","FERIE "))</f>
        <v/>
      </c>
      <c r="E695" s="18" t="str">
        <f t="shared" si="33"/>
        <v xml:space="preserve">DIMANCHE </v>
      </c>
      <c r="F695" s="18" t="str">
        <f t="shared" si="32"/>
        <v>JOUR</v>
      </c>
      <c r="G695" s="40" t="str">
        <f t="shared" si="34"/>
        <v>DIMANCHE JOUR</v>
      </c>
      <c r="H695" s="41"/>
      <c r="I695" s="42"/>
      <c r="J695" s="42"/>
      <c r="K695" s="42" t="s">
        <v>40</v>
      </c>
      <c r="L695" s="43"/>
      <c r="M695" s="83"/>
      <c r="N695" s="83">
        <v>1</v>
      </c>
      <c r="O695" s="83"/>
      <c r="P695" s="84">
        <v>2</v>
      </c>
    </row>
    <row r="696" spans="1:16" x14ac:dyDescent="0.3">
      <c r="A696" s="64"/>
      <c r="B696" s="39">
        <v>0.54166666666666696</v>
      </c>
      <c r="C696" s="39">
        <v>0.58333333333333404</v>
      </c>
      <c r="D696" s="18" t="str">
        <f>+IF(A696="",D695,IF(ISERROR(VLOOKUP(A696,'[1]Mode opératoire'!$D$5:$D$17,1,FALSE)),"","FERIE "))</f>
        <v/>
      </c>
      <c r="E696" s="18" t="str">
        <f t="shared" si="33"/>
        <v xml:space="preserve">DIMANCHE </v>
      </c>
      <c r="F696" s="18" t="str">
        <f t="shared" si="32"/>
        <v>JOUR</v>
      </c>
      <c r="G696" s="40" t="str">
        <f t="shared" si="34"/>
        <v>DIMANCHE JOUR</v>
      </c>
      <c r="H696" s="41"/>
      <c r="I696" s="42"/>
      <c r="J696" s="42"/>
      <c r="K696" s="42"/>
      <c r="L696" s="43"/>
      <c r="M696" s="83"/>
      <c r="N696" s="83">
        <v>1</v>
      </c>
      <c r="O696" s="83"/>
      <c r="P696" s="84">
        <v>2</v>
      </c>
    </row>
    <row r="697" spans="1:16" x14ac:dyDescent="0.3">
      <c r="A697" s="64"/>
      <c r="B697" s="39">
        <v>0.58333333333333304</v>
      </c>
      <c r="C697" s="39">
        <v>0.625</v>
      </c>
      <c r="D697" s="18" t="str">
        <f>+IF(A697="",D696,IF(ISERROR(VLOOKUP(A697,'[1]Mode opératoire'!$D$5:$D$17,1,FALSE)),"","FERIE "))</f>
        <v/>
      </c>
      <c r="E697" s="18" t="str">
        <f t="shared" si="33"/>
        <v xml:space="preserve">DIMANCHE </v>
      </c>
      <c r="F697" s="18" t="str">
        <f t="shared" si="32"/>
        <v>JOUR</v>
      </c>
      <c r="G697" s="40" t="str">
        <f t="shared" si="34"/>
        <v>DIMANCHE JOUR</v>
      </c>
      <c r="H697" s="41" t="s">
        <v>54</v>
      </c>
      <c r="I697" s="42"/>
      <c r="J697" s="42"/>
      <c r="K697" s="42"/>
      <c r="L697" s="43"/>
      <c r="M697" s="83"/>
      <c r="N697" s="83">
        <v>2</v>
      </c>
      <c r="O697" s="83"/>
      <c r="P697" s="84">
        <v>5</v>
      </c>
    </row>
    <row r="698" spans="1:16" x14ac:dyDescent="0.3">
      <c r="A698" s="64"/>
      <c r="B698" s="39">
        <v>0.625</v>
      </c>
      <c r="C698" s="39">
        <v>0.66666666666666696</v>
      </c>
      <c r="D698" s="18" t="str">
        <f>+IF(A698="",D697,IF(ISERROR(VLOOKUP(A698,'[1]Mode opératoire'!$D$5:$D$17,1,FALSE)),"","FERIE "))</f>
        <v/>
      </c>
      <c r="E698" s="18" t="str">
        <f t="shared" si="33"/>
        <v xml:space="preserve">DIMANCHE </v>
      </c>
      <c r="F698" s="18" t="str">
        <f t="shared" si="32"/>
        <v>JOUR</v>
      </c>
      <c r="G698" s="40" t="str">
        <f t="shared" si="34"/>
        <v>DIMANCHE JOUR</v>
      </c>
      <c r="H698" s="41" t="s">
        <v>55</v>
      </c>
      <c r="I698" s="42"/>
      <c r="J698" s="42"/>
      <c r="K698" s="42"/>
      <c r="L698" s="43"/>
      <c r="M698" s="83"/>
      <c r="N698" s="83">
        <v>2</v>
      </c>
      <c r="O698" s="83"/>
      <c r="P698" s="84">
        <v>5</v>
      </c>
    </row>
    <row r="699" spans="1:16" x14ac:dyDescent="0.3">
      <c r="A699" s="64"/>
      <c r="B699" s="39">
        <v>0.66666666666666696</v>
      </c>
      <c r="C699" s="39">
        <v>0.70833333333333404</v>
      </c>
      <c r="D699" s="18" t="str">
        <f>+IF(A699="",D698,IF(ISERROR(VLOOKUP(A699,'[1]Mode opératoire'!$D$5:$D$17,1,FALSE)),"","FERIE "))</f>
        <v/>
      </c>
      <c r="E699" s="18" t="str">
        <f t="shared" si="33"/>
        <v xml:space="preserve">DIMANCHE </v>
      </c>
      <c r="F699" s="18" t="str">
        <f t="shared" si="32"/>
        <v>JOUR</v>
      </c>
      <c r="G699" s="40" t="str">
        <f t="shared" si="34"/>
        <v>DIMANCHE JOUR</v>
      </c>
      <c r="H699" s="41"/>
      <c r="I699" s="42"/>
      <c r="J699" s="42"/>
      <c r="K699" s="42"/>
      <c r="L699" s="43"/>
      <c r="M699" s="83"/>
      <c r="N699" s="83">
        <v>2</v>
      </c>
      <c r="O699" s="83"/>
      <c r="P699" s="84">
        <v>5</v>
      </c>
    </row>
    <row r="700" spans="1:16" x14ac:dyDescent="0.3">
      <c r="A700" s="64"/>
      <c r="B700" s="39">
        <v>0.70833333333333304</v>
      </c>
      <c r="C700" s="39">
        <v>0.75</v>
      </c>
      <c r="D700" s="18" t="str">
        <f>+IF(A700="",D699,IF(ISERROR(VLOOKUP(A700,'[1]Mode opératoire'!$D$5:$D$17,1,FALSE)),"","FERIE "))</f>
        <v/>
      </c>
      <c r="E700" s="18" t="str">
        <f t="shared" si="33"/>
        <v xml:space="preserve">DIMANCHE </v>
      </c>
      <c r="F700" s="18" t="str">
        <f t="shared" si="32"/>
        <v>JOUR</v>
      </c>
      <c r="G700" s="40" t="str">
        <f t="shared" si="34"/>
        <v>DIMANCHE JOUR</v>
      </c>
      <c r="H700" s="41"/>
      <c r="I700" s="42"/>
      <c r="J700" s="42"/>
      <c r="K700" s="42"/>
      <c r="L700" s="43"/>
      <c r="M700" s="83"/>
      <c r="N700" s="83">
        <v>2</v>
      </c>
      <c r="O700" s="83"/>
      <c r="P700" s="84">
        <v>5</v>
      </c>
    </row>
    <row r="701" spans="1:16" x14ac:dyDescent="0.3">
      <c r="A701" s="64"/>
      <c r="B701" s="39">
        <v>0.75</v>
      </c>
      <c r="C701" s="39">
        <v>0.79166666666666696</v>
      </c>
      <c r="D701" s="18" t="str">
        <f>+IF(A701="",D700,IF(ISERROR(VLOOKUP(A701,'[1]Mode opératoire'!$D$5:$D$17,1,FALSE)),"","FERIE "))</f>
        <v/>
      </c>
      <c r="E701" s="18" t="str">
        <f t="shared" si="33"/>
        <v xml:space="preserve">DIMANCHE </v>
      </c>
      <c r="F701" s="18" t="str">
        <f t="shared" si="32"/>
        <v>JOUR</v>
      </c>
      <c r="G701" s="40" t="str">
        <f t="shared" si="34"/>
        <v>DIMANCHE JOUR</v>
      </c>
      <c r="H701" s="41" t="s">
        <v>57</v>
      </c>
      <c r="I701" s="42" t="s">
        <v>57</v>
      </c>
      <c r="J701" s="42"/>
      <c r="K701" s="42" t="s">
        <v>57</v>
      </c>
      <c r="L701" s="43"/>
      <c r="M701" s="83"/>
      <c r="N701" s="83">
        <v>2</v>
      </c>
      <c r="O701" s="83"/>
      <c r="P701" s="84">
        <v>5</v>
      </c>
    </row>
    <row r="702" spans="1:16" x14ac:dyDescent="0.3">
      <c r="A702" s="64"/>
      <c r="B702" s="39">
        <v>0.79166666666666696</v>
      </c>
      <c r="C702" s="39">
        <v>0.83333333333333404</v>
      </c>
      <c r="D702" s="18" t="str">
        <f>+IF(A702="",D701,IF(ISERROR(VLOOKUP(A702,'[1]Mode opératoire'!$D$5:$D$17,1,FALSE)),"","FERIE "))</f>
        <v/>
      </c>
      <c r="E702" s="18" t="str">
        <f t="shared" si="33"/>
        <v xml:space="preserve">DIMANCHE </v>
      </c>
      <c r="F702" s="18" t="str">
        <f t="shared" si="32"/>
        <v>JOUR</v>
      </c>
      <c r="G702" s="40" t="str">
        <f t="shared" si="34"/>
        <v>DIMANCHE JOUR</v>
      </c>
      <c r="H702" s="41"/>
      <c r="I702" s="42"/>
      <c r="J702" s="42"/>
      <c r="K702" s="42"/>
      <c r="L702" s="43"/>
      <c r="M702" s="83"/>
      <c r="N702" s="83"/>
      <c r="O702" s="83"/>
      <c r="P702" s="84"/>
    </row>
    <row r="703" spans="1:16" x14ac:dyDescent="0.3">
      <c r="A703" s="64"/>
      <c r="B703" s="39">
        <v>0.83333333333333304</v>
      </c>
      <c r="C703" s="39">
        <v>0.875</v>
      </c>
      <c r="D703" s="18" t="str">
        <f>+IF(A703="",D702,IF(ISERROR(VLOOKUP(A703,'[1]Mode opératoire'!$D$5:$D$17,1,FALSE)),"","FERIE "))</f>
        <v/>
      </c>
      <c r="E703" s="18" t="str">
        <f t="shared" si="33"/>
        <v xml:space="preserve">DIMANCHE </v>
      </c>
      <c r="F703" s="18" t="str">
        <f t="shared" si="32"/>
        <v>JOUR</v>
      </c>
      <c r="G703" s="40" t="str">
        <f t="shared" si="34"/>
        <v>DIMANCHE JOUR</v>
      </c>
      <c r="H703" s="41"/>
      <c r="I703" s="42"/>
      <c r="J703" s="42"/>
      <c r="K703" s="42"/>
      <c r="L703" s="43"/>
      <c r="M703" s="83"/>
      <c r="N703" s="83"/>
      <c r="O703" s="83"/>
      <c r="P703" s="84"/>
    </row>
    <row r="704" spans="1:16" x14ac:dyDescent="0.3">
      <c r="A704" s="64"/>
      <c r="B704" s="50">
        <v>0.875</v>
      </c>
      <c r="C704" s="50">
        <v>0.91666666666666696</v>
      </c>
      <c r="D704" s="51" t="str">
        <f>+IF(A704="",D703,IF(ISERROR(VLOOKUP(A704,'[1]Mode opératoire'!$D$5:$D$17,1,FALSE)),"","FERIE "))</f>
        <v/>
      </c>
      <c r="E704" s="51" t="str">
        <f t="shared" si="33"/>
        <v xml:space="preserve">DIMANCHE </v>
      </c>
      <c r="F704" s="51" t="str">
        <f t="shared" si="32"/>
        <v>NUIT</v>
      </c>
      <c r="G704" s="52" t="str">
        <f t="shared" si="34"/>
        <v>DIMANCHE NUIT</v>
      </c>
      <c r="H704" s="53"/>
      <c r="I704" s="54"/>
      <c r="J704" s="54"/>
      <c r="K704" s="54"/>
      <c r="L704" s="55"/>
      <c r="M704" s="88"/>
      <c r="N704" s="88"/>
      <c r="O704" s="88"/>
      <c r="P704" s="89"/>
    </row>
    <row r="705" spans="1:16" x14ac:dyDescent="0.3">
      <c r="A705" s="64"/>
      <c r="B705" s="39">
        <v>0.91666666666666696</v>
      </c>
      <c r="C705" s="39">
        <v>0.95833333333333404</v>
      </c>
      <c r="D705" s="18" t="str">
        <f>+IF(A705="",D704,IF(ISERROR(VLOOKUP(A705,'[1]Mode opératoire'!$D$5:$D$17,1,FALSE)),"","FERIE "))</f>
        <v/>
      </c>
      <c r="E705" s="18" t="str">
        <f t="shared" si="33"/>
        <v xml:space="preserve">DIMANCHE </v>
      </c>
      <c r="F705" s="18" t="str">
        <f t="shared" si="32"/>
        <v>NUIT</v>
      </c>
      <c r="G705" s="40" t="str">
        <f t="shared" si="34"/>
        <v>DIMANCHE NUIT</v>
      </c>
      <c r="H705" s="41"/>
      <c r="I705" s="42"/>
      <c r="J705" s="42"/>
      <c r="K705" s="42"/>
      <c r="L705" s="43"/>
      <c r="M705" s="83"/>
      <c r="N705" s="83"/>
      <c r="O705" s="83"/>
      <c r="P705" s="84"/>
    </row>
    <row r="706" spans="1:16" ht="14.4" thickBot="1" x14ac:dyDescent="0.35">
      <c r="A706" s="65"/>
      <c r="B706" s="57">
        <v>0.95833333333333304</v>
      </c>
      <c r="C706" s="57">
        <v>1</v>
      </c>
      <c r="D706" s="58" t="str">
        <f>+IF(A706="",D705,IF(ISERROR(VLOOKUP(A706,'[1]Mode opératoire'!$D$5:$D$17,1,FALSE)),"","FERIE "))</f>
        <v/>
      </c>
      <c r="E706" s="58" t="str">
        <f t="shared" si="33"/>
        <v xml:space="preserve">DIMANCHE </v>
      </c>
      <c r="F706" s="58" t="str">
        <f t="shared" si="32"/>
        <v>NUIT</v>
      </c>
      <c r="G706" s="59" t="str">
        <f t="shared" si="34"/>
        <v>DIMANCHE NUIT</v>
      </c>
      <c r="H706" s="60"/>
      <c r="I706" s="61"/>
      <c r="J706" s="61"/>
      <c r="K706" s="61"/>
      <c r="L706" s="62"/>
      <c r="M706" s="90"/>
      <c r="N706" s="90"/>
      <c r="O706" s="90"/>
      <c r="P706" s="91"/>
    </row>
    <row r="707" spans="1:16" x14ac:dyDescent="0.3">
      <c r="A707" s="63">
        <f>IF(ISERROR(MONTH(A683)=MONTH(A683+1)),"",IF(MONTH(A683)=MONTH(A683+1),A683+1,""))</f>
        <v>42765</v>
      </c>
      <c r="B707" s="32">
        <v>0</v>
      </c>
      <c r="C707" s="32">
        <v>4.1666666666666664E-2</v>
      </c>
      <c r="D707" s="33" t="str">
        <f>+IF(A707="",D706,IF(ISERROR(VLOOKUP(A707,'[1]Mode opératoire'!$D$5:$D$17,1,FALSE)),"","FERIE "))</f>
        <v/>
      </c>
      <c r="E707" s="33" t="str">
        <f t="shared" si="33"/>
        <v/>
      </c>
      <c r="F707" s="33" t="str">
        <f t="shared" si="32"/>
        <v>NUIT</v>
      </c>
      <c r="G707" s="34" t="str">
        <f t="shared" si="34"/>
        <v>NUIT</v>
      </c>
      <c r="H707" s="35"/>
      <c r="I707" s="36"/>
      <c r="J707" s="36"/>
      <c r="K707" s="36"/>
      <c r="L707" s="37"/>
      <c r="M707" s="81"/>
      <c r="N707" s="81"/>
      <c r="O707" s="81"/>
      <c r="P707" s="82"/>
    </row>
    <row r="708" spans="1:16" x14ac:dyDescent="0.3">
      <c r="A708" s="64"/>
      <c r="B708" s="39">
        <v>4.1666666666666664E-2</v>
      </c>
      <c r="C708" s="39">
        <v>8.3333333333333329E-2</v>
      </c>
      <c r="D708" s="18" t="str">
        <f>+IF(A708="",D707,IF(ISERROR(VLOOKUP(A708,'[1]Mode opératoire'!$D$5:$D$17,1,FALSE)),"","FERIE "))</f>
        <v/>
      </c>
      <c r="E708" s="18" t="str">
        <f t="shared" si="33"/>
        <v/>
      </c>
      <c r="F708" s="18" t="str">
        <f t="shared" si="32"/>
        <v>NUIT</v>
      </c>
      <c r="G708" s="40" t="str">
        <f t="shared" si="34"/>
        <v>NUIT</v>
      </c>
      <c r="H708" s="41"/>
      <c r="I708" s="42"/>
      <c r="J708" s="42"/>
      <c r="K708" s="42"/>
      <c r="L708" s="43"/>
      <c r="M708" s="83"/>
      <c r="N708" s="83"/>
      <c r="O708" s="83"/>
      <c r="P708" s="84"/>
    </row>
    <row r="709" spans="1:16" x14ac:dyDescent="0.3">
      <c r="A709" s="64"/>
      <c r="B709" s="39">
        <v>8.3333333333333329E-2</v>
      </c>
      <c r="C709" s="39">
        <v>0.125</v>
      </c>
      <c r="D709" s="18" t="str">
        <f>+IF(A709="",D708,IF(ISERROR(VLOOKUP(A709,'[1]Mode opératoire'!$D$5:$D$17,1,FALSE)),"","FERIE "))</f>
        <v/>
      </c>
      <c r="E709" s="18" t="str">
        <f t="shared" si="33"/>
        <v/>
      </c>
      <c r="F709" s="18" t="str">
        <f t="shared" si="32"/>
        <v>NUIT</v>
      </c>
      <c r="G709" s="40" t="str">
        <f t="shared" si="34"/>
        <v>NUIT</v>
      </c>
      <c r="H709" s="41"/>
      <c r="I709" s="42"/>
      <c r="J709" s="42"/>
      <c r="K709" s="42"/>
      <c r="L709" s="43"/>
      <c r="M709" s="83"/>
      <c r="N709" s="83"/>
      <c r="O709" s="83"/>
      <c r="P709" s="84"/>
    </row>
    <row r="710" spans="1:16" x14ac:dyDescent="0.3">
      <c r="A710" s="64"/>
      <c r="B710" s="39">
        <v>0.125</v>
      </c>
      <c r="C710" s="39">
        <v>0.16666666666666699</v>
      </c>
      <c r="D710" s="18" t="str">
        <f>+IF(A710="",D709,IF(ISERROR(VLOOKUP(A710,'[1]Mode opératoire'!$D$5:$D$17,1,FALSE)),"","FERIE "))</f>
        <v/>
      </c>
      <c r="E710" s="18" t="str">
        <f t="shared" si="33"/>
        <v/>
      </c>
      <c r="F710" s="18" t="str">
        <f t="shared" si="32"/>
        <v>NUIT</v>
      </c>
      <c r="G710" s="40" t="str">
        <f t="shared" si="34"/>
        <v>NUIT</v>
      </c>
      <c r="H710" s="41"/>
      <c r="I710" s="42"/>
      <c r="J710" s="42"/>
      <c r="K710" s="42"/>
      <c r="L710" s="43"/>
      <c r="M710" s="83"/>
      <c r="N710" s="83"/>
      <c r="O710" s="83"/>
      <c r="P710" s="84"/>
    </row>
    <row r="711" spans="1:16" x14ac:dyDescent="0.3">
      <c r="A711" s="64"/>
      <c r="B711" s="39">
        <v>0.16666666666666699</v>
      </c>
      <c r="C711" s="39">
        <v>0.20833333333333401</v>
      </c>
      <c r="D711" s="18" t="str">
        <f>+IF(A711="",D710,IF(ISERROR(VLOOKUP(A711,'[1]Mode opératoire'!$D$5:$D$17,1,FALSE)),"","FERIE "))</f>
        <v/>
      </c>
      <c r="E711" s="18" t="str">
        <f t="shared" si="33"/>
        <v/>
      </c>
      <c r="F711" s="18" t="str">
        <f t="shared" si="32"/>
        <v>NUIT</v>
      </c>
      <c r="G711" s="40" t="str">
        <f t="shared" si="34"/>
        <v>NUIT</v>
      </c>
      <c r="H711" s="41"/>
      <c r="I711" s="42"/>
      <c r="J711" s="42"/>
      <c r="K711" s="42"/>
      <c r="L711" s="43"/>
      <c r="M711" s="83"/>
      <c r="N711" s="83"/>
      <c r="O711" s="83"/>
      <c r="P711" s="84"/>
    </row>
    <row r="712" spans="1:16" x14ac:dyDescent="0.3">
      <c r="A712" s="64"/>
      <c r="B712" s="44">
        <v>0.20833333333333301</v>
      </c>
      <c r="C712" s="44">
        <v>0.25</v>
      </c>
      <c r="D712" s="45" t="str">
        <f>+IF(A712="",D711,IF(ISERROR(VLOOKUP(A712,'[1]Mode opératoire'!$D$5:$D$17,1,FALSE)),"","FERIE "))</f>
        <v/>
      </c>
      <c r="E712" s="45" t="str">
        <f t="shared" si="33"/>
        <v/>
      </c>
      <c r="F712" s="45" t="str">
        <f t="shared" si="32"/>
        <v>NUIT</v>
      </c>
      <c r="G712" s="46" t="str">
        <f t="shared" si="34"/>
        <v>NUIT</v>
      </c>
      <c r="H712" s="47"/>
      <c r="I712" s="48"/>
      <c r="J712" s="48"/>
      <c r="K712" s="48"/>
      <c r="L712" s="49"/>
      <c r="M712" s="85"/>
      <c r="N712" s="85"/>
      <c r="O712" s="85"/>
      <c r="P712" s="86"/>
    </row>
    <row r="713" spans="1:16" x14ac:dyDescent="0.3">
      <c r="A713" s="64"/>
      <c r="B713" s="39">
        <v>0.25</v>
      </c>
      <c r="C713" s="39">
        <v>0.29166666666666702</v>
      </c>
      <c r="D713" s="18" t="str">
        <f>+IF(A713="",D712,IF(ISERROR(VLOOKUP(A713,'[1]Mode opératoire'!$D$5:$D$17,1,FALSE)),"","FERIE "))</f>
        <v/>
      </c>
      <c r="E713" s="18" t="str">
        <f t="shared" si="33"/>
        <v/>
      </c>
      <c r="F713" s="18" t="str">
        <f t="shared" si="32"/>
        <v>JOUR</v>
      </c>
      <c r="G713" s="40" t="str">
        <f t="shared" si="34"/>
        <v>JOUR</v>
      </c>
      <c r="H713" s="41"/>
      <c r="I713" s="42"/>
      <c r="J713" s="42"/>
      <c r="K713" s="42"/>
      <c r="L713" s="43"/>
      <c r="M713" s="83"/>
      <c r="N713" s="83"/>
      <c r="O713" s="83"/>
      <c r="P713" s="84"/>
    </row>
    <row r="714" spans="1:16" x14ac:dyDescent="0.3">
      <c r="A714" s="64"/>
      <c r="B714" s="39">
        <v>0.29166666666666702</v>
      </c>
      <c r="C714" s="39">
        <v>0.33333333333333398</v>
      </c>
      <c r="D714" s="18" t="str">
        <f>+IF(A714="",D713,IF(ISERROR(VLOOKUP(A714,'[1]Mode opératoire'!$D$5:$D$17,1,FALSE)),"","FERIE "))</f>
        <v/>
      </c>
      <c r="E714" s="18" t="str">
        <f t="shared" si="33"/>
        <v/>
      </c>
      <c r="F714" s="18" t="str">
        <f t="shared" si="32"/>
        <v>JOUR</v>
      </c>
      <c r="G714" s="40" t="str">
        <f t="shared" si="34"/>
        <v>JOUR</v>
      </c>
      <c r="H714" s="41"/>
      <c r="I714" s="42"/>
      <c r="J714" s="42"/>
      <c r="K714" s="42"/>
      <c r="L714" s="43"/>
      <c r="M714" s="83"/>
      <c r="N714" s="83"/>
      <c r="O714" s="83"/>
      <c r="P714" s="84">
        <v>1</v>
      </c>
    </row>
    <row r="715" spans="1:16" x14ac:dyDescent="0.3">
      <c r="A715" s="64"/>
      <c r="B715" s="39">
        <v>0.33333333333333298</v>
      </c>
      <c r="C715" s="39">
        <v>0.375</v>
      </c>
      <c r="D715" s="18" t="str">
        <f>+IF(A715="",D714,IF(ISERROR(VLOOKUP(A715,'[1]Mode opératoire'!$D$5:$D$17,1,FALSE)),"","FERIE "))</f>
        <v/>
      </c>
      <c r="E715" s="18" t="str">
        <f t="shared" si="33"/>
        <v/>
      </c>
      <c r="F715" s="18" t="str">
        <f t="shared" ref="F715:F754" si="35">+IF(OR(C715&gt;hrssoir,C715&lt;=hrsmatin),"NUIT","JOUR")</f>
        <v>JOUR</v>
      </c>
      <c r="G715" s="40" t="str">
        <f t="shared" si="34"/>
        <v>JOUR</v>
      </c>
      <c r="H715" s="41"/>
      <c r="I715" s="42"/>
      <c r="J715" s="42"/>
      <c r="K715" s="42"/>
      <c r="L715" s="43"/>
      <c r="M715" s="83"/>
      <c r="N715" s="83"/>
      <c r="O715" s="83"/>
      <c r="P715" s="84">
        <v>1</v>
      </c>
    </row>
    <row r="716" spans="1:16" x14ac:dyDescent="0.3">
      <c r="A716" s="64"/>
      <c r="B716" s="39">
        <v>0.375</v>
      </c>
      <c r="C716" s="39">
        <v>0.41666666666666702</v>
      </c>
      <c r="D716" s="18" t="str">
        <f>+IF(A716="",D715,IF(ISERROR(VLOOKUP(A716,'[1]Mode opératoire'!$D$5:$D$17,1,FALSE)),"","FERIE "))</f>
        <v/>
      </c>
      <c r="E716" s="18" t="str">
        <f t="shared" ref="E716:E754" si="36">+IF(A716="",E715,IF(WEEKDAY(A716)=1,"DIMANCHE ",""))</f>
        <v/>
      </c>
      <c r="F716" s="18" t="str">
        <f t="shared" si="35"/>
        <v>JOUR</v>
      </c>
      <c r="G716" s="40" t="str">
        <f t="shared" ref="G716:G754" si="37">+IF(D716="",E716&amp;F716,D716&amp;F716)</f>
        <v>JOUR</v>
      </c>
      <c r="H716" s="41"/>
      <c r="I716" s="42"/>
      <c r="J716" s="42"/>
      <c r="K716" s="42"/>
      <c r="L716" s="43"/>
      <c r="M716" s="83"/>
      <c r="N716" s="83"/>
      <c r="O716" s="83"/>
      <c r="P716" s="84">
        <v>1</v>
      </c>
    </row>
    <row r="717" spans="1:16" x14ac:dyDescent="0.3">
      <c r="A717" s="64"/>
      <c r="B717" s="39">
        <v>0.41666666666666702</v>
      </c>
      <c r="C717" s="39">
        <v>0.45833333333333398</v>
      </c>
      <c r="D717" s="18" t="str">
        <f>+IF(A717="",D716,IF(ISERROR(VLOOKUP(A717,'[1]Mode opératoire'!$D$5:$D$17,1,FALSE)),"","FERIE "))</f>
        <v/>
      </c>
      <c r="E717" s="18" t="str">
        <f t="shared" si="36"/>
        <v/>
      </c>
      <c r="F717" s="18" t="str">
        <f t="shared" si="35"/>
        <v>JOUR</v>
      </c>
      <c r="G717" s="40" t="str">
        <f t="shared" si="37"/>
        <v>JOUR</v>
      </c>
      <c r="H717" s="41"/>
      <c r="I717" s="42"/>
      <c r="J717" s="42"/>
      <c r="K717" s="42"/>
      <c r="L717" s="43"/>
      <c r="M717" s="83"/>
      <c r="N717" s="83"/>
      <c r="O717" s="83"/>
      <c r="P717" s="84">
        <v>1</v>
      </c>
    </row>
    <row r="718" spans="1:16" x14ac:dyDescent="0.3">
      <c r="A718" s="64"/>
      <c r="B718" s="39">
        <v>0.45833333333333298</v>
      </c>
      <c r="C718" s="39">
        <v>0.5</v>
      </c>
      <c r="D718" s="18" t="str">
        <f>+IF(A718="",D717,IF(ISERROR(VLOOKUP(A718,'[1]Mode opératoire'!$D$5:$D$17,1,FALSE)),"","FERIE "))</f>
        <v/>
      </c>
      <c r="E718" s="18" t="str">
        <f t="shared" si="36"/>
        <v/>
      </c>
      <c r="F718" s="18" t="str">
        <f t="shared" si="35"/>
        <v>JOUR</v>
      </c>
      <c r="G718" s="40" t="str">
        <f t="shared" si="37"/>
        <v>JOUR</v>
      </c>
      <c r="H718" s="41"/>
      <c r="I718" s="42"/>
      <c r="J718" s="42"/>
      <c r="K718" s="42"/>
      <c r="L718" s="43"/>
      <c r="M718" s="83"/>
      <c r="N718" s="83"/>
      <c r="O718" s="83"/>
      <c r="P718" s="84">
        <v>1</v>
      </c>
    </row>
    <row r="719" spans="1:16" x14ac:dyDescent="0.3">
      <c r="A719" s="64"/>
      <c r="B719" s="39">
        <v>0.5</v>
      </c>
      <c r="C719" s="39">
        <v>0.54166666666666696</v>
      </c>
      <c r="D719" s="18" t="str">
        <f>+IF(A719="",D718,IF(ISERROR(VLOOKUP(A719,'[1]Mode opératoire'!$D$5:$D$17,1,FALSE)),"","FERIE "))</f>
        <v/>
      </c>
      <c r="E719" s="18" t="str">
        <f t="shared" si="36"/>
        <v/>
      </c>
      <c r="F719" s="18" t="str">
        <f t="shared" si="35"/>
        <v>JOUR</v>
      </c>
      <c r="G719" s="40" t="str">
        <f t="shared" si="37"/>
        <v>JOUR</v>
      </c>
      <c r="H719" s="41"/>
      <c r="I719" s="42"/>
      <c r="J719" s="42"/>
      <c r="K719" s="42"/>
      <c r="L719" s="43"/>
      <c r="M719" s="83"/>
      <c r="N719" s="83"/>
      <c r="O719" s="83"/>
      <c r="P719" s="84">
        <v>1</v>
      </c>
    </row>
    <row r="720" spans="1:16" x14ac:dyDescent="0.3">
      <c r="A720" s="64"/>
      <c r="B720" s="39">
        <v>0.54166666666666696</v>
      </c>
      <c r="C720" s="39">
        <v>0.58333333333333404</v>
      </c>
      <c r="D720" s="18" t="str">
        <f>+IF(A720="",D719,IF(ISERROR(VLOOKUP(A720,'[1]Mode opératoire'!$D$5:$D$17,1,FALSE)),"","FERIE "))</f>
        <v/>
      </c>
      <c r="E720" s="18" t="str">
        <f t="shared" si="36"/>
        <v/>
      </c>
      <c r="F720" s="18" t="str">
        <f t="shared" si="35"/>
        <v>JOUR</v>
      </c>
      <c r="G720" s="40" t="str">
        <f t="shared" si="37"/>
        <v>JOUR</v>
      </c>
      <c r="H720" s="41"/>
      <c r="I720" s="42"/>
      <c r="J720" s="42"/>
      <c r="K720" s="42"/>
      <c r="L720" s="43"/>
      <c r="M720" s="83"/>
      <c r="N720" s="83"/>
      <c r="O720" s="83"/>
      <c r="P720" s="84">
        <v>1</v>
      </c>
    </row>
    <row r="721" spans="1:16" x14ac:dyDescent="0.3">
      <c r="A721" s="64"/>
      <c r="B721" s="39">
        <v>0.58333333333333304</v>
      </c>
      <c r="C721" s="39">
        <v>0.625</v>
      </c>
      <c r="D721" s="18" t="str">
        <f>+IF(A721="",D720,IF(ISERROR(VLOOKUP(A721,'[1]Mode opératoire'!$D$5:$D$17,1,FALSE)),"","FERIE "))</f>
        <v/>
      </c>
      <c r="E721" s="18" t="str">
        <f t="shared" si="36"/>
        <v/>
      </c>
      <c r="F721" s="18" t="str">
        <f t="shared" si="35"/>
        <v>JOUR</v>
      </c>
      <c r="G721" s="40" t="str">
        <f t="shared" si="37"/>
        <v>JOUR</v>
      </c>
      <c r="H721" s="41"/>
      <c r="I721" s="42"/>
      <c r="J721" s="42"/>
      <c r="K721" s="42"/>
      <c r="L721" s="43"/>
      <c r="M721" s="83"/>
      <c r="N721" s="83"/>
      <c r="O721" s="83"/>
      <c r="P721" s="84">
        <v>1</v>
      </c>
    </row>
    <row r="722" spans="1:16" x14ac:dyDescent="0.3">
      <c r="A722" s="64"/>
      <c r="B722" s="39">
        <v>0.625</v>
      </c>
      <c r="C722" s="39">
        <v>0.66666666666666696</v>
      </c>
      <c r="D722" s="18" t="str">
        <f>+IF(A722="",D721,IF(ISERROR(VLOOKUP(A722,'[1]Mode opératoire'!$D$5:$D$17,1,FALSE)),"","FERIE "))</f>
        <v/>
      </c>
      <c r="E722" s="18" t="str">
        <f t="shared" si="36"/>
        <v/>
      </c>
      <c r="F722" s="18" t="str">
        <f t="shared" si="35"/>
        <v>JOUR</v>
      </c>
      <c r="G722" s="40" t="str">
        <f t="shared" si="37"/>
        <v>JOUR</v>
      </c>
      <c r="H722" s="41"/>
      <c r="I722" s="42"/>
      <c r="J722" s="42"/>
      <c r="K722" s="42"/>
      <c r="L722" s="43"/>
      <c r="M722" s="83"/>
      <c r="N722" s="83"/>
      <c r="O722" s="83"/>
      <c r="P722" s="84">
        <v>1</v>
      </c>
    </row>
    <row r="723" spans="1:16" x14ac:dyDescent="0.3">
      <c r="A723" s="64"/>
      <c r="B723" s="39">
        <v>0.66666666666666696</v>
      </c>
      <c r="C723" s="39">
        <v>0.70833333333333404</v>
      </c>
      <c r="D723" s="18" t="str">
        <f>+IF(A723="",D722,IF(ISERROR(VLOOKUP(A723,'[1]Mode opératoire'!$D$5:$D$17,1,FALSE)),"","FERIE "))</f>
        <v/>
      </c>
      <c r="E723" s="18" t="str">
        <f t="shared" si="36"/>
        <v/>
      </c>
      <c r="F723" s="18" t="str">
        <f t="shared" si="35"/>
        <v>JOUR</v>
      </c>
      <c r="G723" s="40" t="str">
        <f t="shared" si="37"/>
        <v>JOUR</v>
      </c>
      <c r="H723" s="41"/>
      <c r="I723" s="42"/>
      <c r="J723" s="42"/>
      <c r="K723" s="42"/>
      <c r="L723" s="43"/>
      <c r="M723" s="83"/>
      <c r="N723" s="83"/>
      <c r="O723" s="83"/>
      <c r="P723" s="84">
        <v>1</v>
      </c>
    </row>
    <row r="724" spans="1:16" x14ac:dyDescent="0.3">
      <c r="A724" s="64"/>
      <c r="B724" s="39">
        <v>0.70833333333333304</v>
      </c>
      <c r="C724" s="39">
        <v>0.75</v>
      </c>
      <c r="D724" s="18" t="str">
        <f>+IF(A724="",D723,IF(ISERROR(VLOOKUP(A724,'[1]Mode opératoire'!$D$5:$D$17,1,FALSE)),"","FERIE "))</f>
        <v/>
      </c>
      <c r="E724" s="18" t="str">
        <f t="shared" si="36"/>
        <v/>
      </c>
      <c r="F724" s="18" t="str">
        <f t="shared" si="35"/>
        <v>JOUR</v>
      </c>
      <c r="G724" s="40" t="str">
        <f t="shared" si="37"/>
        <v>JOUR</v>
      </c>
      <c r="H724" s="41"/>
      <c r="I724" s="42"/>
      <c r="J724" s="42"/>
      <c r="K724" s="42"/>
      <c r="L724" s="43"/>
      <c r="M724" s="83"/>
      <c r="N724" s="83"/>
      <c r="O724" s="83"/>
      <c r="P724" s="84">
        <v>1</v>
      </c>
    </row>
    <row r="725" spans="1:16" x14ac:dyDescent="0.3">
      <c r="A725" s="64"/>
      <c r="B725" s="39">
        <v>0.75</v>
      </c>
      <c r="C725" s="39">
        <v>0.79166666666666696</v>
      </c>
      <c r="D725" s="18" t="str">
        <f>+IF(A725="",D724,IF(ISERROR(VLOOKUP(A725,'[1]Mode opératoire'!$D$5:$D$17,1,FALSE)),"","FERIE "))</f>
        <v/>
      </c>
      <c r="E725" s="18" t="str">
        <f t="shared" si="36"/>
        <v/>
      </c>
      <c r="F725" s="18" t="str">
        <f t="shared" si="35"/>
        <v>JOUR</v>
      </c>
      <c r="G725" s="40" t="str">
        <f t="shared" si="37"/>
        <v>JOUR</v>
      </c>
      <c r="H725" s="41"/>
      <c r="I725" s="42"/>
      <c r="J725" s="42"/>
      <c r="K725" s="42"/>
      <c r="L725" s="43"/>
      <c r="M725" s="83"/>
      <c r="N725" s="83"/>
      <c r="O725" s="83"/>
      <c r="P725" s="84">
        <v>1</v>
      </c>
    </row>
    <row r="726" spans="1:16" x14ac:dyDescent="0.3">
      <c r="A726" s="64"/>
      <c r="B726" s="39">
        <v>0.79166666666666696</v>
      </c>
      <c r="C726" s="39">
        <v>0.83333333333333404</v>
      </c>
      <c r="D726" s="18" t="str">
        <f>+IF(A726="",D725,IF(ISERROR(VLOOKUP(A726,'[1]Mode opératoire'!$D$5:$D$17,1,FALSE)),"","FERIE "))</f>
        <v/>
      </c>
      <c r="E726" s="18" t="str">
        <f t="shared" si="36"/>
        <v/>
      </c>
      <c r="F726" s="18" t="str">
        <f t="shared" si="35"/>
        <v>JOUR</v>
      </c>
      <c r="G726" s="40" t="str">
        <f t="shared" si="37"/>
        <v>JOUR</v>
      </c>
      <c r="H726" s="41"/>
      <c r="I726" s="42"/>
      <c r="J726" s="42"/>
      <c r="K726" s="42"/>
      <c r="L726" s="43"/>
      <c r="M726" s="83"/>
      <c r="N726" s="83"/>
      <c r="O726" s="83"/>
      <c r="P726" s="84">
        <v>1</v>
      </c>
    </row>
    <row r="727" spans="1:16" x14ac:dyDescent="0.3">
      <c r="A727" s="64"/>
      <c r="B727" s="39">
        <v>0.83333333333333304</v>
      </c>
      <c r="C727" s="39">
        <v>0.875</v>
      </c>
      <c r="D727" s="18" t="str">
        <f>+IF(A727="",D726,IF(ISERROR(VLOOKUP(A727,'[1]Mode opératoire'!$D$5:$D$17,1,FALSE)),"","FERIE "))</f>
        <v/>
      </c>
      <c r="E727" s="18" t="str">
        <f t="shared" si="36"/>
        <v/>
      </c>
      <c r="F727" s="18" t="str">
        <f t="shared" si="35"/>
        <v>JOUR</v>
      </c>
      <c r="G727" s="40" t="str">
        <f t="shared" si="37"/>
        <v>JOUR</v>
      </c>
      <c r="H727" s="41"/>
      <c r="I727" s="42"/>
      <c r="J727" s="42"/>
      <c r="K727" s="42"/>
      <c r="L727" s="43"/>
      <c r="M727" s="83"/>
      <c r="N727" s="83"/>
      <c r="O727" s="83"/>
      <c r="P727" s="84">
        <v>1</v>
      </c>
    </row>
    <row r="728" spans="1:16" x14ac:dyDescent="0.3">
      <c r="A728" s="64"/>
      <c r="B728" s="50">
        <v>0.875</v>
      </c>
      <c r="C728" s="50">
        <v>0.91666666666666696</v>
      </c>
      <c r="D728" s="51" t="str">
        <f>+IF(A728="",D727,IF(ISERROR(VLOOKUP(A728,'[1]Mode opératoire'!$D$5:$D$17,1,FALSE)),"","FERIE "))</f>
        <v/>
      </c>
      <c r="E728" s="51" t="str">
        <f t="shared" si="36"/>
        <v/>
      </c>
      <c r="F728" s="51" t="str">
        <f t="shared" si="35"/>
        <v>NUIT</v>
      </c>
      <c r="G728" s="52" t="str">
        <f t="shared" si="37"/>
        <v>NUIT</v>
      </c>
      <c r="H728" s="53"/>
      <c r="I728" s="54"/>
      <c r="J728" s="54"/>
      <c r="K728" s="54"/>
      <c r="L728" s="55"/>
      <c r="M728" s="88"/>
      <c r="N728" s="88"/>
      <c r="O728" s="88"/>
      <c r="P728" s="89">
        <v>1</v>
      </c>
    </row>
    <row r="729" spans="1:16" x14ac:dyDescent="0.3">
      <c r="A729" s="64"/>
      <c r="B729" s="39">
        <v>0.91666666666666696</v>
      </c>
      <c r="C729" s="39">
        <v>0.95833333333333404</v>
      </c>
      <c r="D729" s="18" t="str">
        <f>+IF(A729="",D728,IF(ISERROR(VLOOKUP(A729,'[1]Mode opératoire'!$D$5:$D$17,1,FALSE)),"","FERIE "))</f>
        <v/>
      </c>
      <c r="E729" s="18" t="str">
        <f t="shared" si="36"/>
        <v/>
      </c>
      <c r="F729" s="18" t="str">
        <f t="shared" si="35"/>
        <v>NUIT</v>
      </c>
      <c r="G729" s="40" t="str">
        <f t="shared" si="37"/>
        <v>NUIT</v>
      </c>
      <c r="H729" s="41"/>
      <c r="I729" s="42"/>
      <c r="J729" s="42"/>
      <c r="K729" s="42"/>
      <c r="L729" s="43"/>
      <c r="M729" s="83"/>
      <c r="N729" s="83"/>
      <c r="O729" s="83"/>
      <c r="P729" s="84">
        <v>1</v>
      </c>
    </row>
    <row r="730" spans="1:16" ht="14.4" thickBot="1" x14ac:dyDescent="0.35">
      <c r="A730" s="65"/>
      <c r="B730" s="57">
        <v>0.95833333333333304</v>
      </c>
      <c r="C730" s="57">
        <v>1</v>
      </c>
      <c r="D730" s="58" t="str">
        <f>+IF(A730="",D729,IF(ISERROR(VLOOKUP(A730,'[1]Mode opératoire'!$D$5:$D$17,1,FALSE)),"","FERIE "))</f>
        <v/>
      </c>
      <c r="E730" s="58" t="str">
        <f t="shared" si="36"/>
        <v/>
      </c>
      <c r="F730" s="58" t="str">
        <f t="shared" si="35"/>
        <v>NUIT</v>
      </c>
      <c r="G730" s="59" t="str">
        <f t="shared" si="37"/>
        <v>NUIT</v>
      </c>
      <c r="H730" s="60"/>
      <c r="I730" s="61"/>
      <c r="J730" s="61"/>
      <c r="K730" s="61"/>
      <c r="L730" s="62"/>
      <c r="M730" s="90"/>
      <c r="N730" s="90"/>
      <c r="O730" s="90"/>
      <c r="P730" s="91">
        <v>1</v>
      </c>
    </row>
    <row r="731" spans="1:16" x14ac:dyDescent="0.3">
      <c r="A731" s="63">
        <f>IF(ISERROR(MONTH(A707)=MONTH(A707+1)),"",IF(MONTH(A707)=MONTH(A707+1),A707+1,""))</f>
        <v>42766</v>
      </c>
      <c r="B731" s="32">
        <v>0</v>
      </c>
      <c r="C731" s="32">
        <v>4.1666666666666664E-2</v>
      </c>
      <c r="D731" s="33" t="str">
        <f>+IF(A731="",D730,IF(ISERROR(VLOOKUP(A731,'[1]Mode opératoire'!$D$5:$D$17,1,FALSE)),"","FERIE "))</f>
        <v/>
      </c>
      <c r="E731" s="33" t="str">
        <f t="shared" si="36"/>
        <v/>
      </c>
      <c r="F731" s="33" t="str">
        <f t="shared" si="35"/>
        <v>NUIT</v>
      </c>
      <c r="G731" s="34" t="str">
        <f t="shared" si="37"/>
        <v>NUIT</v>
      </c>
      <c r="H731" s="35"/>
      <c r="I731" s="36"/>
      <c r="J731" s="36"/>
      <c r="K731" s="36"/>
      <c r="L731" s="37"/>
      <c r="M731" s="81"/>
      <c r="N731" s="81"/>
      <c r="O731" s="81"/>
      <c r="P731" s="82"/>
    </row>
    <row r="732" spans="1:16" x14ac:dyDescent="0.3">
      <c r="A732" s="64"/>
      <c r="B732" s="39">
        <v>4.1666666666666664E-2</v>
      </c>
      <c r="C732" s="39">
        <v>8.3333333333333329E-2</v>
      </c>
      <c r="D732" s="18" t="str">
        <f>+IF(A732="",D731,IF(ISERROR(VLOOKUP(A732,'[1]Mode opératoire'!$D$5:$D$17,1,FALSE)),"","FERIE "))</f>
        <v/>
      </c>
      <c r="E732" s="18" t="str">
        <f t="shared" si="36"/>
        <v/>
      </c>
      <c r="F732" s="18" t="str">
        <f t="shared" si="35"/>
        <v>NUIT</v>
      </c>
      <c r="G732" s="40" t="str">
        <f t="shared" si="37"/>
        <v>NUIT</v>
      </c>
      <c r="H732" s="41"/>
      <c r="I732" s="42"/>
      <c r="J732" s="42"/>
      <c r="K732" s="42"/>
      <c r="L732" s="43"/>
      <c r="M732" s="83"/>
      <c r="N732" s="83"/>
      <c r="O732" s="83"/>
      <c r="P732" s="84"/>
    </row>
    <row r="733" spans="1:16" x14ac:dyDescent="0.3">
      <c r="A733" s="64"/>
      <c r="B733" s="39">
        <v>8.3333333333333329E-2</v>
      </c>
      <c r="C733" s="39">
        <v>0.125</v>
      </c>
      <c r="D733" s="18" t="str">
        <f>+IF(A733="",D732,IF(ISERROR(VLOOKUP(A733,'[1]Mode opératoire'!$D$5:$D$17,1,FALSE)),"","FERIE "))</f>
        <v/>
      </c>
      <c r="E733" s="18" t="str">
        <f t="shared" si="36"/>
        <v/>
      </c>
      <c r="F733" s="18" t="str">
        <f t="shared" si="35"/>
        <v>NUIT</v>
      </c>
      <c r="G733" s="40" t="str">
        <f t="shared" si="37"/>
        <v>NUIT</v>
      </c>
      <c r="H733" s="41"/>
      <c r="I733" s="42"/>
      <c r="J733" s="42"/>
      <c r="K733" s="42"/>
      <c r="L733" s="43"/>
      <c r="M733" s="83"/>
      <c r="N733" s="83"/>
      <c r="O733" s="83"/>
      <c r="P733" s="84"/>
    </row>
    <row r="734" spans="1:16" x14ac:dyDescent="0.3">
      <c r="A734" s="64"/>
      <c r="B734" s="39">
        <v>0.125</v>
      </c>
      <c r="C734" s="39">
        <v>0.16666666666666699</v>
      </c>
      <c r="D734" s="18" t="str">
        <f>+IF(A734="",D733,IF(ISERROR(VLOOKUP(A734,'[1]Mode opératoire'!$D$5:$D$17,1,FALSE)),"","FERIE "))</f>
        <v/>
      </c>
      <c r="E734" s="18" t="str">
        <f t="shared" si="36"/>
        <v/>
      </c>
      <c r="F734" s="18" t="str">
        <f t="shared" si="35"/>
        <v>NUIT</v>
      </c>
      <c r="G734" s="40" t="str">
        <f t="shared" si="37"/>
        <v>NUIT</v>
      </c>
      <c r="H734" s="41"/>
      <c r="I734" s="42"/>
      <c r="J734" s="42"/>
      <c r="K734" s="42"/>
      <c r="L734" s="43"/>
      <c r="M734" s="83"/>
      <c r="N734" s="83"/>
      <c r="O734" s="83"/>
      <c r="P734" s="84"/>
    </row>
    <row r="735" spans="1:16" x14ac:dyDescent="0.3">
      <c r="A735" s="64"/>
      <c r="B735" s="39">
        <v>0.16666666666666699</v>
      </c>
      <c r="C735" s="39">
        <v>0.20833333333333401</v>
      </c>
      <c r="D735" s="18" t="str">
        <f>+IF(A735="",D734,IF(ISERROR(VLOOKUP(A735,'[1]Mode opératoire'!$D$5:$D$17,1,FALSE)),"","FERIE "))</f>
        <v/>
      </c>
      <c r="E735" s="18" t="str">
        <f t="shared" si="36"/>
        <v/>
      </c>
      <c r="F735" s="18" t="str">
        <f t="shared" si="35"/>
        <v>NUIT</v>
      </c>
      <c r="G735" s="40" t="str">
        <f t="shared" si="37"/>
        <v>NUIT</v>
      </c>
      <c r="H735" s="41"/>
      <c r="I735" s="42"/>
      <c r="J735" s="42"/>
      <c r="K735" s="42"/>
      <c r="L735" s="43"/>
      <c r="M735" s="83"/>
      <c r="N735" s="83"/>
      <c r="O735" s="83"/>
      <c r="P735" s="84"/>
    </row>
    <row r="736" spans="1:16" x14ac:dyDescent="0.3">
      <c r="A736" s="64"/>
      <c r="B736" s="44">
        <v>0.20833333333333301</v>
      </c>
      <c r="C736" s="44">
        <v>0.25</v>
      </c>
      <c r="D736" s="45" t="str">
        <f>+IF(A736="",D735,IF(ISERROR(VLOOKUP(A736,'[1]Mode opératoire'!$D$5:$D$17,1,FALSE)),"","FERIE "))</f>
        <v/>
      </c>
      <c r="E736" s="45" t="str">
        <f t="shared" si="36"/>
        <v/>
      </c>
      <c r="F736" s="45" t="str">
        <f t="shared" si="35"/>
        <v>NUIT</v>
      </c>
      <c r="G736" s="46" t="str">
        <f t="shared" si="37"/>
        <v>NUIT</v>
      </c>
      <c r="H736" s="47"/>
      <c r="I736" s="48"/>
      <c r="J736" s="48"/>
      <c r="K736" s="48"/>
      <c r="L736" s="49"/>
      <c r="M736" s="85"/>
      <c r="N736" s="85"/>
      <c r="O736" s="85"/>
      <c r="P736" s="86"/>
    </row>
    <row r="737" spans="1:16" x14ac:dyDescent="0.3">
      <c r="A737" s="64"/>
      <c r="B737" s="39">
        <v>0.25</v>
      </c>
      <c r="C737" s="39">
        <v>0.29166666666666702</v>
      </c>
      <c r="D737" s="18" t="str">
        <f>+IF(A737="",D736,IF(ISERROR(VLOOKUP(A737,'[1]Mode opératoire'!$D$5:$D$17,1,FALSE)),"","FERIE "))</f>
        <v/>
      </c>
      <c r="E737" s="18" t="str">
        <f t="shared" si="36"/>
        <v/>
      </c>
      <c r="F737" s="18" t="str">
        <f t="shared" si="35"/>
        <v>JOUR</v>
      </c>
      <c r="G737" s="40" t="str">
        <f t="shared" si="37"/>
        <v>JOUR</v>
      </c>
      <c r="H737" s="41"/>
      <c r="I737" s="42"/>
      <c r="J737" s="42"/>
      <c r="K737" s="42"/>
      <c r="L737" s="43"/>
      <c r="M737" s="83"/>
      <c r="N737" s="83"/>
      <c r="O737" s="83"/>
      <c r="P737" s="84"/>
    </row>
    <row r="738" spans="1:16" x14ac:dyDescent="0.3">
      <c r="A738" s="64"/>
      <c r="B738" s="39">
        <v>0.29166666666666702</v>
      </c>
      <c r="C738" s="39">
        <v>0.33333333333333398</v>
      </c>
      <c r="D738" s="18" t="str">
        <f>+IF(A738="",D737,IF(ISERROR(VLOOKUP(A738,'[1]Mode opératoire'!$D$5:$D$17,1,FALSE)),"","FERIE "))</f>
        <v/>
      </c>
      <c r="E738" s="18" t="str">
        <f t="shared" si="36"/>
        <v/>
      </c>
      <c r="F738" s="18" t="str">
        <f t="shared" si="35"/>
        <v>JOUR</v>
      </c>
      <c r="G738" s="40" t="str">
        <f t="shared" si="37"/>
        <v>JOUR</v>
      </c>
      <c r="H738" s="41"/>
      <c r="I738" s="42"/>
      <c r="J738" s="42"/>
      <c r="K738" s="42"/>
      <c r="L738" s="43"/>
      <c r="M738" s="83"/>
      <c r="N738" s="83"/>
      <c r="O738" s="83"/>
      <c r="P738" s="84">
        <v>1</v>
      </c>
    </row>
    <row r="739" spans="1:16" x14ac:dyDescent="0.3">
      <c r="A739" s="64"/>
      <c r="B739" s="39">
        <v>0.33333333333333298</v>
      </c>
      <c r="C739" s="39">
        <v>0.375</v>
      </c>
      <c r="D739" s="18" t="str">
        <f>+IF(A739="",D738,IF(ISERROR(VLOOKUP(A739,'[1]Mode opératoire'!$D$5:$D$17,1,FALSE)),"","FERIE "))</f>
        <v/>
      </c>
      <c r="E739" s="18" t="str">
        <f t="shared" si="36"/>
        <v/>
      </c>
      <c r="F739" s="18" t="str">
        <f t="shared" si="35"/>
        <v>JOUR</v>
      </c>
      <c r="G739" s="40" t="str">
        <f t="shared" si="37"/>
        <v>JOUR</v>
      </c>
      <c r="H739" s="41"/>
      <c r="I739" s="42"/>
      <c r="J739" s="42"/>
      <c r="K739" s="42"/>
      <c r="L739" s="43"/>
      <c r="M739" s="83"/>
      <c r="N739" s="83"/>
      <c r="O739" s="83"/>
      <c r="P739" s="84">
        <v>1</v>
      </c>
    </row>
    <row r="740" spans="1:16" x14ac:dyDescent="0.3">
      <c r="A740" s="64"/>
      <c r="B740" s="39">
        <v>0.375</v>
      </c>
      <c r="C740" s="39">
        <v>0.41666666666666702</v>
      </c>
      <c r="D740" s="18" t="str">
        <f>+IF(A740="",D739,IF(ISERROR(VLOOKUP(A740,'[1]Mode opératoire'!$D$5:$D$17,1,FALSE)),"","FERIE "))</f>
        <v/>
      </c>
      <c r="E740" s="18" t="str">
        <f t="shared" si="36"/>
        <v/>
      </c>
      <c r="F740" s="18" t="str">
        <f t="shared" si="35"/>
        <v>JOUR</v>
      </c>
      <c r="G740" s="40" t="str">
        <f t="shared" si="37"/>
        <v>JOUR</v>
      </c>
      <c r="H740" s="41"/>
      <c r="I740" s="42"/>
      <c r="J740" s="42"/>
      <c r="K740" s="42"/>
      <c r="L740" s="43"/>
      <c r="M740" s="83"/>
      <c r="N740" s="83"/>
      <c r="O740" s="83"/>
      <c r="P740" s="84">
        <v>1</v>
      </c>
    </row>
    <row r="741" spans="1:16" x14ac:dyDescent="0.3">
      <c r="A741" s="64"/>
      <c r="B741" s="39">
        <v>0.41666666666666702</v>
      </c>
      <c r="C741" s="39">
        <v>0.45833333333333398</v>
      </c>
      <c r="D741" s="18" t="str">
        <f>+IF(A741="",D740,IF(ISERROR(VLOOKUP(A741,'[1]Mode opératoire'!$D$5:$D$17,1,FALSE)),"","FERIE "))</f>
        <v/>
      </c>
      <c r="E741" s="18" t="str">
        <f t="shared" si="36"/>
        <v/>
      </c>
      <c r="F741" s="18" t="str">
        <f t="shared" si="35"/>
        <v>JOUR</v>
      </c>
      <c r="G741" s="40" t="str">
        <f t="shared" si="37"/>
        <v>JOUR</v>
      </c>
      <c r="H741" s="41"/>
      <c r="I741" s="42"/>
      <c r="J741" s="42"/>
      <c r="K741" s="42"/>
      <c r="L741" s="43"/>
      <c r="M741" s="83"/>
      <c r="N741" s="83"/>
      <c r="O741" s="83"/>
      <c r="P741" s="84">
        <v>1</v>
      </c>
    </row>
    <row r="742" spans="1:16" x14ac:dyDescent="0.3">
      <c r="A742" s="64"/>
      <c r="B742" s="39">
        <v>0.45833333333333298</v>
      </c>
      <c r="C742" s="39">
        <v>0.5</v>
      </c>
      <c r="D742" s="18" t="str">
        <f>+IF(A742="",D741,IF(ISERROR(VLOOKUP(A742,'[1]Mode opératoire'!$D$5:$D$17,1,FALSE)),"","FERIE "))</f>
        <v/>
      </c>
      <c r="E742" s="18" t="str">
        <f t="shared" si="36"/>
        <v/>
      </c>
      <c r="F742" s="18" t="str">
        <f t="shared" si="35"/>
        <v>JOUR</v>
      </c>
      <c r="G742" s="40" t="str">
        <f t="shared" si="37"/>
        <v>JOUR</v>
      </c>
      <c r="H742" s="41"/>
      <c r="I742" s="42"/>
      <c r="J742" s="42"/>
      <c r="K742" s="42"/>
      <c r="L742" s="43"/>
      <c r="M742" s="83"/>
      <c r="N742" s="83"/>
      <c r="O742" s="83"/>
      <c r="P742" s="84">
        <v>1</v>
      </c>
    </row>
    <row r="743" spans="1:16" x14ac:dyDescent="0.3">
      <c r="A743" s="64"/>
      <c r="B743" s="39">
        <v>0.5</v>
      </c>
      <c r="C743" s="39">
        <v>0.54166666666666696</v>
      </c>
      <c r="D743" s="18" t="str">
        <f>+IF(A743="",D742,IF(ISERROR(VLOOKUP(A743,'[1]Mode opératoire'!$D$5:$D$17,1,FALSE)),"","FERIE "))</f>
        <v/>
      </c>
      <c r="E743" s="18" t="str">
        <f t="shared" si="36"/>
        <v/>
      </c>
      <c r="F743" s="18" t="str">
        <f t="shared" si="35"/>
        <v>JOUR</v>
      </c>
      <c r="G743" s="40" t="str">
        <f t="shared" si="37"/>
        <v>JOUR</v>
      </c>
      <c r="H743" s="41"/>
      <c r="I743" s="42"/>
      <c r="J743" s="42"/>
      <c r="K743" s="42"/>
      <c r="L743" s="43"/>
      <c r="M743" s="83"/>
      <c r="N743" s="83"/>
      <c r="O743" s="83"/>
      <c r="P743" s="84">
        <v>1</v>
      </c>
    </row>
    <row r="744" spans="1:16" x14ac:dyDescent="0.3">
      <c r="A744" s="64"/>
      <c r="B744" s="39">
        <v>0.54166666666666696</v>
      </c>
      <c r="C744" s="39">
        <v>0.58333333333333404</v>
      </c>
      <c r="D744" s="18" t="str">
        <f>+IF(A744="",D743,IF(ISERROR(VLOOKUP(A744,'[1]Mode opératoire'!$D$5:$D$17,1,FALSE)),"","FERIE "))</f>
        <v/>
      </c>
      <c r="E744" s="18" t="str">
        <f t="shared" si="36"/>
        <v/>
      </c>
      <c r="F744" s="18" t="str">
        <f t="shared" si="35"/>
        <v>JOUR</v>
      </c>
      <c r="G744" s="40" t="str">
        <f t="shared" si="37"/>
        <v>JOUR</v>
      </c>
      <c r="H744" s="41"/>
      <c r="I744" s="42"/>
      <c r="J744" s="42"/>
      <c r="K744" s="42"/>
      <c r="L744" s="43"/>
      <c r="M744" s="83"/>
      <c r="N744" s="83"/>
      <c r="O744" s="83"/>
      <c r="P744" s="84">
        <v>1</v>
      </c>
    </row>
    <row r="745" spans="1:16" x14ac:dyDescent="0.3">
      <c r="A745" s="64"/>
      <c r="B745" s="39">
        <v>0.58333333333333304</v>
      </c>
      <c r="C745" s="39">
        <v>0.625</v>
      </c>
      <c r="D745" s="18" t="str">
        <f>+IF(A745="",D744,IF(ISERROR(VLOOKUP(A745,'[1]Mode opératoire'!$D$5:$D$17,1,FALSE)),"","FERIE "))</f>
        <v/>
      </c>
      <c r="E745" s="18" t="str">
        <f t="shared" si="36"/>
        <v/>
      </c>
      <c r="F745" s="18" t="str">
        <f t="shared" si="35"/>
        <v>JOUR</v>
      </c>
      <c r="G745" s="40" t="str">
        <f t="shared" si="37"/>
        <v>JOUR</v>
      </c>
      <c r="H745" s="41"/>
      <c r="I745" s="42"/>
      <c r="J745" s="42"/>
      <c r="K745" s="42"/>
      <c r="L745" s="43"/>
      <c r="M745" s="83"/>
      <c r="N745" s="83"/>
      <c r="O745" s="83"/>
      <c r="P745" s="84">
        <v>1</v>
      </c>
    </row>
    <row r="746" spans="1:16" x14ac:dyDescent="0.3">
      <c r="A746" s="64"/>
      <c r="B746" s="39">
        <v>0.625</v>
      </c>
      <c r="C746" s="39">
        <v>0.66666666666666696</v>
      </c>
      <c r="D746" s="18" t="str">
        <f>+IF(A746="",D745,IF(ISERROR(VLOOKUP(A746,'[1]Mode opératoire'!$D$5:$D$17,1,FALSE)),"","FERIE "))</f>
        <v/>
      </c>
      <c r="E746" s="18" t="str">
        <f t="shared" si="36"/>
        <v/>
      </c>
      <c r="F746" s="18" t="str">
        <f t="shared" si="35"/>
        <v>JOUR</v>
      </c>
      <c r="G746" s="40" t="str">
        <f t="shared" si="37"/>
        <v>JOUR</v>
      </c>
      <c r="H746" s="41"/>
      <c r="I746" s="42"/>
      <c r="J746" s="42"/>
      <c r="K746" s="42"/>
      <c r="L746" s="43"/>
      <c r="M746" s="83"/>
      <c r="N746" s="83"/>
      <c r="O746" s="83"/>
      <c r="P746" s="84">
        <v>1</v>
      </c>
    </row>
    <row r="747" spans="1:16" x14ac:dyDescent="0.3">
      <c r="A747" s="64"/>
      <c r="B747" s="39">
        <v>0.66666666666666696</v>
      </c>
      <c r="C747" s="39">
        <v>0.70833333333333404</v>
      </c>
      <c r="D747" s="18" t="str">
        <f>+IF(A747="",D746,IF(ISERROR(VLOOKUP(A747,'[1]Mode opératoire'!$D$5:$D$17,1,FALSE)),"","FERIE "))</f>
        <v/>
      </c>
      <c r="E747" s="18" t="str">
        <f t="shared" si="36"/>
        <v/>
      </c>
      <c r="F747" s="18" t="str">
        <f t="shared" si="35"/>
        <v>JOUR</v>
      </c>
      <c r="G747" s="40" t="str">
        <f t="shared" si="37"/>
        <v>JOUR</v>
      </c>
      <c r="H747" s="41"/>
      <c r="I747" s="42"/>
      <c r="J747" s="42"/>
      <c r="K747" s="42"/>
      <c r="L747" s="43"/>
      <c r="M747" s="83"/>
      <c r="N747" s="83"/>
      <c r="O747" s="83"/>
      <c r="P747" s="84">
        <v>1</v>
      </c>
    </row>
    <row r="748" spans="1:16" x14ac:dyDescent="0.3">
      <c r="A748" s="64"/>
      <c r="B748" s="39">
        <v>0.70833333333333304</v>
      </c>
      <c r="C748" s="39">
        <v>0.75</v>
      </c>
      <c r="D748" s="18" t="str">
        <f>+IF(A748="",D747,IF(ISERROR(VLOOKUP(A748,'[1]Mode opératoire'!$D$5:$D$17,1,FALSE)),"","FERIE "))</f>
        <v/>
      </c>
      <c r="E748" s="18" t="str">
        <f t="shared" si="36"/>
        <v/>
      </c>
      <c r="F748" s="18" t="str">
        <f t="shared" si="35"/>
        <v>JOUR</v>
      </c>
      <c r="G748" s="40" t="str">
        <f t="shared" si="37"/>
        <v>JOUR</v>
      </c>
      <c r="H748" s="41"/>
      <c r="I748" s="42"/>
      <c r="J748" s="42"/>
      <c r="K748" s="42"/>
      <c r="L748" s="43"/>
      <c r="M748" s="83"/>
      <c r="N748" s="83"/>
      <c r="O748" s="83"/>
      <c r="P748" s="84">
        <v>1</v>
      </c>
    </row>
    <row r="749" spans="1:16" x14ac:dyDescent="0.3">
      <c r="A749" s="64"/>
      <c r="B749" s="39">
        <v>0.75</v>
      </c>
      <c r="C749" s="39">
        <v>0.79166666666666696</v>
      </c>
      <c r="D749" s="18" t="str">
        <f>+IF(A749="",D748,IF(ISERROR(VLOOKUP(A749,'[1]Mode opératoire'!$D$5:$D$17,1,FALSE)),"","FERIE "))</f>
        <v/>
      </c>
      <c r="E749" s="18" t="str">
        <f t="shared" si="36"/>
        <v/>
      </c>
      <c r="F749" s="18" t="str">
        <f t="shared" si="35"/>
        <v>JOUR</v>
      </c>
      <c r="G749" s="40" t="str">
        <f t="shared" si="37"/>
        <v>JOUR</v>
      </c>
      <c r="H749" s="41"/>
      <c r="I749" s="42"/>
      <c r="J749" s="42"/>
      <c r="K749" s="42"/>
      <c r="L749" s="43"/>
      <c r="M749" s="83"/>
      <c r="N749" s="83">
        <v>2</v>
      </c>
      <c r="O749" s="83"/>
      <c r="P749" s="84">
        <v>5</v>
      </c>
    </row>
    <row r="750" spans="1:16" x14ac:dyDescent="0.3">
      <c r="A750" s="64"/>
      <c r="B750" s="39">
        <v>0.79166666666666696</v>
      </c>
      <c r="C750" s="39">
        <v>0.83333333333333404</v>
      </c>
      <c r="D750" s="18" t="str">
        <f>+IF(A750="",D749,IF(ISERROR(VLOOKUP(A750,'[1]Mode opératoire'!$D$5:$D$17,1,FALSE)),"","FERIE "))</f>
        <v/>
      </c>
      <c r="E750" s="18" t="str">
        <f t="shared" si="36"/>
        <v/>
      </c>
      <c r="F750" s="18" t="str">
        <f t="shared" si="35"/>
        <v>JOUR</v>
      </c>
      <c r="G750" s="40" t="str">
        <f t="shared" si="37"/>
        <v>JOUR</v>
      </c>
      <c r="H750" s="41" t="s">
        <v>33</v>
      </c>
      <c r="I750" s="42"/>
      <c r="J750" s="42"/>
      <c r="K750" s="42" t="s">
        <v>33</v>
      </c>
      <c r="L750" s="43"/>
      <c r="M750" s="83"/>
      <c r="N750" s="83">
        <v>2</v>
      </c>
      <c r="O750" s="83"/>
      <c r="P750" s="84">
        <v>5</v>
      </c>
    </row>
    <row r="751" spans="1:16" x14ac:dyDescent="0.3">
      <c r="A751" s="64"/>
      <c r="B751" s="39">
        <v>0.83333333333333304</v>
      </c>
      <c r="C751" s="39">
        <v>0.875</v>
      </c>
      <c r="D751" s="18" t="str">
        <f>+IF(A751="",D750,IF(ISERROR(VLOOKUP(A751,'[1]Mode opératoire'!$D$5:$D$17,1,FALSE)),"","FERIE "))</f>
        <v/>
      </c>
      <c r="E751" s="18" t="str">
        <f t="shared" si="36"/>
        <v/>
      </c>
      <c r="F751" s="18" t="str">
        <f t="shared" si="35"/>
        <v>JOUR</v>
      </c>
      <c r="G751" s="40" t="str">
        <f t="shared" si="37"/>
        <v>JOUR</v>
      </c>
      <c r="H751" s="41" t="s">
        <v>38</v>
      </c>
      <c r="I751" s="42"/>
      <c r="J751" s="42"/>
      <c r="K751" s="42" t="s">
        <v>35</v>
      </c>
      <c r="L751" s="43"/>
      <c r="M751" s="83"/>
      <c r="N751" s="83">
        <v>2</v>
      </c>
      <c r="O751" s="83"/>
      <c r="P751" s="84">
        <v>5</v>
      </c>
    </row>
    <row r="752" spans="1:16" x14ac:dyDescent="0.3">
      <c r="A752" s="64"/>
      <c r="B752" s="50">
        <v>0.875</v>
      </c>
      <c r="C752" s="50">
        <v>0.91666666666666696</v>
      </c>
      <c r="D752" s="51" t="str">
        <f>+IF(A752="",D751,IF(ISERROR(VLOOKUP(A752,'[1]Mode opératoire'!$D$5:$D$17,1,FALSE)),"","FERIE "))</f>
        <v/>
      </c>
      <c r="E752" s="51" t="str">
        <f t="shared" si="36"/>
        <v/>
      </c>
      <c r="F752" s="51" t="str">
        <f t="shared" si="35"/>
        <v>NUIT</v>
      </c>
      <c r="G752" s="52" t="str">
        <f t="shared" si="37"/>
        <v>NUIT</v>
      </c>
      <c r="H752" s="53"/>
      <c r="I752" s="54"/>
      <c r="J752" s="54"/>
      <c r="K752" s="54" t="s">
        <v>63</v>
      </c>
      <c r="L752" s="55"/>
      <c r="M752" s="88"/>
      <c r="N752" s="88">
        <v>2</v>
      </c>
      <c r="O752" s="88"/>
      <c r="P752" s="89">
        <v>5</v>
      </c>
    </row>
    <row r="753" spans="1:16" x14ac:dyDescent="0.3">
      <c r="A753" s="64"/>
      <c r="B753" s="39">
        <v>0.91666666666666696</v>
      </c>
      <c r="C753" s="39">
        <v>0.95833333333333404</v>
      </c>
      <c r="D753" s="18" t="str">
        <f>+IF(A753="",D752,IF(ISERROR(VLOOKUP(A753,'[1]Mode opératoire'!$D$5:$D$17,1,FALSE)),"","FERIE "))</f>
        <v/>
      </c>
      <c r="E753" s="18" t="str">
        <f t="shared" si="36"/>
        <v/>
      </c>
      <c r="F753" s="18" t="str">
        <f t="shared" si="35"/>
        <v>NUIT</v>
      </c>
      <c r="G753" s="40" t="str">
        <f t="shared" si="37"/>
        <v>NUIT</v>
      </c>
      <c r="H753" s="41"/>
      <c r="I753" s="42"/>
      <c r="J753" s="42"/>
      <c r="K753" s="42"/>
      <c r="L753" s="43"/>
      <c r="M753" s="83"/>
      <c r="N753" s="83">
        <v>2</v>
      </c>
      <c r="O753" s="83"/>
      <c r="P753" s="84">
        <v>5</v>
      </c>
    </row>
    <row r="754" spans="1:16" ht="14.4" thickBot="1" x14ac:dyDescent="0.35">
      <c r="A754" s="65"/>
      <c r="B754" s="57">
        <v>0.95833333333333304</v>
      </c>
      <c r="C754" s="57">
        <v>1</v>
      </c>
      <c r="D754" s="58" t="str">
        <f>+IF(A754="",D753,IF(ISERROR(VLOOKUP(A754,'[1]Mode opératoire'!$D$5:$D$17,1,FALSE)),"","FERIE "))</f>
        <v/>
      </c>
      <c r="E754" s="58" t="str">
        <f t="shared" si="36"/>
        <v/>
      </c>
      <c r="F754" s="58" t="str">
        <f t="shared" si="35"/>
        <v>NUIT</v>
      </c>
      <c r="G754" s="59" t="str">
        <f t="shared" si="37"/>
        <v>NUIT</v>
      </c>
      <c r="H754" s="60" t="s">
        <v>37</v>
      </c>
      <c r="I754" s="61"/>
      <c r="J754" s="61"/>
      <c r="K754" s="61" t="s">
        <v>37</v>
      </c>
      <c r="L754" s="62"/>
      <c r="M754" s="90"/>
      <c r="N754" s="90">
        <v>2</v>
      </c>
      <c r="O754" s="90"/>
      <c r="P754" s="91">
        <v>5</v>
      </c>
    </row>
  </sheetData>
  <sheetProtection formatCells="0" formatColumns="0" formatRows="0" autoFilter="0"/>
  <mergeCells count="33">
    <mergeCell ref="A683:A706"/>
    <mergeCell ref="A707:A730"/>
    <mergeCell ref="A731:A754"/>
    <mergeCell ref="A539:A562"/>
    <mergeCell ref="A563:A586"/>
    <mergeCell ref="A587:A610"/>
    <mergeCell ref="A611:A634"/>
    <mergeCell ref="A635:A658"/>
    <mergeCell ref="A659:A682"/>
    <mergeCell ref="A395:A418"/>
    <mergeCell ref="A419:A442"/>
    <mergeCell ref="A443:A466"/>
    <mergeCell ref="A467:A490"/>
    <mergeCell ref="A491:A514"/>
    <mergeCell ref="A515:A538"/>
    <mergeCell ref="A251:A274"/>
    <mergeCell ref="A275:A298"/>
    <mergeCell ref="A299:A322"/>
    <mergeCell ref="A323:A346"/>
    <mergeCell ref="A347:A370"/>
    <mergeCell ref="A371:A394"/>
    <mergeCell ref="A107:A130"/>
    <mergeCell ref="A131:A154"/>
    <mergeCell ref="A155:A178"/>
    <mergeCell ref="A179:A202"/>
    <mergeCell ref="A203:A226"/>
    <mergeCell ref="A227:A250"/>
    <mergeCell ref="M9:N9"/>
    <mergeCell ref="O9:P9"/>
    <mergeCell ref="A11:A34"/>
    <mergeCell ref="A35:A58"/>
    <mergeCell ref="A59:A82"/>
    <mergeCell ref="A83:A106"/>
  </mergeCells>
  <conditionalFormatting sqref="H385:I385 K385:L385 H299:L384 H386:L451 L452:L466 H467:L610 L629:L634 H635:L754 H11:L292 H612:L628">
    <cfRule type="expression" dxfId="10" priority="11">
      <formula>OR($D11="FERIE ",$E11="DIMANCHE ")</formula>
    </cfRule>
  </conditionalFormatting>
  <conditionalFormatting sqref="M612:P754 M11:P610">
    <cfRule type="expression" dxfId="9" priority="10">
      <formula>OR($D11="FERIE ",$E11="DIMANCHE ")</formula>
    </cfRule>
  </conditionalFormatting>
  <conditionalFormatting sqref="H293:H298 J293:L298">
    <cfRule type="expression" dxfId="8" priority="9">
      <formula>OR($D293="FERIE ",$E293="DIMANCHE ")</formula>
    </cfRule>
  </conditionalFormatting>
  <conditionalFormatting sqref="I293:I298">
    <cfRule type="expression" dxfId="7" priority="8">
      <formula>OR($D293="FERIE ",$E293="DIMANCHE ")</formula>
    </cfRule>
  </conditionalFormatting>
  <conditionalFormatting sqref="H452:K460">
    <cfRule type="expression" dxfId="6" priority="7">
      <formula>OR($D452="FERIE ",$E452="DIMANCHE ")</formula>
    </cfRule>
  </conditionalFormatting>
  <conditionalFormatting sqref="H461:H466 J461:K466">
    <cfRule type="expression" dxfId="5" priority="6">
      <formula>OR($D461="FERIE ",$E461="DIMANCHE ")</formula>
    </cfRule>
  </conditionalFormatting>
  <conditionalFormatting sqref="I461:I466">
    <cfRule type="expression" dxfId="4" priority="5">
      <formula>OR($D461="FERIE ",$E461="DIMANCHE ")</formula>
    </cfRule>
  </conditionalFormatting>
  <conditionalFormatting sqref="H629:H634 J629:K634">
    <cfRule type="expression" dxfId="3" priority="4">
      <formula>OR($D629="FERIE ",$E629="DIMANCHE ")</formula>
    </cfRule>
  </conditionalFormatting>
  <conditionalFormatting sqref="I629:I634">
    <cfRule type="expression" dxfId="2" priority="3">
      <formula>OR($D629="FERIE ",$E629="DIMANCHE ")</formula>
    </cfRule>
  </conditionalFormatting>
  <conditionalFormatting sqref="H611:L611">
    <cfRule type="expression" dxfId="1" priority="2">
      <formula>OR($D611="FERIE ",$E611="DIMANCHE ")</formula>
    </cfRule>
  </conditionalFormatting>
  <conditionalFormatting sqref="M611:P611">
    <cfRule type="expression" dxfId="0" priority="1">
      <formula>OR($D611="FERIE ",$E611="DIMANCHE ")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8" scale="59" orientation="portrait" r:id="rId1"/>
  <rowBreaks count="7" manualBreakCount="7">
    <brk id="106" max="16383" man="1"/>
    <brk id="202" max="16383" man="1"/>
    <brk id="298" max="16383" man="1"/>
    <brk id="394" max="16383" man="1"/>
    <brk id="490" max="16383" man="1"/>
    <brk id="586" max="16383" man="1"/>
    <brk id="6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Janvier</vt:lpstr>
      <vt:lpstr>Feuil2</vt:lpstr>
      <vt:lpstr>Feuil3</vt:lpstr>
      <vt:lpstr>Janvier!Impression_des_titres</vt:lpstr>
    </vt:vector>
  </TitlesOfParts>
  <Company>TNC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Roger-Machart</dc:creator>
  <cp:lastModifiedBy>Clément Roger-Machart</cp:lastModifiedBy>
  <dcterms:created xsi:type="dcterms:W3CDTF">2017-09-26T14:28:41Z</dcterms:created>
  <dcterms:modified xsi:type="dcterms:W3CDTF">2017-10-19T17:09:44Z</dcterms:modified>
</cp:coreProperties>
</file>