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23256" windowHeight="9456" activeTab="1"/>
  </bookViews>
  <sheets>
    <sheet name="Questionnaire" sheetId="1" r:id="rId1"/>
    <sheet name="Edition" sheetId="7" r:id="rId2"/>
  </sheets>
  <definedNames>
    <definedName name="test">Questionnaire!$3:$9</definedName>
  </definedNames>
  <calcPr calcId="125725"/>
</workbook>
</file>

<file path=xl/calcChain.xml><?xml version="1.0" encoding="utf-8"?>
<calcChain xmlns="http://schemas.openxmlformats.org/spreadsheetml/2006/main">
  <c r="A58" i="1"/>
  <c r="D58" s="1"/>
  <c r="N59" s="1"/>
  <c r="B46"/>
  <c r="A43"/>
  <c r="D43" s="1"/>
  <c r="B36"/>
  <c r="A36"/>
  <c r="A34"/>
  <c r="D34" s="1"/>
  <c r="M35" s="1"/>
  <c r="B30"/>
  <c r="A28"/>
  <c r="D28" s="1"/>
  <c r="N61"/>
  <c r="M61"/>
  <c r="N60"/>
  <c r="M60"/>
  <c r="N58"/>
  <c r="M58"/>
  <c r="N57"/>
  <c r="M57"/>
  <c r="N56"/>
  <c r="M56"/>
  <c r="N55"/>
  <c r="M55"/>
  <c r="N53"/>
  <c r="M53"/>
  <c r="N51"/>
  <c r="M51"/>
  <c r="N50"/>
  <c r="M50"/>
  <c r="N49"/>
  <c r="M49"/>
  <c r="N48"/>
  <c r="M48"/>
  <c r="N47"/>
  <c r="M47"/>
  <c r="N46"/>
  <c r="M46"/>
  <c r="N45"/>
  <c r="M45"/>
  <c r="N43"/>
  <c r="M43"/>
  <c r="N42"/>
  <c r="M42"/>
  <c r="N41"/>
  <c r="M41"/>
  <c r="N40"/>
  <c r="M40"/>
  <c r="N39"/>
  <c r="M39"/>
  <c r="N38"/>
  <c r="M38"/>
  <c r="N37"/>
  <c r="M37"/>
  <c r="N36"/>
  <c r="M36"/>
  <c r="N34"/>
  <c r="M34"/>
  <c r="N33"/>
  <c r="M33"/>
  <c r="N32"/>
  <c r="M32"/>
  <c r="N31"/>
  <c r="M31"/>
  <c r="N30"/>
  <c r="M30"/>
  <c r="N28"/>
  <c r="M28"/>
  <c r="N27"/>
  <c r="M27"/>
  <c r="N26"/>
  <c r="M26"/>
  <c r="N25"/>
  <c r="M25"/>
  <c r="N24"/>
  <c r="M24"/>
  <c r="N23"/>
  <c r="M23"/>
  <c r="N22"/>
  <c r="M22"/>
  <c r="N21"/>
  <c r="M21"/>
  <c r="N20"/>
  <c r="M20"/>
  <c r="N19"/>
  <c r="M19"/>
  <c r="N18"/>
  <c r="M18"/>
  <c r="N17"/>
  <c r="M17"/>
  <c r="N16"/>
  <c r="M16"/>
  <c r="N15"/>
  <c r="M15"/>
  <c r="N14"/>
  <c r="M14"/>
  <c r="N13"/>
  <c r="M13"/>
  <c r="N12"/>
  <c r="M12"/>
  <c r="N11"/>
  <c r="M11"/>
  <c r="C46"/>
  <c r="C36"/>
  <c r="A51"/>
  <c r="D51" s="1"/>
  <c r="A11"/>
  <c r="A61"/>
  <c r="A19"/>
  <c r="A29"/>
  <c r="A24"/>
  <c r="A25"/>
  <c r="A26"/>
  <c r="A27"/>
  <c r="A23"/>
  <c r="A22"/>
  <c r="A18"/>
  <c r="A17"/>
  <c r="A16"/>
  <c r="A15"/>
  <c r="A10"/>
  <c r="F10" s="1"/>
  <c r="A14"/>
  <c r="A40"/>
  <c r="A49"/>
  <c r="A47"/>
  <c r="A48"/>
  <c r="A37"/>
  <c r="A38"/>
  <c r="A39"/>
  <c r="A42"/>
  <c r="A41"/>
  <c r="A44"/>
  <c r="A52" l="1"/>
  <c r="B59"/>
  <c r="N29"/>
  <c r="M29"/>
  <c r="A31"/>
  <c r="M44"/>
  <c r="N44"/>
  <c r="A46"/>
  <c r="M52"/>
  <c r="N52"/>
  <c r="A53"/>
  <c r="D53" s="1"/>
  <c r="A35"/>
  <c r="A32"/>
  <c r="A30"/>
  <c r="N35"/>
  <c r="A33"/>
  <c r="M59"/>
  <c r="A54" l="1"/>
  <c r="N54"/>
  <c r="A56"/>
  <c r="A55"/>
  <c r="M54"/>
</calcChain>
</file>

<file path=xl/comments1.xml><?xml version="1.0" encoding="utf-8"?>
<comments xmlns="http://schemas.openxmlformats.org/spreadsheetml/2006/main">
  <authors>
    <author>AdminDSI</author>
  </authors>
  <commentList>
    <comment ref="E10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non à A1</t>
        </r>
      </text>
    </comment>
    <comment ref="F11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non  a A3</t>
        </r>
      </text>
    </comment>
    <comment ref="G11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ouii à A3</t>
        </r>
      </text>
    </comment>
    <comment ref="E14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oui a A3</t>
        </r>
      </text>
    </comment>
    <comment ref="F15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oui à A9 </t>
        </r>
      </text>
    </comment>
    <comment ref="E16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non a A9</t>
        </r>
      </text>
    </comment>
    <comment ref="F17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 oui A12</t>
        </r>
      </text>
    </comment>
    <comment ref="E18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question a la suite de A12 et en complement de A12</t>
        </r>
      </text>
    </comment>
    <comment ref="F19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non a A16mais oui à A12</t>
        </r>
      </text>
    </comment>
    <comment ref="G19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 oui à A16 et ioui à A12</t>
        </r>
      </text>
    </comment>
    <comment ref="E28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Non à A12</t>
        </r>
      </text>
    </comment>
    <comment ref="F28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affichage en meme temps que B25 et oui a A21</t>
        </r>
      </text>
    </comment>
    <comment ref="F33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Oui à A30
</t>
        </r>
      </text>
    </comment>
    <comment ref="E34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Oui à A30
</t>
        </r>
      </text>
    </comment>
    <comment ref="E36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non à A22</t>
        </r>
      </text>
    </comment>
    <comment ref="F39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Recommandation pour typologie accès secondaire d'extraction A27</t>
        </r>
      </text>
    </comment>
    <comment ref="E43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 oui à A24
</t>
        </r>
      </text>
    </comment>
    <comment ref="E51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Oui à A30
</t>
        </r>
      </text>
    </comment>
    <comment ref="F51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 oui à A30</t>
        </r>
      </text>
    </comment>
    <comment ref="E53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non à A30Reviens sur la question A33
</t>
        </r>
      </text>
    </comment>
    <comment ref="E58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non a A35
</t>
        </r>
      </text>
    </comment>
    <comment ref="E61" authorId="0">
      <text>
        <r>
          <rPr>
            <b/>
            <sz val="9"/>
            <color indexed="81"/>
            <rFont val="Tahoma"/>
            <family val="2"/>
          </rPr>
          <t>AdminDSI:</t>
        </r>
        <r>
          <rPr>
            <sz val="9"/>
            <color indexed="81"/>
            <rFont val="Tahoma"/>
            <family val="2"/>
          </rPr>
          <t xml:space="preserve">
Si non a A34</t>
        </r>
      </text>
    </comment>
  </commentList>
</comments>
</file>

<file path=xl/sharedStrings.xml><?xml version="1.0" encoding="utf-8"?>
<sst xmlns="http://schemas.openxmlformats.org/spreadsheetml/2006/main" count="105" uniqueCount="63">
  <si>
    <t>non</t>
  </si>
  <si>
    <t>oui</t>
  </si>
  <si>
    <t>Effectif</t>
  </si>
  <si>
    <t>Obligation oui</t>
  </si>
  <si>
    <t>obligation non</t>
  </si>
  <si>
    <t>Intervention oui</t>
  </si>
  <si>
    <t>intervention non</t>
  </si>
  <si>
    <t>Obligations</t>
  </si>
  <si>
    <t>Interventions</t>
  </si>
  <si>
    <t>de hauteur</t>
  </si>
  <si>
    <t>Question 1</t>
  </si>
  <si>
    <t>Question3 : si oui à la question1</t>
  </si>
  <si>
    <t>Question4 : si non à la question3</t>
  </si>
  <si>
    <t>Question5,1</t>
  </si>
  <si>
    <t>Questions5,2</t>
  </si>
  <si>
    <t>Questions5,3</t>
  </si>
  <si>
    <t>Questions5,4</t>
  </si>
  <si>
    <t>Questions5,5</t>
  </si>
  <si>
    <t>Questions5,6</t>
  </si>
  <si>
    <t>affirmation si oui aux questions 5,1 à 5,6</t>
  </si>
  <si>
    <t>Question si non à D28</t>
  </si>
  <si>
    <t>Question6,1</t>
  </si>
  <si>
    <t>Question6,2</t>
  </si>
  <si>
    <t>Question6,3</t>
  </si>
  <si>
    <t>Message si oui aux question 6,1 à 6,3</t>
  </si>
  <si>
    <t>Affirmation si si oui aux questions 6,1 à 6,3</t>
  </si>
  <si>
    <t>Message si oui à D16</t>
  </si>
  <si>
    <t>Question si oui à D16  ?</t>
  </si>
  <si>
    <t>Message si oui à D18</t>
  </si>
  <si>
    <t>Message si non à D18</t>
  </si>
  <si>
    <t>Question7,1</t>
  </si>
  <si>
    <t>Question7,2</t>
  </si>
  <si>
    <t>Question7,3</t>
  </si>
  <si>
    <t>Question7,4</t>
  </si>
  <si>
    <t>Question7,6</t>
  </si>
  <si>
    <t>Si oui aux questions 7,1 à 7,6</t>
  </si>
  <si>
    <t>2ème obligation</t>
  </si>
  <si>
    <t>3ème obligation</t>
  </si>
  <si>
    <t>2ème intervention</t>
  </si>
  <si>
    <t>3ème intervention</t>
  </si>
  <si>
    <t>4ème intervention</t>
  </si>
  <si>
    <t>5ème intervention</t>
  </si>
  <si>
    <t>4ème obligation</t>
  </si>
  <si>
    <t>6ème obligation</t>
  </si>
  <si>
    <t>7ème obligation</t>
  </si>
  <si>
    <t>1ère obligation</t>
  </si>
  <si>
    <t xml:space="preserve">obligation </t>
  </si>
  <si>
    <t>obligation de noter</t>
  </si>
  <si>
    <t xml:space="preserve">Nom </t>
  </si>
  <si>
    <t xml:space="preserve">Numéro </t>
  </si>
  <si>
    <t xml:space="preserve"> question2 (Si non à la question 1)</t>
  </si>
  <si>
    <t>Réponse si non à la question 2</t>
  </si>
  <si>
    <t>Réponse si oui à la question 3</t>
  </si>
  <si>
    <t>Question si Oui à D28</t>
  </si>
  <si>
    <t>Thèmes des questions 5 : si non à la question 4</t>
  </si>
  <si>
    <t>Réponse si oui à l'affirmation en L28</t>
  </si>
  <si>
    <t>obligation en fonction des réponses du questionnaire</t>
  </si>
  <si>
    <t>Intervention positive en fonction des réponses du questionnaire</t>
  </si>
  <si>
    <t>Intervention si réponse négative en fonction des réponses du questionnaire</t>
  </si>
  <si>
    <t>1ère intervention</t>
  </si>
  <si>
    <t>5ème obligation</t>
  </si>
  <si>
    <t>Réponse si oui à la question2</t>
  </si>
  <si>
    <t>Questions générales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</si>
</sst>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indexed="10"/>
      <name val="Calibri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24"/>
      <color rgb="FFFF0000"/>
      <name val="Calibri"/>
      <family val="2"/>
      <scheme val="minor"/>
    </font>
    <font>
      <sz val="24"/>
      <color theme="9"/>
      <name val="Calibri"/>
      <family val="2"/>
      <scheme val="minor"/>
    </font>
    <font>
      <sz val="11"/>
      <color theme="9"/>
      <name val="Calibri"/>
      <family val="2"/>
      <scheme val="minor"/>
    </font>
    <font>
      <b/>
      <i/>
      <sz val="28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5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1" xfId="0" applyBorder="1" applyAlignment="1">
      <alignment horizontal="right"/>
    </xf>
    <xf numFmtId="0" fontId="5" fillId="0" borderId="1" xfId="0" applyFont="1" applyBorder="1" applyAlignment="1">
      <alignment horizontal="right" vertical="center" wrapText="1"/>
    </xf>
    <xf numFmtId="0" fontId="0" fillId="0" borderId="4" xfId="0" applyBorder="1"/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4" xfId="0" applyBorder="1" applyAlignment="1">
      <alignment horizontal="left" vertical="top" wrapText="1"/>
    </xf>
    <xf numFmtId="0" fontId="0" fillId="0" borderId="4" xfId="0" applyBorder="1" applyAlignment="1">
      <alignment horizontal="left" vertical="center" wrapText="1"/>
    </xf>
    <xf numFmtId="0" fontId="0" fillId="0" borderId="0" xfId="0" applyBorder="1" applyAlignment="1">
      <alignment horizontal="center" vertical="center"/>
    </xf>
    <xf numFmtId="0" fontId="5" fillId="0" borderId="5" xfId="0" applyFont="1" applyBorder="1" applyAlignment="1">
      <alignment vertical="center" wrapText="1"/>
    </xf>
    <xf numFmtId="0" fontId="5" fillId="0" borderId="6" xfId="0" applyFont="1" applyBorder="1" applyAlignment="1">
      <alignment vertical="center" wrapText="1"/>
    </xf>
    <xf numFmtId="0" fontId="0" fillId="0" borderId="6" xfId="0" applyFont="1" applyBorder="1" applyAlignment="1">
      <alignment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5" fillId="0" borderId="1" xfId="0" applyFont="1" applyBorder="1" applyAlignment="1">
      <alignment vertical="center" wrapText="1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0" fillId="0" borderId="3" xfId="0" applyBorder="1" applyAlignment="1">
      <alignment horizontal="center" vertical="top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top" wrapText="1"/>
    </xf>
    <xf numFmtId="0" fontId="0" fillId="0" borderId="7" xfId="0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0" fontId="10" fillId="0" borderId="8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11" fillId="0" borderId="16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11" fillId="0" borderId="18" xfId="0" applyFont="1" applyBorder="1" applyAlignment="1">
      <alignment horizontal="center" vertical="center" wrapText="1"/>
    </xf>
    <xf numFmtId="0" fontId="11" fillId="0" borderId="19" xfId="0" applyFont="1" applyBorder="1" applyAlignment="1">
      <alignment horizontal="center" vertical="center" wrapText="1"/>
    </xf>
    <xf numFmtId="0" fontId="11" fillId="0" borderId="20" xfId="0" applyFont="1" applyBorder="1" applyAlignment="1">
      <alignment horizontal="center" vertical="center" wrapText="1"/>
    </xf>
    <xf numFmtId="0" fontId="11" fillId="0" borderId="21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 wrapText="1"/>
    </xf>
    <xf numFmtId="0" fontId="0" fillId="0" borderId="7" xfId="0" applyBorder="1"/>
    <xf numFmtId="0" fontId="0" fillId="0" borderId="6" xfId="0" applyBorder="1"/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660"/>
  <sheetViews>
    <sheetView zoomScale="60" zoomScaleNormal="60" workbookViewId="0">
      <pane ySplit="1" topLeftCell="A2" activePane="bottomLeft" state="frozen"/>
      <selection pane="bottomLeft" activeCell="D9" sqref="D9"/>
    </sheetView>
  </sheetViews>
  <sheetFormatPr baseColWidth="10" defaultRowHeight="14.4"/>
  <cols>
    <col min="1" max="1" width="60.77734375" customWidth="1"/>
    <col min="2" max="2" width="104.109375" customWidth="1"/>
    <col min="3" max="3" width="23.33203125" customWidth="1"/>
    <col min="4" max="4" width="15.6640625" customWidth="1"/>
    <col min="5" max="5" width="24.109375" hidden="1" customWidth="1"/>
    <col min="6" max="6" width="90" hidden="1" customWidth="1"/>
    <col min="7" max="7" width="129" hidden="1" customWidth="1"/>
    <col min="8" max="8" width="11.5546875" hidden="1" customWidth="1"/>
    <col min="9" max="9" width="44.21875" style="7" hidden="1" customWidth="1"/>
    <col min="10" max="10" width="24.77734375" style="7" hidden="1" customWidth="1"/>
    <col min="11" max="11" width="30.33203125" style="7" hidden="1" customWidth="1"/>
    <col min="12" max="12" width="36.21875" style="7" hidden="1" customWidth="1"/>
    <col min="13" max="13" width="76.109375" style="35" customWidth="1"/>
    <col min="14" max="14" width="76" style="36" customWidth="1"/>
  </cols>
  <sheetData>
    <row r="1" spans="1:14" ht="81.599999999999994" customHeight="1">
      <c r="A1" s="52"/>
      <c r="B1" s="53"/>
      <c r="C1" s="54"/>
      <c r="D1" s="55"/>
      <c r="I1" s="7" t="s">
        <v>3</v>
      </c>
      <c r="J1" s="7" t="s">
        <v>4</v>
      </c>
      <c r="K1" s="7" t="s">
        <v>5</v>
      </c>
      <c r="L1" s="7" t="s">
        <v>6</v>
      </c>
      <c r="M1" s="33" t="s">
        <v>7</v>
      </c>
      <c r="N1" s="34" t="s">
        <v>8</v>
      </c>
    </row>
    <row r="2" spans="1:14">
      <c r="A2" s="8"/>
      <c r="B2" s="9"/>
      <c r="C2" s="21"/>
      <c r="D2" s="10"/>
      <c r="F2" t="s">
        <v>1</v>
      </c>
    </row>
    <row r="3" spans="1:14">
      <c r="A3" s="19" t="s">
        <v>49</v>
      </c>
      <c r="B3" s="9"/>
      <c r="C3" s="21"/>
      <c r="D3" s="10"/>
      <c r="F3" t="s">
        <v>0</v>
      </c>
    </row>
    <row r="4" spans="1:14">
      <c r="A4" s="19" t="s">
        <v>48</v>
      </c>
      <c r="B4" s="9"/>
      <c r="C4" s="21"/>
      <c r="D4" s="10"/>
    </row>
    <row r="5" spans="1:14">
      <c r="A5" s="20" t="s">
        <v>2</v>
      </c>
      <c r="B5" s="12"/>
      <c r="C5" s="22"/>
      <c r="D5" s="13"/>
    </row>
    <row r="6" spans="1:14">
      <c r="A6" s="11"/>
      <c r="B6" s="12"/>
      <c r="C6" s="22"/>
      <c r="D6" s="13"/>
    </row>
    <row r="7" spans="1:14">
      <c r="A7" s="56" t="s">
        <v>62</v>
      </c>
      <c r="B7" s="57"/>
      <c r="C7" s="57"/>
      <c r="D7" s="58"/>
    </row>
    <row r="8" spans="1:14">
      <c r="A8" s="59"/>
      <c r="B8" s="60"/>
      <c r="C8" s="60"/>
      <c r="D8" s="61"/>
    </row>
    <row r="9" spans="1:14" ht="54.6" customHeight="1">
      <c r="A9" s="42" t="s">
        <v>10</v>
      </c>
      <c r="B9" s="43"/>
      <c r="C9" s="44"/>
      <c r="D9" s="13" t="s">
        <v>0</v>
      </c>
    </row>
    <row r="10" spans="1:14" ht="26.4" hidden="1" customHeight="1">
      <c r="A10" s="62" t="str">
        <f>IF(D9="non",E10,"")</f>
        <v xml:space="preserve"> question2 (Si non à la question 1)</v>
      </c>
      <c r="B10" s="63"/>
      <c r="C10" s="64"/>
      <c r="D10" s="13" t="s">
        <v>1</v>
      </c>
      <c r="E10" s="1" t="s">
        <v>50</v>
      </c>
      <c r="F10" t="str">
        <f>IF(A10="",D10="",D10)</f>
        <v>oui</v>
      </c>
    </row>
    <row r="11" spans="1:14" ht="110.4" customHeight="1">
      <c r="A11" s="39" t="str">
        <f>IF(D10="Non",F11,G11)</f>
        <v>Réponse si oui à la question2</v>
      </c>
      <c r="B11" s="40"/>
      <c r="C11" s="41"/>
      <c r="D11" s="16"/>
      <c r="F11" s="3" t="s">
        <v>51</v>
      </c>
      <c r="G11" s="3" t="s">
        <v>61</v>
      </c>
      <c r="I11" s="3" t="s">
        <v>56</v>
      </c>
      <c r="J11" s="3"/>
      <c r="K11" s="7" t="s">
        <v>57</v>
      </c>
      <c r="L11" s="7" t="s">
        <v>58</v>
      </c>
      <c r="M11" s="6" t="str">
        <f>IF(D10="oui",I11,J11)</f>
        <v>obligation en fonction des réponses du questionnaire</v>
      </c>
      <c r="N11" s="37" t="str">
        <f>IF(D10="oui",K11,L11)</f>
        <v>Intervention positive en fonction des réponses du questionnaire</v>
      </c>
    </row>
    <row r="12" spans="1:14" ht="28.8" hidden="1">
      <c r="A12" s="39"/>
      <c r="B12" s="40"/>
      <c r="C12" s="41"/>
      <c r="D12" s="10"/>
      <c r="K12" s="7" t="s">
        <v>9</v>
      </c>
      <c r="L12" s="7" t="s">
        <v>58</v>
      </c>
      <c r="M12" s="6">
        <f t="shared" ref="M12:M61" si="0">IF(D11="oui",I12,J12)</f>
        <v>0</v>
      </c>
      <c r="N12" s="37" t="str">
        <f t="shared" ref="N12:N61" si="1">IF(D11="oui",K12,L12)</f>
        <v>Intervention si réponse négative en fonction des réponses du questionnaire</v>
      </c>
    </row>
    <row r="13" spans="1:14" ht="21" hidden="1" customHeight="1">
      <c r="A13" s="39"/>
      <c r="B13" s="40"/>
      <c r="C13" s="41"/>
      <c r="D13" s="13"/>
      <c r="K13" s="7" t="s">
        <v>57</v>
      </c>
      <c r="L13" s="7" t="s">
        <v>58</v>
      </c>
      <c r="M13" s="6">
        <f t="shared" si="0"/>
        <v>0</v>
      </c>
      <c r="N13" s="37" t="str">
        <f t="shared" si="1"/>
        <v>Intervention si réponse négative en fonction des réponses du questionnaire</v>
      </c>
    </row>
    <row r="14" spans="1:14" ht="32.4" hidden="1" customHeight="1">
      <c r="A14" s="42" t="str">
        <f>IF(D9="Oui",E14,"")</f>
        <v/>
      </c>
      <c r="B14" s="43"/>
      <c r="C14" s="44"/>
      <c r="D14" s="13" t="s">
        <v>0</v>
      </c>
      <c r="E14" s="1" t="s">
        <v>11</v>
      </c>
      <c r="F14" s="2"/>
      <c r="K14" s="7" t="s">
        <v>59</v>
      </c>
      <c r="M14" s="6">
        <f t="shared" si="0"/>
        <v>0</v>
      </c>
      <c r="N14" s="37">
        <f t="shared" si="1"/>
        <v>0</v>
      </c>
    </row>
    <row r="15" spans="1:14" ht="28.8" hidden="1">
      <c r="A15" s="39" t="str">
        <f>IF(D14="Oui",F15,"")</f>
        <v/>
      </c>
      <c r="B15" s="40"/>
      <c r="C15" s="41"/>
      <c r="D15" s="16"/>
      <c r="E15" s="3"/>
      <c r="F15" s="3" t="s">
        <v>52</v>
      </c>
      <c r="I15" s="7" t="s">
        <v>46</v>
      </c>
      <c r="K15" s="7" t="s">
        <v>57</v>
      </c>
      <c r="M15" s="6">
        <f t="shared" si="0"/>
        <v>0</v>
      </c>
      <c r="N15" s="37">
        <f t="shared" si="1"/>
        <v>0</v>
      </c>
    </row>
    <row r="16" spans="1:14" ht="34.200000000000003" hidden="1" customHeight="1">
      <c r="A16" s="42" t="str">
        <f>IF(D14="non",E16,"")</f>
        <v>Question4 : si non à la question3</v>
      </c>
      <c r="B16" s="43"/>
      <c r="C16" s="44"/>
      <c r="D16" s="13" t="s">
        <v>0</v>
      </c>
      <c r="E16" s="1" t="s">
        <v>12</v>
      </c>
      <c r="F16" s="2"/>
      <c r="I16" s="7" t="s">
        <v>45</v>
      </c>
      <c r="K16" s="7" t="s">
        <v>38</v>
      </c>
      <c r="M16" s="6">
        <f t="shared" si="0"/>
        <v>0</v>
      </c>
      <c r="N16" s="37">
        <f t="shared" si="1"/>
        <v>0</v>
      </c>
    </row>
    <row r="17" spans="1:14" ht="231.6" hidden="1" customHeight="1">
      <c r="A17" s="45" t="str">
        <f>IF(D16="Oui",F17,"")</f>
        <v/>
      </c>
      <c r="B17" s="46"/>
      <c r="C17" s="47"/>
      <c r="D17" s="18"/>
      <c r="E17" s="3"/>
      <c r="F17" s="4" t="s">
        <v>26</v>
      </c>
      <c r="I17" s="7" t="s">
        <v>47</v>
      </c>
      <c r="K17" s="7" t="s">
        <v>57</v>
      </c>
      <c r="M17" s="6">
        <f t="shared" si="0"/>
        <v>0</v>
      </c>
      <c r="N17" s="37">
        <f t="shared" si="1"/>
        <v>0</v>
      </c>
    </row>
    <row r="18" spans="1:14" ht="27" hidden="1" customHeight="1">
      <c r="A18" s="42" t="str">
        <f>IF(D16="Oui",E18,"")</f>
        <v/>
      </c>
      <c r="B18" s="43"/>
      <c r="C18" s="44"/>
      <c r="D18" s="13" t="s">
        <v>1</v>
      </c>
      <c r="E18" s="1" t="s">
        <v>27</v>
      </c>
      <c r="F18" s="2"/>
      <c r="M18" s="6">
        <f t="shared" si="0"/>
        <v>0</v>
      </c>
      <c r="N18" s="37">
        <f t="shared" si="1"/>
        <v>0</v>
      </c>
    </row>
    <row r="19" spans="1:14" ht="230.4" hidden="1" customHeight="1">
      <c r="A19" s="45" t="str">
        <f>IF(D18="Non",F19,G19)</f>
        <v>Message si oui à D18</v>
      </c>
      <c r="B19" s="46"/>
      <c r="C19" s="47"/>
      <c r="D19" s="18"/>
      <c r="E19" s="3"/>
      <c r="F19" s="4" t="s">
        <v>29</v>
      </c>
      <c r="G19" s="4" t="s">
        <v>28</v>
      </c>
      <c r="I19" s="7" t="s">
        <v>45</v>
      </c>
      <c r="K19" s="7" t="s">
        <v>57</v>
      </c>
      <c r="L19" s="7" t="s">
        <v>58</v>
      </c>
      <c r="M19" s="6" t="str">
        <f t="shared" si="0"/>
        <v>1ère obligation</v>
      </c>
      <c r="N19" s="37" t="str">
        <f t="shared" si="1"/>
        <v>Intervention positive en fonction des réponses du questionnaire</v>
      </c>
    </row>
    <row r="20" spans="1:14" hidden="1">
      <c r="A20" s="39"/>
      <c r="B20" s="40"/>
      <c r="C20" s="41"/>
      <c r="D20" s="18"/>
      <c r="E20" s="3"/>
      <c r="M20" s="6">
        <f t="shared" si="0"/>
        <v>0</v>
      </c>
      <c r="N20" s="37">
        <f t="shared" si="1"/>
        <v>0</v>
      </c>
    </row>
    <row r="21" spans="1:14" ht="21.6" hidden="1" customHeight="1">
      <c r="A21" s="42" t="s">
        <v>54</v>
      </c>
      <c r="B21" s="43"/>
      <c r="C21" s="44"/>
      <c r="D21" s="18"/>
      <c r="E21" s="3"/>
      <c r="M21" s="6">
        <f t="shared" si="0"/>
        <v>0</v>
      </c>
      <c r="N21" s="37">
        <f t="shared" si="1"/>
        <v>0</v>
      </c>
    </row>
    <row r="22" spans="1:14" ht="45.6" hidden="1" customHeight="1">
      <c r="A22" s="65" t="str">
        <f t="shared" ref="A22:A27" si="2">IF($D$18&lt;&gt;"",E22)</f>
        <v>Question5,1</v>
      </c>
      <c r="B22" s="66"/>
      <c r="C22" s="67"/>
      <c r="D22" s="13" t="s">
        <v>1</v>
      </c>
      <c r="E22" s="3" t="s">
        <v>13</v>
      </c>
      <c r="F22" s="3"/>
      <c r="M22" s="6">
        <f t="shared" si="0"/>
        <v>0</v>
      </c>
      <c r="N22" s="37">
        <f t="shared" si="1"/>
        <v>0</v>
      </c>
    </row>
    <row r="23" spans="1:14" ht="45.6" hidden="1" customHeight="1">
      <c r="A23" s="65" t="str">
        <f t="shared" si="2"/>
        <v>Questions5,2</v>
      </c>
      <c r="B23" s="66"/>
      <c r="C23" s="67"/>
      <c r="D23" s="13" t="s">
        <v>1</v>
      </c>
      <c r="E23" s="3" t="s">
        <v>14</v>
      </c>
      <c r="F23" s="3"/>
      <c r="M23" s="6">
        <f t="shared" si="0"/>
        <v>0</v>
      </c>
      <c r="N23" s="37">
        <f t="shared" si="1"/>
        <v>0</v>
      </c>
    </row>
    <row r="24" spans="1:14" ht="45.6" hidden="1" customHeight="1">
      <c r="A24" s="65" t="str">
        <f t="shared" si="2"/>
        <v>Questions5,3</v>
      </c>
      <c r="B24" s="66"/>
      <c r="C24" s="67"/>
      <c r="D24" s="13" t="s">
        <v>1</v>
      </c>
      <c r="E24" s="3" t="s">
        <v>15</v>
      </c>
      <c r="F24" s="3"/>
      <c r="M24" s="6">
        <f t="shared" si="0"/>
        <v>0</v>
      </c>
      <c r="N24" s="37">
        <f t="shared" si="1"/>
        <v>0</v>
      </c>
    </row>
    <row r="25" spans="1:14" ht="45.6" hidden="1" customHeight="1">
      <c r="A25" s="65" t="str">
        <f t="shared" si="2"/>
        <v>Questions5,4</v>
      </c>
      <c r="B25" s="66"/>
      <c r="C25" s="67"/>
      <c r="D25" s="13" t="s">
        <v>1</v>
      </c>
      <c r="E25" s="3" t="s">
        <v>16</v>
      </c>
      <c r="F25" s="3"/>
      <c r="M25" s="6">
        <f t="shared" si="0"/>
        <v>0</v>
      </c>
      <c r="N25" s="37">
        <f t="shared" si="1"/>
        <v>0</v>
      </c>
    </row>
    <row r="26" spans="1:14" ht="45.6" hidden="1" customHeight="1">
      <c r="A26" s="65" t="str">
        <f t="shared" si="2"/>
        <v>Questions5,5</v>
      </c>
      <c r="B26" s="66"/>
      <c r="C26" s="67"/>
      <c r="D26" s="13" t="s">
        <v>1</v>
      </c>
      <c r="E26" s="3" t="s">
        <v>17</v>
      </c>
      <c r="F26" s="3"/>
      <c r="M26" s="6">
        <f t="shared" si="0"/>
        <v>0</v>
      </c>
      <c r="N26" s="37">
        <f t="shared" si="1"/>
        <v>0</v>
      </c>
    </row>
    <row r="27" spans="1:14" ht="52.8" hidden="1" customHeight="1">
      <c r="A27" s="65" t="str">
        <f t="shared" si="2"/>
        <v>Questions5,6</v>
      </c>
      <c r="B27" s="66"/>
      <c r="C27" s="67"/>
      <c r="D27" s="13" t="s">
        <v>1</v>
      </c>
      <c r="E27" s="3" t="s">
        <v>18</v>
      </c>
      <c r="F27" s="3"/>
      <c r="M27" s="6">
        <f t="shared" si="0"/>
        <v>0</v>
      </c>
      <c r="N27" s="37">
        <f t="shared" si="1"/>
        <v>0</v>
      </c>
    </row>
    <row r="28" spans="1:14" ht="70.2" hidden="1" customHeight="1">
      <c r="A28" s="68" t="str">
        <f>IF(AND(D22="oui",D23="oui", D24="oui", D25="oui",D26="oui",D27="oui"),E28, "commentaire si non à D28")</f>
        <v>affirmation si oui aux questions 5,1 à 5,6</v>
      </c>
      <c r="B28" s="69"/>
      <c r="C28" s="70"/>
      <c r="D28" s="13" t="str">
        <f>IF(A28=E28,"oui","non")</f>
        <v>oui</v>
      </c>
      <c r="E28" s="1" t="s">
        <v>19</v>
      </c>
      <c r="F28" s="4" t="s">
        <v>55</v>
      </c>
      <c r="I28" s="7" t="s">
        <v>36</v>
      </c>
      <c r="K28" s="7" t="s">
        <v>39</v>
      </c>
      <c r="M28" s="6" t="str">
        <f t="shared" si="0"/>
        <v>2ème obligation</v>
      </c>
      <c r="N28" s="37" t="str">
        <f t="shared" si="1"/>
        <v>3ème intervention</v>
      </c>
    </row>
    <row r="29" spans="1:14" ht="255.6" hidden="1" customHeight="1">
      <c r="A29" s="45" t="str">
        <f>IF(AND(D22="oui",D23="oui", D24="oui", D25="oui",D26="oui",D27="oui"),F28, "")</f>
        <v>Réponse si oui à l'affirmation en L28</v>
      </c>
      <c r="B29" s="71"/>
      <c r="C29" s="72"/>
      <c r="D29" s="38"/>
      <c r="E29" s="3"/>
      <c r="M29" s="6">
        <f t="shared" si="0"/>
        <v>0</v>
      </c>
      <c r="N29" s="37">
        <f t="shared" si="1"/>
        <v>0</v>
      </c>
    </row>
    <row r="30" spans="1:14" ht="65.400000000000006" hidden="1" customHeight="1">
      <c r="A30" s="32" t="str">
        <f>IF(D28="oui",E30,"")</f>
        <v>Question si Oui à D28</v>
      </c>
      <c r="B30" s="31" t="str">
        <f>IF(D30="oui","message Si oui à D30","Message si non à D30")</f>
        <v>message Si oui à D30</v>
      </c>
      <c r="C30" s="28"/>
      <c r="D30" s="13" t="s">
        <v>1</v>
      </c>
      <c r="E30" s="3" t="s">
        <v>53</v>
      </c>
      <c r="M30" s="6">
        <f t="shared" si="0"/>
        <v>0</v>
      </c>
      <c r="N30" s="37">
        <f t="shared" si="1"/>
        <v>0</v>
      </c>
    </row>
    <row r="31" spans="1:14" ht="57.6" hidden="1" customHeight="1">
      <c r="A31" s="39" t="str">
        <f>IF($D$28="oui",E31,"")</f>
        <v>Question6,1</v>
      </c>
      <c r="B31" s="40"/>
      <c r="C31" s="41"/>
      <c r="D31" s="13" t="s">
        <v>1</v>
      </c>
      <c r="E31" s="3" t="s">
        <v>21</v>
      </c>
      <c r="F31" s="12"/>
      <c r="G31" s="22"/>
      <c r="H31" s="13" t="s">
        <v>1</v>
      </c>
      <c r="M31" s="6">
        <f t="shared" si="0"/>
        <v>0</v>
      </c>
      <c r="N31" s="37">
        <f t="shared" si="1"/>
        <v>0</v>
      </c>
    </row>
    <row r="32" spans="1:14" ht="83.4" hidden="1" customHeight="1">
      <c r="A32" s="39" t="str">
        <f>IF($D$28="oui",E32,"")</f>
        <v>Question6,2</v>
      </c>
      <c r="B32" s="40"/>
      <c r="C32" s="41"/>
      <c r="D32" s="13" t="s">
        <v>1</v>
      </c>
      <c r="E32" s="3" t="s">
        <v>22</v>
      </c>
      <c r="F32" s="12"/>
      <c r="G32" s="22"/>
      <c r="H32" s="13" t="s">
        <v>1</v>
      </c>
      <c r="M32" s="6">
        <f t="shared" si="0"/>
        <v>0</v>
      </c>
      <c r="N32" s="37">
        <f t="shared" si="1"/>
        <v>0</v>
      </c>
    </row>
    <row r="33" spans="1:14" ht="87.6" hidden="1" customHeight="1">
      <c r="A33" s="39" t="str">
        <f>IF($D$28="oui",E33,"")</f>
        <v>Question6,3</v>
      </c>
      <c r="B33" s="40"/>
      <c r="C33" s="41"/>
      <c r="D33" s="13" t="s">
        <v>1</v>
      </c>
      <c r="E33" s="3" t="s">
        <v>23</v>
      </c>
      <c r="F33" s="1"/>
      <c r="G33" s="22"/>
      <c r="H33" s="13" t="s">
        <v>0</v>
      </c>
      <c r="M33" s="6">
        <f t="shared" si="0"/>
        <v>0</v>
      </c>
      <c r="N33" s="37">
        <f t="shared" si="1"/>
        <v>0</v>
      </c>
    </row>
    <row r="34" spans="1:14" ht="87.6" hidden="1" customHeight="1">
      <c r="A34" s="42" t="str">
        <f>IF(AND(D31="oui",D32="oui", D33="oui"),E34, "Message si un non entre 6,1 à 6,3")</f>
        <v>Message si oui aux question 6,1 à 6,3</v>
      </c>
      <c r="B34" s="43"/>
      <c r="C34" s="44"/>
      <c r="D34" s="13" t="str">
        <f>IF(A34=E34,"oui","")</f>
        <v>oui</v>
      </c>
      <c r="E34" s="1" t="s">
        <v>24</v>
      </c>
      <c r="F34" s="1"/>
      <c r="G34" s="26"/>
      <c r="H34" s="26"/>
      <c r="I34" s="7" t="s">
        <v>37</v>
      </c>
      <c r="K34" s="7" t="s">
        <v>40</v>
      </c>
      <c r="M34" s="6" t="str">
        <f t="shared" si="0"/>
        <v>3ème obligation</v>
      </c>
      <c r="N34" s="37" t="str">
        <f t="shared" si="1"/>
        <v>4ème intervention</v>
      </c>
    </row>
    <row r="35" spans="1:14" ht="252.6" hidden="1" customHeight="1">
      <c r="A35" s="42" t="str">
        <f>IF(D34="oui",F35,"Message si un non entre 6,1 à 6,3?SI oui, reprendre les questions precedentes")</f>
        <v>Affirmation si si oui aux questions 6,1 à 6,3</v>
      </c>
      <c r="B35" s="43"/>
      <c r="C35" s="44"/>
      <c r="D35" s="13"/>
      <c r="E35" s="1"/>
      <c r="F35" s="4" t="s">
        <v>25</v>
      </c>
      <c r="G35" s="26"/>
      <c r="H35" s="26"/>
      <c r="M35" s="6">
        <f t="shared" si="0"/>
        <v>0</v>
      </c>
      <c r="N35" s="37">
        <f t="shared" si="1"/>
        <v>0</v>
      </c>
    </row>
    <row r="36" spans="1:14" ht="25.8" hidden="1" customHeight="1">
      <c r="A36" s="11" t="str">
        <f>IF(B28=E28,"",E36)</f>
        <v>Question si non à D28</v>
      </c>
      <c r="B36" s="30" t="str">
        <f>IF(D36="oui","Merci de faire ce message","Message si non à D28 ")</f>
        <v>Merci de faire ce message</v>
      </c>
      <c r="C36" s="25" t="str">
        <f>IF(D36="oui","Ref : _____________","")</f>
        <v>Ref : _____________</v>
      </c>
      <c r="D36" s="13" t="s">
        <v>1</v>
      </c>
      <c r="E36" s="1" t="s">
        <v>20</v>
      </c>
      <c r="F36" s="5"/>
      <c r="M36" s="6">
        <f t="shared" si="0"/>
        <v>0</v>
      </c>
      <c r="N36" s="37">
        <f t="shared" si="1"/>
        <v>0</v>
      </c>
    </row>
    <row r="37" spans="1:14" ht="25.2" hidden="1" customHeight="1">
      <c r="A37" s="39" t="str">
        <f t="shared" ref="A37:A42" si="3">IF($D$36="Oui",E37,"")</f>
        <v>Question7,1</v>
      </c>
      <c r="B37" s="40"/>
      <c r="C37" s="41"/>
      <c r="D37" s="13" t="s">
        <v>1</v>
      </c>
      <c r="E37" s="3" t="s">
        <v>30</v>
      </c>
      <c r="F37" s="2"/>
      <c r="M37" s="6">
        <f t="shared" si="0"/>
        <v>0</v>
      </c>
      <c r="N37" s="37">
        <f t="shared" si="1"/>
        <v>0</v>
      </c>
    </row>
    <row r="38" spans="1:14" ht="28.2" hidden="1" customHeight="1">
      <c r="A38" s="39" t="str">
        <f t="shared" si="3"/>
        <v>Question7,2</v>
      </c>
      <c r="B38" s="40"/>
      <c r="C38" s="41"/>
      <c r="D38" s="13" t="s">
        <v>1</v>
      </c>
      <c r="E38" s="3" t="s">
        <v>31</v>
      </c>
      <c r="F38" s="2"/>
      <c r="M38" s="6">
        <f t="shared" si="0"/>
        <v>0</v>
      </c>
      <c r="N38" s="37">
        <f t="shared" si="1"/>
        <v>0</v>
      </c>
    </row>
    <row r="39" spans="1:14" ht="32.4" hidden="1" customHeight="1">
      <c r="A39" s="39" t="str">
        <f t="shared" si="3"/>
        <v>Question7,3</v>
      </c>
      <c r="B39" s="40"/>
      <c r="C39" s="41"/>
      <c r="D39" s="13" t="s">
        <v>1</v>
      </c>
      <c r="E39" s="3" t="s">
        <v>32</v>
      </c>
      <c r="F39" s="5"/>
      <c r="M39" s="6">
        <f t="shared" si="0"/>
        <v>0</v>
      </c>
      <c r="N39" s="37">
        <f t="shared" si="1"/>
        <v>0</v>
      </c>
    </row>
    <row r="40" spans="1:14" ht="33.6" hidden="1" customHeight="1">
      <c r="A40" s="39" t="str">
        <f t="shared" si="3"/>
        <v>Question7,4</v>
      </c>
      <c r="B40" s="40"/>
      <c r="C40" s="41"/>
      <c r="D40" s="13" t="s">
        <v>1</v>
      </c>
      <c r="E40" s="3" t="s">
        <v>33</v>
      </c>
      <c r="F40" s="2"/>
      <c r="M40" s="6">
        <f t="shared" si="0"/>
        <v>0</v>
      </c>
      <c r="N40" s="37">
        <f t="shared" si="1"/>
        <v>0</v>
      </c>
    </row>
    <row r="41" spans="1:14" ht="25.8" hidden="1" customHeight="1">
      <c r="A41" s="39" t="str">
        <f t="shared" si="3"/>
        <v>Question7,4</v>
      </c>
      <c r="B41" s="40"/>
      <c r="C41" s="41"/>
      <c r="D41" s="13" t="s">
        <v>1</v>
      </c>
      <c r="E41" s="3" t="s">
        <v>33</v>
      </c>
      <c r="F41" s="5"/>
      <c r="M41" s="6">
        <f t="shared" si="0"/>
        <v>0</v>
      </c>
      <c r="N41" s="37">
        <f t="shared" si="1"/>
        <v>0</v>
      </c>
    </row>
    <row r="42" spans="1:14" ht="40.200000000000003" hidden="1" customHeight="1">
      <c r="A42" s="39" t="str">
        <f t="shared" si="3"/>
        <v>Question7,6</v>
      </c>
      <c r="B42" s="40"/>
      <c r="C42" s="41"/>
      <c r="D42" s="13" t="s">
        <v>1</v>
      </c>
      <c r="E42" s="3" t="s">
        <v>34</v>
      </c>
      <c r="F42" s="2"/>
      <c r="M42" s="6">
        <f t="shared" si="0"/>
        <v>0</v>
      </c>
      <c r="N42" s="37">
        <f t="shared" si="1"/>
        <v>0</v>
      </c>
    </row>
    <row r="43" spans="1:14" ht="28.8" hidden="1">
      <c r="A43" s="42" t="str">
        <f>IF(AND(D37="oui",D38="oui", D39="oui", D40="oui",D41="oui",D42="oui"),E43, "Message si non de D37 à D42? Si oui reprendre les questions précendentes")</f>
        <v>Si oui aux questions 7,1 à 7,6</v>
      </c>
      <c r="B43" s="43"/>
      <c r="C43" s="44"/>
      <c r="D43" s="13" t="str">
        <f>IF(A43=E43,"oui","non")</f>
        <v>oui</v>
      </c>
      <c r="E43" s="1" t="s">
        <v>35</v>
      </c>
      <c r="F43" s="2"/>
      <c r="I43" s="7" t="s">
        <v>42</v>
      </c>
      <c r="K43" s="7" t="s">
        <v>41</v>
      </c>
      <c r="M43" s="6" t="str">
        <f t="shared" si="0"/>
        <v>4ème obligation</v>
      </c>
      <c r="N43" s="37" t="str">
        <f t="shared" si="1"/>
        <v>5ème intervention</v>
      </c>
    </row>
    <row r="44" spans="1:14" ht="273.60000000000002" hidden="1" customHeight="1">
      <c r="A44" s="45">
        <f>IF(A43=E43,F44,"")</f>
        <v>0</v>
      </c>
      <c r="B44" s="46"/>
      <c r="C44" s="47"/>
      <c r="D44" s="18"/>
      <c r="E44" s="1"/>
      <c r="F44" s="4"/>
      <c r="M44" s="6">
        <f t="shared" si="0"/>
        <v>0</v>
      </c>
      <c r="N44" s="37">
        <f t="shared" si="1"/>
        <v>0</v>
      </c>
    </row>
    <row r="45" spans="1:14" hidden="1">
      <c r="A45" s="14"/>
      <c r="B45" s="15"/>
      <c r="C45" s="23"/>
      <c r="D45" s="16"/>
      <c r="E45" s="3"/>
      <c r="F45" s="3"/>
      <c r="M45" s="6">
        <f t="shared" si="0"/>
        <v>0</v>
      </c>
      <c r="N45" s="37">
        <f t="shared" si="1"/>
        <v>0</v>
      </c>
    </row>
    <row r="46" spans="1:14" ht="32.4" hidden="1" customHeight="1">
      <c r="A46" s="27">
        <f>IF(D43="non",E46,E46)</f>
        <v>0</v>
      </c>
      <c r="B46" s="31" t="str">
        <f>IF(D46="oui","Merci de rentrer la référence de l'ouverture","L'ouverture secondaire sera utilisée pour la ventilation si nécessaire ")</f>
        <v>Merci de rentrer la référence de l'ouverture</v>
      </c>
      <c r="C46" s="29" t="str">
        <f>IF(D46="oui","Ref : _____________","")</f>
        <v>Ref : _____________</v>
      </c>
      <c r="D46" s="13" t="s">
        <v>1</v>
      </c>
      <c r="E46" s="3"/>
      <c r="F46" s="2"/>
      <c r="M46" s="6">
        <f t="shared" si="0"/>
        <v>0</v>
      </c>
      <c r="N46" s="37">
        <f t="shared" si="1"/>
        <v>0</v>
      </c>
    </row>
    <row r="47" spans="1:14" hidden="1">
      <c r="A47" s="39">
        <f>IF($D$46="oui",E47,"")</f>
        <v>0</v>
      </c>
      <c r="B47" s="40"/>
      <c r="C47" s="41"/>
      <c r="D47" s="13" t="s">
        <v>1</v>
      </c>
      <c r="E47" s="3"/>
      <c r="F47" s="2"/>
      <c r="M47" s="6">
        <f t="shared" si="0"/>
        <v>0</v>
      </c>
      <c r="N47" s="37">
        <f t="shared" si="1"/>
        <v>0</v>
      </c>
    </row>
    <row r="48" spans="1:14" hidden="1">
      <c r="A48" s="39">
        <f>IF($D$46="oui",E48,"")</f>
        <v>0</v>
      </c>
      <c r="B48" s="40"/>
      <c r="C48" s="41"/>
      <c r="D48" s="13" t="s">
        <v>1</v>
      </c>
      <c r="E48" s="3"/>
      <c r="F48" s="2"/>
      <c r="M48" s="6">
        <f t="shared" si="0"/>
        <v>0</v>
      </c>
      <c r="N48" s="37">
        <f t="shared" si="1"/>
        <v>0</v>
      </c>
    </row>
    <row r="49" spans="1:14" hidden="1">
      <c r="A49" s="39">
        <f>IF($D$46="oui",E49,"")</f>
        <v>0</v>
      </c>
      <c r="B49" s="40"/>
      <c r="C49" s="41"/>
      <c r="D49" s="13" t="s">
        <v>1</v>
      </c>
      <c r="E49" s="3"/>
      <c r="F49" s="2"/>
      <c r="M49" s="6">
        <f t="shared" si="0"/>
        <v>0</v>
      </c>
      <c r="N49" s="37">
        <f t="shared" si="1"/>
        <v>0</v>
      </c>
    </row>
    <row r="50" spans="1:14" hidden="1">
      <c r="A50" s="14"/>
      <c r="D50" s="13"/>
      <c r="E50" s="3"/>
      <c r="F50" s="4"/>
      <c r="M50" s="6">
        <f t="shared" si="0"/>
        <v>0</v>
      </c>
      <c r="N50" s="37">
        <f t="shared" si="1"/>
        <v>0</v>
      </c>
    </row>
    <row r="51" spans="1:14" ht="46.2" hidden="1" customHeight="1">
      <c r="A51" s="42">
        <f>IF(AND(D47="oui",D48="oui", D49="oui"),E51, "Cet accès ne permet pas la ventilation pour la victime.Existe-t-il un autre accès possible? Si oui reprendre les questions concernant la ventilation")</f>
        <v>0</v>
      </c>
      <c r="B51" s="43"/>
      <c r="C51" s="44"/>
      <c r="D51" s="16" t="str">
        <f>IF(A51=E51,"oui","non")</f>
        <v>oui</v>
      </c>
      <c r="E51" s="1"/>
      <c r="F51" s="3"/>
      <c r="M51" s="6">
        <f t="shared" si="0"/>
        <v>0</v>
      </c>
      <c r="N51" s="37">
        <f t="shared" si="1"/>
        <v>0</v>
      </c>
    </row>
    <row r="52" spans="1:14" ht="245.4" hidden="1" customHeight="1">
      <c r="A52" s="45">
        <f>IF(A51=E51,F52,"")</f>
        <v>0</v>
      </c>
      <c r="B52" s="46"/>
      <c r="C52" s="47"/>
      <c r="D52" s="18"/>
      <c r="E52" s="1"/>
      <c r="F52" s="4"/>
      <c r="M52" s="6">
        <f t="shared" si="0"/>
        <v>0</v>
      </c>
      <c r="N52" s="37">
        <f t="shared" si="1"/>
        <v>0</v>
      </c>
    </row>
    <row r="53" spans="1:14" hidden="1">
      <c r="A53" s="11">
        <f>IF(OR(D51="non",E51=""),E53,"")</f>
        <v>0</v>
      </c>
      <c r="B53" s="12"/>
      <c r="C53" s="22"/>
      <c r="D53" s="13" t="str">
        <f>IF(A53=E53,"oui","non")</f>
        <v>oui</v>
      </c>
      <c r="E53" s="1"/>
      <c r="F53" s="2"/>
      <c r="I53" s="7" t="s">
        <v>60</v>
      </c>
      <c r="K53" s="7" t="s">
        <v>43</v>
      </c>
      <c r="M53" s="6">
        <f t="shared" si="0"/>
        <v>0</v>
      </c>
      <c r="N53" s="37">
        <f t="shared" si="1"/>
        <v>0</v>
      </c>
    </row>
    <row r="54" spans="1:14" hidden="1">
      <c r="A54" s="14">
        <f>IF($D$53="oui",E54,"")</f>
        <v>0</v>
      </c>
      <c r="B54" s="12"/>
      <c r="C54" s="22"/>
      <c r="D54" s="13" t="s">
        <v>1</v>
      </c>
      <c r="E54" s="3"/>
      <c r="F54" s="2"/>
      <c r="M54" s="6">
        <f t="shared" si="0"/>
        <v>0</v>
      </c>
      <c r="N54" s="37">
        <f t="shared" si="1"/>
        <v>0</v>
      </c>
    </row>
    <row r="55" spans="1:14" hidden="1">
      <c r="A55" s="14">
        <f>IF($D$53="oui",E55,"")</f>
        <v>0</v>
      </c>
      <c r="B55" s="12"/>
      <c r="C55" s="22"/>
      <c r="D55" s="13" t="s">
        <v>1</v>
      </c>
      <c r="E55" s="3"/>
      <c r="F55" s="2"/>
      <c r="M55" s="6">
        <f t="shared" si="0"/>
        <v>0</v>
      </c>
      <c r="N55" s="37">
        <f t="shared" si="1"/>
        <v>0</v>
      </c>
    </row>
    <row r="56" spans="1:14" hidden="1">
      <c r="A56" s="14">
        <f>IF($D$53="oui",E56,"")</f>
        <v>0</v>
      </c>
      <c r="B56" s="12"/>
      <c r="C56" s="22"/>
      <c r="D56" s="13" t="s">
        <v>0</v>
      </c>
      <c r="E56" s="3"/>
      <c r="F56" s="2"/>
      <c r="M56" s="6">
        <f t="shared" si="0"/>
        <v>0</v>
      </c>
      <c r="N56" s="37">
        <f t="shared" si="1"/>
        <v>0</v>
      </c>
    </row>
    <row r="57" spans="1:14" hidden="1">
      <c r="A57" s="14"/>
      <c r="B57" s="17"/>
      <c r="C57" s="24"/>
      <c r="D57" s="18"/>
      <c r="E57" s="3"/>
      <c r="F57" s="4"/>
      <c r="M57" s="6">
        <f t="shared" si="0"/>
        <v>0</v>
      </c>
      <c r="N57" s="37">
        <f t="shared" si="1"/>
        <v>0</v>
      </c>
    </row>
    <row r="58" spans="1:14" ht="28.8" hidden="1">
      <c r="A58" s="11" t="str">
        <f>IF(AND(D54="oui",D55="oui", D56="oui"),E58, "L'accès principal ne permet pas d'apporter la ventilation au plus près de la victime")</f>
        <v>L'accès principal ne permet pas d'apporter la ventilation au plus près de la victime</v>
      </c>
      <c r="B58" s="12"/>
      <c r="C58" s="22"/>
      <c r="D58" s="13" t="str">
        <f>IF(A58=E58,"oui","non")</f>
        <v>non</v>
      </c>
      <c r="E58" s="1"/>
      <c r="F58" s="2"/>
      <c r="I58" s="7" t="s">
        <v>43</v>
      </c>
      <c r="K58" s="7" t="s">
        <v>44</v>
      </c>
      <c r="M58" s="6">
        <f t="shared" si="0"/>
        <v>0</v>
      </c>
      <c r="N58" s="37">
        <f t="shared" si="1"/>
        <v>0</v>
      </c>
    </row>
    <row r="59" spans="1:14" ht="260.39999999999998" hidden="1" customHeight="1">
      <c r="A59" s="14"/>
      <c r="B59" s="15" t="str">
        <f>IF(A58=E58,F59,"")</f>
        <v/>
      </c>
      <c r="C59" s="23"/>
      <c r="D59" s="16"/>
      <c r="E59" s="3"/>
      <c r="F59" s="3"/>
      <c r="M59" s="6">
        <f t="shared" si="0"/>
        <v>0</v>
      </c>
      <c r="N59" s="37">
        <f t="shared" si="1"/>
        <v>0</v>
      </c>
    </row>
    <row r="60" spans="1:14" hidden="1">
      <c r="A60" s="14"/>
      <c r="B60" s="12"/>
      <c r="C60" s="22"/>
      <c r="D60" s="13"/>
      <c r="E60" s="3"/>
      <c r="F60" s="2"/>
      <c r="M60" s="6">
        <f t="shared" si="0"/>
        <v>0</v>
      </c>
      <c r="N60" s="37">
        <f t="shared" si="1"/>
        <v>0</v>
      </c>
    </row>
    <row r="61" spans="1:14" ht="58.8" hidden="1" customHeight="1" thickBot="1">
      <c r="A61" s="48">
        <f>E61</f>
        <v>0</v>
      </c>
      <c r="B61" s="49"/>
      <c r="C61" s="50"/>
      <c r="D61" s="51"/>
      <c r="E61" s="6"/>
      <c r="F61" s="2"/>
      <c r="M61" s="6">
        <f t="shared" si="0"/>
        <v>0</v>
      </c>
      <c r="N61" s="37">
        <f t="shared" si="1"/>
        <v>0</v>
      </c>
    </row>
    <row r="62" spans="1:14" hidden="1"/>
    <row r="63" spans="1:14" hidden="1"/>
    <row r="64" spans="1:1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t="9.6" customHeight="1"/>
    <row r="660" hidden="1"/>
  </sheetData>
  <mergeCells count="42">
    <mergeCell ref="A27:C27"/>
    <mergeCell ref="A28:C28"/>
    <mergeCell ref="A29:C29"/>
    <mergeCell ref="A12:C12"/>
    <mergeCell ref="A13:C13"/>
    <mergeCell ref="A20:C20"/>
    <mergeCell ref="A21:C21"/>
    <mergeCell ref="A22:C22"/>
    <mergeCell ref="A23:C23"/>
    <mergeCell ref="A61:D61"/>
    <mergeCell ref="A1:D1"/>
    <mergeCell ref="A7:D8"/>
    <mergeCell ref="A9:C9"/>
    <mergeCell ref="A10:C10"/>
    <mergeCell ref="A11:C11"/>
    <mergeCell ref="A14:C14"/>
    <mergeCell ref="A15:C15"/>
    <mergeCell ref="A24:C24"/>
    <mergeCell ref="A25:C25"/>
    <mergeCell ref="A26:C26"/>
    <mergeCell ref="A16:C16"/>
    <mergeCell ref="A17:C17"/>
    <mergeCell ref="A18:C18"/>
    <mergeCell ref="A19:C19"/>
    <mergeCell ref="A41:C41"/>
    <mergeCell ref="A43:C43"/>
    <mergeCell ref="A31:C31"/>
    <mergeCell ref="A32:C32"/>
    <mergeCell ref="A33:C33"/>
    <mergeCell ref="A44:C44"/>
    <mergeCell ref="A39:C39"/>
    <mergeCell ref="A40:C40"/>
    <mergeCell ref="A42:C42"/>
    <mergeCell ref="A35:C35"/>
    <mergeCell ref="A34:C34"/>
    <mergeCell ref="A37:C37"/>
    <mergeCell ref="A38:C38"/>
    <mergeCell ref="A47:C47"/>
    <mergeCell ref="A48:C48"/>
    <mergeCell ref="A49:C49"/>
    <mergeCell ref="A51:C51"/>
    <mergeCell ref="A52:C52"/>
  </mergeCells>
  <conditionalFormatting sqref="M1:N1048576">
    <cfRule type="cellIs" dxfId="0" priority="1" stopIfTrue="1" operator="equal">
      <formula>0</formula>
    </cfRule>
  </conditionalFormatting>
  <dataValidations count="3">
    <dataValidation type="list" allowBlank="1" showInputMessage="1" showErrorMessage="1" sqref="D14 D9:D10 D36:D42 D18 D16 D22:D27 D46">
      <formula1>$F$2:$F$3</formula1>
    </dataValidation>
    <dataValidation type="list" allowBlank="1" showInputMessage="1" showErrorMessage="1" sqref="D47:D49 D35 D31:D33 D54:D56 H31:H35">
      <formula1>IF($A$49=$E$49,$F$2:$F$3,"")</formula1>
    </dataValidation>
    <dataValidation type="list" allowBlank="1" showInputMessage="1" showErrorMessage="1" sqref="D30">
      <formula1>$F$2:$F$4</formula1>
    </dataValidation>
  </dataValidations>
  <pageMargins left="0.7" right="0.7" top="0.75" bottom="0.75" header="0.3" footer="0.3"/>
  <pageSetup paperSize="9" orientation="portrait" verticalDpi="0" r:id="rId1"/>
  <legacyDrawing r:id="rId2"/>
  <controls>
    <control shapeId="4227" r:id="rId3" name="OptionButton1070"/>
    <control shapeId="4229" r:id="rId4" name="OptionButton1072"/>
    <control shapeId="4231" r:id="rId5" name="OptionButton1074"/>
    <control shapeId="4233" r:id="rId6" name="OptionButton1076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abSelected="1" workbookViewId="0"/>
  </sheetViews>
  <sheetFormatPr baseColWidth="10" defaultRowHeight="14.4"/>
  <cols>
    <col min="1" max="1" width="80.7773437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Questionnaire</vt:lpstr>
      <vt:lpstr>Edition</vt:lpstr>
      <vt:lpstr>test</vt:lpstr>
    </vt:vector>
  </TitlesOfParts>
  <Company>Dekra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AdminDSI</dc:creator>
  <cp:lastModifiedBy>anonyme</cp:lastModifiedBy>
  <cp:lastPrinted>2018-12-14T07:13:34Z</cp:lastPrinted>
  <dcterms:created xsi:type="dcterms:W3CDTF">2018-12-06T15:10:40Z</dcterms:created>
  <dcterms:modified xsi:type="dcterms:W3CDTF">2018-12-28T11:00:03Z</dcterms:modified>
</cp:coreProperties>
</file>