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040" windowHeight="8460" firstSheet="2" activeTab="14"/>
  </bookViews>
  <sheets>
    <sheet name="sources" sheetId="3" state="hidden" r:id="rId1"/>
    <sheet name="EXPLICATIONS" sheetId="23" r:id="rId2"/>
    <sheet name="choix" sheetId="2" r:id="rId3"/>
    <sheet name="récap du choix" sheetId="4" r:id="rId4"/>
    <sheet name="tableau général" sheetId="5" r:id="rId5"/>
    <sheet name="2m" sheetId="13" r:id="rId6"/>
    <sheet name="3m" sheetId="10" r:id="rId7"/>
    <sheet name="4m" sheetId="14" r:id="rId8"/>
    <sheet name="5m" sheetId="15" r:id="rId9"/>
    <sheet name="6m" sheetId="16" r:id="rId10"/>
    <sheet name="8m" sheetId="17" r:id="rId11"/>
    <sheet name="10m" sheetId="18" r:id="rId12"/>
    <sheet name="12m" sheetId="19" r:id="rId13"/>
    <sheet name="15m" sheetId="20" r:id="rId14"/>
    <sheet name="20m nouveau" sheetId="21" r:id="rId15"/>
    <sheet name="20-25m LLR" sheetId="22" r:id="rId1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4"/>
  <c r="L15"/>
  <c r="K15"/>
  <c r="I15"/>
  <c r="F15"/>
  <c r="E15"/>
  <c r="J15" s="1"/>
  <c r="D15"/>
  <c r="C15"/>
  <c r="B15"/>
  <c r="A15"/>
  <c r="M14"/>
  <c r="L14"/>
  <c r="K14"/>
  <c r="I14"/>
  <c r="F14"/>
  <c r="E14"/>
  <c r="J14" s="1"/>
  <c r="D14"/>
  <c r="C14"/>
  <c r="B14"/>
  <c r="A14"/>
  <c r="G15" l="1"/>
  <c r="G14"/>
  <c r="H14"/>
  <c r="H15"/>
  <c r="I5" i="19"/>
  <c r="J5" s="1"/>
  <c r="K5" s="1"/>
  <c r="L5" s="1"/>
  <c r="M5" s="1"/>
  <c r="A6" i="3" l="1"/>
</calcChain>
</file>

<file path=xl/sharedStrings.xml><?xml version="1.0" encoding="utf-8"?>
<sst xmlns="http://schemas.openxmlformats.org/spreadsheetml/2006/main" count="245" uniqueCount="62">
  <si>
    <t>date montage</t>
  </si>
  <si>
    <t>date demontage</t>
  </si>
  <si>
    <t>spl/pl</t>
  </si>
  <si>
    <t>allonge</t>
  </si>
  <si>
    <t>nb travee sb</t>
  </si>
  <si>
    <t>nb ferme</t>
  </si>
  <si>
    <t>nb entre ferme</t>
  </si>
  <si>
    <t>nb pignon</t>
  </si>
  <si>
    <t>date</t>
  </si>
  <si>
    <t>largeur</t>
  </si>
  <si>
    <t>sans plancher</t>
  </si>
  <si>
    <t>avec plancher</t>
  </si>
  <si>
    <t>lieu + client</t>
  </si>
  <si>
    <t>longueur</t>
  </si>
  <si>
    <t>pignon +sepa?</t>
  </si>
  <si>
    <t>pignon + sepa</t>
  </si>
  <si>
    <t>chapiteau</t>
  </si>
  <si>
    <t>x</t>
  </si>
  <si>
    <t>entre ferme spécial 2m</t>
  </si>
  <si>
    <t>entre ferme spécial 3m</t>
  </si>
  <si>
    <t>entre ferme spécial 4m</t>
  </si>
  <si>
    <t>pignon +sépa</t>
  </si>
  <si>
    <t>Faire le choix chapiteau</t>
  </si>
  <si>
    <t>Faire le choix pagode</t>
  </si>
  <si>
    <t xml:space="preserve">type </t>
  </si>
  <si>
    <t>acier /alu</t>
  </si>
  <si>
    <t>acier</t>
  </si>
  <si>
    <t>alu</t>
  </si>
  <si>
    <t>pagode</t>
  </si>
  <si>
    <t>3*3</t>
  </si>
  <si>
    <t>4*4</t>
  </si>
  <si>
    <t>5*5</t>
  </si>
  <si>
    <t>6*6</t>
  </si>
  <si>
    <t>montage</t>
  </si>
  <si>
    <t>lieux/client</t>
  </si>
  <si>
    <t>montage/démontage</t>
  </si>
  <si>
    <t>Montage</t>
  </si>
  <si>
    <t>Démontage</t>
  </si>
  <si>
    <t>cliquer pour valider</t>
  </si>
  <si>
    <t>en stock</t>
  </si>
  <si>
    <t>allonge en mètres</t>
  </si>
  <si>
    <t>démontage</t>
  </si>
  <si>
    <t>avec/sans plancher</t>
  </si>
  <si>
    <t>LOPI</t>
  </si>
  <si>
    <t>DANS LA FEUILLE CHOIX --&gt; cliquer sur nouvelle entree</t>
  </si>
  <si>
    <t>faire la nouvelle entree</t>
  </si>
  <si>
    <t>valider le choix</t>
  </si>
  <si>
    <t>on arrive sur la feuille recap du choix</t>
  </si>
  <si>
    <t>dans l'onglet correspondant à la case B7 de l onglet récap du choix</t>
  </si>
  <si>
    <t xml:space="preserve">et la le probleme se pose, je souhaiterai copier les lignes completes 14-15 </t>
  </si>
  <si>
    <t>2m</t>
  </si>
  <si>
    <t>3m</t>
  </si>
  <si>
    <t>4m</t>
  </si>
  <si>
    <t>5m</t>
  </si>
  <si>
    <t>6m</t>
  </si>
  <si>
    <t>8m</t>
  </si>
  <si>
    <t>10m</t>
  </si>
  <si>
    <t>12m</t>
  </si>
  <si>
    <t>15m</t>
  </si>
  <si>
    <t>20-25m LLR</t>
  </si>
  <si>
    <t>20m nouveau</t>
  </si>
  <si>
    <t>récapitulation du choix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</si>
</sst>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3" fillId="0" borderId="0" xfId="0" applyFont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4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Font="1"/>
    <xf numFmtId="0" fontId="5" fillId="2" borderId="1" xfId="0" applyFont="1" applyFill="1" applyBorder="1"/>
    <xf numFmtId="0" fontId="0" fillId="0" borderId="8" xfId="0" applyFont="1" applyBorder="1"/>
    <xf numFmtId="0" fontId="0" fillId="0" borderId="4" xfId="0" applyFont="1" applyBorder="1"/>
    <xf numFmtId="0" fontId="0" fillId="0" borderId="0" xfId="0" applyFont="1" applyBorder="1"/>
    <xf numFmtId="0" fontId="5" fillId="2" borderId="3" xfId="0" applyFont="1" applyFill="1" applyBorder="1"/>
    <xf numFmtId="0" fontId="0" fillId="0" borderId="5" xfId="0" applyFont="1" applyBorder="1"/>
    <xf numFmtId="0" fontId="5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2" borderId="2" xfId="0" applyFont="1" applyFill="1" applyBorder="1"/>
    <xf numFmtId="0" fontId="0" fillId="0" borderId="10" xfId="0" applyFont="1" applyBorder="1"/>
    <xf numFmtId="0" fontId="0" fillId="0" borderId="6" xfId="0" applyFont="1" applyBorder="1"/>
    <xf numFmtId="0" fontId="5" fillId="2" borderId="12" xfId="0" applyFont="1" applyFill="1" applyBorder="1"/>
    <xf numFmtId="0" fontId="5" fillId="2" borderId="13" xfId="0" applyFont="1" applyFill="1" applyBorder="1"/>
    <xf numFmtId="0" fontId="5" fillId="2" borderId="14" xfId="0" applyFont="1" applyFill="1" applyBorder="1"/>
    <xf numFmtId="14" fontId="0" fillId="0" borderId="0" xfId="0" applyNumberFormat="1" applyFont="1"/>
    <xf numFmtId="0" fontId="0" fillId="0" borderId="0" xfId="0" applyNumberFormat="1" applyFont="1"/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4" fontId="5" fillId="0" borderId="4" xfId="0" applyNumberFormat="1" applyFont="1" applyBorder="1" applyAlignment="1">
      <alignment horizontal="right"/>
    </xf>
    <xf numFmtId="14" fontId="5" fillId="0" borderId="5" xfId="0" applyNumberFormat="1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14" fontId="5" fillId="0" borderId="1" xfId="0" applyNumberFormat="1" applyFont="1" applyBorder="1"/>
    <xf numFmtId="14" fontId="5" fillId="0" borderId="3" xfId="0" applyNumberFormat="1" applyFont="1" applyBorder="1"/>
    <xf numFmtId="0" fontId="5" fillId="0" borderId="3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14" fontId="5" fillId="0" borderId="7" xfId="0" applyNumberFormat="1" applyFont="1" applyBorder="1" applyAlignment="1">
      <alignment horizontal="right"/>
    </xf>
    <xf numFmtId="14" fontId="5" fillId="0" borderId="11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14" fontId="5" fillId="2" borderId="13" xfId="0" applyNumberFormat="1" applyFont="1" applyFill="1" applyBorder="1"/>
    <xf numFmtId="0" fontId="5" fillId="3" borderId="12" xfId="0" applyFont="1" applyFill="1" applyBorder="1"/>
    <xf numFmtId="14" fontId="5" fillId="3" borderId="13" xfId="0" applyNumberFormat="1" applyFont="1" applyFill="1" applyBorder="1"/>
    <xf numFmtId="0" fontId="5" fillId="3" borderId="13" xfId="0" applyFont="1" applyFill="1" applyBorder="1"/>
    <xf numFmtId="0" fontId="5" fillId="3" borderId="14" xfId="0" applyFont="1" applyFill="1" applyBorder="1"/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590549</xdr:colOff>
      <xdr:row>3</xdr:row>
      <xdr:rowOff>180975</xdr:rowOff>
    </xdr:from>
    <xdr:ext cx="1638301" cy="372021"/>
    <xdr:sp macro="[0]!NOUVELLEENTREE" textlink="">
      <xdr:nvSpPr>
        <xdr:cNvPr id="2" name="Ellipse 1"/>
        <xdr:cNvSpPr/>
      </xdr:nvSpPr>
      <xdr:spPr>
        <a:xfrm>
          <a:off x="5915024" y="762000"/>
          <a:ext cx="1638301" cy="3720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nouvelle entree</a:t>
          </a:r>
        </a:p>
      </xdr:txBody>
    </xdr:sp>
    <xdr:clientData/>
  </xdr:oneCellAnchor>
  <xdr:oneCellAnchor>
    <xdr:from>
      <xdr:col>2</xdr:col>
      <xdr:colOff>542925</xdr:colOff>
      <xdr:row>6</xdr:row>
      <xdr:rowOff>123825</xdr:rowOff>
    </xdr:from>
    <xdr:ext cx="1714500" cy="372021"/>
    <xdr:sp macro="[0]!choixversrecapchoix" textlink="">
      <xdr:nvSpPr>
        <xdr:cNvPr id="10" name="Ellipse 9"/>
        <xdr:cNvSpPr>
          <a:spLocks/>
        </xdr:cNvSpPr>
      </xdr:nvSpPr>
      <xdr:spPr>
        <a:xfrm>
          <a:off x="5867400" y="1362075"/>
          <a:ext cx="1714500" cy="3720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valider chapiteau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H28"/>
  <sheetViews>
    <sheetView workbookViewId="0">
      <selection activeCell="E22" sqref="E22"/>
    </sheetView>
  </sheetViews>
  <sheetFormatPr baseColWidth="10" defaultRowHeight="14.4"/>
  <sheetData>
    <row r="4" spans="1:8" ht="15" thickBot="1"/>
    <row r="5" spans="1:8" ht="15" thickBot="1">
      <c r="A5" t="s">
        <v>8</v>
      </c>
      <c r="B5" t="s">
        <v>2</v>
      </c>
      <c r="C5" s="2" t="s">
        <v>13</v>
      </c>
      <c r="D5" s="5" t="s">
        <v>9</v>
      </c>
      <c r="E5" s="8" t="s">
        <v>3</v>
      </c>
      <c r="F5" s="8" t="s">
        <v>15</v>
      </c>
      <c r="G5" s="8" t="s">
        <v>25</v>
      </c>
      <c r="H5" s="8" t="s">
        <v>28</v>
      </c>
    </row>
    <row r="6" spans="1:8">
      <c r="A6" s="1">
        <f ca="1">TODAY()</f>
        <v>43409</v>
      </c>
      <c r="B6" s="2" t="s">
        <v>10</v>
      </c>
      <c r="C6" s="4">
        <v>0</v>
      </c>
      <c r="D6" s="6" t="s">
        <v>50</v>
      </c>
      <c r="E6">
        <v>2</v>
      </c>
      <c r="F6">
        <v>0</v>
      </c>
      <c r="G6" t="s">
        <v>26</v>
      </c>
      <c r="H6" t="s">
        <v>29</v>
      </c>
    </row>
    <row r="7" spans="1:8" ht="15" thickBot="1">
      <c r="B7" s="3" t="s">
        <v>11</v>
      </c>
      <c r="C7" s="4">
        <v>5</v>
      </c>
      <c r="D7" s="6" t="s">
        <v>51</v>
      </c>
      <c r="E7">
        <v>3</v>
      </c>
      <c r="F7">
        <v>1</v>
      </c>
      <c r="G7" t="s">
        <v>27</v>
      </c>
      <c r="H7" t="s">
        <v>30</v>
      </c>
    </row>
    <row r="8" spans="1:8">
      <c r="C8" s="4">
        <v>10</v>
      </c>
      <c r="D8" s="6" t="s">
        <v>52</v>
      </c>
      <c r="E8">
        <v>4</v>
      </c>
      <c r="F8">
        <v>2</v>
      </c>
      <c r="H8" t="s">
        <v>31</v>
      </c>
    </row>
    <row r="9" spans="1:8">
      <c r="C9" s="4">
        <v>15</v>
      </c>
      <c r="D9" s="6" t="s">
        <v>53</v>
      </c>
      <c r="F9">
        <v>3</v>
      </c>
      <c r="H9" t="s">
        <v>32</v>
      </c>
    </row>
    <row r="10" spans="1:8">
      <c r="C10" s="4">
        <v>20</v>
      </c>
      <c r="D10" s="6" t="s">
        <v>54</v>
      </c>
      <c r="F10">
        <v>4</v>
      </c>
    </row>
    <row r="11" spans="1:8">
      <c r="C11" s="4">
        <v>25</v>
      </c>
      <c r="D11" s="6" t="s">
        <v>55</v>
      </c>
      <c r="F11">
        <v>5</v>
      </c>
    </row>
    <row r="12" spans="1:8">
      <c r="C12" s="4">
        <v>30</v>
      </c>
      <c r="D12" s="6" t="s">
        <v>56</v>
      </c>
      <c r="F12">
        <v>6</v>
      </c>
    </row>
    <row r="13" spans="1:8">
      <c r="C13" s="4">
        <v>35</v>
      </c>
      <c r="D13" s="6" t="s">
        <v>57</v>
      </c>
    </row>
    <row r="14" spans="1:8">
      <c r="C14" s="4">
        <v>40</v>
      </c>
      <c r="D14" s="6" t="s">
        <v>58</v>
      </c>
    </row>
    <row r="15" spans="1:8">
      <c r="C15" s="4">
        <v>45</v>
      </c>
      <c r="D15" s="6" t="s">
        <v>60</v>
      </c>
    </row>
    <row r="16" spans="1:8">
      <c r="C16" s="4">
        <v>50</v>
      </c>
      <c r="D16" s="6" t="s">
        <v>59</v>
      </c>
    </row>
    <row r="17" spans="3:4" ht="15" thickBot="1">
      <c r="C17" s="4">
        <v>55</v>
      </c>
      <c r="D17" s="7"/>
    </row>
    <row r="18" spans="3:4">
      <c r="C18" s="4">
        <v>60</v>
      </c>
    </row>
    <row r="19" spans="3:4">
      <c r="C19" s="4">
        <v>65</v>
      </c>
    </row>
    <row r="20" spans="3:4">
      <c r="C20" s="4">
        <v>70</v>
      </c>
    </row>
    <row r="21" spans="3:4">
      <c r="C21" s="4">
        <v>75</v>
      </c>
    </row>
    <row r="22" spans="3:4">
      <c r="C22" s="4">
        <v>80</v>
      </c>
    </row>
    <row r="23" spans="3:4">
      <c r="C23" s="4">
        <v>85</v>
      </c>
    </row>
    <row r="24" spans="3:4">
      <c r="C24" s="4">
        <v>90</v>
      </c>
    </row>
    <row r="25" spans="3:4">
      <c r="C25" s="4">
        <v>95</v>
      </c>
    </row>
    <row r="26" spans="3:4">
      <c r="C26" s="4">
        <v>100</v>
      </c>
    </row>
    <row r="27" spans="3:4">
      <c r="C27" s="4">
        <v>105</v>
      </c>
    </row>
    <row r="28" spans="3:4" ht="15" thickBot="1">
      <c r="C28" s="3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7"/>
  <sheetViews>
    <sheetView workbookViewId="0">
      <selection activeCell="B17" sqref="B17"/>
    </sheetView>
  </sheetViews>
  <sheetFormatPr baseColWidth="10" defaultRowHeight="14.4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6" spans="1:1">
      <c r="A6" t="s">
        <v>49</v>
      </c>
    </row>
    <row r="7" spans="1:1">
      <c r="A7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4"/>
  <sheetViews>
    <sheetView zoomScaleNormal="100" workbookViewId="0">
      <selection activeCell="A23" sqref="A23"/>
    </sheetView>
  </sheetViews>
  <sheetFormatPr baseColWidth="10" defaultRowHeight="14.4"/>
  <cols>
    <col min="1" max="1" width="27" customWidth="1"/>
    <col min="2" max="2" width="52.88671875" customWidth="1"/>
    <col min="6" max="6" width="35.109375" customWidth="1"/>
  </cols>
  <sheetData>
    <row r="1" spans="1:7" ht="15" customHeight="1">
      <c r="A1" s="51" t="s">
        <v>22</v>
      </c>
      <c r="B1" s="51"/>
      <c r="C1" s="33"/>
      <c r="D1" s="15"/>
      <c r="E1" s="59" t="s">
        <v>38</v>
      </c>
      <c r="F1" s="60"/>
      <c r="G1" s="15"/>
    </row>
    <row r="2" spans="1:7" ht="15" customHeight="1">
      <c r="A2" s="52"/>
      <c r="B2" s="52"/>
      <c r="C2" s="34"/>
      <c r="D2" s="15"/>
      <c r="E2" s="61"/>
      <c r="F2" s="62"/>
      <c r="G2" s="15"/>
    </row>
    <row r="3" spans="1:7" ht="15.75" customHeight="1" thickBot="1">
      <c r="A3" s="52"/>
      <c r="B3" s="52"/>
      <c r="C3" s="34"/>
      <c r="D3" s="15"/>
      <c r="E3" s="63"/>
      <c r="F3" s="64"/>
      <c r="G3" s="15"/>
    </row>
    <row r="4" spans="1:7" ht="17.25" customHeight="1">
      <c r="A4" s="16" t="s">
        <v>33</v>
      </c>
      <c r="B4" s="35">
        <v>43650</v>
      </c>
      <c r="C4" s="15"/>
      <c r="D4" s="15"/>
      <c r="E4" s="15"/>
      <c r="F4" s="15"/>
      <c r="G4" s="15"/>
    </row>
    <row r="5" spans="1:7" ht="17.25" customHeight="1">
      <c r="A5" s="20" t="s">
        <v>41</v>
      </c>
      <c r="B5" s="36">
        <v>43682</v>
      </c>
      <c r="C5" s="15"/>
      <c r="D5" s="15"/>
      <c r="E5" s="15"/>
      <c r="F5" s="15"/>
      <c r="G5" s="15"/>
    </row>
    <row r="6" spans="1:7" ht="17.25" customHeight="1">
      <c r="A6" s="20" t="s">
        <v>12</v>
      </c>
      <c r="B6" s="24" t="s">
        <v>43</v>
      </c>
      <c r="C6" s="15"/>
      <c r="D6" s="15"/>
      <c r="E6" s="15"/>
      <c r="F6" s="15"/>
      <c r="G6" s="15"/>
    </row>
    <row r="7" spans="1:7" ht="17.25" customHeight="1">
      <c r="A7" s="20" t="s">
        <v>9</v>
      </c>
      <c r="B7" s="24" t="s">
        <v>60</v>
      </c>
      <c r="C7" s="15"/>
      <c r="D7" s="15"/>
      <c r="E7" s="15"/>
      <c r="F7" s="15"/>
      <c r="G7" s="15"/>
    </row>
    <row r="8" spans="1:7" ht="17.25" customHeight="1">
      <c r="A8" s="20" t="s">
        <v>13</v>
      </c>
      <c r="B8" s="24">
        <v>55</v>
      </c>
      <c r="C8" s="15"/>
      <c r="D8" s="15"/>
      <c r="E8" s="15"/>
      <c r="F8" s="15"/>
      <c r="G8" s="15"/>
    </row>
    <row r="9" spans="1:7" ht="17.25" customHeight="1">
      <c r="A9" s="20" t="s">
        <v>40</v>
      </c>
      <c r="B9" s="24">
        <v>3</v>
      </c>
      <c r="C9" s="15"/>
      <c r="D9" s="15"/>
      <c r="E9" s="15"/>
      <c r="F9" s="15"/>
      <c r="G9" s="15"/>
    </row>
    <row r="10" spans="1:7" ht="17.25" customHeight="1">
      <c r="A10" s="20" t="s">
        <v>14</v>
      </c>
      <c r="B10" s="24">
        <v>2</v>
      </c>
      <c r="C10" s="15"/>
      <c r="D10" s="15"/>
      <c r="E10" s="15"/>
      <c r="F10" s="15"/>
      <c r="G10" s="15"/>
    </row>
    <row r="11" spans="1:7" ht="17.25" customHeight="1" thickBot="1">
      <c r="A11" s="25" t="s">
        <v>2</v>
      </c>
      <c r="B11" s="37" t="s">
        <v>11</v>
      </c>
      <c r="C11" s="15"/>
      <c r="D11" s="15"/>
      <c r="E11" s="15"/>
      <c r="F11" s="15"/>
      <c r="G11" s="15"/>
    </row>
    <row r="12" spans="1:7" ht="15" thickBot="1">
      <c r="A12" s="15"/>
      <c r="B12" s="15"/>
      <c r="C12" s="15"/>
      <c r="D12" s="15"/>
      <c r="E12" s="15"/>
      <c r="F12" s="15"/>
      <c r="G12" s="15"/>
    </row>
    <row r="13" spans="1:7">
      <c r="A13" s="53" t="s">
        <v>23</v>
      </c>
      <c r="B13" s="54"/>
      <c r="C13" s="15"/>
      <c r="D13" s="15"/>
      <c r="E13" s="15"/>
      <c r="F13" s="15"/>
      <c r="G13" s="15"/>
    </row>
    <row r="14" spans="1:7">
      <c r="A14" s="55"/>
      <c r="B14" s="56"/>
      <c r="C14" s="15"/>
      <c r="D14" s="15"/>
      <c r="E14" s="15"/>
      <c r="F14" s="15"/>
      <c r="G14" s="15"/>
    </row>
    <row r="15" spans="1:7" ht="15" thickBot="1">
      <c r="A15" s="57"/>
      <c r="B15" s="58"/>
      <c r="C15" s="15"/>
      <c r="D15" s="15"/>
      <c r="E15" s="15"/>
      <c r="F15" s="15"/>
      <c r="G15" s="15"/>
    </row>
    <row r="16" spans="1:7">
      <c r="A16" s="16" t="s">
        <v>0</v>
      </c>
      <c r="B16" s="38"/>
      <c r="C16" s="15"/>
      <c r="D16" s="15"/>
      <c r="E16" s="15"/>
      <c r="F16" s="15"/>
      <c r="G16" s="15"/>
    </row>
    <row r="17" spans="1:7">
      <c r="A17" s="20" t="s">
        <v>1</v>
      </c>
      <c r="B17" s="39"/>
      <c r="C17" s="15"/>
      <c r="D17" s="15"/>
      <c r="E17" s="15"/>
      <c r="F17" s="15"/>
      <c r="G17" s="15"/>
    </row>
    <row r="18" spans="1:7">
      <c r="A18" s="20" t="s">
        <v>12</v>
      </c>
      <c r="B18" s="40"/>
      <c r="C18" s="15"/>
      <c r="D18" s="15"/>
      <c r="E18" s="15"/>
      <c r="F18" s="15"/>
      <c r="G18" s="15"/>
    </row>
    <row r="19" spans="1:7">
      <c r="A19" s="20" t="s">
        <v>2</v>
      </c>
      <c r="B19" s="40"/>
      <c r="C19" s="15"/>
      <c r="D19" s="15"/>
      <c r="E19" s="15"/>
      <c r="F19" s="15"/>
      <c r="G19" s="15"/>
    </row>
    <row r="20" spans="1:7">
      <c r="A20" s="20" t="s">
        <v>24</v>
      </c>
      <c r="B20" s="40"/>
      <c r="C20" s="15"/>
      <c r="D20" s="15"/>
      <c r="E20" s="15"/>
      <c r="F20" s="15"/>
      <c r="G20" s="15"/>
    </row>
    <row r="21" spans="1:7" ht="15" thickBot="1">
      <c r="A21" s="25" t="s">
        <v>9</v>
      </c>
      <c r="B21" s="41"/>
      <c r="C21" s="15"/>
      <c r="D21" s="15"/>
      <c r="E21" s="15"/>
      <c r="F21" s="15"/>
      <c r="G21" s="15"/>
    </row>
    <row r="22" spans="1:7">
      <c r="A22" s="15"/>
      <c r="B22" s="15"/>
      <c r="C22" s="15"/>
      <c r="D22" s="15"/>
      <c r="E22" s="15"/>
      <c r="F22" s="15"/>
      <c r="G22" s="15"/>
    </row>
    <row r="23" spans="1:7">
      <c r="A23" s="15"/>
      <c r="B23" s="15"/>
      <c r="C23" s="15"/>
      <c r="D23" s="15"/>
      <c r="E23" s="15"/>
      <c r="F23" s="15"/>
      <c r="G23" s="15"/>
    </row>
    <row r="24" spans="1:7">
      <c r="A24" s="15"/>
      <c r="B24" s="15"/>
      <c r="C24" s="15"/>
      <c r="D24" s="15"/>
      <c r="E24" s="15"/>
      <c r="F24" s="15"/>
      <c r="G24" s="15"/>
    </row>
  </sheetData>
  <mergeCells count="3">
    <mergeCell ref="A1:B3"/>
    <mergeCell ref="A13:B15"/>
    <mergeCell ref="E1:F3"/>
  </mergeCells>
  <dataValidations count="1">
    <dataValidation type="date" operator="greaterThanOrEqual" allowBlank="1" showInputMessage="1" showErrorMessage="1" error="la date est inférieure à celle du montage" sqref="B5 B17">
      <formula1>B4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sources!$D$6:$D$17</xm:f>
          </x14:formula1>
          <xm:sqref>B7</xm:sqref>
        </x14:dataValidation>
        <x14:dataValidation type="list" allowBlank="1" showInputMessage="1" showErrorMessage="1">
          <x14:formula1>
            <xm:f>sources!$C$6:$C$28</xm:f>
          </x14:formula1>
          <xm:sqref>B8</xm:sqref>
        </x14:dataValidation>
        <x14:dataValidation type="list" showInputMessage="1" showErrorMessage="1">
          <x14:formula1>
            <xm:f>sources!$B$6:$B$7</xm:f>
          </x14:formula1>
          <xm:sqref>B11 B19</xm:sqref>
        </x14:dataValidation>
        <x14:dataValidation type="list" allowBlank="1" showInputMessage="1" showErrorMessage="1">
          <x14:formula1>
            <xm:f>sources!$E$6:$E$8</xm:f>
          </x14:formula1>
          <xm:sqref>B9</xm:sqref>
        </x14:dataValidation>
        <x14:dataValidation type="list" allowBlank="1" showInputMessage="1" showErrorMessage="1" prompt="pour un chapiteau complet le nombre est 2_x000a_">
          <x14:formula1>
            <xm:f>sources!$F$6:$F$12</xm:f>
          </x14:formula1>
          <xm:sqref>B10</xm:sqref>
        </x14:dataValidation>
        <x14:dataValidation type="list" allowBlank="1" showInputMessage="1" showErrorMessage="1">
          <x14:formula1>
            <xm:f>sources!$G$6:$G$7</xm:f>
          </x14:formula1>
          <xm:sqref>B20</xm:sqref>
        </x14:dataValidation>
        <x14:dataValidation type="list" allowBlank="1" showInputMessage="1" showErrorMessage="1">
          <x14:formula1>
            <xm:f>sources!$H$6:$H$9</xm:f>
          </x14:formula1>
          <xm:sqref>B21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sources!A30</xm:f>
          </x14:formula1>
          <xm:sqref>B16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15"/>
  <sheetViews>
    <sheetView workbookViewId="0">
      <selection activeCell="A18" sqref="A18"/>
    </sheetView>
  </sheetViews>
  <sheetFormatPr baseColWidth="10" defaultRowHeight="14.4"/>
  <cols>
    <col min="1" max="1" width="21.33203125" customWidth="1"/>
    <col min="2" max="2" width="24" style="1" customWidth="1"/>
    <col min="3" max="3" width="11" customWidth="1"/>
    <col min="5" max="5" width="9.44140625" customWidth="1"/>
    <col min="6" max="6" width="13" customWidth="1"/>
    <col min="7" max="7" width="12.33203125" customWidth="1"/>
    <col min="8" max="8" width="9.44140625" customWidth="1"/>
    <col min="9" max="9" width="10.44140625" customWidth="1"/>
    <col min="10" max="10" width="14.44140625" customWidth="1"/>
    <col min="11" max="12" width="21.33203125" customWidth="1"/>
    <col min="13" max="13" width="23.6640625" customWidth="1"/>
  </cols>
  <sheetData>
    <row r="1" spans="1:13">
      <c r="A1" s="65" t="s">
        <v>61</v>
      </c>
      <c r="B1" s="6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>
      <c r="A2" s="66"/>
      <c r="B2" s="66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15" thickBot="1">
      <c r="A3" s="66"/>
      <c r="B3" s="66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>
      <c r="A4" s="16" t="s">
        <v>36</v>
      </c>
      <c r="B4" s="42">
        <v>43650</v>
      </c>
      <c r="C4" s="17"/>
      <c r="D4" s="18"/>
      <c r="E4" s="19"/>
      <c r="F4" s="19"/>
      <c r="G4" s="19"/>
      <c r="H4" s="15"/>
      <c r="I4" s="15"/>
      <c r="J4" s="15"/>
      <c r="K4" s="15"/>
      <c r="L4" s="15"/>
      <c r="M4" s="15"/>
    </row>
    <row r="5" spans="1:13">
      <c r="A5" s="20" t="s">
        <v>37</v>
      </c>
      <c r="B5" s="43">
        <v>43682</v>
      </c>
      <c r="C5" s="19"/>
      <c r="D5" s="21"/>
      <c r="E5" s="19"/>
      <c r="F5" s="19"/>
      <c r="G5" s="19"/>
      <c r="H5" s="15"/>
      <c r="I5" s="15"/>
      <c r="J5" s="15"/>
      <c r="K5" s="15"/>
      <c r="L5" s="15"/>
      <c r="M5" s="15"/>
    </row>
    <row r="6" spans="1:13">
      <c r="A6" s="20" t="s">
        <v>12</v>
      </c>
      <c r="B6" s="44" t="s">
        <v>43</v>
      </c>
      <c r="C6" s="19"/>
      <c r="D6" s="21"/>
      <c r="E6" s="19"/>
      <c r="F6" s="19"/>
      <c r="G6" s="19"/>
      <c r="H6" s="15"/>
      <c r="I6" s="15"/>
      <c r="J6" s="15"/>
      <c r="K6" s="15"/>
      <c r="L6" s="15"/>
      <c r="M6" s="15"/>
    </row>
    <row r="7" spans="1:13">
      <c r="A7" s="20" t="s">
        <v>16</v>
      </c>
      <c r="B7" s="44" t="s">
        <v>60</v>
      </c>
      <c r="C7" s="23" t="s">
        <v>17</v>
      </c>
      <c r="D7" s="24">
        <v>55</v>
      </c>
      <c r="E7" s="22"/>
      <c r="F7" s="22"/>
      <c r="G7" s="19"/>
      <c r="H7" s="15"/>
      <c r="I7" s="15"/>
      <c r="J7" s="15"/>
      <c r="K7" s="15"/>
      <c r="L7" s="15"/>
      <c r="M7" s="15"/>
    </row>
    <row r="8" spans="1:13">
      <c r="A8" s="20" t="s">
        <v>21</v>
      </c>
      <c r="B8" s="44">
        <v>2</v>
      </c>
      <c r="C8" s="23"/>
      <c r="D8" s="24"/>
      <c r="E8" s="22"/>
      <c r="F8" s="22"/>
      <c r="G8" s="19"/>
      <c r="H8" s="15"/>
      <c r="I8" s="15"/>
      <c r="J8" s="15"/>
      <c r="K8" s="15"/>
      <c r="L8" s="15"/>
      <c r="M8" s="15"/>
    </row>
    <row r="9" spans="1:13">
      <c r="A9" s="20" t="s">
        <v>3</v>
      </c>
      <c r="B9" s="44">
        <v>3</v>
      </c>
      <c r="C9" s="19"/>
      <c r="D9" s="21"/>
      <c r="E9" s="19"/>
      <c r="F9" s="19"/>
      <c r="G9" s="19"/>
      <c r="H9" s="15"/>
      <c r="I9" s="15"/>
      <c r="J9" s="15"/>
      <c r="K9" s="15"/>
      <c r="L9" s="15"/>
      <c r="M9" s="15"/>
    </row>
    <row r="10" spans="1:13" ht="15" thickBot="1">
      <c r="A10" s="25" t="s">
        <v>42</v>
      </c>
      <c r="B10" s="45" t="s">
        <v>11</v>
      </c>
      <c r="C10" s="26"/>
      <c r="D10" s="27"/>
      <c r="E10" s="15"/>
      <c r="F10" s="15"/>
      <c r="G10" s="15"/>
      <c r="H10" s="15"/>
      <c r="I10" s="15"/>
      <c r="J10" s="15"/>
      <c r="K10" s="15"/>
      <c r="L10" s="15"/>
      <c r="M10" s="15"/>
    </row>
    <row r="11" spans="1:13">
      <c r="A11" s="15"/>
      <c r="B11" s="22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3" ht="15" thickBo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5" thickBot="1">
      <c r="A13" s="28" t="s">
        <v>35</v>
      </c>
      <c r="B13" s="29" t="s">
        <v>8</v>
      </c>
      <c r="C13" s="29" t="s">
        <v>34</v>
      </c>
      <c r="D13" s="29" t="s">
        <v>9</v>
      </c>
      <c r="E13" s="29" t="s">
        <v>13</v>
      </c>
      <c r="F13" s="29" t="s">
        <v>2</v>
      </c>
      <c r="G13" s="29" t="s">
        <v>4</v>
      </c>
      <c r="H13" s="29" t="s">
        <v>5</v>
      </c>
      <c r="I13" s="29" t="s">
        <v>7</v>
      </c>
      <c r="J13" s="29" t="s">
        <v>6</v>
      </c>
      <c r="K13" s="29" t="s">
        <v>18</v>
      </c>
      <c r="L13" s="29" t="s">
        <v>19</v>
      </c>
      <c r="M13" s="30" t="s">
        <v>20</v>
      </c>
    </row>
    <row r="14" spans="1:13">
      <c r="A14" s="31" t="str">
        <f>IF($B$4="","",$A$4)</f>
        <v>Montage</v>
      </c>
      <c r="B14" s="31">
        <f>IF($B$4="","",$B$4)</f>
        <v>43650</v>
      </c>
      <c r="C14" s="31" t="str">
        <f>IF($B$4="","",$B$6)</f>
        <v>LOPI</v>
      </c>
      <c r="D14" s="32" t="str">
        <f>IF($B$4="","",$B$7)</f>
        <v>20m nouveau</v>
      </c>
      <c r="E14" s="32">
        <f>IF($B$4="","",$D$7)</f>
        <v>55</v>
      </c>
      <c r="F14" s="31" t="str">
        <f>IF($B$4="","",$B$10)</f>
        <v>avec plancher</v>
      </c>
      <c r="G14" s="19">
        <f>IF($B$4="","",IF($F$14="sans plancher","",-$E$14/5))</f>
        <v>-11</v>
      </c>
      <c r="H14" s="19">
        <f>IF($B$4="","",(-($E$14/5)-1))</f>
        <v>-12</v>
      </c>
      <c r="I14" s="32">
        <f>IF($B$4="","",(-$B$8))</f>
        <v>-2</v>
      </c>
      <c r="J14" s="32">
        <f>IF($B$4="","",(-($E$14/5)))</f>
        <v>-11</v>
      </c>
      <c r="K14" s="32" t="str">
        <f>IF($B$4="","",IF($B$9=2,-1,""))</f>
        <v/>
      </c>
      <c r="L14" s="32">
        <f>IF($B$4="","",IF($B$9=3,-1,""))</f>
        <v>-1</v>
      </c>
      <c r="M14" s="32" t="str">
        <f>IF($B$4="","",IF($B$9=4,-1,""))</f>
        <v/>
      </c>
    </row>
    <row r="15" spans="1:13">
      <c r="A15" s="31" t="str">
        <f>IF($B$5="","",$A$5)</f>
        <v>Démontage</v>
      </c>
      <c r="B15" s="31">
        <f>IF($B$5="","",$B$5)</f>
        <v>43682</v>
      </c>
      <c r="C15" s="31" t="str">
        <f>IF($B$5="","",$B$6)</f>
        <v>LOPI</v>
      </c>
      <c r="D15" s="32" t="str">
        <f>IF($B$5="","",$B$7)</f>
        <v>20m nouveau</v>
      </c>
      <c r="E15" s="32">
        <f>IF($B$5="","",$D$7)</f>
        <v>55</v>
      </c>
      <c r="F15" s="31" t="str">
        <f>IF($B$5="","",$B$10)</f>
        <v>avec plancher</v>
      </c>
      <c r="G15" s="19">
        <f>IF($B$5="","",IF($F$15="sans plancher","",$E$15/5))</f>
        <v>11</v>
      </c>
      <c r="H15" s="19">
        <f>IF($B$5="","",($E$15/5)+1)</f>
        <v>12</v>
      </c>
      <c r="I15" s="32">
        <f>IF($B$5="","",$B$8)</f>
        <v>2</v>
      </c>
      <c r="J15" s="32">
        <f>IF($B$5="","",(($E$15/5)))</f>
        <v>11</v>
      </c>
      <c r="K15" s="32" t="str">
        <f>IF($B$5="","",IF($B$9=2,1,""))</f>
        <v/>
      </c>
      <c r="L15" s="32">
        <f>IF($B$5="","",IF($B$9=3,1,""))</f>
        <v>1</v>
      </c>
      <c r="M15" s="32" t="str">
        <f>IF($B$5="","",IF($B$9=4,1,""))</f>
        <v/>
      </c>
    </row>
  </sheetData>
  <mergeCells count="1">
    <mergeCell ref="A1:B3"/>
  </mergeCells>
  <dataValidations count="1">
    <dataValidation type="date" operator="greaterThanOrEqual" allowBlank="1" showInputMessage="1" showErrorMessage="1" error="la date est inférieure à celle du montage" sqref="B5">
      <formula1>B4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sources!$D$6:$D$17</xm:f>
          </x14:formula1>
          <xm:sqref>B7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M1"/>
  <sheetViews>
    <sheetView workbookViewId="0"/>
  </sheetViews>
  <sheetFormatPr baseColWidth="10" defaultRowHeight="14.4"/>
  <cols>
    <col min="2" max="2" width="11.5546875" style="1"/>
  </cols>
  <sheetData>
    <row r="1" spans="1:13" ht="15" thickBot="1">
      <c r="A1" s="47" t="s">
        <v>35</v>
      </c>
      <c r="B1" s="48" t="s">
        <v>8</v>
      </c>
      <c r="C1" s="49" t="s">
        <v>34</v>
      </c>
      <c r="D1" s="49" t="s">
        <v>9</v>
      </c>
      <c r="E1" s="49" t="s">
        <v>13</v>
      </c>
      <c r="F1" s="49" t="s">
        <v>2</v>
      </c>
      <c r="G1" s="49" t="s">
        <v>4</v>
      </c>
      <c r="H1" s="49" t="s">
        <v>5</v>
      </c>
      <c r="I1" s="49" t="s">
        <v>7</v>
      </c>
      <c r="J1" s="49" t="s">
        <v>6</v>
      </c>
      <c r="K1" s="49" t="s">
        <v>18</v>
      </c>
      <c r="L1" s="49" t="s">
        <v>19</v>
      </c>
      <c r="M1" s="50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5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7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8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9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5"/>
  <dimension ref="A1:N10"/>
  <sheetViews>
    <sheetView workbookViewId="0"/>
  </sheetViews>
  <sheetFormatPr baseColWidth="10" defaultRowHeight="14.4"/>
  <cols>
    <col min="1" max="13" width="11.5546875" customWidth="1"/>
  </cols>
  <sheetData>
    <row r="1" spans="1:14" ht="15" customHeight="1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  <c r="N1" s="9"/>
    </row>
    <row r="2" spans="1:14" ht="14.4" customHeight="1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  <row r="3" spans="1:14" ht="14.4" customHeight="1">
      <c r="A3" s="10"/>
      <c r="B3" s="11"/>
      <c r="C3" s="12"/>
      <c r="D3" s="12"/>
      <c r="E3" s="12"/>
      <c r="F3" s="12"/>
      <c r="G3" s="14"/>
      <c r="H3" s="14"/>
      <c r="I3" s="14"/>
      <c r="J3" s="14"/>
      <c r="K3" s="14"/>
      <c r="L3" s="14"/>
      <c r="M3" s="14"/>
    </row>
    <row r="4" spans="1:14" ht="14.4" customHeight="1">
      <c r="A4" s="10"/>
      <c r="B4" s="11"/>
      <c r="C4" s="12"/>
      <c r="D4" s="12"/>
      <c r="E4" s="12"/>
      <c r="F4" s="12"/>
      <c r="G4" s="14"/>
      <c r="H4" s="14"/>
      <c r="I4" s="14"/>
      <c r="J4" s="14"/>
      <c r="K4" s="14"/>
      <c r="L4" s="14"/>
      <c r="M4" s="14"/>
    </row>
    <row r="5" spans="1:14" ht="14.4" customHeight="1">
      <c r="A5" s="10"/>
      <c r="B5" s="11"/>
      <c r="C5" s="12"/>
      <c r="D5" s="12"/>
      <c r="E5" s="12"/>
      <c r="F5" s="12"/>
      <c r="G5" s="14"/>
      <c r="H5" s="14"/>
      <c r="I5" s="14" t="str">
        <f>IF(H5="","",IF(H5=sources!D7,G5/5,""))</f>
        <v/>
      </c>
      <c r="J5" s="14" t="str">
        <f>IF(I5="","",IF(I5=sources!E7,H5/5,""))</f>
        <v/>
      </c>
      <c r="K5" s="14" t="str">
        <f>IF(J5="","",IF(J5=sources!F7,I5/5,""))</f>
        <v/>
      </c>
      <c r="L5" s="14" t="str">
        <f>IF(K5="","",IF(K5=sources!G7,J5/5,""))</f>
        <v/>
      </c>
      <c r="M5" s="14" t="str">
        <f>IF(L5="","",IF(L5=sources!H7,K5/5,""))</f>
        <v/>
      </c>
    </row>
    <row r="6" spans="1:14" ht="14.4" customHeight="1">
      <c r="A6" s="10"/>
      <c r="B6" s="11"/>
      <c r="C6" s="12"/>
      <c r="D6" s="12"/>
      <c r="E6" s="12"/>
      <c r="F6" s="12"/>
      <c r="G6" s="14"/>
      <c r="H6" s="13"/>
      <c r="I6" s="13"/>
      <c r="J6" s="1"/>
      <c r="K6" s="1"/>
    </row>
    <row r="7" spans="1:14" ht="14.4" customHeight="1">
      <c r="A7" s="13"/>
      <c r="B7" s="13"/>
      <c r="C7" s="8"/>
      <c r="D7" s="8"/>
      <c r="E7" s="8"/>
      <c r="F7" s="8"/>
      <c r="G7" s="8"/>
      <c r="H7" s="8"/>
      <c r="I7" s="8"/>
    </row>
    <row r="8" spans="1:14" ht="14.4" customHeight="1">
      <c r="A8" s="8"/>
      <c r="B8" s="8"/>
      <c r="C8" s="8"/>
      <c r="D8" s="8"/>
      <c r="E8" s="8"/>
      <c r="F8" s="8"/>
      <c r="G8" s="8"/>
      <c r="H8" s="8"/>
      <c r="I8" s="8"/>
    </row>
    <row r="9" spans="1:14" ht="14.4" customHeight="1"/>
    <row r="10" spans="1:14" ht="14.4" customHeight="1"/>
  </sheetData>
  <sortState ref="A2:M10">
    <sortCondition ref="B1"/>
  </sortState>
  <dataValidations count="1">
    <dataValidation type="date" operator="greaterThanOrEqual" allowBlank="1" showInputMessage="1" showErrorMessage="1" error="la date est inférieure à celle du montage" sqref="B6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B5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B3</xm:sqref>
        </x14:dataValidation>
        <x14:dataValidation type="list" allowBlank="1" showInputMessage="1" showErrorMessage="1">
          <x14:formula1>
            <xm:f>sources!$D$6:$D$17</xm:f>
          </x14:formula1>
          <xm:sqref>D2:D6</xm:sqref>
        </x14:dataValidation>
        <x14:dataValidation type="list" allowBlank="1" showInputMessage="1" showErrorMessage="1">
          <x14:formula1>
            <xm:f>sources!$C$6:$C$28</xm:f>
          </x14:formula1>
          <xm:sqref>E2:E6</xm:sqref>
        </x14:dataValidation>
        <x14:dataValidation type="list" showInputMessage="1" showErrorMessage="1">
          <x14:formula1>
            <xm:f>sources!$B$6:$B$7</xm:f>
          </x14:formula1>
          <xm:sqref>F2:F6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20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1"/>
  <dimension ref="A1:M2"/>
  <sheetViews>
    <sheetView tabSelected="1" workbookViewId="0">
      <selection activeCell="A7" sqref="A7"/>
    </sheetView>
  </sheetViews>
  <sheetFormatPr baseColWidth="10" defaultRowHeight="14.4"/>
  <cols>
    <col min="2" max="2" width="11.5546875" style="1"/>
  </cols>
  <sheetData>
    <row r="1" spans="1:13" ht="15" thickBot="1">
      <c r="A1" s="28" t="s">
        <v>35</v>
      </c>
      <c r="B1" s="46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2"/>
  <dimension ref="A1:M2"/>
  <sheetViews>
    <sheetView workbookViewId="0"/>
  </sheetViews>
  <sheetFormatPr baseColWidth="10" defaultRowHeight="14.4"/>
  <sheetData>
    <row r="1" spans="1:13" ht="15" thickBot="1">
      <c r="A1" s="28" t="s">
        <v>35</v>
      </c>
      <c r="B1" s="29" t="s">
        <v>8</v>
      </c>
      <c r="C1" s="29" t="s">
        <v>34</v>
      </c>
      <c r="D1" s="29" t="s">
        <v>9</v>
      </c>
      <c r="E1" s="29" t="s">
        <v>13</v>
      </c>
      <c r="F1" s="29" t="s">
        <v>2</v>
      </c>
      <c r="G1" s="29" t="s">
        <v>4</v>
      </c>
      <c r="H1" s="29" t="s">
        <v>5</v>
      </c>
      <c r="I1" s="29" t="s">
        <v>7</v>
      </c>
      <c r="J1" s="29" t="s">
        <v>6</v>
      </c>
      <c r="K1" s="29" t="s">
        <v>18</v>
      </c>
      <c r="L1" s="29" t="s">
        <v>19</v>
      </c>
      <c r="M1" s="30" t="s">
        <v>20</v>
      </c>
    </row>
    <row r="2" spans="1:13">
      <c r="A2" s="1" t="s">
        <v>39</v>
      </c>
      <c r="B2" s="1">
        <v>36557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sources</vt:lpstr>
      <vt:lpstr>EXPLICATIONS</vt:lpstr>
      <vt:lpstr>choix</vt:lpstr>
      <vt:lpstr>récap du choix</vt:lpstr>
      <vt:lpstr>tableau général</vt:lpstr>
      <vt:lpstr>2m</vt:lpstr>
      <vt:lpstr>3m</vt:lpstr>
      <vt:lpstr>4m</vt:lpstr>
      <vt:lpstr>5m</vt:lpstr>
      <vt:lpstr>6m</vt:lpstr>
      <vt:lpstr>8m</vt:lpstr>
      <vt:lpstr>10m</vt:lpstr>
      <vt:lpstr>12m</vt:lpstr>
      <vt:lpstr>15m</vt:lpstr>
      <vt:lpstr>20m nouveau</vt:lpstr>
      <vt:lpstr>20-25m LLR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Nicolay</dc:creator>
  <cp:lastModifiedBy>anonyme</cp:lastModifiedBy>
  <dcterms:created xsi:type="dcterms:W3CDTF">2018-10-30T20:50:55Z</dcterms:created>
  <dcterms:modified xsi:type="dcterms:W3CDTF">2018-11-04T23:42:13Z</dcterms:modified>
</cp:coreProperties>
</file>