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256" windowHeight="13176"/>
  </bookViews>
  <sheets>
    <sheet name="Feuil1" sheetId="1" r:id="rId1"/>
  </sheets>
  <calcPr calcId="125725" fullPrecision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/>
  <c r="F24"/>
  <c r="F23"/>
  <c r="F14"/>
  <c r="F15" s="1"/>
  <c r="F16" s="1"/>
  <c r="F17" s="1"/>
  <c r="F18" s="1"/>
  <c r="F19" s="1"/>
  <c r="F20" s="1"/>
  <c r="F21" s="1"/>
  <c r="F13"/>
  <c r="F12"/>
  <c r="F11"/>
  <c r="E25"/>
  <c r="E24"/>
  <c r="E23"/>
  <c r="E21"/>
  <c r="E20"/>
  <c r="E18"/>
  <c r="E17"/>
  <c r="E19"/>
  <c r="G25"/>
  <c r="G24"/>
  <c r="G21"/>
  <c r="G20"/>
  <c r="G18"/>
  <c r="G12"/>
  <c r="G13"/>
  <c r="G14"/>
  <c r="G15"/>
  <c r="G16"/>
  <c r="H16"/>
  <c r="E16" s="1"/>
  <c r="E15"/>
  <c r="G11"/>
  <c r="E14"/>
  <c r="E12"/>
  <c r="E10"/>
  <c r="F10" s="1"/>
  <c r="E13" l="1"/>
  <c r="H19"/>
  <c r="E11"/>
  <c r="J23" l="1"/>
  <c r="J24" s="1"/>
  <c r="I25" s="1"/>
  <c r="E26" l="1"/>
  <c r="J25" s="1"/>
</calcChain>
</file>

<file path=xl/comments1.xml><?xml version="1.0" encoding="utf-8"?>
<comments xmlns="http://schemas.openxmlformats.org/spreadsheetml/2006/main">
  <authors>
    <author>Minnie</author>
  </authors>
  <commentList>
    <comment ref="H16" authorId="0">
      <text>
        <r>
          <rPr>
            <b/>
            <sz val="9"/>
            <color rgb="FF000000"/>
            <rFont val="Tahoma"/>
            <family val="2"/>
          </rPr>
          <t>(R_PR_OBJ_V1)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H19" authorId="0">
      <text>
        <r>
          <rPr>
            <b/>
            <sz val="9"/>
            <color rgb="FF000000"/>
            <rFont val="Tahoma"/>
            <family val="2"/>
          </rPr>
          <t>(R_PR_OBJ_V2)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<sst xmlns="http://schemas.openxmlformats.org/spreadsheetml/2006/main" count="27" uniqueCount="24">
  <si>
    <t>Mois</t>
  </si>
  <si>
    <t xml:space="preserve">Versement 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</si>
  <si>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</si>
  <si>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</si>
  <si>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</si>
  <si>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</si>
  <si>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</si>
  <si>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</si>
  <si>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</si>
  <si>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</si>
  <si>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Sept.</t>
  </si>
  <si>
    <t>Oct.</t>
  </si>
  <si>
    <t>Nov.</t>
  </si>
  <si>
    <t>Dec.</t>
  </si>
  <si>
    <t>(*) solde de la provision N-1</t>
  </si>
  <si>
    <t>%
Variable</t>
  </si>
  <si>
    <t>433,33+866,67 =1299,99 et non pas 1300 je souhaiterai que dans les cellules</t>
  </si>
  <si>
    <t>E12 et F12 il apparaisse 1299,99 au lieu de 1300</t>
  </si>
  <si>
    <t>Provision transmis
(R_PROV_OBJ puis
R_PROV_OBJC)</t>
  </si>
  <si>
    <t>Cumul
PROV_OBJ_N</t>
  </si>
  <si>
    <t>Objectif prime
(C_PR_OBJECT)</t>
  </si>
  <si>
    <t>Nb
Mois</t>
  </si>
  <si>
    <t>Solde N+1
(R_PR_OBJ_SLD)</t>
  </si>
  <si>
    <t>Cumul
PROV_OBJN0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</si>
</sst>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left"/>
    </xf>
    <xf numFmtId="9" fontId="0" fillId="0" borderId="0" xfId="0" applyNumberFormat="1" applyAlignment="1">
      <alignment horizontal="left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3" fontId="5" fillId="0" borderId="7" xfId="0" applyNumberFormat="1" applyFont="1" applyBorder="1" applyAlignment="1">
      <alignment horizontal="left" vertical="center" wrapText="1"/>
    </xf>
    <xf numFmtId="43" fontId="5" fillId="0" borderId="18" xfId="0" applyNumberFormat="1" applyFont="1" applyBorder="1" applyAlignment="1">
      <alignment horizontal="left" vertical="center" wrapText="1"/>
    </xf>
    <xf numFmtId="43" fontId="5" fillId="0" borderId="7" xfId="1" applyFont="1" applyBorder="1" applyAlignment="1">
      <alignment horizontal="left" vertical="center" wrapText="1"/>
    </xf>
    <xf numFmtId="43" fontId="5" fillId="0" borderId="18" xfId="1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horizontal="left" vertical="center" wrapText="1"/>
    </xf>
    <xf numFmtId="43" fontId="4" fillId="0" borderId="7" xfId="0" applyNumberFormat="1" applyFont="1" applyBorder="1" applyAlignment="1">
      <alignment horizontal="left"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9" fontId="11" fillId="0" borderId="4" xfId="0" applyNumberFormat="1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43" fontId="5" fillId="4" borderId="7" xfId="1" applyFont="1" applyFill="1" applyBorder="1" applyAlignment="1">
      <alignment horizontal="left" vertical="center" wrapText="1"/>
    </xf>
    <xf numFmtId="43" fontId="4" fillId="4" borderId="20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0" fillId="4" borderId="0" xfId="0" applyFill="1" applyAlignment="1">
      <alignment horizontal="left"/>
    </xf>
    <xf numFmtId="43" fontId="5" fillId="0" borderId="18" xfId="1" applyFont="1" applyBorder="1" applyAlignment="1">
      <alignment horizontal="left" vertical="center" wrapText="1"/>
    </xf>
    <xf numFmtId="43" fontId="5" fillId="0" borderId="21" xfId="1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43" fontId="5" fillId="4" borderId="7" xfId="1" applyFont="1" applyFill="1" applyBorder="1" applyAlignment="1">
      <alignment horizontal="left" vertical="center" wrapText="1"/>
    </xf>
    <xf numFmtId="43" fontId="5" fillId="4" borderId="20" xfId="1" applyFont="1" applyFill="1" applyBorder="1" applyAlignment="1">
      <alignment horizontal="left" vertical="center" wrapText="1"/>
    </xf>
    <xf numFmtId="43" fontId="5" fillId="0" borderId="7" xfId="1" applyFont="1" applyBorder="1" applyAlignment="1">
      <alignment horizontal="left" vertical="center" wrapText="1"/>
    </xf>
    <xf numFmtId="43" fontId="5" fillId="0" borderId="20" xfId="1" applyFont="1" applyBorder="1" applyAlignment="1">
      <alignment horizontal="left" vertical="center" wrapText="1"/>
    </xf>
    <xf numFmtId="43" fontId="5" fillId="0" borderId="10" xfId="1" applyNumberFormat="1" applyFont="1" applyBorder="1" applyAlignment="1">
      <alignment horizontal="right" vertical="center" wrapText="1" indent="1"/>
    </xf>
    <xf numFmtId="43" fontId="5" fillId="0" borderId="10" xfId="0" applyNumberFormat="1" applyFont="1" applyBorder="1" applyAlignment="1">
      <alignment horizontal="right" vertical="center" wrapText="1" indent="1"/>
    </xf>
    <xf numFmtId="43" fontId="4" fillId="0" borderId="10" xfId="0" applyNumberFormat="1" applyFont="1" applyBorder="1" applyAlignment="1">
      <alignment horizontal="right" vertical="center" wrapText="1" indent="1"/>
    </xf>
    <xf numFmtId="43" fontId="5" fillId="0" borderId="26" xfId="0" applyNumberFormat="1" applyFont="1" applyBorder="1" applyAlignment="1">
      <alignment horizontal="right" vertical="center" wrapText="1" indent="1"/>
    </xf>
    <xf numFmtId="43" fontId="5" fillId="0" borderId="7" xfId="0" applyNumberFormat="1" applyFont="1" applyBorder="1" applyAlignment="1">
      <alignment horizontal="right" vertical="center" wrapText="1" indent="1"/>
    </xf>
    <xf numFmtId="43" fontId="5" fillId="0" borderId="18" xfId="0" applyNumberFormat="1" applyFont="1" applyBorder="1" applyAlignment="1">
      <alignment horizontal="right" vertical="center" wrapText="1" indent="1"/>
    </xf>
    <xf numFmtId="43" fontId="4" fillId="0" borderId="7" xfId="0" applyNumberFormat="1" applyFont="1" applyBorder="1" applyAlignment="1">
      <alignment horizontal="right" vertical="center" wrapText="1" indent="1"/>
    </xf>
    <xf numFmtId="43" fontId="9" fillId="0" borderId="7" xfId="0" applyNumberFormat="1" applyFont="1" applyBorder="1" applyAlignment="1">
      <alignment horizontal="right" vertical="center" wrapText="1" indent="1"/>
    </xf>
    <xf numFmtId="43" fontId="5" fillId="0" borderId="9" xfId="0" applyNumberFormat="1" applyFont="1" applyBorder="1" applyAlignment="1">
      <alignment horizontal="right" vertical="center" wrapText="1" indent="1"/>
    </xf>
    <xf numFmtId="43" fontId="5" fillId="0" borderId="28" xfId="0" applyNumberFormat="1" applyFont="1" applyBorder="1" applyAlignment="1">
      <alignment horizontal="right" vertical="center" wrapText="1" indent="1"/>
    </xf>
    <xf numFmtId="0" fontId="12" fillId="3" borderId="14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8" fillId="0" borderId="29" xfId="0" applyFont="1" applyBorder="1" applyAlignment="1">
      <alignment horizontal="right" vertical="center" wrapText="1" indent="1"/>
    </xf>
    <xf numFmtId="0" fontId="8" fillId="0" borderId="8" xfId="0" applyFont="1" applyBorder="1" applyAlignment="1">
      <alignment horizontal="right" vertical="center" wrapText="1" indent="1"/>
    </xf>
    <xf numFmtId="0" fontId="8" fillId="0" borderId="7" xfId="0" applyFont="1" applyBorder="1" applyAlignment="1">
      <alignment horizontal="right" vertical="center" wrapText="1" indent="1"/>
    </xf>
    <xf numFmtId="0" fontId="8" fillId="0" borderId="20" xfId="0" applyFont="1" applyBorder="1" applyAlignment="1">
      <alignment horizontal="right" vertical="center" wrapText="1" indent="1"/>
    </xf>
    <xf numFmtId="43" fontId="16" fillId="0" borderId="7" xfId="0" applyNumberFormat="1" applyFont="1" applyFill="1" applyBorder="1" applyAlignment="1">
      <alignment horizontal="right" vertical="center" wrapText="1" inden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61</xdr:row>
      <xdr:rowOff>60960</xdr:rowOff>
    </xdr:from>
    <xdr:to>
      <xdr:col>4</xdr:col>
      <xdr:colOff>783592</xdr:colOff>
      <xdr:row>63</xdr:row>
      <xdr:rowOff>114300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96023E1D-41D8-40FA-AD97-7B258AA48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860" y="12153900"/>
          <a:ext cx="2780032" cy="419100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61</xdr:row>
      <xdr:rowOff>60960</xdr:rowOff>
    </xdr:from>
    <xdr:to>
      <xdr:col>18</xdr:col>
      <xdr:colOff>474980</xdr:colOff>
      <xdr:row>64</xdr:row>
      <xdr:rowOff>142011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2A1C13D0-5886-4DE7-A10E-5667283BF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22081" y="12153900"/>
          <a:ext cx="3611880" cy="62461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92</xdr:row>
      <xdr:rowOff>106680</xdr:rowOff>
    </xdr:from>
    <xdr:to>
      <xdr:col>7</xdr:col>
      <xdr:colOff>123389</xdr:colOff>
      <xdr:row>98</xdr:row>
      <xdr:rowOff>122252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FB42968C-EF4E-46AE-BC98-F699FF9E9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8204180"/>
          <a:ext cx="4923989" cy="11128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27"/>
  <sheetViews>
    <sheetView showGridLines="0" tabSelected="1" zoomScaleNormal="100" workbookViewId="0"/>
  </sheetViews>
  <sheetFormatPr baseColWidth="10" defaultColWidth="11.44140625" defaultRowHeight="14.4"/>
  <cols>
    <col min="1" max="1" width="9.44140625" style="1" customWidth="1"/>
    <col min="2" max="2" width="8.109375" style="3" customWidth="1"/>
    <col min="3" max="3" width="7.109375" style="1" customWidth="1"/>
    <col min="4" max="4" width="4.6640625" style="1" customWidth="1"/>
    <col min="5" max="6" width="14.77734375" style="1" customWidth="1"/>
    <col min="7" max="7" width="11" style="1" customWidth="1"/>
    <col min="8" max="8" width="10.77734375" style="1" customWidth="1"/>
    <col min="9" max="9" width="12.77734375" style="1" customWidth="1"/>
    <col min="10" max="12" width="11.44140625" style="1"/>
    <col min="13" max="13" width="7" style="1" customWidth="1"/>
    <col min="14" max="14" width="4.77734375" style="1" customWidth="1"/>
    <col min="15" max="16384" width="11.44140625" style="1"/>
  </cols>
  <sheetData>
    <row r="2" spans="2:12">
      <c r="J2" s="2"/>
    </row>
    <row r="3" spans="2:12">
      <c r="J3" s="2"/>
    </row>
    <row r="4" spans="2:12">
      <c r="D4" s="1" t="s">
        <v>16</v>
      </c>
    </row>
    <row r="5" spans="2:12">
      <c r="D5" s="1" t="s">
        <v>17</v>
      </c>
    </row>
    <row r="6" spans="2:12" ht="16.05" customHeight="1" thickBot="1"/>
    <row r="7" spans="2:12" ht="23.55" customHeight="1">
      <c r="B7" s="31" t="s">
        <v>15</v>
      </c>
      <c r="C7" s="31" t="s">
        <v>0</v>
      </c>
      <c r="D7" s="31" t="s">
        <v>21</v>
      </c>
      <c r="E7" s="33" t="s">
        <v>18</v>
      </c>
      <c r="F7" s="35" t="s">
        <v>19</v>
      </c>
      <c r="G7" s="55" t="s">
        <v>20</v>
      </c>
      <c r="H7" s="37" t="s">
        <v>1</v>
      </c>
      <c r="I7" s="55" t="s">
        <v>22</v>
      </c>
      <c r="J7" s="39" t="s">
        <v>23</v>
      </c>
      <c r="L7" s="4"/>
    </row>
    <row r="8" spans="2:12" ht="20.55" customHeight="1" thickBot="1">
      <c r="B8" s="32"/>
      <c r="C8" s="32"/>
      <c r="D8" s="32"/>
      <c r="E8" s="34"/>
      <c r="F8" s="36"/>
      <c r="G8" s="56"/>
      <c r="H8" s="38"/>
      <c r="I8" s="56"/>
      <c r="J8" s="40"/>
      <c r="L8" s="4"/>
    </row>
    <row r="9" spans="2:12" ht="18.600000000000001" thickBot="1">
      <c r="B9" s="19"/>
      <c r="C9" s="15">
        <v>2018</v>
      </c>
      <c r="D9" s="13"/>
      <c r="E9" s="13"/>
      <c r="F9" s="13"/>
      <c r="G9" s="13"/>
      <c r="H9" s="13"/>
      <c r="I9" s="13"/>
      <c r="J9" s="14"/>
    </row>
    <row r="10" spans="2:12">
      <c r="B10" s="20"/>
      <c r="C10" s="9" t="s">
        <v>2</v>
      </c>
      <c r="D10" s="57">
        <v>1</v>
      </c>
      <c r="E10" s="45">
        <f>G10/12</f>
        <v>433.33</v>
      </c>
      <c r="F10" s="46">
        <f>E10</f>
        <v>433.33</v>
      </c>
      <c r="G10" s="47">
        <v>5200</v>
      </c>
      <c r="H10" s="46"/>
      <c r="I10" s="46"/>
      <c r="J10" s="48"/>
    </row>
    <row r="11" spans="2:12">
      <c r="B11" s="20"/>
      <c r="C11" s="10" t="s">
        <v>3</v>
      </c>
      <c r="D11" s="58">
        <v>2</v>
      </c>
      <c r="E11" s="49">
        <f>E10*2</f>
        <v>866.66</v>
      </c>
      <c r="F11" s="49">
        <f>E10+F10</f>
        <v>866.66</v>
      </c>
      <c r="G11" s="49">
        <f>G$10</f>
        <v>5200</v>
      </c>
      <c r="H11" s="49"/>
      <c r="I11" s="49"/>
      <c r="J11" s="50"/>
    </row>
    <row r="12" spans="2:12">
      <c r="B12" s="20"/>
      <c r="C12" s="10" t="s">
        <v>4</v>
      </c>
      <c r="D12" s="57">
        <v>3</v>
      </c>
      <c r="E12" s="61">
        <f>E10*3</f>
        <v>1299.99</v>
      </c>
      <c r="F12" s="61">
        <f>F10+F11</f>
        <v>1299.99</v>
      </c>
      <c r="G12" s="49">
        <f t="shared" ref="G12:G16" si="0">G$10</f>
        <v>5200</v>
      </c>
      <c r="H12" s="49"/>
      <c r="I12" s="49"/>
      <c r="J12" s="50"/>
    </row>
    <row r="13" spans="2:12">
      <c r="B13" s="20"/>
      <c r="C13" s="12" t="s">
        <v>5</v>
      </c>
      <c r="D13" s="58">
        <v>4</v>
      </c>
      <c r="E13" s="49">
        <f>G13/12</f>
        <v>433.33</v>
      </c>
      <c r="F13" s="49">
        <f>F12+E13</f>
        <v>1733.32</v>
      </c>
      <c r="G13" s="49">
        <f t="shared" si="0"/>
        <v>5200</v>
      </c>
      <c r="H13" s="49"/>
      <c r="I13" s="49"/>
      <c r="J13" s="50"/>
    </row>
    <row r="14" spans="2:12">
      <c r="B14" s="20"/>
      <c r="C14" s="10" t="s">
        <v>6</v>
      </c>
      <c r="D14" s="57">
        <v>5</v>
      </c>
      <c r="E14" s="49">
        <f>G14/12</f>
        <v>433.33</v>
      </c>
      <c r="F14" s="49">
        <f t="shared" ref="F14:F21" si="1">F13+E14</f>
        <v>2166.65</v>
      </c>
      <c r="G14" s="49">
        <f t="shared" si="0"/>
        <v>5200</v>
      </c>
      <c r="H14" s="49"/>
      <c r="I14" s="49"/>
      <c r="J14" s="50"/>
    </row>
    <row r="15" spans="2:12">
      <c r="B15" s="20"/>
      <c r="C15" s="10" t="s">
        <v>7</v>
      </c>
      <c r="D15" s="58">
        <v>6</v>
      </c>
      <c r="E15" s="49">
        <f>G15/12</f>
        <v>433.33</v>
      </c>
      <c r="F15" s="49">
        <f t="shared" si="1"/>
        <v>2599.98</v>
      </c>
      <c r="G15" s="49">
        <f t="shared" si="0"/>
        <v>5200</v>
      </c>
      <c r="H15" s="49"/>
      <c r="I15" s="49"/>
      <c r="J15" s="50"/>
    </row>
    <row r="16" spans="2:12">
      <c r="B16" s="21">
        <v>0.4</v>
      </c>
      <c r="C16" s="10" t="s">
        <v>8</v>
      </c>
      <c r="D16" s="57">
        <v>7</v>
      </c>
      <c r="E16" s="51">
        <f>G16/12-H16</f>
        <v>-1646.67</v>
      </c>
      <c r="F16" s="49">
        <f t="shared" si="1"/>
        <v>953.31</v>
      </c>
      <c r="G16" s="49">
        <f t="shared" si="0"/>
        <v>5200</v>
      </c>
      <c r="H16" s="52">
        <f>SUM(G10:G15)/D15*B16</f>
        <v>2080</v>
      </c>
      <c r="I16" s="49"/>
      <c r="J16" s="50"/>
    </row>
    <row r="17" spans="2:10">
      <c r="B17" s="20"/>
      <c r="C17" s="10" t="s">
        <v>9</v>
      </c>
      <c r="D17" s="58">
        <v>8</v>
      </c>
      <c r="E17" s="49">
        <f>G17/12</f>
        <v>416.67</v>
      </c>
      <c r="F17" s="49">
        <f t="shared" si="1"/>
        <v>1369.98</v>
      </c>
      <c r="G17" s="51">
        <v>5000</v>
      </c>
      <c r="H17" s="49"/>
      <c r="I17" s="49"/>
      <c r="J17" s="50"/>
    </row>
    <row r="18" spans="2:10">
      <c r="B18" s="20"/>
      <c r="C18" s="10" t="s">
        <v>10</v>
      </c>
      <c r="D18" s="57">
        <v>9</v>
      </c>
      <c r="E18" s="49">
        <f>E17</f>
        <v>416.67</v>
      </c>
      <c r="F18" s="49">
        <f t="shared" si="1"/>
        <v>1786.65</v>
      </c>
      <c r="G18" s="49">
        <f>G17</f>
        <v>5000</v>
      </c>
      <c r="H18" s="49"/>
      <c r="I18" s="49"/>
      <c r="J18" s="50"/>
    </row>
    <row r="19" spans="2:10">
      <c r="B19" s="21">
        <v>0.2</v>
      </c>
      <c r="C19" s="10" t="s">
        <v>11</v>
      </c>
      <c r="D19" s="58">
        <v>10</v>
      </c>
      <c r="E19" s="51">
        <f>G19/12-H19</f>
        <v>-551.94000000000005</v>
      </c>
      <c r="F19" s="49">
        <f t="shared" si="1"/>
        <v>1234.71</v>
      </c>
      <c r="G19" s="51">
        <v>5750</v>
      </c>
      <c r="H19" s="52">
        <f>SUM(G10:G18)/D18*B19</f>
        <v>1031.1099999999999</v>
      </c>
      <c r="I19" s="49"/>
      <c r="J19" s="50"/>
    </row>
    <row r="20" spans="2:10">
      <c r="B20" s="20"/>
      <c r="C20" s="10" t="s">
        <v>12</v>
      </c>
      <c r="D20" s="57">
        <v>11</v>
      </c>
      <c r="E20" s="49">
        <f>G20/12</f>
        <v>479.17</v>
      </c>
      <c r="F20" s="49">
        <f t="shared" si="1"/>
        <v>1713.88</v>
      </c>
      <c r="G20" s="49">
        <f>G19</f>
        <v>5750</v>
      </c>
      <c r="H20" s="49"/>
      <c r="I20" s="49"/>
      <c r="J20" s="50"/>
    </row>
    <row r="21" spans="2:10" ht="15" thickBot="1">
      <c r="B21" s="20"/>
      <c r="C21" s="11" t="s">
        <v>13</v>
      </c>
      <c r="D21" s="58">
        <v>12</v>
      </c>
      <c r="E21" s="49">
        <f>G21/12</f>
        <v>479.17</v>
      </c>
      <c r="F21" s="49">
        <f t="shared" si="1"/>
        <v>2193.0500000000002</v>
      </c>
      <c r="G21" s="53">
        <f>G19</f>
        <v>5750</v>
      </c>
      <c r="H21" s="53"/>
      <c r="I21" s="53"/>
      <c r="J21" s="54"/>
    </row>
    <row r="22" spans="2:10" ht="18.600000000000001" thickBot="1">
      <c r="B22" s="20"/>
      <c r="C22" s="15">
        <v>2019</v>
      </c>
      <c r="D22" s="13"/>
      <c r="E22" s="17"/>
      <c r="F22" s="17"/>
      <c r="G22" s="17"/>
      <c r="H22" s="17"/>
      <c r="I22" s="17"/>
      <c r="J22" s="18"/>
    </row>
    <row r="23" spans="2:10">
      <c r="B23" s="20"/>
      <c r="C23" s="10" t="s">
        <v>2</v>
      </c>
      <c r="D23" s="58">
        <v>1</v>
      </c>
      <c r="E23" s="5">
        <f>G23/12</f>
        <v>483.33</v>
      </c>
      <c r="F23" s="5">
        <f>E23</f>
        <v>483.33</v>
      </c>
      <c r="G23" s="16">
        <v>5800</v>
      </c>
      <c r="H23" s="5"/>
      <c r="I23" s="5"/>
      <c r="J23" s="6">
        <f>F21</f>
        <v>2193.0500000000002</v>
      </c>
    </row>
    <row r="24" spans="2:10">
      <c r="B24" s="20"/>
      <c r="C24" s="10" t="s">
        <v>3</v>
      </c>
      <c r="D24" s="58">
        <v>2</v>
      </c>
      <c r="E24" s="7">
        <f>G24/12</f>
        <v>483.33</v>
      </c>
      <c r="F24" s="7">
        <f>F23+E24</f>
        <v>966.66</v>
      </c>
      <c r="G24" s="7">
        <f>G23</f>
        <v>5800</v>
      </c>
      <c r="H24" s="7"/>
      <c r="I24" s="7"/>
      <c r="J24" s="8">
        <f>J23</f>
        <v>2193.0500000000002</v>
      </c>
    </row>
    <row r="25" spans="2:10">
      <c r="B25" s="21"/>
      <c r="C25" s="29" t="s">
        <v>4</v>
      </c>
      <c r="D25" s="59">
        <v>3</v>
      </c>
      <c r="E25" s="23">
        <f>G25/12</f>
        <v>483.33</v>
      </c>
      <c r="F25" s="41">
        <f>F24+E25</f>
        <v>1449.99</v>
      </c>
      <c r="G25" s="41">
        <f>G23</f>
        <v>5800</v>
      </c>
      <c r="H25" s="43"/>
      <c r="I25" s="43">
        <f>J24</f>
        <v>2193.0500000000002</v>
      </c>
      <c r="J25" s="27">
        <f>I25+E26</f>
        <v>0</v>
      </c>
    </row>
    <row r="26" spans="2:10" ht="15" thickBot="1">
      <c r="B26" s="22"/>
      <c r="C26" s="30"/>
      <c r="D26" s="60"/>
      <c r="E26" s="24">
        <f>-I25</f>
        <v>-2193.0500000000002</v>
      </c>
      <c r="F26" s="42"/>
      <c r="G26" s="42"/>
      <c r="H26" s="44"/>
      <c r="I26" s="44"/>
      <c r="J26" s="28"/>
    </row>
    <row r="27" spans="2:10">
      <c r="E27" s="25" t="s">
        <v>14</v>
      </c>
      <c r="F27" s="26"/>
      <c r="G27" s="26"/>
    </row>
  </sheetData>
  <mergeCells count="16">
    <mergeCell ref="B7:B8"/>
    <mergeCell ref="G7:G8"/>
    <mergeCell ref="I7:I8"/>
    <mergeCell ref="J25:J26"/>
    <mergeCell ref="D25:D26"/>
    <mergeCell ref="C7:C8"/>
    <mergeCell ref="E7:E8"/>
    <mergeCell ref="F7:F8"/>
    <mergeCell ref="H7:H8"/>
    <mergeCell ref="J7:J8"/>
    <mergeCell ref="D7:D8"/>
    <mergeCell ref="C25:C26"/>
    <mergeCell ref="F25:F26"/>
    <mergeCell ref="G25:G26"/>
    <mergeCell ref="H25:H26"/>
    <mergeCell ref="I25:I26"/>
  </mergeCells>
  <pageMargins left="0.25" right="0.25" top="0.75" bottom="0.75" header="0.3" footer="0.3"/>
  <pageSetup paperSize="9" orientation="landscape" horizontalDpi="360" verticalDpi="360" r:id="rId1"/>
  <ignoredErrors>
    <ignoredError sqref="H19 H16" formulaRange="1"/>
    <ignoredError sqref="F18" 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Minnie</dc:creator>
  <cp:lastModifiedBy>anonyme</cp:lastModifiedBy>
  <dcterms:created xsi:type="dcterms:W3CDTF">2018-03-28T09:31:05Z</dcterms:created>
  <dcterms:modified xsi:type="dcterms:W3CDTF">2018-03-29T18:42:34Z</dcterms:modified>
</cp:coreProperties>
</file>