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31884" yWindow="1200" windowWidth="19416" windowHeight="11016" tabRatio="820" activeTab="1"/>
  </bookViews>
  <sheets>
    <sheet name="Données" sheetId="8" r:id="rId1"/>
    <sheet name="Janvier " sheetId="1" r:id="rId2"/>
    <sheet name="Fevrier" sheetId="3" r:id="rId3"/>
    <sheet name="Mars" sheetId="4" r:id="rId4"/>
    <sheet name="Avril" sheetId="6" r:id="rId5"/>
    <sheet name="Mai" sheetId="7" r:id="rId6"/>
    <sheet name="Juin" sheetId="9" r:id="rId7"/>
    <sheet name="Juillet" sheetId="10" r:id="rId8"/>
    <sheet name="Aout" sheetId="11" r:id="rId9"/>
    <sheet name="Septembre" sheetId="12" r:id="rId10"/>
    <sheet name="Octobre" sheetId="13" r:id="rId11"/>
    <sheet name="Novembre" sheetId="14" r:id="rId12"/>
    <sheet name="Decembre" sheetId="15" r:id="rId13"/>
  </sheets>
  <calcPr calcId="125725"/>
</workbook>
</file>

<file path=xl/calcChain.xml><?xml version="1.0" encoding="utf-8"?>
<calcChain xmlns="http://schemas.openxmlformats.org/spreadsheetml/2006/main">
  <c r="AG5" i="1"/>
  <c r="AG6"/>
  <c r="C14"/>
  <c r="C14" i="3"/>
  <c r="C14" i="4"/>
  <c r="C14" i="6" s="1"/>
  <c r="C14" i="7" s="1"/>
  <c r="C14" i="9" s="1"/>
  <c r="C14" i="10" s="1"/>
  <c r="C14" i="11" s="1"/>
  <c r="C14" i="12" s="1"/>
  <c r="C14" i="13" s="1"/>
  <c r="C14" i="14" s="1"/>
  <c r="C14" i="15" s="1"/>
  <c r="AG7" i="1"/>
  <c r="C15"/>
  <c r="AG8"/>
  <c r="AG9"/>
  <c r="C17"/>
  <c r="C17" i="3"/>
  <c r="C17" i="4" s="1"/>
  <c r="C17" i="6" s="1"/>
  <c r="C17" i="7" s="1"/>
  <c r="C17" i="9" s="1"/>
  <c r="C17" i="10" s="1"/>
  <c r="C17" i="11" s="1"/>
  <c r="C17" i="12" s="1"/>
  <c r="C17" i="13" s="1"/>
  <c r="C17" i="14" s="1"/>
  <c r="C17" i="15" s="1"/>
  <c r="AG4" i="1"/>
  <c r="C12"/>
  <c r="C12" i="3"/>
  <c r="C12" i="4"/>
  <c r="C12" i="6"/>
  <c r="C12" i="7" s="1"/>
  <c r="C12" i="9" s="1"/>
  <c r="C12" i="10" s="1"/>
  <c r="C12" i="11" s="1"/>
  <c r="C12" i="12" s="1"/>
  <c r="C12" i="13" s="1"/>
  <c r="C12" i="14" s="1"/>
  <c r="C12" i="15" s="1"/>
  <c r="A9" i="3"/>
  <c r="A17" s="1"/>
  <c r="A8"/>
  <c r="A16" s="1"/>
  <c r="A9" i="1"/>
  <c r="A17" s="1"/>
  <c r="A8"/>
  <c r="A16"/>
  <c r="B17"/>
  <c r="B17" i="3"/>
  <c r="B17" i="4"/>
  <c r="B17" i="6"/>
  <c r="B17" i="7"/>
  <c r="B17" i="9"/>
  <c r="B17" i="10"/>
  <c r="B17" i="11"/>
  <c r="B17" i="12"/>
  <c r="B17" i="13"/>
  <c r="B17" i="14"/>
  <c r="B17" i="15"/>
  <c r="D17" s="1"/>
  <c r="B16" i="1"/>
  <c r="B16" i="3"/>
  <c r="B16" i="4"/>
  <c r="B16" i="6"/>
  <c r="B16" i="7"/>
  <c r="B16" i="9"/>
  <c r="B16" i="10"/>
  <c r="B16" i="11"/>
  <c r="B16" i="12"/>
  <c r="B16" i="13"/>
  <c r="B16" i="14"/>
  <c r="B16" i="15"/>
  <c r="B15" i="1"/>
  <c r="B15" i="3"/>
  <c r="B15" i="4"/>
  <c r="B15" i="6"/>
  <c r="B15" i="7"/>
  <c r="B15" i="9"/>
  <c r="B15" i="10"/>
  <c r="B15" i="11"/>
  <c r="B15" i="12"/>
  <c r="B15" i="13"/>
  <c r="B15" i="14"/>
  <c r="B15" i="15"/>
  <c r="B14" i="1"/>
  <c r="B14" i="3"/>
  <c r="B14" i="4"/>
  <c r="B14" i="6"/>
  <c r="B14" i="7"/>
  <c r="B14" i="9"/>
  <c r="B14" i="10"/>
  <c r="B14" i="11"/>
  <c r="B14" i="12"/>
  <c r="B14" i="13"/>
  <c r="B14" i="14"/>
  <c r="B14" i="15"/>
  <c r="D14" s="1"/>
  <c r="B13" i="1"/>
  <c r="B13" i="3"/>
  <c r="B13" i="4"/>
  <c r="B13" i="6"/>
  <c r="B13" i="7"/>
  <c r="B13" i="9"/>
  <c r="B13" i="10"/>
  <c r="B13" i="11"/>
  <c r="B13" i="12"/>
  <c r="B13" i="13"/>
  <c r="B13" i="14"/>
  <c r="B13" i="15"/>
  <c r="B12" i="1"/>
  <c r="B12" i="3"/>
  <c r="B12" i="4"/>
  <c r="B12" i="6"/>
  <c r="B12" i="7"/>
  <c r="B12" i="9"/>
  <c r="B12" i="10"/>
  <c r="B12" i="11"/>
  <c r="B12" i="12"/>
  <c r="B12" i="13"/>
  <c r="B12" i="14"/>
  <c r="B12" i="15"/>
  <c r="D12" s="1"/>
  <c r="AF3" i="12"/>
  <c r="AG5" i="4"/>
  <c r="C13" i="1"/>
  <c r="C13" i="3"/>
  <c r="C13" i="4" s="1"/>
  <c r="C13" i="6" s="1"/>
  <c r="C13" i="7" s="1"/>
  <c r="C13" i="9" s="1"/>
  <c r="C13" i="10" s="1"/>
  <c r="C13" i="11" s="1"/>
  <c r="C13" i="12" s="1"/>
  <c r="C13" i="13" s="1"/>
  <c r="C13" i="14" s="1"/>
  <c r="C13" i="15" s="1"/>
  <c r="AD5" i="3"/>
  <c r="AG5" i="6"/>
  <c r="AG5" i="7"/>
  <c r="AG5" i="9"/>
  <c r="AG5" i="10"/>
  <c r="AG5" i="11"/>
  <c r="AG5" i="12"/>
  <c r="AG5" i="13"/>
  <c r="AG5" i="14"/>
  <c r="AG5" i="15"/>
  <c r="AD6" i="3"/>
  <c r="AG6" i="4"/>
  <c r="AG6" i="6"/>
  <c r="AG6" i="7"/>
  <c r="AG6" i="9"/>
  <c r="AG6" i="10"/>
  <c r="AG6" i="11"/>
  <c r="AG6" i="12"/>
  <c r="AG6" i="13"/>
  <c r="AG6" i="14"/>
  <c r="AG6" i="15"/>
  <c r="AD7" i="3"/>
  <c r="AG7" i="4"/>
  <c r="AG7" i="6"/>
  <c r="AG7" i="7"/>
  <c r="AG7" i="9"/>
  <c r="AG7" i="10"/>
  <c r="AG7" i="11"/>
  <c r="AG7" i="12"/>
  <c r="AG7" i="13"/>
  <c r="AG7" i="14"/>
  <c r="AG7" i="15"/>
  <c r="C16" i="1"/>
  <c r="C16" i="3"/>
  <c r="C16" i="4" s="1"/>
  <c r="C16" i="6" s="1"/>
  <c r="C16" i="7" s="1"/>
  <c r="C16" i="9" s="1"/>
  <c r="C16" i="10" s="1"/>
  <c r="C16" i="11" s="1"/>
  <c r="C16" i="12" s="1"/>
  <c r="C16" i="13" s="1"/>
  <c r="C16" i="14" s="1"/>
  <c r="C16" i="15" s="1"/>
  <c r="D16" s="1"/>
  <c r="AD8" i="3"/>
  <c r="AG8" i="4"/>
  <c r="AG8" i="6"/>
  <c r="AG8" i="7"/>
  <c r="AG8" i="9"/>
  <c r="AG8" i="10"/>
  <c r="AG8" i="11"/>
  <c r="AG8" i="12"/>
  <c r="AG8" i="13"/>
  <c r="AG8" i="14"/>
  <c r="AG8" i="15"/>
  <c r="AD9" i="3"/>
  <c r="AG9" i="4"/>
  <c r="AG9" i="6"/>
  <c r="AG9" i="7"/>
  <c r="AG9" i="9"/>
  <c r="AG9" i="10"/>
  <c r="AG9" i="11"/>
  <c r="AG9" i="12"/>
  <c r="AG9" i="13"/>
  <c r="AG9" i="14"/>
  <c r="AG9" i="15"/>
  <c r="AD4" i="3"/>
  <c r="AG4" i="4"/>
  <c r="AG4" i="6"/>
  <c r="AG4" i="7"/>
  <c r="AG4" i="9"/>
  <c r="AG4" i="10"/>
  <c r="AG4" i="11"/>
  <c r="AG4" i="12"/>
  <c r="AG4" i="13"/>
  <c r="AG4" i="14"/>
  <c r="AG4" i="15"/>
  <c r="A9"/>
  <c r="A17" s="1"/>
  <c r="A8"/>
  <c r="A16" s="1"/>
  <c r="A7"/>
  <c r="A15" s="1"/>
  <c r="A6"/>
  <c r="A14" s="1"/>
  <c r="A5"/>
  <c r="A13" s="1"/>
  <c r="A4"/>
  <c r="A12" s="1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J1"/>
  <c r="A9" i="14"/>
  <c r="A17"/>
  <c r="A8"/>
  <c r="A16" s="1"/>
  <c r="A7"/>
  <c r="A15"/>
  <c r="A6"/>
  <c r="A14" s="1"/>
  <c r="A5"/>
  <c r="A13"/>
  <c r="A4"/>
  <c r="A12" s="1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L1"/>
  <c r="E1"/>
  <c r="C3" i="1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9"/>
  <c r="A17"/>
  <c r="A8"/>
  <c r="A16" s="1"/>
  <c r="A7"/>
  <c r="A15"/>
  <c r="A6"/>
  <c r="A14" s="1"/>
  <c r="A5"/>
  <c r="A13"/>
  <c r="A4"/>
  <c r="A12" s="1"/>
  <c r="B3"/>
  <c r="A2"/>
  <c r="O1"/>
  <c r="H1"/>
  <c r="A9" i="12"/>
  <c r="A17"/>
  <c r="A8"/>
  <c r="A16" s="1"/>
  <c r="A7"/>
  <c r="A15"/>
  <c r="A6"/>
  <c r="A14" s="1"/>
  <c r="A5"/>
  <c r="A13"/>
  <c r="A4"/>
  <c r="A12" s="1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Q1"/>
  <c r="J1"/>
  <c r="A9" i="11"/>
  <c r="A17" s="1"/>
  <c r="A8"/>
  <c r="A16"/>
  <c r="A7"/>
  <c r="A15" s="1"/>
  <c r="A6"/>
  <c r="A14"/>
  <c r="A5"/>
  <c r="A13" s="1"/>
  <c r="A4"/>
  <c r="A12" s="1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T1"/>
  <c r="M1"/>
  <c r="A9" i="10"/>
  <c r="A17"/>
  <c r="A8"/>
  <c r="A16" s="1"/>
  <c r="A7"/>
  <c r="A15"/>
  <c r="A6"/>
  <c r="A14" s="1"/>
  <c r="A5"/>
  <c r="A13"/>
  <c r="A4"/>
  <c r="A12" s="1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W1"/>
  <c r="P1"/>
  <c r="I1"/>
  <c r="A9" i="9"/>
  <c r="A17" s="1"/>
  <c r="A8"/>
  <c r="A16"/>
  <c r="A7"/>
  <c r="A15" s="1"/>
  <c r="A6"/>
  <c r="A14"/>
  <c r="A5"/>
  <c r="A13" s="1"/>
  <c r="A4"/>
  <c r="A12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2"/>
  <c r="Y1"/>
  <c r="R1"/>
  <c r="K1"/>
  <c r="D1"/>
  <c r="A2" i="7"/>
  <c r="A9"/>
  <c r="A17"/>
  <c r="A8"/>
  <c r="A16" s="1"/>
  <c r="A7"/>
  <c r="A15"/>
  <c r="A6"/>
  <c r="A14" s="1"/>
  <c r="A5"/>
  <c r="A13"/>
  <c r="A4"/>
  <c r="A12" s="1"/>
  <c r="AB1"/>
  <c r="U1"/>
  <c r="N1"/>
  <c r="G1"/>
  <c r="P1" i="6"/>
  <c r="W1"/>
  <c r="AD1"/>
  <c r="Z1" i="3"/>
  <c r="S1"/>
  <c r="L1"/>
  <c r="E1"/>
  <c r="E1" i="4"/>
  <c r="L2"/>
  <c r="L1"/>
  <c r="S1"/>
  <c r="Z1"/>
  <c r="AC1" i="1"/>
  <c r="V1"/>
  <c r="O1"/>
  <c r="H1"/>
  <c r="A9" i="6"/>
  <c r="A17"/>
  <c r="A8"/>
  <c r="A16" s="1"/>
  <c r="A7"/>
  <c r="A15"/>
  <c r="A6"/>
  <c r="A14" s="1"/>
  <c r="A5"/>
  <c r="A13"/>
  <c r="A4"/>
  <c r="A12" s="1"/>
  <c r="A2"/>
  <c r="A9" i="4"/>
  <c r="A17"/>
  <c r="A8"/>
  <c r="A16" s="1"/>
  <c r="A7"/>
  <c r="A15"/>
  <c r="A6"/>
  <c r="A14" s="1"/>
  <c r="A5"/>
  <c r="A13"/>
  <c r="A4"/>
  <c r="A12" s="1"/>
  <c r="A2"/>
  <c r="A2" i="3"/>
  <c r="A2" i="1"/>
  <c r="A7" i="3"/>
  <c r="A15"/>
  <c r="A6"/>
  <c r="A14" s="1"/>
  <c r="A5"/>
  <c r="A13"/>
  <c r="A4"/>
  <c r="A12" s="1"/>
  <c r="A7" i="1"/>
  <c r="A15"/>
  <c r="A6"/>
  <c r="A14" s="1"/>
  <c r="A5"/>
  <c r="A13"/>
  <c r="A4"/>
  <c r="A12" s="1"/>
  <c r="AF3" i="7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F3" i="6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F3" i="4"/>
  <c r="AE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B3"/>
  <c r="C3" i="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B3"/>
  <c r="X3" i="1"/>
  <c r="Y3"/>
  <c r="Z3"/>
  <c r="AA3"/>
  <c r="AB3"/>
  <c r="AC3"/>
  <c r="AD3"/>
  <c r="AE3"/>
  <c r="AF3"/>
  <c r="O3"/>
  <c r="P3"/>
  <c r="Q3"/>
  <c r="R3"/>
  <c r="S3"/>
  <c r="T3"/>
  <c r="U3"/>
  <c r="V3"/>
  <c r="W3"/>
  <c r="C3"/>
  <c r="D3"/>
  <c r="E3"/>
  <c r="F3"/>
  <c r="G3"/>
  <c r="H3"/>
  <c r="I3"/>
  <c r="J3"/>
  <c r="K3"/>
  <c r="L3"/>
  <c r="M3"/>
  <c r="N3"/>
  <c r="B3"/>
  <c r="C15" i="3"/>
  <c r="C15" i="4"/>
  <c r="D15" s="1"/>
  <c r="D15" i="3"/>
  <c r="D12" i="14" l="1"/>
  <c r="D12" i="1"/>
  <c r="D12" i="13"/>
  <c r="D12" i="12"/>
  <c r="D12" i="7"/>
  <c r="D12" i="10"/>
  <c r="D12" i="11"/>
  <c r="D12" i="9"/>
  <c r="D12" i="3"/>
  <c r="D12" i="4"/>
  <c r="D12" i="6"/>
  <c r="D14" i="9"/>
  <c r="D14" i="1"/>
  <c r="D14" i="10"/>
  <c r="D14" i="3"/>
  <c r="D14" i="14"/>
  <c r="D14" i="6"/>
  <c r="D14" i="12"/>
  <c r="D14" i="7"/>
  <c r="D14" i="11"/>
  <c r="D14" i="13"/>
  <c r="D14" i="4"/>
  <c r="D17" i="3"/>
  <c r="D17" i="10"/>
  <c r="D17" i="6"/>
  <c r="D17" i="9"/>
  <c r="D17" i="1"/>
  <c r="D17" i="14"/>
  <c r="D17" i="4"/>
  <c r="D17" i="13"/>
  <c r="D17" i="11"/>
  <c r="D17" i="7"/>
  <c r="D17" i="12"/>
  <c r="D13" i="15"/>
  <c r="D16" i="9"/>
  <c r="D16" i="7"/>
  <c r="D16" i="12"/>
  <c r="D16" i="3"/>
  <c r="D16" i="11"/>
  <c r="D16" i="6"/>
  <c r="D16" i="13"/>
  <c r="D16" i="1"/>
  <c r="D16" i="4"/>
  <c r="D16" i="14"/>
  <c r="D16" i="10"/>
  <c r="C15" i="6"/>
  <c r="C15" i="7" s="1"/>
  <c r="D13" i="14" l="1"/>
  <c r="D13" i="4"/>
  <c r="D13" i="3"/>
  <c r="D13" i="12"/>
  <c r="D13" i="10"/>
  <c r="D13" i="9"/>
  <c r="D13" i="6"/>
  <c r="D13" i="1"/>
  <c r="D13" i="11"/>
  <c r="D13" i="13"/>
  <c r="D13" i="7"/>
  <c r="C15" i="9"/>
  <c r="D15" i="7"/>
  <c r="D15" i="6"/>
  <c r="D15" i="9" l="1"/>
  <c r="C15" i="10"/>
  <c r="D15" l="1"/>
  <c r="C15" i="11"/>
  <c r="C15" i="12" l="1"/>
  <c r="D15" i="11"/>
  <c r="C15" i="13" l="1"/>
  <c r="D15" i="12"/>
  <c r="C15" i="14" l="1"/>
  <c r="D15" i="13"/>
  <c r="C15" i="15" l="1"/>
  <c r="D15" s="1"/>
  <c r="D15" i="1" s="1"/>
  <c r="D15" i="14"/>
</calcChain>
</file>

<file path=xl/sharedStrings.xml><?xml version="1.0" encoding="utf-8"?>
<sst xmlns="http://schemas.openxmlformats.org/spreadsheetml/2006/main" count="257" uniqueCount="33">
  <si>
    <t>NOM Prénom</t>
  </si>
  <si>
    <t>Pris</t>
  </si>
  <si>
    <t>Solde</t>
  </si>
  <si>
    <t>Droits</t>
  </si>
  <si>
    <t xml:space="preserve"> </t>
  </si>
  <si>
    <t>AVRIL</t>
  </si>
  <si>
    <t>FEVRIER</t>
  </si>
  <si>
    <t>MAI</t>
  </si>
  <si>
    <t>MARS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</si>
  <si>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</si>
  <si>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</si>
  <si>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</si>
  <si>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</si>
  <si>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</si>
  <si>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</si>
  <si>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</si>
  <si>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</si>
  <si>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Changez ces données pour modifier l'ensemble du tableau.</t>
  </si>
  <si>
    <t>FERIES</t>
  </si>
  <si>
    <t>VACANCES SCOLAIRES</t>
  </si>
  <si>
    <t>DROITS</t>
  </si>
  <si>
    <t>CONGÉS  ERE 2019</t>
  </si>
  <si>
    <t>Désaffichage</t>
  </si>
  <si>
    <t xml:space="preserve">Affichage </t>
  </si>
  <si>
    <t>CTRL + H</t>
  </si>
  <si>
    <t>CTRL + C</t>
  </si>
  <si>
    <t>Utilisez les combinaisons de touches</t>
  </si>
  <si>
    <t>B</t>
  </si>
  <si>
    <t xml:space="preserve">C </t>
  </si>
  <si>
    <t>D</t>
  </si>
  <si>
    <t>E</t>
  </si>
  <si>
    <t>F</t>
  </si>
  <si>
    <t>Christophe GASNIER</t>
  </si>
</sst>
</file>

<file path=xl/styles.xml><?xml version="1.0" encoding="utf-8"?>
<styleSheet xmlns="http://schemas.openxmlformats.org/spreadsheetml/2006/main">
  <numFmts count="1">
    <numFmt numFmtId="164" formatCode="ddd"/>
  </numFmts>
  <fonts count="27"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0.39994506668294322"/>
      <name val="Calibri"/>
      <family val="2"/>
      <scheme val="minor"/>
    </font>
    <font>
      <sz val="12"/>
      <color theme="5" tint="0.39994506668294322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24"/>
      <color rgb="FFFF0000"/>
      <name val="Arial"/>
      <family val="2"/>
    </font>
    <font>
      <b/>
      <sz val="10"/>
      <color rgb="FF000000"/>
      <name val="Arial"/>
      <family val="2"/>
    </font>
    <font>
      <sz val="11"/>
      <color rgb="FF00B050"/>
      <name val="Calibri"/>
      <family val="2"/>
      <scheme val="minor"/>
    </font>
    <font>
      <sz val="11"/>
      <color theme="5" tint="0.39994506668294322"/>
      <name val="Calibri"/>
      <family val="2"/>
      <scheme val="minor"/>
    </font>
    <font>
      <b/>
      <sz val="11"/>
      <color theme="5" tint="0.3999450666829432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000000"/>
      <name val="Arial"/>
      <family val="2"/>
    </font>
    <font>
      <sz val="14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6FA8DC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450666829432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86"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1" fontId="7" fillId="2" borderId="1" xfId="0" applyNumberFormat="1" applyFont="1" applyFill="1" applyBorder="1" applyAlignment="1">
      <alignment vertical="center"/>
    </xf>
    <xf numFmtId="1" fontId="7" fillId="3" borderId="1" xfId="0" applyNumberFormat="1" applyFont="1" applyFill="1" applyBorder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8" fillId="4" borderId="0" xfId="0" applyFont="1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164" fontId="5" fillId="5" borderId="2" xfId="0" applyNumberFormat="1" applyFont="1" applyFill="1" applyBorder="1" applyAlignment="1" applyProtection="1">
      <alignment horizontal="center" vertical="center"/>
      <protection locked="0"/>
    </xf>
    <xf numFmtId="164" fontId="5" fillId="6" borderId="2" xfId="0" applyNumberFormat="1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Alignment="1" applyProtection="1">
      <alignment horizontal="center" vertical="center"/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5" fillId="7" borderId="2" xfId="0" applyFont="1" applyFill="1" applyBorder="1" applyAlignment="1" applyProtection="1">
      <alignment horizontal="center" vertical="center"/>
      <protection locked="0"/>
    </xf>
    <xf numFmtId="16" fontId="5" fillId="5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vertical="center"/>
      <protection locked="0"/>
    </xf>
    <xf numFmtId="1" fontId="5" fillId="2" borderId="2" xfId="0" applyNumberFormat="1" applyFont="1" applyFill="1" applyBorder="1" applyAlignment="1" applyProtection="1">
      <alignment horizontal="center" vertical="center"/>
      <protection locked="0"/>
    </xf>
    <xf numFmtId="1" fontId="5" fillId="6" borderId="2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Alignment="1" applyProtection="1">
      <alignment vertical="center"/>
      <protection locked="0"/>
    </xf>
    <xf numFmtId="1" fontId="7" fillId="3" borderId="2" xfId="0" applyNumberFormat="1" applyFont="1" applyFill="1" applyBorder="1" applyAlignment="1" applyProtection="1">
      <alignment vertical="center"/>
      <protection locked="0"/>
    </xf>
    <xf numFmtId="1" fontId="5" fillId="3" borderId="2" xfId="0" applyNumberFormat="1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vertical="center"/>
      <protection locked="0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1" fontId="11" fillId="0" borderId="0" xfId="0" applyNumberFormat="1" applyFont="1" applyFill="1" applyAlignment="1" applyProtection="1">
      <alignment horizontal="center" vertical="center"/>
      <protection locked="0"/>
    </xf>
    <xf numFmtId="1" fontId="5" fillId="0" borderId="0" xfId="0" applyNumberFormat="1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164" fontId="11" fillId="5" borderId="0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Alignment="1" applyProtection="1">
      <alignment vertical="center"/>
      <protection locked="0"/>
    </xf>
    <xf numFmtId="0" fontId="13" fillId="7" borderId="2" xfId="0" applyFont="1" applyFill="1" applyBorder="1" applyAlignment="1" applyProtection="1">
      <alignment horizontal="center" vertical="center"/>
      <protection locked="0"/>
    </xf>
    <xf numFmtId="16" fontId="13" fillId="6" borderId="2" xfId="0" applyNumberFormat="1" applyFont="1" applyFill="1" applyBorder="1" applyAlignment="1" applyProtection="1">
      <alignment horizontal="center" vertical="center"/>
      <protection locked="0"/>
    </xf>
    <xf numFmtId="16" fontId="13" fillId="5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vertical="center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1" fontId="4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vertical="center"/>
      <protection locked="0"/>
    </xf>
    <xf numFmtId="0" fontId="0" fillId="2" borderId="2" xfId="0" applyFont="1" applyFill="1" applyBorder="1" applyAlignment="1" applyProtection="1">
      <alignment vertical="center"/>
      <protection locked="0"/>
    </xf>
    <xf numFmtId="1" fontId="4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vertical="center"/>
      <protection locked="0"/>
    </xf>
    <xf numFmtId="1" fontId="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vertical="center"/>
      <protection locked="0"/>
    </xf>
    <xf numFmtId="49" fontId="8" fillId="0" borderId="3" xfId="0" applyNumberFormat="1" applyFont="1" applyBorder="1" applyAlignment="1" applyProtection="1">
      <alignment vertical="center"/>
      <protection locked="0"/>
    </xf>
    <xf numFmtId="164" fontId="5" fillId="4" borderId="2" xfId="0" applyNumberFormat="1" applyFont="1" applyFill="1" applyBorder="1" applyAlignment="1" applyProtection="1">
      <alignment horizontal="center" vertical="center"/>
      <protection locked="0"/>
    </xf>
    <xf numFmtId="16" fontId="13" fillId="4" borderId="2" xfId="0" applyNumberFormat="1" applyFont="1" applyFill="1" applyBorder="1" applyAlignment="1" applyProtection="1">
      <alignment horizontal="center" vertical="center"/>
      <protection locked="0"/>
    </xf>
    <xf numFmtId="1" fontId="5" fillId="4" borderId="2" xfId="0" applyNumberFormat="1" applyFont="1" applyFill="1" applyBorder="1" applyAlignment="1" applyProtection="1">
      <alignment horizontal="center" vertical="center"/>
      <protection locked="0"/>
    </xf>
    <xf numFmtId="1" fontId="4" fillId="4" borderId="2" xfId="0" applyNumberFormat="1" applyFont="1" applyFill="1" applyBorder="1" applyAlignment="1" applyProtection="1">
      <alignment horizontal="center" vertical="center"/>
      <protection locked="0"/>
    </xf>
    <xf numFmtId="1" fontId="4" fillId="2" borderId="2" xfId="0" applyNumberFormat="1" applyFont="1" applyFill="1" applyBorder="1" applyAlignment="1" applyProtection="1">
      <alignment horizontal="center" vertical="center"/>
      <protection locked="0"/>
    </xf>
    <xf numFmtId="0" fontId="0" fillId="4" borderId="2" xfId="0" applyFont="1" applyFill="1" applyBorder="1" applyAlignment="1" applyProtection="1">
      <alignment vertical="center"/>
      <protection locked="0"/>
    </xf>
    <xf numFmtId="0" fontId="8" fillId="0" borderId="3" xfId="0" applyFont="1" applyBorder="1" applyAlignment="1" applyProtection="1">
      <alignment vertical="center"/>
      <protection locked="0"/>
    </xf>
    <xf numFmtId="0" fontId="4" fillId="5" borderId="0" xfId="0" applyFont="1" applyFill="1" applyAlignment="1" applyProtection="1">
      <alignment horizontal="center" vertical="center"/>
      <protection locked="0"/>
    </xf>
    <xf numFmtId="16" fontId="5" fillId="4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vertical="center"/>
    </xf>
    <xf numFmtId="1" fontId="7" fillId="3" borderId="2" xfId="0" applyNumberFormat="1" applyFont="1" applyFill="1" applyBorder="1" applyAlignment="1" applyProtection="1">
      <alignment vertical="center"/>
    </xf>
    <xf numFmtId="0" fontId="6" fillId="0" borderId="0" xfId="0" applyFont="1" applyAlignment="1" applyProtection="1">
      <alignment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1" fontId="7" fillId="2" borderId="1" xfId="0" applyNumberFormat="1" applyFont="1" applyFill="1" applyBorder="1" applyAlignment="1" applyProtection="1">
      <alignment vertical="center"/>
    </xf>
    <xf numFmtId="1" fontId="7" fillId="3" borderId="1" xfId="0" applyNumberFormat="1" applyFont="1" applyFill="1" applyBorder="1" applyAlignment="1" applyProtection="1">
      <alignment vertical="center"/>
    </xf>
    <xf numFmtId="1" fontId="4" fillId="0" borderId="0" xfId="0" applyNumberFormat="1" applyFont="1" applyAlignment="1" applyProtection="1">
      <alignment horizontal="center" vertical="center"/>
    </xf>
    <xf numFmtId="0" fontId="0" fillId="2" borderId="2" xfId="0" applyFont="1" applyFill="1" applyBorder="1" applyAlignment="1" applyProtection="1">
      <alignment vertical="center"/>
      <protection locked="0"/>
    </xf>
    <xf numFmtId="0" fontId="6" fillId="8" borderId="2" xfId="0" applyFont="1" applyFill="1" applyBorder="1" applyAlignment="1" applyProtection="1">
      <alignment horizontal="center" vertical="center" wrapText="1"/>
      <protection locked="0"/>
    </xf>
    <xf numFmtId="0" fontId="6" fillId="8" borderId="2" xfId="0" applyFont="1" applyFill="1" applyBorder="1" applyAlignment="1">
      <alignment horizontal="center" vertical="center" wrapText="1"/>
    </xf>
    <xf numFmtId="164" fontId="5" fillId="9" borderId="2" xfId="0" applyNumberFormat="1" applyFont="1" applyFill="1" applyBorder="1" applyAlignment="1" applyProtection="1">
      <alignment horizontal="center" vertical="center"/>
      <protection locked="0"/>
    </xf>
    <xf numFmtId="16" fontId="5" fillId="9" borderId="2" xfId="0" applyNumberFormat="1" applyFont="1" applyFill="1" applyBorder="1" applyAlignment="1" applyProtection="1">
      <alignment horizontal="center" vertical="center"/>
      <protection locked="0"/>
    </xf>
    <xf numFmtId="1" fontId="5" fillId="9" borderId="2" xfId="0" applyNumberFormat="1" applyFont="1" applyFill="1" applyBorder="1" applyAlignment="1" applyProtection="1">
      <alignment horizontal="center" vertical="center"/>
      <protection locked="0"/>
    </xf>
    <xf numFmtId="16" fontId="13" fillId="9" borderId="2" xfId="0" applyNumberFormat="1" applyFont="1" applyFill="1" applyBorder="1" applyAlignment="1" applyProtection="1">
      <alignment horizontal="center" vertical="center"/>
      <protection locked="0"/>
    </xf>
    <xf numFmtId="1" fontId="4" fillId="9" borderId="2" xfId="0" applyNumberFormat="1" applyFont="1" applyFill="1" applyBorder="1" applyAlignment="1" applyProtection="1">
      <alignment horizontal="center" vertical="center"/>
      <protection locked="0"/>
    </xf>
    <xf numFmtId="0" fontId="5" fillId="10" borderId="2" xfId="0" applyFont="1" applyFill="1" applyBorder="1" applyAlignment="1">
      <alignment horizontal="center" vertical="center"/>
    </xf>
    <xf numFmtId="164" fontId="5" fillId="10" borderId="2" xfId="0" applyNumberFormat="1" applyFont="1" applyFill="1" applyBorder="1" applyAlignment="1" applyProtection="1">
      <alignment horizontal="center" vertical="center"/>
      <protection locked="0"/>
    </xf>
    <xf numFmtId="16" fontId="5" fillId="10" borderId="2" xfId="0" applyNumberFormat="1" applyFont="1" applyFill="1" applyBorder="1" applyAlignment="1" applyProtection="1">
      <alignment horizontal="center" vertical="center"/>
      <protection locked="0"/>
    </xf>
    <xf numFmtId="0" fontId="5" fillId="10" borderId="2" xfId="0" applyFont="1" applyFill="1" applyBorder="1" applyAlignment="1" applyProtection="1">
      <alignment horizontal="center" vertical="center"/>
      <protection locked="0"/>
    </xf>
    <xf numFmtId="16" fontId="13" fillId="10" borderId="2" xfId="0" applyNumberFormat="1" applyFont="1" applyFill="1" applyBorder="1" applyAlignment="1" applyProtection="1">
      <alignment horizontal="center" vertical="center"/>
      <protection locked="0"/>
    </xf>
    <xf numFmtId="164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1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/>
    </xf>
    <xf numFmtId="1" fontId="14" fillId="2" borderId="2" xfId="0" applyNumberFormat="1" applyFont="1" applyFill="1" applyBorder="1" applyAlignment="1" applyProtection="1">
      <alignment horizontal="center" vertical="center"/>
    </xf>
    <xf numFmtId="1" fontId="14" fillId="3" borderId="2" xfId="0" applyNumberFormat="1" applyFont="1" applyFill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1" fontId="14" fillId="2" borderId="2" xfId="0" applyNumberFormat="1" applyFont="1" applyFill="1" applyBorder="1" applyAlignment="1">
      <alignment horizontal="center" vertical="center"/>
    </xf>
    <xf numFmtId="1" fontId="14" fillId="3" borderId="2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17" fillId="2" borderId="2" xfId="0" applyNumberFormat="1" applyFont="1" applyFill="1" applyBorder="1" applyAlignment="1" applyProtection="1">
      <alignment horizontal="center" vertical="center"/>
      <protection locked="0"/>
    </xf>
    <xf numFmtId="1" fontId="18" fillId="3" borderId="2" xfId="0" applyNumberFormat="1" applyFont="1" applyFill="1" applyBorder="1" applyAlignment="1" applyProtection="1">
      <alignment horizontal="center" vertical="center"/>
      <protection locked="0"/>
    </xf>
    <xf numFmtId="1" fontId="13" fillId="2" borderId="2" xfId="0" applyNumberFormat="1" applyFont="1" applyFill="1" applyBorder="1" applyAlignment="1" applyProtection="1">
      <alignment horizontal="center" vertical="center"/>
      <protection locked="0"/>
    </xf>
    <xf numFmtId="1" fontId="13" fillId="3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Alignment="1"/>
    <xf numFmtId="0" fontId="0" fillId="5" borderId="0" xfId="0" applyFont="1" applyFill="1" applyAlignment="1">
      <alignment horizontal="center"/>
    </xf>
    <xf numFmtId="0" fontId="0" fillId="11" borderId="0" xfId="0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center"/>
    </xf>
    <xf numFmtId="0" fontId="19" fillId="11" borderId="0" xfId="0" applyFont="1" applyFill="1" applyBorder="1" applyAlignment="1">
      <alignment vertical="center" wrapText="1"/>
    </xf>
    <xf numFmtId="0" fontId="0" fillId="11" borderId="0" xfId="0" applyFont="1" applyFill="1" applyAlignment="1"/>
    <xf numFmtId="0" fontId="0" fillId="11" borderId="0" xfId="0" applyFont="1" applyFill="1" applyAlignment="1">
      <alignment horizontal="center"/>
    </xf>
    <xf numFmtId="0" fontId="0" fillId="11" borderId="0" xfId="0" applyFont="1" applyFill="1" applyBorder="1" applyAlignment="1"/>
    <xf numFmtId="0" fontId="0" fillId="11" borderId="0" xfId="0" applyFont="1" applyFill="1" applyBorder="1" applyAlignment="1"/>
    <xf numFmtId="0" fontId="0" fillId="11" borderId="0" xfId="0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/>
    </xf>
    <xf numFmtId="0" fontId="20" fillId="6" borderId="6" xfId="0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/>
    </xf>
    <xf numFmtId="0" fontId="20" fillId="6" borderId="8" xfId="0" applyFont="1" applyFill="1" applyBorder="1" applyAlignment="1">
      <alignment horizontal="center"/>
    </xf>
    <xf numFmtId="0" fontId="0" fillId="11" borderId="9" xfId="0" applyFont="1" applyFill="1" applyBorder="1" applyAlignment="1">
      <alignment horizontal="center" vertical="center"/>
    </xf>
    <xf numFmtId="0" fontId="0" fillId="11" borderId="10" xfId="0" applyFont="1" applyFill="1" applyBorder="1" applyAlignment="1">
      <alignment horizontal="center"/>
    </xf>
    <xf numFmtId="0" fontId="15" fillId="0" borderId="0" xfId="0" applyFont="1" applyAlignment="1" applyProtection="1">
      <alignment horizontal="center" vertical="center"/>
      <protection locked="0"/>
    </xf>
    <xf numFmtId="0" fontId="21" fillId="3" borderId="2" xfId="0" applyFont="1" applyFill="1" applyBorder="1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 wrapText="1"/>
    </xf>
    <xf numFmtId="0" fontId="22" fillId="12" borderId="2" xfId="0" applyFont="1" applyFill="1" applyBorder="1" applyAlignment="1" applyProtection="1">
      <alignment horizontal="center" vertical="center"/>
    </xf>
    <xf numFmtId="0" fontId="22" fillId="2" borderId="2" xfId="0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 wrapText="1"/>
    </xf>
    <xf numFmtId="0" fontId="25" fillId="6" borderId="6" xfId="0" applyFont="1" applyFill="1" applyBorder="1" applyAlignment="1">
      <alignment horizontal="center"/>
    </xf>
    <xf numFmtId="0" fontId="25" fillId="6" borderId="5" xfId="0" applyFont="1" applyFill="1" applyBorder="1" applyAlignment="1">
      <alignment horizontal="center"/>
    </xf>
    <xf numFmtId="0" fontId="26" fillId="11" borderId="9" xfId="0" applyFont="1" applyFill="1" applyBorder="1" applyAlignment="1"/>
    <xf numFmtId="0" fontId="26" fillId="11" borderId="10" xfId="0" applyFont="1" applyFill="1" applyBorder="1" applyAlignment="1">
      <alignment horizontal="center"/>
    </xf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1" fontId="13" fillId="4" borderId="2" xfId="0" applyNumberFormat="1" applyFont="1" applyFill="1" applyBorder="1" applyAlignment="1" applyProtection="1">
      <alignment horizontal="center" vertical="center"/>
      <protection locked="0"/>
    </xf>
    <xf numFmtId="1" fontId="13" fillId="9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7" fillId="12" borderId="2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3" fillId="5" borderId="11" xfId="0" applyFont="1" applyFill="1" applyBorder="1" applyAlignment="1"/>
    <xf numFmtId="0" fontId="3" fillId="5" borderId="12" xfId="0" applyFont="1" applyFill="1" applyBorder="1" applyAlignment="1"/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horizontal="center" vertical="center"/>
    </xf>
    <xf numFmtId="0" fontId="14" fillId="3" borderId="2" xfId="0" applyFont="1" applyFill="1" applyBorder="1" applyAlignment="1" applyProtection="1">
      <alignment horizontal="center" vertical="center"/>
    </xf>
    <xf numFmtId="1" fontId="13" fillId="0" borderId="0" xfId="0" applyNumberFormat="1" applyFont="1" applyAlignment="1" applyProtection="1">
      <alignment horizontal="center" vertical="center"/>
    </xf>
    <xf numFmtId="164" fontId="11" fillId="9" borderId="2" xfId="0" applyNumberFormat="1" applyFont="1" applyFill="1" applyBorder="1" applyAlignment="1" applyProtection="1">
      <alignment horizontal="center" vertical="center"/>
      <protection locked="0"/>
    </xf>
    <xf numFmtId="16" fontId="11" fillId="9" borderId="2" xfId="0" applyNumberFormat="1" applyFont="1" applyFill="1" applyBorder="1" applyAlignment="1" applyProtection="1">
      <alignment horizontal="center" vertical="center"/>
      <protection locked="0"/>
    </xf>
    <xf numFmtId="1" fontId="11" fillId="9" borderId="2" xfId="0" applyNumberFormat="1" applyFont="1" applyFill="1" applyBorder="1" applyAlignment="1" applyProtection="1">
      <alignment horizontal="center" vertical="center"/>
      <protection locked="0"/>
    </xf>
    <xf numFmtId="0" fontId="19" fillId="11" borderId="15" xfId="0" applyFont="1" applyFill="1" applyBorder="1" applyAlignment="1">
      <alignment horizontal="center" vertical="center" wrapText="1"/>
    </xf>
    <xf numFmtId="0" fontId="19" fillId="11" borderId="16" xfId="0" applyFont="1" applyFill="1" applyBorder="1" applyAlignment="1">
      <alignment horizontal="center" vertical="center" wrapText="1"/>
    </xf>
    <xf numFmtId="0" fontId="19" fillId="11" borderId="5" xfId="0" applyFont="1" applyFill="1" applyBorder="1" applyAlignment="1">
      <alignment horizontal="center" vertical="center" wrapText="1"/>
    </xf>
    <xf numFmtId="0" fontId="19" fillId="11" borderId="3" xfId="0" applyFont="1" applyFill="1" applyBorder="1" applyAlignment="1">
      <alignment horizontal="center" vertical="center" wrapText="1"/>
    </xf>
    <xf numFmtId="0" fontId="19" fillId="11" borderId="2" xfId="0" applyFont="1" applyFill="1" applyBorder="1" applyAlignment="1">
      <alignment horizontal="center" vertical="center" wrapText="1"/>
    </xf>
    <xf numFmtId="0" fontId="19" fillId="11" borderId="13" xfId="0" applyFont="1" applyFill="1" applyBorder="1" applyAlignment="1">
      <alignment horizontal="center" vertical="center" wrapText="1"/>
    </xf>
    <xf numFmtId="0" fontId="19" fillId="11" borderId="17" xfId="0" applyFont="1" applyFill="1" applyBorder="1" applyAlignment="1">
      <alignment horizontal="center" vertical="center" wrapText="1"/>
    </xf>
    <xf numFmtId="0" fontId="19" fillId="11" borderId="18" xfId="0" applyFont="1" applyFill="1" applyBorder="1" applyAlignment="1">
      <alignment horizontal="center" vertical="center" wrapText="1"/>
    </xf>
    <xf numFmtId="0" fontId="19" fillId="11" borderId="14" xfId="0" applyFont="1" applyFill="1" applyBorder="1" applyAlignment="1">
      <alignment horizontal="center" vertical="center" wrapText="1"/>
    </xf>
    <xf numFmtId="0" fontId="19" fillId="11" borderId="19" xfId="0" applyFont="1" applyFill="1" applyBorder="1" applyAlignment="1">
      <alignment horizontal="center" vertical="center" wrapText="1"/>
    </xf>
    <xf numFmtId="0" fontId="19" fillId="11" borderId="20" xfId="0" applyFont="1" applyFill="1" applyBorder="1" applyAlignment="1">
      <alignment horizontal="center" vertical="center" wrapText="1"/>
    </xf>
    <xf numFmtId="0" fontId="19" fillId="11" borderId="21" xfId="0" applyFont="1" applyFill="1" applyBorder="1" applyAlignment="1">
      <alignment horizontal="center" vertical="center" wrapText="1"/>
    </xf>
    <xf numFmtId="0" fontId="19" fillId="11" borderId="9" xfId="0" applyFont="1" applyFill="1" applyBorder="1" applyAlignment="1">
      <alignment horizontal="center" vertical="center" wrapText="1"/>
    </xf>
    <xf numFmtId="0" fontId="19" fillId="11" borderId="0" xfId="0" applyFont="1" applyFill="1" applyBorder="1" applyAlignment="1">
      <alignment horizontal="center" vertical="center" wrapText="1"/>
    </xf>
    <xf numFmtId="0" fontId="19" fillId="11" borderId="10" xfId="0" applyFont="1" applyFill="1" applyBorder="1" applyAlignment="1">
      <alignment horizontal="center" vertical="center" wrapText="1"/>
    </xf>
    <xf numFmtId="0" fontId="19" fillId="11" borderId="22" xfId="0" applyFont="1" applyFill="1" applyBorder="1" applyAlignment="1">
      <alignment horizontal="center" vertical="center" wrapText="1"/>
    </xf>
    <xf numFmtId="0" fontId="19" fillId="11" borderId="23" xfId="0" applyFont="1" applyFill="1" applyBorder="1" applyAlignment="1">
      <alignment horizontal="center" vertical="center" wrapText="1"/>
    </xf>
    <xf numFmtId="0" fontId="19" fillId="11" borderId="24" xfId="0" applyFont="1" applyFill="1" applyBorder="1" applyAlignment="1">
      <alignment horizontal="center" vertical="center" wrapText="1"/>
    </xf>
    <xf numFmtId="49" fontId="8" fillId="0" borderId="2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49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49" fontId="8" fillId="0" borderId="4" xfId="0" applyNumberFormat="1" applyFont="1" applyBorder="1" applyAlignment="1" applyProtection="1">
      <alignment horizontal="center" vertical="center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2"/>
  <sheetViews>
    <sheetView workbookViewId="0">
      <selection activeCell="A4" sqref="A4"/>
    </sheetView>
  </sheetViews>
  <sheetFormatPr baseColWidth="10" defaultRowHeight="13.2"/>
  <cols>
    <col min="1" max="1" width="35.5546875" customWidth="1"/>
    <col min="2" max="2" width="18.6640625" style="92" customWidth="1"/>
  </cols>
  <sheetData>
    <row r="1" spans="1:13" ht="13.2" customHeight="1">
      <c r="A1" s="110"/>
      <c r="B1" s="111"/>
      <c r="C1" s="109"/>
      <c r="D1" s="109"/>
      <c r="E1" s="109"/>
      <c r="F1" s="109"/>
      <c r="G1" s="109"/>
      <c r="H1" s="109"/>
      <c r="I1" s="109"/>
      <c r="J1" s="109"/>
      <c r="K1" s="109"/>
      <c r="L1" s="110"/>
      <c r="M1" s="110"/>
    </row>
    <row r="2" spans="1:13" ht="25.8" customHeight="1">
      <c r="A2" s="130" t="s">
        <v>21</v>
      </c>
      <c r="B2" s="131" t="s">
        <v>20</v>
      </c>
      <c r="C2" s="165" t="s">
        <v>17</v>
      </c>
      <c r="D2" s="166"/>
      <c r="E2" s="166"/>
      <c r="F2" s="166"/>
      <c r="G2" s="166"/>
      <c r="H2" s="166"/>
      <c r="I2" s="166"/>
      <c r="J2" s="166"/>
      <c r="K2" s="167"/>
      <c r="L2" s="110"/>
      <c r="M2" s="110"/>
    </row>
    <row r="3" spans="1:13" ht="25.8" customHeight="1">
      <c r="A3" s="132"/>
      <c r="B3" s="133"/>
      <c r="C3" s="168"/>
      <c r="D3" s="169"/>
      <c r="E3" s="169"/>
      <c r="F3" s="169"/>
      <c r="G3" s="169"/>
      <c r="H3" s="169"/>
      <c r="I3" s="169"/>
      <c r="J3" s="169"/>
      <c r="K3" s="170"/>
      <c r="L3" s="110"/>
      <c r="M3" s="110"/>
    </row>
    <row r="4" spans="1:13" ht="25.8" customHeight="1">
      <c r="A4" s="146" t="s">
        <v>32</v>
      </c>
      <c r="B4" s="148">
        <v>40</v>
      </c>
      <c r="C4" s="168"/>
      <c r="D4" s="169"/>
      <c r="E4" s="169"/>
      <c r="F4" s="169"/>
      <c r="G4" s="169"/>
      <c r="H4" s="169"/>
      <c r="I4" s="169"/>
      <c r="J4" s="169"/>
      <c r="K4" s="170"/>
      <c r="L4" s="110"/>
      <c r="M4" s="110"/>
    </row>
    <row r="5" spans="1:13" ht="25.8" customHeight="1">
      <c r="A5" s="146" t="s">
        <v>27</v>
      </c>
      <c r="B5" s="148">
        <v>43.5</v>
      </c>
      <c r="C5" s="168"/>
      <c r="D5" s="169"/>
      <c r="E5" s="169"/>
      <c r="F5" s="169"/>
      <c r="G5" s="169"/>
      <c r="H5" s="169"/>
      <c r="I5" s="169"/>
      <c r="J5" s="169"/>
      <c r="K5" s="170"/>
      <c r="L5" s="110"/>
      <c r="M5" s="110"/>
    </row>
    <row r="6" spans="1:13" ht="25.8" customHeight="1">
      <c r="A6" s="146" t="s">
        <v>28</v>
      </c>
      <c r="B6" s="148">
        <v>36</v>
      </c>
      <c r="C6" s="168"/>
      <c r="D6" s="169"/>
      <c r="E6" s="169"/>
      <c r="F6" s="169"/>
      <c r="G6" s="169"/>
      <c r="H6" s="169"/>
      <c r="I6" s="169"/>
      <c r="J6" s="169"/>
      <c r="K6" s="170"/>
      <c r="L6" s="110"/>
      <c r="M6" s="110"/>
    </row>
    <row r="7" spans="1:13" ht="25.8" customHeight="1">
      <c r="A7" s="146" t="s">
        <v>29</v>
      </c>
      <c r="B7" s="148">
        <v>34</v>
      </c>
      <c r="C7" s="168"/>
      <c r="D7" s="169"/>
      <c r="E7" s="169"/>
      <c r="F7" s="169"/>
      <c r="G7" s="169"/>
      <c r="H7" s="169"/>
      <c r="I7" s="169"/>
      <c r="J7" s="169"/>
      <c r="K7" s="170"/>
      <c r="L7" s="110"/>
      <c r="M7" s="110"/>
    </row>
    <row r="8" spans="1:13" ht="25.8" customHeight="1">
      <c r="A8" s="146" t="s">
        <v>30</v>
      </c>
      <c r="B8" s="148">
        <v>0</v>
      </c>
      <c r="C8" s="168"/>
      <c r="D8" s="169"/>
      <c r="E8" s="169"/>
      <c r="F8" s="169"/>
      <c r="G8" s="169"/>
      <c r="H8" s="169"/>
      <c r="I8" s="169"/>
      <c r="J8" s="169"/>
      <c r="K8" s="170"/>
      <c r="L8" s="110"/>
      <c r="M8" s="110"/>
    </row>
    <row r="9" spans="1:13" ht="25.8" customHeight="1">
      <c r="A9" s="147" t="s">
        <v>31</v>
      </c>
      <c r="B9" s="149">
        <v>0</v>
      </c>
      <c r="C9" s="171"/>
      <c r="D9" s="172"/>
      <c r="E9" s="172"/>
      <c r="F9" s="172"/>
      <c r="G9" s="172"/>
      <c r="H9" s="172"/>
      <c r="I9" s="172"/>
      <c r="J9" s="172"/>
      <c r="K9" s="173"/>
      <c r="L9" s="110"/>
      <c r="M9" s="110"/>
    </row>
    <row r="10" spans="1:13" ht="13.2" customHeight="1">
      <c r="A10" s="112"/>
      <c r="B10" s="111"/>
      <c r="C10" s="109"/>
      <c r="D10" s="109"/>
      <c r="E10" s="109"/>
      <c r="F10" s="109"/>
      <c r="G10" s="109"/>
      <c r="H10" s="109"/>
      <c r="I10" s="109"/>
      <c r="J10" s="109"/>
      <c r="K10" s="109"/>
      <c r="L10" s="110"/>
      <c r="M10" s="110"/>
    </row>
    <row r="11" spans="1:13" ht="13.2" hidden="1" customHeight="1">
      <c r="A11" s="113"/>
      <c r="B11" s="114"/>
      <c r="C11" s="109"/>
      <c r="D11" s="109"/>
      <c r="E11" s="109"/>
      <c r="F11" s="109"/>
      <c r="G11" s="109"/>
      <c r="H11" s="109"/>
      <c r="I11" s="109"/>
      <c r="J11" s="109"/>
      <c r="K11" s="109"/>
      <c r="L11" s="110"/>
      <c r="M11" s="110"/>
    </row>
    <row r="12" spans="1:13" ht="13.2" hidden="1" customHeight="1">
      <c r="A12" s="116" t="s">
        <v>25</v>
      </c>
      <c r="B12" s="115" t="s">
        <v>23</v>
      </c>
      <c r="C12" s="156" t="s">
        <v>26</v>
      </c>
      <c r="D12" s="157"/>
      <c r="E12" s="157"/>
      <c r="F12" s="157"/>
      <c r="G12" s="157"/>
      <c r="H12" s="157"/>
      <c r="I12" s="157"/>
      <c r="J12" s="157"/>
      <c r="K12" s="158"/>
      <c r="L12" s="110"/>
      <c r="M12" s="110"/>
    </row>
    <row r="13" spans="1:13" ht="13.2" hidden="1" customHeight="1">
      <c r="A13" s="119"/>
      <c r="B13" s="120"/>
      <c r="C13" s="159"/>
      <c r="D13" s="160"/>
      <c r="E13" s="160"/>
      <c r="F13" s="160"/>
      <c r="G13" s="160"/>
      <c r="H13" s="160"/>
      <c r="I13" s="160"/>
      <c r="J13" s="160"/>
      <c r="K13" s="161"/>
      <c r="L13" s="110"/>
      <c r="M13" s="110"/>
    </row>
    <row r="14" spans="1:13" ht="13.2" hidden="1" customHeight="1">
      <c r="A14" s="117" t="s">
        <v>24</v>
      </c>
      <c r="B14" s="118" t="s">
        <v>22</v>
      </c>
      <c r="C14" s="162"/>
      <c r="D14" s="163"/>
      <c r="E14" s="163"/>
      <c r="F14" s="163"/>
      <c r="G14" s="163"/>
      <c r="H14" s="163"/>
      <c r="I14" s="163"/>
      <c r="J14" s="163"/>
      <c r="K14" s="164"/>
      <c r="L14" s="110"/>
      <c r="M14" s="110"/>
    </row>
    <row r="15" spans="1:13" ht="13.2" customHeight="1">
      <c r="A15" s="107"/>
      <c r="B15" s="108"/>
      <c r="C15" s="109"/>
      <c r="D15" s="109"/>
      <c r="E15" s="109"/>
      <c r="F15" s="109"/>
      <c r="G15" s="109"/>
      <c r="H15" s="109"/>
      <c r="I15" s="109"/>
      <c r="J15" s="109"/>
      <c r="K15" s="109"/>
      <c r="L15" s="110"/>
      <c r="M15" s="110"/>
    </row>
    <row r="16" spans="1:13" ht="13.2" customHeight="1">
      <c r="A16" s="107"/>
      <c r="B16" s="108"/>
      <c r="C16" s="109"/>
      <c r="D16" s="109"/>
      <c r="E16" s="109"/>
      <c r="F16" s="109"/>
      <c r="G16" s="109"/>
      <c r="H16" s="109"/>
      <c r="I16" s="109"/>
      <c r="J16" s="109"/>
      <c r="K16" s="109"/>
      <c r="L16" s="110"/>
      <c r="M16" s="110"/>
    </row>
    <row r="17" spans="1:13" ht="13.2" customHeight="1">
      <c r="A17" s="107"/>
      <c r="B17" s="108"/>
      <c r="C17" s="109"/>
      <c r="D17" s="109"/>
      <c r="E17" s="109"/>
      <c r="F17" s="109"/>
      <c r="G17" s="109"/>
      <c r="H17" s="109"/>
      <c r="I17" s="109"/>
      <c r="J17" s="109"/>
      <c r="K17" s="109"/>
      <c r="L17" s="110"/>
      <c r="M17" s="110"/>
    </row>
    <row r="18" spans="1:13" ht="13.2" customHeight="1">
      <c r="A18" s="110"/>
      <c r="B18" s="111"/>
      <c r="C18" s="109"/>
      <c r="D18" s="109"/>
      <c r="E18" s="109"/>
      <c r="F18" s="109"/>
      <c r="G18" s="109"/>
      <c r="H18" s="109"/>
      <c r="I18" s="109"/>
      <c r="J18" s="109"/>
      <c r="K18" s="109"/>
      <c r="L18" s="110"/>
      <c r="M18" s="110"/>
    </row>
    <row r="19" spans="1:13" ht="13.2" customHeight="1">
      <c r="A19" s="110"/>
      <c r="B19" s="111"/>
      <c r="C19" s="109"/>
      <c r="D19" s="109"/>
      <c r="E19" s="109"/>
      <c r="F19" s="109"/>
      <c r="G19" s="109"/>
      <c r="H19" s="109"/>
      <c r="I19" s="109"/>
      <c r="J19" s="109"/>
      <c r="K19" s="109"/>
      <c r="L19" s="110"/>
      <c r="M19" s="110"/>
    </row>
    <row r="20" spans="1:13" ht="13.2" customHeight="1">
      <c r="A20" s="110"/>
      <c r="B20" s="111"/>
      <c r="C20" s="109"/>
      <c r="D20" s="109"/>
      <c r="E20" s="109"/>
      <c r="F20" s="109"/>
      <c r="G20" s="109"/>
      <c r="H20" s="109"/>
      <c r="I20" s="109"/>
      <c r="J20" s="109"/>
      <c r="K20" s="109"/>
      <c r="L20" s="110"/>
      <c r="M20" s="110"/>
    </row>
    <row r="21" spans="1:13" ht="13.2" customHeight="1">
      <c r="A21" s="110"/>
      <c r="B21" s="111"/>
      <c r="C21" s="109"/>
      <c r="D21" s="109"/>
      <c r="E21" s="109"/>
      <c r="F21" s="109"/>
      <c r="G21" s="109"/>
      <c r="H21" s="109"/>
      <c r="I21" s="109"/>
      <c r="J21" s="109"/>
      <c r="K21" s="109"/>
      <c r="L21" s="110"/>
      <c r="M21" s="110"/>
    </row>
    <row r="22" spans="1:13" ht="13.2" customHeight="1">
      <c r="A22" s="110"/>
      <c r="B22" s="111"/>
      <c r="C22" s="109"/>
      <c r="D22" s="109"/>
      <c r="E22" s="109"/>
      <c r="F22" s="109"/>
      <c r="G22" s="109"/>
      <c r="H22" s="109"/>
      <c r="I22" s="109"/>
      <c r="J22" s="109"/>
      <c r="K22" s="109"/>
      <c r="L22" s="110"/>
      <c r="M22" s="110"/>
    </row>
    <row r="23" spans="1:13" ht="13.2" customHeight="1">
      <c r="A23" s="110"/>
      <c r="B23" s="111"/>
      <c r="C23" s="109"/>
      <c r="D23" s="109"/>
      <c r="E23" s="109"/>
      <c r="F23" s="109"/>
      <c r="G23" s="109"/>
      <c r="H23" s="109"/>
      <c r="I23" s="109"/>
      <c r="J23" s="109"/>
      <c r="K23" s="109"/>
      <c r="L23" s="110"/>
      <c r="M23" s="110"/>
    </row>
    <row r="24" spans="1:13" ht="13.2" customHeight="1">
      <c r="A24" s="110"/>
      <c r="B24" s="111"/>
      <c r="C24" s="109"/>
      <c r="D24" s="109"/>
      <c r="E24" s="109"/>
      <c r="F24" s="109"/>
      <c r="G24" s="109"/>
      <c r="H24" s="109"/>
      <c r="I24" s="109"/>
      <c r="J24" s="109"/>
      <c r="K24" s="109"/>
      <c r="L24" s="110"/>
      <c r="M24" s="110"/>
    </row>
    <row r="25" spans="1:13" ht="13.2" customHeight="1">
      <c r="A25" s="110"/>
      <c r="B25" s="111"/>
      <c r="C25" s="109"/>
      <c r="D25" s="109"/>
      <c r="E25" s="109"/>
      <c r="F25" s="109"/>
      <c r="G25" s="109"/>
      <c r="H25" s="109"/>
      <c r="I25" s="109"/>
      <c r="J25" s="109"/>
      <c r="K25" s="109"/>
      <c r="L25" s="110"/>
      <c r="M25" s="110"/>
    </row>
    <row r="26" spans="1:13" ht="13.2" customHeight="1">
      <c r="A26" s="110"/>
      <c r="B26" s="111"/>
      <c r="C26" s="109"/>
      <c r="D26" s="109"/>
      <c r="E26" s="109"/>
      <c r="F26" s="109"/>
      <c r="G26" s="109"/>
      <c r="H26" s="109"/>
      <c r="I26" s="109"/>
      <c r="J26" s="109"/>
      <c r="K26" s="109"/>
      <c r="L26" s="110"/>
      <c r="M26" s="110"/>
    </row>
    <row r="27" spans="1:13" ht="13.2" customHeight="1">
      <c r="A27" s="110"/>
      <c r="B27" s="111"/>
      <c r="C27" s="109"/>
      <c r="D27" s="109"/>
      <c r="E27" s="109"/>
      <c r="F27" s="109"/>
      <c r="G27" s="109"/>
      <c r="H27" s="109"/>
      <c r="I27" s="109"/>
      <c r="J27" s="109"/>
      <c r="K27" s="109"/>
      <c r="L27" s="110"/>
      <c r="M27" s="110"/>
    </row>
    <row r="28" spans="1:13">
      <c r="A28" s="110"/>
      <c r="B28" s="111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/>
    </row>
    <row r="29" spans="1:13">
      <c r="A29" s="110"/>
      <c r="B29" s="111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</row>
    <row r="30" spans="1:13">
      <c r="A30" s="105"/>
      <c r="B30" s="106"/>
      <c r="C30" s="105"/>
      <c r="D30" s="105"/>
      <c r="E30" s="105"/>
      <c r="F30" s="105"/>
      <c r="G30" s="105"/>
      <c r="H30" s="105"/>
      <c r="I30" s="105"/>
      <c r="J30" s="105"/>
      <c r="K30" s="105"/>
      <c r="L30" s="105"/>
    </row>
    <row r="31" spans="1:13">
      <c r="A31" s="105"/>
      <c r="B31" s="106"/>
      <c r="D31" s="105"/>
      <c r="E31" s="105"/>
      <c r="F31" s="105"/>
      <c r="G31" s="105"/>
      <c r="H31" s="105"/>
      <c r="I31" s="105"/>
      <c r="J31" s="105"/>
      <c r="K31" s="105"/>
      <c r="L31" s="105"/>
    </row>
    <row r="32" spans="1:13">
      <c r="J32" s="105"/>
      <c r="K32" s="105"/>
      <c r="L32" s="105"/>
    </row>
  </sheetData>
  <sheetProtection formatCells="0" selectLockedCells="1"/>
  <mergeCells count="2">
    <mergeCell ref="C12:K14"/>
    <mergeCell ref="C2:K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969"/>
  <sheetViews>
    <sheetView tabSelected="1" zoomScaleNormal="100" workbookViewId="0">
      <pane xSplit="1" ySplit="1" topLeftCell="B2" activePane="bottomRight" state="frozen"/>
      <selection activeCell="G15" sqref="G15"/>
      <selection pane="topRight" activeCell="G15" sqref="G15"/>
      <selection pane="bottomLeft" activeCell="G15" sqref="G15"/>
      <selection pane="bottomRight" activeCell="F17" sqref="F17"/>
    </sheetView>
  </sheetViews>
  <sheetFormatPr baseColWidth="10" defaultColWidth="14.44140625" defaultRowHeight="15.75" customHeight="1"/>
  <cols>
    <col min="1" max="1" width="32.6640625" style="31" customWidth="1"/>
    <col min="2" max="32" width="8.77734375" style="32" customWidth="1"/>
    <col min="33" max="33" width="14.44140625" style="69"/>
    <col min="34" max="16384" width="14.44140625" style="31"/>
  </cols>
  <sheetData>
    <row r="1" spans="1:33" s="13" customFormat="1" ht="39" customHeight="1">
      <c r="A1" s="11">
        <v>2019</v>
      </c>
      <c r="B1" s="174" t="s">
        <v>16</v>
      </c>
      <c r="C1" s="174"/>
      <c r="D1" s="174"/>
      <c r="E1" s="174"/>
      <c r="F1" s="174"/>
      <c r="G1" s="174"/>
      <c r="H1" s="174" t="str">
        <f>B1</f>
        <v>JANVIER</v>
      </c>
      <c r="I1" s="175"/>
      <c r="J1" s="175"/>
      <c r="K1" s="175"/>
      <c r="L1" s="175"/>
      <c r="M1" s="175"/>
      <c r="N1" s="175"/>
      <c r="O1" s="174" t="str">
        <f>B1</f>
        <v>JANVIER</v>
      </c>
      <c r="P1" s="175"/>
      <c r="Q1" s="175"/>
      <c r="R1" s="175"/>
      <c r="S1" s="175"/>
      <c r="T1" s="175"/>
      <c r="U1" s="175"/>
      <c r="V1" s="174" t="str">
        <f>B1</f>
        <v>JANVIER</v>
      </c>
      <c r="W1" s="175"/>
      <c r="X1" s="175"/>
      <c r="Y1" s="175"/>
      <c r="Z1" s="175"/>
      <c r="AA1" s="175"/>
      <c r="AB1" s="175"/>
      <c r="AC1" s="174" t="str">
        <f>B1</f>
        <v>JANVIER</v>
      </c>
      <c r="AD1" s="175"/>
      <c r="AE1" s="175"/>
      <c r="AF1" s="175"/>
      <c r="AG1" s="12"/>
    </row>
    <row r="2" spans="1:33" s="18" customFormat="1" ht="15.6">
      <c r="A2" s="14" t="str">
        <f>Données!A2</f>
        <v>CONGÉS  ERE 2019</v>
      </c>
      <c r="B2" s="153">
        <v>43466</v>
      </c>
      <c r="C2" s="15">
        <v>43467</v>
      </c>
      <c r="D2" s="15">
        <v>43468</v>
      </c>
      <c r="E2" s="15">
        <v>43469</v>
      </c>
      <c r="F2" s="54">
        <v>43470</v>
      </c>
      <c r="G2" s="54">
        <v>43471</v>
      </c>
      <c r="H2" s="15">
        <v>43472</v>
      </c>
      <c r="I2" s="15">
        <v>43473</v>
      </c>
      <c r="J2" s="15">
        <v>43474</v>
      </c>
      <c r="K2" s="15">
        <v>43475</v>
      </c>
      <c r="L2" s="15">
        <v>43476</v>
      </c>
      <c r="M2" s="54">
        <v>43477</v>
      </c>
      <c r="N2" s="54">
        <v>43478</v>
      </c>
      <c r="O2" s="15">
        <v>43479</v>
      </c>
      <c r="P2" s="15">
        <v>43480</v>
      </c>
      <c r="Q2" s="15">
        <v>43481</v>
      </c>
      <c r="R2" s="15">
        <v>43482</v>
      </c>
      <c r="S2" s="15">
        <v>43483</v>
      </c>
      <c r="T2" s="54">
        <v>43484</v>
      </c>
      <c r="U2" s="54">
        <v>43485</v>
      </c>
      <c r="V2" s="15">
        <v>43486</v>
      </c>
      <c r="W2" s="15">
        <v>43487</v>
      </c>
      <c r="X2" s="15">
        <v>43488</v>
      </c>
      <c r="Y2" s="15">
        <v>43489</v>
      </c>
      <c r="Z2" s="15">
        <v>43490</v>
      </c>
      <c r="AA2" s="54">
        <v>43491</v>
      </c>
      <c r="AB2" s="54">
        <v>43492</v>
      </c>
      <c r="AC2" s="15">
        <v>43493</v>
      </c>
      <c r="AD2" s="15">
        <v>43494</v>
      </c>
      <c r="AE2" s="15">
        <v>43495</v>
      </c>
      <c r="AF2" s="15">
        <v>43496</v>
      </c>
      <c r="AG2" s="17"/>
    </row>
    <row r="3" spans="1:33" s="18" customFormat="1" ht="23.4" customHeight="1">
      <c r="A3" s="19" t="s">
        <v>0</v>
      </c>
      <c r="B3" s="154">
        <f>B2</f>
        <v>43466</v>
      </c>
      <c r="C3" s="20">
        <f t="shared" ref="C3:N3" si="0">C2</f>
        <v>43467</v>
      </c>
      <c r="D3" s="20">
        <f t="shared" si="0"/>
        <v>43468</v>
      </c>
      <c r="E3" s="20">
        <f t="shared" si="0"/>
        <v>43469</v>
      </c>
      <c r="F3" s="62">
        <f t="shared" si="0"/>
        <v>43470</v>
      </c>
      <c r="G3" s="62">
        <f t="shared" si="0"/>
        <v>43471</v>
      </c>
      <c r="H3" s="20">
        <f t="shared" si="0"/>
        <v>43472</v>
      </c>
      <c r="I3" s="20">
        <f t="shared" si="0"/>
        <v>43473</v>
      </c>
      <c r="J3" s="20">
        <f t="shared" si="0"/>
        <v>43474</v>
      </c>
      <c r="K3" s="20">
        <f t="shared" si="0"/>
        <v>43475</v>
      </c>
      <c r="L3" s="20">
        <f t="shared" si="0"/>
        <v>43476</v>
      </c>
      <c r="M3" s="62">
        <f t="shared" si="0"/>
        <v>43477</v>
      </c>
      <c r="N3" s="62">
        <f t="shared" si="0"/>
        <v>43478</v>
      </c>
      <c r="O3" s="20">
        <f t="shared" ref="O3:AF3" si="1">O2</f>
        <v>43479</v>
      </c>
      <c r="P3" s="20">
        <f t="shared" si="1"/>
        <v>43480</v>
      </c>
      <c r="Q3" s="20">
        <f t="shared" si="1"/>
        <v>43481</v>
      </c>
      <c r="R3" s="20">
        <f t="shared" si="1"/>
        <v>43482</v>
      </c>
      <c r="S3" s="20">
        <f t="shared" si="1"/>
        <v>43483</v>
      </c>
      <c r="T3" s="62">
        <f t="shared" si="1"/>
        <v>43484</v>
      </c>
      <c r="U3" s="62">
        <f t="shared" si="1"/>
        <v>43485</v>
      </c>
      <c r="V3" s="20">
        <f t="shared" si="1"/>
        <v>43486</v>
      </c>
      <c r="W3" s="20">
        <f t="shared" si="1"/>
        <v>43487</v>
      </c>
      <c r="X3" s="20">
        <f t="shared" si="1"/>
        <v>43488</v>
      </c>
      <c r="Y3" s="20">
        <f t="shared" si="1"/>
        <v>43489</v>
      </c>
      <c r="Z3" s="20">
        <f t="shared" si="1"/>
        <v>43490</v>
      </c>
      <c r="AA3" s="62">
        <f t="shared" si="1"/>
        <v>43491</v>
      </c>
      <c r="AB3" s="62">
        <f t="shared" si="1"/>
        <v>43492</v>
      </c>
      <c r="AC3" s="20">
        <f t="shared" si="1"/>
        <v>43493</v>
      </c>
      <c r="AD3" s="20">
        <f t="shared" si="1"/>
        <v>43494</v>
      </c>
      <c r="AE3" s="20">
        <f t="shared" si="1"/>
        <v>43495</v>
      </c>
      <c r="AF3" s="20">
        <f t="shared" si="1"/>
        <v>43496</v>
      </c>
      <c r="AG3" s="17"/>
    </row>
    <row r="4" spans="1:33" s="24" customFormat="1" ht="21" customHeight="1">
      <c r="A4" s="21" t="str">
        <f>Données!A4</f>
        <v>Christophe GASNIER</v>
      </c>
      <c r="B4" s="155"/>
      <c r="C4" s="22">
        <v>0</v>
      </c>
      <c r="D4" s="22">
        <v>0</v>
      </c>
      <c r="E4" s="22">
        <v>0</v>
      </c>
      <c r="F4" s="56"/>
      <c r="G4" s="56"/>
      <c r="H4" s="22"/>
      <c r="I4" s="22"/>
      <c r="J4" s="22"/>
      <c r="K4" s="22"/>
      <c r="L4" s="22"/>
      <c r="M4" s="56"/>
      <c r="N4" s="56"/>
      <c r="O4" s="22"/>
      <c r="P4" s="22"/>
      <c r="Q4" s="22"/>
      <c r="R4" s="22"/>
      <c r="S4" s="22"/>
      <c r="T4" s="56"/>
      <c r="U4" s="56"/>
      <c r="V4" s="22"/>
      <c r="W4" s="22"/>
      <c r="X4" s="22"/>
      <c r="Y4" s="22"/>
      <c r="Z4" s="22"/>
      <c r="AA4" s="56"/>
      <c r="AB4" s="56"/>
      <c r="AC4" s="22"/>
      <c r="AD4" s="22"/>
      <c r="AE4" s="22"/>
      <c r="AF4" s="22"/>
      <c r="AG4" s="152">
        <f t="shared" ref="AG4:AG9" si="2">COUNTIF(B4:AF4,0)</f>
        <v>3</v>
      </c>
    </row>
    <row r="5" spans="1:33" s="24" customFormat="1" ht="21" customHeight="1">
      <c r="A5" s="25" t="str">
        <f>Données!A5</f>
        <v>B</v>
      </c>
      <c r="B5" s="155" t="s">
        <v>4</v>
      </c>
      <c r="C5" s="26" t="s">
        <v>4</v>
      </c>
      <c r="D5" s="26" t="s">
        <v>4</v>
      </c>
      <c r="E5" s="26" t="s">
        <v>4</v>
      </c>
      <c r="F5" s="56" t="s">
        <v>4</v>
      </c>
      <c r="G5" s="56"/>
      <c r="H5" s="26" t="s">
        <v>4</v>
      </c>
      <c r="I5" s="26" t="s">
        <v>4</v>
      </c>
      <c r="J5" s="26"/>
      <c r="K5" s="26"/>
      <c r="L5" s="26"/>
      <c r="M5" s="56"/>
      <c r="N5" s="56"/>
      <c r="O5" s="26" t="s">
        <v>4</v>
      </c>
      <c r="P5" s="26"/>
      <c r="Q5" s="26"/>
      <c r="R5" s="26"/>
      <c r="S5" s="26"/>
      <c r="T5" s="56"/>
      <c r="U5" s="56"/>
      <c r="V5" s="26" t="s">
        <v>4</v>
      </c>
      <c r="W5" s="26"/>
      <c r="X5" s="26"/>
      <c r="Y5" s="26"/>
      <c r="Z5" s="26"/>
      <c r="AA5" s="56"/>
      <c r="AB5" s="56"/>
      <c r="AC5" s="26"/>
      <c r="AD5" s="26"/>
      <c r="AE5" s="26"/>
      <c r="AF5" s="26"/>
      <c r="AG5" s="152">
        <f t="shared" si="2"/>
        <v>0</v>
      </c>
    </row>
    <row r="6" spans="1:33" s="24" customFormat="1" ht="21" customHeight="1">
      <c r="A6" s="21" t="str">
        <f>Données!A6</f>
        <v xml:space="preserve">C </v>
      </c>
      <c r="B6" s="155"/>
      <c r="C6" s="22" t="s">
        <v>4</v>
      </c>
      <c r="D6" s="22" t="s">
        <v>4</v>
      </c>
      <c r="E6" s="22" t="s">
        <v>4</v>
      </c>
      <c r="F6" s="56"/>
      <c r="G6" s="56"/>
      <c r="H6" s="22" t="s">
        <v>4</v>
      </c>
      <c r="I6" s="22" t="s">
        <v>4</v>
      </c>
      <c r="J6" s="22" t="s">
        <v>4</v>
      </c>
      <c r="K6" s="22" t="s">
        <v>4</v>
      </c>
      <c r="L6" s="22" t="s">
        <v>4</v>
      </c>
      <c r="M6" s="56"/>
      <c r="N6" s="56"/>
      <c r="O6" s="22" t="s">
        <v>4</v>
      </c>
      <c r="P6" s="22"/>
      <c r="Q6" s="22"/>
      <c r="R6" s="22"/>
      <c r="S6" s="22"/>
      <c r="T6" s="56"/>
      <c r="U6" s="56"/>
      <c r="V6" s="22"/>
      <c r="W6" s="22"/>
      <c r="X6" s="22"/>
      <c r="Y6" s="22"/>
      <c r="Z6" s="22"/>
      <c r="AA6" s="56"/>
      <c r="AB6" s="56"/>
      <c r="AC6" s="22"/>
      <c r="AD6" s="22"/>
      <c r="AE6" s="22"/>
      <c r="AF6" s="22"/>
      <c r="AG6" s="152">
        <f t="shared" si="2"/>
        <v>0</v>
      </c>
    </row>
    <row r="7" spans="1:33" s="24" customFormat="1" ht="21" customHeight="1">
      <c r="A7" s="25" t="str">
        <f>Données!A7</f>
        <v>D</v>
      </c>
      <c r="B7" s="155"/>
      <c r="C7" s="26" t="s">
        <v>4</v>
      </c>
      <c r="D7" s="26" t="s">
        <v>4</v>
      </c>
      <c r="E7" s="26"/>
      <c r="F7" s="56"/>
      <c r="G7" s="56"/>
      <c r="H7" s="26"/>
      <c r="I7" s="26"/>
      <c r="J7" s="26"/>
      <c r="K7" s="26"/>
      <c r="L7" s="26"/>
      <c r="M7" s="56"/>
      <c r="N7" s="56"/>
      <c r="O7" s="26"/>
      <c r="P7" s="26"/>
      <c r="Q7" s="26"/>
      <c r="R7" s="26"/>
      <c r="S7" s="26"/>
      <c r="T7" s="56"/>
      <c r="U7" s="56"/>
      <c r="V7" s="26"/>
      <c r="W7" s="26"/>
      <c r="X7" s="26"/>
      <c r="Y7" s="26"/>
      <c r="Z7" s="26"/>
      <c r="AA7" s="56"/>
      <c r="AB7" s="56"/>
      <c r="AC7" s="26"/>
      <c r="AD7" s="26"/>
      <c r="AE7" s="26"/>
      <c r="AF7" s="26"/>
      <c r="AG7" s="152">
        <f t="shared" si="2"/>
        <v>0</v>
      </c>
    </row>
    <row r="8" spans="1:33" s="24" customFormat="1" ht="15.6" customHeight="1">
      <c r="A8" s="21" t="str">
        <f>Données!A8</f>
        <v>E</v>
      </c>
      <c r="B8" s="155"/>
      <c r="C8" s="22"/>
      <c r="D8" s="22"/>
      <c r="E8" s="22"/>
      <c r="F8" s="56"/>
      <c r="G8" s="56"/>
      <c r="H8" s="22"/>
      <c r="I8" s="22"/>
      <c r="J8" s="22"/>
      <c r="K8" s="22"/>
      <c r="L8" s="22"/>
      <c r="M8" s="56"/>
      <c r="N8" s="56"/>
      <c r="O8" s="22"/>
      <c r="P8" s="22"/>
      <c r="Q8" s="22"/>
      <c r="R8" s="22"/>
      <c r="S8" s="22"/>
      <c r="T8" s="56"/>
      <c r="U8" s="56"/>
      <c r="V8" s="22"/>
      <c r="W8" s="22"/>
      <c r="X8" s="22"/>
      <c r="Y8" s="22"/>
      <c r="Z8" s="22"/>
      <c r="AA8" s="56"/>
      <c r="AB8" s="56"/>
      <c r="AC8" s="22"/>
      <c r="AD8" s="22"/>
      <c r="AE8" s="22"/>
      <c r="AF8" s="22"/>
      <c r="AG8" s="152">
        <f t="shared" si="2"/>
        <v>0</v>
      </c>
    </row>
    <row r="9" spans="1:33" s="24" customFormat="1" ht="21" customHeight="1">
      <c r="A9" s="25" t="str">
        <f>Données!A9</f>
        <v>F</v>
      </c>
      <c r="B9" s="155"/>
      <c r="C9" s="26"/>
      <c r="D9" s="26"/>
      <c r="E9" s="26"/>
      <c r="F9" s="56"/>
      <c r="G9" s="56"/>
      <c r="H9" s="26"/>
      <c r="I9" s="26"/>
      <c r="J9" s="26"/>
      <c r="K9" s="26"/>
      <c r="L9" s="26"/>
      <c r="M9" s="56"/>
      <c r="N9" s="56"/>
      <c r="O9" s="26"/>
      <c r="P9" s="26"/>
      <c r="Q9" s="26"/>
      <c r="R9" s="26"/>
      <c r="S9" s="26"/>
      <c r="T9" s="56"/>
      <c r="U9" s="56"/>
      <c r="V9" s="26"/>
      <c r="W9" s="26"/>
      <c r="X9" s="26"/>
      <c r="Y9" s="26"/>
      <c r="Z9" s="26"/>
      <c r="AA9" s="56"/>
      <c r="AB9" s="56"/>
      <c r="AC9" s="26"/>
      <c r="AD9" s="26"/>
      <c r="AE9" s="26"/>
      <c r="AF9" s="26"/>
      <c r="AG9" s="152">
        <f t="shared" si="2"/>
        <v>0</v>
      </c>
    </row>
    <row r="10" spans="1:33" s="30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9"/>
    </row>
    <row r="11" spans="1:33" s="65" customFormat="1" ht="19.2" customHeight="1">
      <c r="B11" s="95" t="s">
        <v>3</v>
      </c>
      <c r="C11" s="95" t="s">
        <v>1</v>
      </c>
      <c r="D11" s="145" t="s">
        <v>2</v>
      </c>
      <c r="E11" s="66"/>
      <c r="F11" s="74"/>
      <c r="G11" s="176" t="s">
        <v>18</v>
      </c>
      <c r="H11" s="176"/>
      <c r="I11" s="17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7"/>
    </row>
    <row r="12" spans="1:33" ht="17.399999999999999" customHeight="1">
      <c r="A12" s="70" t="str">
        <f t="shared" ref="A12:A17" si="3">A4</f>
        <v>Christophe GASNIER</v>
      </c>
      <c r="B12" s="150">
        <f>Données!B4</f>
        <v>40</v>
      </c>
      <c r="C12" s="93">
        <f t="shared" ref="C12:C17" si="4">AG4</f>
        <v>3</v>
      </c>
      <c r="D12" s="150">
        <f>Decembre!D12</f>
        <v>37</v>
      </c>
      <c r="E12" s="33"/>
      <c r="F12" s="33"/>
      <c r="G12" s="33"/>
      <c r="H12" s="33"/>
      <c r="I12" s="33"/>
      <c r="J12" s="33"/>
      <c r="K12" s="33"/>
      <c r="L12" s="33"/>
      <c r="M12" s="33"/>
      <c r="N12" s="33"/>
      <c r="AG12" s="34"/>
    </row>
    <row r="13" spans="1:33" ht="17.399999999999999" customHeight="1">
      <c r="A13" s="71" t="str">
        <f t="shared" si="3"/>
        <v>B</v>
      </c>
      <c r="B13" s="151">
        <f>Données!B5</f>
        <v>43.5</v>
      </c>
      <c r="C13" s="94">
        <f t="shared" si="4"/>
        <v>0</v>
      </c>
      <c r="D13" s="151">
        <f>Decembre!D13</f>
        <v>43.5</v>
      </c>
      <c r="E13" s="68"/>
      <c r="F13" s="84"/>
      <c r="G13" s="177" t="s">
        <v>19</v>
      </c>
      <c r="H13" s="177"/>
      <c r="I13" s="177"/>
      <c r="J13" s="33"/>
      <c r="K13" s="33"/>
      <c r="L13" s="33"/>
      <c r="M13" s="33"/>
      <c r="N13" s="33"/>
      <c r="AG13" s="34"/>
    </row>
    <row r="14" spans="1:33" ht="17.399999999999999" customHeight="1">
      <c r="A14" s="70" t="str">
        <f t="shared" si="3"/>
        <v xml:space="preserve">C </v>
      </c>
      <c r="B14" s="150">
        <f>Données!B6</f>
        <v>36</v>
      </c>
      <c r="C14" s="93">
        <f t="shared" si="4"/>
        <v>0</v>
      </c>
      <c r="D14" s="150">
        <f>Decembre!D14</f>
        <v>36</v>
      </c>
      <c r="E14" s="68"/>
      <c r="F14" s="33"/>
      <c r="G14" s="33"/>
      <c r="H14" s="33"/>
      <c r="I14" s="33"/>
      <c r="J14" s="33"/>
      <c r="K14" s="33"/>
      <c r="L14" s="33"/>
      <c r="M14" s="33"/>
      <c r="N14" s="33"/>
      <c r="AG14" s="34"/>
    </row>
    <row r="15" spans="1:33" ht="17.399999999999999" customHeight="1">
      <c r="A15" s="71" t="str">
        <f t="shared" si="3"/>
        <v>D</v>
      </c>
      <c r="B15" s="151">
        <f>Données!B7</f>
        <v>34</v>
      </c>
      <c r="C15" s="94">
        <f t="shared" si="4"/>
        <v>0</v>
      </c>
      <c r="D15" s="151">
        <f>Decembre!D15</f>
        <v>34</v>
      </c>
      <c r="E15" s="68"/>
      <c r="F15" s="33"/>
      <c r="G15" s="33"/>
      <c r="H15" s="33"/>
      <c r="I15" s="33"/>
      <c r="J15" s="33"/>
      <c r="K15" s="33"/>
      <c r="L15" s="33"/>
      <c r="M15" s="33"/>
      <c r="N15" s="33"/>
      <c r="AG15" s="34"/>
    </row>
    <row r="16" spans="1:33" ht="17.399999999999999" customHeight="1">
      <c r="A16" s="70" t="str">
        <f t="shared" si="3"/>
        <v>E</v>
      </c>
      <c r="B16" s="150">
        <f>Données!B8</f>
        <v>0</v>
      </c>
      <c r="C16" s="93">
        <f t="shared" si="4"/>
        <v>0</v>
      </c>
      <c r="D16" s="150">
        <f>Decembre!D16</f>
        <v>0</v>
      </c>
      <c r="F16" s="121"/>
      <c r="G16" s="121"/>
      <c r="H16" s="121"/>
    </row>
    <row r="17" spans="1:10" ht="17.399999999999999" customHeight="1">
      <c r="A17" s="71" t="str">
        <f t="shared" si="3"/>
        <v>F</v>
      </c>
      <c r="B17" s="151">
        <f>Données!B9</f>
        <v>0</v>
      </c>
      <c r="C17" s="94">
        <f t="shared" si="4"/>
        <v>0</v>
      </c>
      <c r="D17" s="151">
        <f>Decembre!D17</f>
        <v>0</v>
      </c>
      <c r="F17" s="121"/>
      <c r="G17" s="121"/>
      <c r="H17" s="121"/>
    </row>
    <row r="18" spans="1:10" ht="13.8">
      <c r="F18" s="121"/>
      <c r="G18" s="121"/>
      <c r="H18" s="121"/>
    </row>
    <row r="19" spans="1:10" ht="13.8">
      <c r="F19" s="121"/>
      <c r="G19" s="121"/>
      <c r="H19" s="121"/>
    </row>
    <row r="20" spans="1:10" ht="13.8">
      <c r="F20" s="121"/>
      <c r="G20" s="121"/>
      <c r="H20" s="121"/>
      <c r="J20" s="32" t="s">
        <v>4</v>
      </c>
    </row>
    <row r="21" spans="1:10" ht="13.8">
      <c r="F21" s="121"/>
      <c r="G21" s="121"/>
      <c r="H21" s="121"/>
    </row>
    <row r="22" spans="1:10" ht="13.8">
      <c r="F22" s="121"/>
      <c r="G22" s="121"/>
      <c r="H22" s="121"/>
    </row>
    <row r="23" spans="1:10" ht="13.8"/>
    <row r="24" spans="1:10" ht="13.8"/>
    <row r="25" spans="1:10" ht="13.8"/>
    <row r="26" spans="1:10" ht="13.8"/>
    <row r="27" spans="1:10" ht="13.8"/>
    <row r="28" spans="1:10" ht="13.8"/>
    <row r="29" spans="1:10" ht="13.8"/>
    <row r="30" spans="1:10" ht="13.8"/>
    <row r="31" spans="1:10" ht="13.8"/>
    <row r="32" spans="1:10" ht="13.8"/>
    <row r="33" ht="13.8"/>
    <row r="34" ht="13.8"/>
    <row r="35" ht="13.8"/>
    <row r="36" ht="13.8"/>
    <row r="37" ht="13.8"/>
    <row r="38" ht="13.8"/>
    <row r="39" ht="13.8"/>
    <row r="40" ht="13.8"/>
    <row r="41" ht="13.8"/>
    <row r="42" ht="13.8"/>
    <row r="43" ht="13.8"/>
    <row r="44" ht="13.8"/>
    <row r="45" ht="13.8"/>
    <row r="46" ht="13.8"/>
    <row r="47" ht="13.8"/>
    <row r="48" ht="13.8"/>
    <row r="49" ht="13.8"/>
    <row r="50" ht="13.8"/>
    <row r="51" ht="13.8"/>
    <row r="52" ht="13.8"/>
    <row r="53" ht="13.8"/>
    <row r="54" ht="13.8"/>
    <row r="55" ht="13.8"/>
    <row r="56" ht="13.8"/>
    <row r="57" ht="13.8"/>
    <row r="58" ht="13.8"/>
    <row r="59" ht="13.8"/>
    <row r="60" ht="13.8"/>
    <row r="61" ht="13.8"/>
    <row r="62" ht="13.8"/>
    <row r="63" ht="13.8"/>
    <row r="64" ht="13.8"/>
    <row r="65" ht="13.8"/>
    <row r="66" ht="13.8"/>
    <row r="67" ht="13.8"/>
    <row r="68" ht="13.8"/>
    <row r="69" ht="13.8"/>
    <row r="70" ht="13.8"/>
    <row r="71" ht="13.8"/>
    <row r="72" ht="13.8"/>
    <row r="73" ht="13.8"/>
    <row r="74" ht="13.8"/>
    <row r="75" ht="13.8"/>
    <row r="76" ht="13.8"/>
    <row r="77" ht="13.8"/>
    <row r="78" ht="13.8"/>
    <row r="79" ht="13.8"/>
    <row r="80" ht="13.8"/>
    <row r="81" ht="13.8"/>
    <row r="82" ht="13.8"/>
    <row r="83" ht="13.8"/>
    <row r="84" ht="13.8"/>
    <row r="85" ht="13.8"/>
    <row r="86" ht="13.8"/>
    <row r="87" ht="13.8"/>
    <row r="88" ht="13.8"/>
    <row r="89" ht="13.8"/>
    <row r="90" ht="13.8"/>
    <row r="91" ht="13.8"/>
    <row r="92" ht="13.8"/>
    <row r="93" ht="13.8"/>
    <row r="94" ht="13.8"/>
    <row r="95" ht="13.8"/>
    <row r="96" ht="13.8"/>
    <row r="97" ht="13.8"/>
    <row r="98" ht="13.8"/>
    <row r="99" ht="13.8"/>
    <row r="100" ht="13.8"/>
    <row r="101" ht="13.8"/>
    <row r="102" ht="13.8"/>
    <row r="103" ht="13.8"/>
    <row r="104" ht="13.8"/>
    <row r="105" ht="13.8"/>
    <row r="106" ht="13.8"/>
    <row r="107" ht="13.8"/>
    <row r="108" ht="13.8"/>
    <row r="109" ht="13.8"/>
    <row r="110" ht="13.8"/>
    <row r="111" ht="13.8"/>
    <row r="112" ht="13.8"/>
    <row r="113" ht="13.8"/>
    <row r="114" ht="13.8"/>
    <row r="115" ht="13.8"/>
    <row r="116" ht="13.8"/>
    <row r="117" ht="13.8"/>
    <row r="118" ht="13.8"/>
    <row r="119" ht="13.8"/>
    <row r="120" ht="13.8"/>
    <row r="121" ht="13.8"/>
    <row r="122" ht="13.8"/>
    <row r="123" ht="13.8"/>
    <row r="124" ht="13.8"/>
    <row r="125" ht="13.8"/>
    <row r="126" ht="13.8"/>
    <row r="127" ht="13.8"/>
    <row r="128" ht="13.8"/>
    <row r="129" ht="13.8"/>
    <row r="130" ht="13.8"/>
    <row r="131" ht="13.8"/>
    <row r="132" ht="13.8"/>
    <row r="133" ht="13.8"/>
    <row r="134" ht="13.8"/>
    <row r="135" ht="13.8"/>
    <row r="136" ht="13.8"/>
    <row r="137" ht="13.8"/>
    <row r="138" ht="13.8"/>
    <row r="139" ht="13.8"/>
    <row r="140" ht="13.8"/>
    <row r="141" ht="13.8"/>
    <row r="142" ht="13.8"/>
    <row r="143" ht="13.8"/>
    <row r="144" ht="13.8"/>
    <row r="145" ht="13.8"/>
    <row r="146" ht="13.8"/>
    <row r="147" ht="13.8"/>
    <row r="148" ht="13.8"/>
    <row r="149" ht="13.8"/>
    <row r="150" ht="13.8"/>
    <row r="151" ht="13.8"/>
    <row r="152" ht="13.8"/>
    <row r="153" ht="13.8"/>
    <row r="154" ht="13.8"/>
    <row r="155" ht="13.8"/>
    <row r="156" ht="13.8"/>
    <row r="157" ht="13.8"/>
    <row r="158" ht="13.8"/>
    <row r="159" ht="13.8"/>
    <row r="160" ht="13.8"/>
    <row r="161" ht="13.8"/>
    <row r="162" ht="13.8"/>
    <row r="163" ht="13.8"/>
    <row r="164" ht="13.8"/>
    <row r="165" ht="13.8"/>
    <row r="166" ht="13.8"/>
    <row r="167" ht="13.8"/>
    <row r="168" ht="13.8"/>
    <row r="169" ht="13.8"/>
    <row r="170" ht="13.8"/>
    <row r="171" ht="13.8"/>
    <row r="172" ht="13.8"/>
    <row r="173" ht="13.8"/>
    <row r="174" ht="13.8"/>
    <row r="175" ht="13.8"/>
    <row r="176" ht="13.8"/>
    <row r="177" ht="13.8"/>
    <row r="178" ht="13.8"/>
    <row r="179" ht="13.8"/>
    <row r="180" ht="13.8"/>
    <row r="181" ht="13.8"/>
    <row r="182" ht="13.8"/>
    <row r="183" ht="13.8"/>
    <row r="184" ht="13.8"/>
    <row r="185" ht="13.8"/>
    <row r="186" ht="13.8"/>
    <row r="187" ht="13.8"/>
    <row r="188" ht="13.8"/>
    <row r="189" ht="13.8"/>
    <row r="190" ht="13.8"/>
    <row r="191" ht="13.8"/>
    <row r="192" ht="13.8"/>
    <row r="193" ht="13.8"/>
    <row r="194" ht="13.8"/>
    <row r="195" ht="13.8"/>
    <row r="196" ht="13.8"/>
    <row r="197" ht="13.8"/>
    <row r="198" ht="13.8"/>
    <row r="199" ht="13.8"/>
    <row r="200" ht="13.8"/>
    <row r="201" ht="13.8"/>
    <row r="202" ht="13.8"/>
    <row r="203" ht="13.8"/>
    <row r="204" ht="13.8"/>
    <row r="205" ht="13.8"/>
    <row r="206" ht="13.8"/>
    <row r="207" ht="13.8"/>
    <row r="208" ht="13.8"/>
    <row r="209" ht="13.8"/>
    <row r="210" ht="13.8"/>
    <row r="211" ht="13.8"/>
    <row r="212" ht="13.8"/>
    <row r="213" ht="13.8"/>
    <row r="214" ht="13.8"/>
    <row r="215" ht="13.8"/>
    <row r="216" ht="13.8"/>
    <row r="217" ht="13.8"/>
    <row r="218" ht="13.8"/>
    <row r="219" ht="13.8"/>
    <row r="220" ht="13.8"/>
    <row r="221" ht="13.8"/>
    <row r="222" ht="13.8"/>
    <row r="223" ht="13.8"/>
    <row r="224" ht="13.8"/>
    <row r="225" ht="13.8"/>
    <row r="226" ht="13.8"/>
    <row r="227" ht="13.8"/>
    <row r="228" ht="13.8"/>
    <row r="229" ht="13.8"/>
    <row r="230" ht="13.8"/>
    <row r="231" ht="13.8"/>
    <row r="232" ht="13.8"/>
    <row r="233" ht="13.8"/>
    <row r="234" ht="13.8"/>
    <row r="235" ht="13.8"/>
    <row r="236" ht="13.8"/>
    <row r="237" ht="13.8"/>
    <row r="238" ht="13.8"/>
    <row r="239" ht="13.8"/>
    <row r="240" ht="13.8"/>
    <row r="241" ht="13.8"/>
    <row r="242" ht="13.8"/>
    <row r="243" ht="13.8"/>
    <row r="244" ht="13.8"/>
    <row r="245" ht="13.8"/>
    <row r="246" ht="13.8"/>
    <row r="247" ht="13.8"/>
    <row r="248" ht="13.8"/>
    <row r="249" ht="13.8"/>
    <row r="250" ht="13.8"/>
    <row r="251" ht="13.8"/>
    <row r="252" ht="13.8"/>
    <row r="253" ht="13.8"/>
    <row r="254" ht="13.8"/>
    <row r="255" ht="13.8"/>
    <row r="256" ht="13.8"/>
    <row r="257" ht="13.8"/>
    <row r="258" ht="13.8"/>
    <row r="259" ht="13.8"/>
    <row r="260" ht="13.8"/>
    <row r="261" ht="13.8"/>
    <row r="262" ht="13.8"/>
    <row r="263" ht="13.8"/>
    <row r="264" ht="13.8"/>
    <row r="265" ht="13.8"/>
    <row r="266" ht="13.8"/>
    <row r="267" ht="13.8"/>
    <row r="268" ht="13.8"/>
    <row r="269" ht="13.8"/>
    <row r="270" ht="13.8"/>
    <row r="271" ht="13.8"/>
    <row r="272" ht="13.8"/>
    <row r="273" ht="13.8"/>
    <row r="274" ht="13.8"/>
    <row r="275" ht="13.8"/>
    <row r="276" ht="13.8"/>
    <row r="277" ht="13.8"/>
    <row r="278" ht="13.8"/>
    <row r="279" ht="13.8"/>
    <row r="280" ht="13.8"/>
    <row r="281" ht="13.8"/>
    <row r="282" ht="13.8"/>
    <row r="283" ht="13.8"/>
    <row r="284" ht="13.8"/>
    <row r="285" ht="13.8"/>
    <row r="286" ht="13.8"/>
    <row r="287" ht="13.8"/>
    <row r="288" ht="13.8"/>
    <row r="289" ht="13.8"/>
    <row r="290" ht="13.8"/>
    <row r="291" ht="13.8"/>
    <row r="292" ht="13.8"/>
    <row r="293" ht="13.8"/>
    <row r="294" ht="13.8"/>
    <row r="295" ht="13.8"/>
    <row r="296" ht="13.8"/>
    <row r="297" ht="13.8"/>
    <row r="298" ht="13.8"/>
    <row r="299" ht="13.8"/>
    <row r="300" ht="13.8"/>
    <row r="301" ht="13.8"/>
    <row r="302" ht="13.8"/>
    <row r="303" ht="13.8"/>
    <row r="304" ht="13.8"/>
    <row r="305" ht="13.8"/>
    <row r="306" ht="13.8"/>
    <row r="307" ht="13.8"/>
    <row r="308" ht="13.8"/>
    <row r="309" ht="13.8"/>
    <row r="310" ht="13.8"/>
    <row r="311" ht="13.8"/>
    <row r="312" ht="13.8"/>
    <row r="313" ht="13.8"/>
    <row r="314" ht="13.8"/>
    <row r="315" ht="13.8"/>
    <row r="316" ht="13.8"/>
    <row r="317" ht="13.8"/>
    <row r="318" ht="13.8"/>
    <row r="319" ht="13.8"/>
    <row r="320" ht="13.8"/>
    <row r="321" ht="13.8"/>
    <row r="322" ht="13.8"/>
    <row r="323" ht="13.8"/>
    <row r="324" ht="13.8"/>
    <row r="325" ht="13.8"/>
    <row r="326" ht="13.8"/>
    <row r="327" ht="13.8"/>
    <row r="328" ht="13.8"/>
    <row r="329" ht="13.8"/>
    <row r="330" ht="13.8"/>
    <row r="331" ht="13.8"/>
    <row r="332" ht="13.8"/>
    <row r="333" ht="13.8"/>
    <row r="334" ht="13.8"/>
    <row r="335" ht="13.8"/>
    <row r="336" ht="13.8"/>
    <row r="337" ht="13.8"/>
    <row r="338" ht="13.8"/>
    <row r="339" ht="13.8"/>
    <row r="340" ht="13.8"/>
    <row r="341" ht="13.8"/>
    <row r="342" ht="13.8"/>
    <row r="343" ht="13.8"/>
    <row r="344" ht="13.8"/>
    <row r="345" ht="13.8"/>
    <row r="346" ht="13.8"/>
    <row r="347" ht="13.8"/>
    <row r="348" ht="13.8"/>
    <row r="349" ht="13.8"/>
    <row r="350" ht="13.8"/>
    <row r="351" ht="13.8"/>
    <row r="352" ht="13.8"/>
    <row r="353" ht="13.8"/>
    <row r="354" ht="13.8"/>
    <row r="355" ht="13.8"/>
    <row r="356" ht="13.8"/>
    <row r="357" ht="13.8"/>
    <row r="358" ht="13.8"/>
    <row r="359" ht="13.8"/>
    <row r="360" ht="13.8"/>
    <row r="361" ht="13.8"/>
    <row r="362" ht="13.8"/>
    <row r="363" ht="13.8"/>
    <row r="364" ht="13.8"/>
    <row r="365" ht="13.8"/>
    <row r="366" ht="13.8"/>
    <row r="367" ht="13.8"/>
    <row r="368" ht="13.8"/>
    <row r="369" ht="13.8"/>
    <row r="370" ht="13.8"/>
    <row r="371" ht="13.8"/>
    <row r="372" ht="13.8"/>
    <row r="373" ht="13.8"/>
    <row r="374" ht="13.8"/>
    <row r="375" ht="13.8"/>
    <row r="376" ht="13.8"/>
    <row r="377" ht="13.8"/>
    <row r="378" ht="13.8"/>
    <row r="379" ht="13.8"/>
    <row r="380" ht="13.8"/>
    <row r="381" ht="13.8"/>
    <row r="382" ht="13.8"/>
    <row r="383" ht="13.8"/>
    <row r="384" ht="13.8"/>
    <row r="385" ht="13.8"/>
    <row r="386" ht="13.8"/>
    <row r="387" ht="13.8"/>
    <row r="388" ht="13.8"/>
    <row r="389" ht="13.8"/>
    <row r="390" ht="13.8"/>
    <row r="391" ht="13.8"/>
    <row r="392" ht="13.8"/>
    <row r="393" ht="13.8"/>
    <row r="394" ht="13.8"/>
    <row r="395" ht="13.8"/>
    <row r="396" ht="13.8"/>
    <row r="397" ht="13.8"/>
    <row r="398" ht="13.8"/>
    <row r="399" ht="13.8"/>
    <row r="400" ht="13.8"/>
    <row r="401" ht="13.8"/>
    <row r="402" ht="13.8"/>
    <row r="403" ht="13.8"/>
    <row r="404" ht="13.8"/>
    <row r="405" ht="13.8"/>
    <row r="406" ht="13.8"/>
    <row r="407" ht="13.8"/>
    <row r="408" ht="13.8"/>
    <row r="409" ht="13.8"/>
    <row r="410" ht="13.8"/>
    <row r="411" ht="13.8"/>
    <row r="412" ht="13.8"/>
    <row r="413" ht="13.8"/>
    <row r="414" ht="13.8"/>
    <row r="415" ht="13.8"/>
    <row r="416" ht="13.8"/>
    <row r="417" ht="13.8"/>
    <row r="418" ht="13.8"/>
    <row r="419" ht="13.8"/>
    <row r="420" ht="13.8"/>
    <row r="421" ht="13.8"/>
    <row r="422" ht="13.8"/>
    <row r="423" ht="13.8"/>
    <row r="424" ht="13.8"/>
    <row r="425" ht="13.8"/>
    <row r="426" ht="13.8"/>
    <row r="427" ht="13.8"/>
    <row r="428" ht="13.8"/>
    <row r="429" ht="13.8"/>
    <row r="430" ht="13.8"/>
    <row r="431" ht="13.8"/>
    <row r="432" ht="13.8"/>
    <row r="433" ht="13.8"/>
    <row r="434" ht="13.8"/>
    <row r="435" ht="13.8"/>
    <row r="436" ht="13.8"/>
    <row r="437" ht="13.8"/>
    <row r="438" ht="13.8"/>
    <row r="439" ht="13.8"/>
    <row r="440" ht="13.8"/>
    <row r="441" ht="13.8"/>
    <row r="442" ht="13.8"/>
    <row r="443" ht="13.8"/>
    <row r="444" ht="13.8"/>
    <row r="445" ht="13.8"/>
    <row r="446" ht="13.8"/>
    <row r="447" ht="13.8"/>
    <row r="448" ht="13.8"/>
    <row r="449" ht="13.8"/>
    <row r="450" ht="13.8"/>
    <row r="451" ht="13.8"/>
    <row r="452" ht="13.8"/>
    <row r="453" ht="13.8"/>
    <row r="454" ht="13.8"/>
    <row r="455" ht="13.8"/>
    <row r="456" ht="13.8"/>
    <row r="457" ht="13.8"/>
    <row r="458" ht="13.8"/>
    <row r="459" ht="13.8"/>
    <row r="460" ht="13.8"/>
    <row r="461" ht="13.8"/>
    <row r="462" ht="13.8"/>
    <row r="463" ht="13.8"/>
    <row r="464" ht="13.8"/>
    <row r="465" ht="13.8"/>
    <row r="466" ht="13.8"/>
    <row r="467" ht="13.8"/>
    <row r="468" ht="13.8"/>
    <row r="469" ht="13.8"/>
    <row r="470" ht="13.8"/>
    <row r="471" ht="13.8"/>
    <row r="472" ht="13.8"/>
    <row r="473" ht="13.8"/>
    <row r="474" ht="13.8"/>
    <row r="475" ht="13.8"/>
    <row r="476" ht="13.8"/>
    <row r="477" ht="13.8"/>
    <row r="478" ht="13.8"/>
    <row r="479" ht="13.8"/>
    <row r="480" ht="13.8"/>
    <row r="481" ht="13.8"/>
    <row r="482" ht="13.8"/>
    <row r="483" ht="13.8"/>
    <row r="484" ht="13.8"/>
    <row r="485" ht="13.8"/>
    <row r="486" ht="13.8"/>
    <row r="487" ht="13.8"/>
    <row r="488" ht="13.8"/>
    <row r="489" ht="13.8"/>
    <row r="490" ht="13.8"/>
    <row r="491" ht="13.8"/>
    <row r="492" ht="13.8"/>
    <row r="493" ht="13.8"/>
    <row r="494" ht="13.8"/>
    <row r="495" ht="13.8"/>
    <row r="496" ht="13.8"/>
    <row r="497" ht="13.8"/>
    <row r="498" ht="13.8"/>
    <row r="499" ht="13.8"/>
    <row r="500" ht="13.8"/>
    <row r="501" ht="13.8"/>
    <row r="502" ht="13.8"/>
    <row r="503" ht="13.8"/>
    <row r="504" ht="13.8"/>
    <row r="505" ht="13.8"/>
    <row r="506" ht="13.8"/>
    <row r="507" ht="13.8"/>
    <row r="508" ht="13.8"/>
    <row r="509" ht="13.8"/>
    <row r="510" ht="13.8"/>
    <row r="511" ht="13.8"/>
    <row r="512" ht="13.8"/>
    <row r="513" ht="13.8"/>
    <row r="514" ht="13.8"/>
    <row r="515" ht="13.8"/>
    <row r="516" ht="13.8"/>
    <row r="517" ht="13.8"/>
    <row r="518" ht="13.8"/>
    <row r="519" ht="13.8"/>
    <row r="520" ht="13.8"/>
    <row r="521" ht="13.8"/>
    <row r="522" ht="13.8"/>
    <row r="523" ht="13.8"/>
    <row r="524" ht="13.8"/>
    <row r="525" ht="13.8"/>
    <row r="526" ht="13.8"/>
    <row r="527" ht="13.8"/>
    <row r="528" ht="13.8"/>
    <row r="529" ht="13.8"/>
    <row r="530" ht="13.8"/>
    <row r="531" ht="13.8"/>
    <row r="532" ht="13.8"/>
    <row r="533" ht="13.8"/>
    <row r="534" ht="13.8"/>
    <row r="535" ht="13.8"/>
    <row r="536" ht="13.8"/>
    <row r="537" ht="13.8"/>
    <row r="538" ht="13.8"/>
    <row r="539" ht="13.8"/>
    <row r="540" ht="13.8"/>
    <row r="541" ht="13.8"/>
    <row r="542" ht="13.8"/>
    <row r="543" ht="13.8"/>
    <row r="544" ht="13.8"/>
    <row r="545" ht="13.8"/>
    <row r="546" ht="13.8"/>
    <row r="547" ht="13.8"/>
    <row r="548" ht="13.8"/>
    <row r="549" ht="13.8"/>
    <row r="550" ht="13.8"/>
    <row r="551" ht="13.8"/>
    <row r="552" ht="13.8"/>
    <row r="553" ht="13.8"/>
    <row r="554" ht="13.8"/>
    <row r="555" ht="13.8"/>
    <row r="556" ht="13.8"/>
    <row r="557" ht="13.8"/>
    <row r="558" ht="13.8"/>
    <row r="559" ht="13.8"/>
    <row r="560" ht="13.8"/>
    <row r="561" ht="13.8"/>
    <row r="562" ht="13.8"/>
    <row r="563" ht="13.8"/>
    <row r="564" ht="13.8"/>
    <row r="565" ht="13.8"/>
    <row r="566" ht="13.8"/>
    <row r="567" ht="13.8"/>
    <row r="568" ht="13.8"/>
    <row r="569" ht="13.8"/>
    <row r="570" ht="13.8"/>
    <row r="571" ht="13.8"/>
    <row r="572" ht="13.8"/>
    <row r="573" ht="13.8"/>
    <row r="574" ht="13.8"/>
    <row r="575" ht="13.8"/>
    <row r="576" ht="13.8"/>
    <row r="577" ht="13.8"/>
    <row r="578" ht="13.8"/>
    <row r="579" ht="13.8"/>
    <row r="580" ht="13.8"/>
    <row r="581" ht="13.8"/>
    <row r="582" ht="13.8"/>
    <row r="583" ht="13.8"/>
    <row r="584" ht="13.8"/>
    <row r="585" ht="13.8"/>
    <row r="586" ht="13.8"/>
    <row r="587" ht="13.8"/>
    <row r="588" ht="13.8"/>
    <row r="589" ht="13.8"/>
    <row r="590" ht="13.8"/>
    <row r="591" ht="13.8"/>
    <row r="592" ht="13.8"/>
    <row r="593" ht="13.8"/>
    <row r="594" ht="13.8"/>
    <row r="595" ht="13.8"/>
    <row r="596" ht="13.8"/>
    <row r="597" ht="13.8"/>
    <row r="598" ht="13.8"/>
    <row r="599" ht="13.8"/>
    <row r="600" ht="13.8"/>
    <row r="601" ht="13.8"/>
    <row r="602" ht="13.8"/>
    <row r="603" ht="13.8"/>
    <row r="604" ht="13.8"/>
    <row r="605" ht="13.8"/>
    <row r="606" ht="13.8"/>
    <row r="607" ht="13.8"/>
    <row r="608" ht="13.8"/>
    <row r="609" ht="13.8"/>
    <row r="610" ht="13.8"/>
    <row r="611" ht="13.8"/>
    <row r="612" ht="13.8"/>
    <row r="613" ht="13.8"/>
    <row r="614" ht="13.8"/>
    <row r="615" ht="13.8"/>
    <row r="616" ht="13.8"/>
    <row r="617" ht="13.8"/>
    <row r="618" ht="13.8"/>
    <row r="619" ht="13.8"/>
    <row r="620" ht="13.8"/>
    <row r="621" ht="13.8"/>
    <row r="622" ht="13.8"/>
    <row r="623" ht="13.8"/>
    <row r="624" ht="13.8"/>
    <row r="625" ht="13.8"/>
    <row r="626" ht="13.8"/>
    <row r="627" ht="13.8"/>
    <row r="628" ht="13.8"/>
    <row r="629" ht="13.8"/>
    <row r="630" ht="13.8"/>
    <row r="631" ht="13.8"/>
    <row r="632" ht="13.8"/>
    <row r="633" ht="13.8"/>
    <row r="634" ht="13.8"/>
    <row r="635" ht="13.8"/>
    <row r="636" ht="13.8"/>
    <row r="637" ht="13.8"/>
    <row r="638" ht="13.8"/>
    <row r="639" ht="13.8"/>
    <row r="640" ht="13.8"/>
    <row r="641" ht="13.8"/>
    <row r="642" ht="13.8"/>
    <row r="643" ht="13.8"/>
    <row r="644" ht="13.8"/>
    <row r="645" ht="13.8"/>
    <row r="646" ht="13.8"/>
    <row r="647" ht="13.8"/>
    <row r="648" ht="13.8"/>
    <row r="649" ht="13.8"/>
    <row r="650" ht="13.8"/>
    <row r="651" ht="13.8"/>
    <row r="652" ht="13.8"/>
    <row r="653" ht="13.8"/>
    <row r="654" ht="13.8"/>
    <row r="655" ht="13.8"/>
    <row r="656" ht="13.8"/>
    <row r="657" ht="13.8"/>
    <row r="658" ht="13.8"/>
    <row r="659" ht="13.8"/>
    <row r="660" ht="13.8"/>
    <row r="661" ht="13.8"/>
    <row r="662" ht="13.8"/>
    <row r="663" ht="13.8"/>
    <row r="664" ht="13.8"/>
    <row r="665" ht="13.8"/>
    <row r="666" ht="13.8"/>
    <row r="667" ht="13.8"/>
    <row r="668" ht="13.8"/>
    <row r="669" ht="13.8"/>
    <row r="670" ht="13.8"/>
    <row r="671" ht="13.8"/>
    <row r="672" ht="13.8"/>
    <row r="673" ht="13.8"/>
    <row r="674" ht="13.8"/>
    <row r="675" ht="13.8"/>
    <row r="676" ht="13.8"/>
    <row r="677" ht="13.8"/>
    <row r="678" ht="13.8"/>
    <row r="679" ht="13.8"/>
    <row r="680" ht="13.8"/>
    <row r="681" ht="13.8"/>
    <row r="682" ht="13.8"/>
    <row r="683" ht="13.8"/>
    <row r="684" ht="13.8"/>
    <row r="685" ht="13.8"/>
    <row r="686" ht="13.8"/>
    <row r="687" ht="13.8"/>
    <row r="688" ht="13.8"/>
    <row r="689" ht="13.8"/>
    <row r="690" ht="13.8"/>
    <row r="691" ht="13.8"/>
    <row r="692" ht="13.8"/>
    <row r="693" ht="13.8"/>
    <row r="694" ht="13.8"/>
    <row r="695" ht="13.8"/>
    <row r="696" ht="13.8"/>
    <row r="697" ht="13.8"/>
    <row r="698" ht="13.8"/>
    <row r="699" ht="13.8"/>
    <row r="700" ht="13.8"/>
    <row r="701" ht="13.8"/>
    <row r="702" ht="13.8"/>
    <row r="703" ht="13.8"/>
    <row r="704" ht="13.8"/>
    <row r="705" ht="13.8"/>
    <row r="706" ht="13.8"/>
    <row r="707" ht="13.8"/>
    <row r="708" ht="13.8"/>
    <row r="709" ht="13.8"/>
    <row r="710" ht="13.8"/>
    <row r="711" ht="13.8"/>
    <row r="712" ht="13.8"/>
    <row r="713" ht="13.8"/>
    <row r="714" ht="13.8"/>
    <row r="715" ht="13.8"/>
    <row r="716" ht="13.8"/>
    <row r="717" ht="13.8"/>
    <row r="718" ht="13.8"/>
    <row r="719" ht="13.8"/>
    <row r="720" ht="13.8"/>
    <row r="721" ht="13.8"/>
    <row r="722" ht="13.8"/>
    <row r="723" ht="13.8"/>
    <row r="724" ht="13.8"/>
    <row r="725" ht="13.8"/>
    <row r="726" ht="13.8"/>
    <row r="727" ht="13.8"/>
    <row r="728" ht="13.8"/>
    <row r="729" ht="13.8"/>
    <row r="730" ht="13.8"/>
    <row r="731" ht="13.8"/>
    <row r="732" ht="13.8"/>
    <row r="733" ht="13.8"/>
    <row r="734" ht="13.8"/>
    <row r="735" ht="13.8"/>
    <row r="736" ht="13.8"/>
    <row r="737" ht="13.8"/>
    <row r="738" ht="13.8"/>
    <row r="739" ht="13.8"/>
    <row r="740" ht="13.8"/>
    <row r="741" ht="13.8"/>
    <row r="742" ht="13.8"/>
    <row r="743" ht="13.8"/>
    <row r="744" ht="13.8"/>
    <row r="745" ht="13.8"/>
    <row r="746" ht="13.8"/>
    <row r="747" ht="13.8"/>
    <row r="748" ht="13.8"/>
    <row r="749" ht="13.8"/>
    <row r="750" ht="13.8"/>
    <row r="751" ht="13.8"/>
    <row r="752" ht="13.8"/>
    <row r="753" ht="13.8"/>
    <row r="754" ht="13.8"/>
    <row r="755" ht="13.8"/>
    <row r="756" ht="13.8"/>
    <row r="757" ht="13.8"/>
    <row r="758" ht="13.8"/>
    <row r="759" ht="13.8"/>
    <row r="760" ht="13.8"/>
    <row r="761" ht="13.8"/>
    <row r="762" ht="13.8"/>
    <row r="763" ht="13.8"/>
    <row r="764" ht="13.8"/>
    <row r="765" ht="13.8"/>
    <row r="766" ht="13.8"/>
    <row r="767" ht="13.8"/>
    <row r="768" ht="13.8"/>
    <row r="769" ht="13.8"/>
    <row r="770" ht="13.8"/>
    <row r="771" ht="13.8"/>
    <row r="772" ht="13.8"/>
    <row r="773" ht="13.8"/>
    <row r="774" ht="13.8"/>
    <row r="775" ht="13.8"/>
    <row r="776" ht="13.8"/>
    <row r="777" ht="13.8"/>
    <row r="778" ht="13.8"/>
    <row r="779" ht="13.8"/>
    <row r="780" ht="13.8"/>
    <row r="781" ht="13.8"/>
    <row r="782" ht="13.8"/>
    <row r="783" ht="13.8"/>
    <row r="784" ht="13.8"/>
    <row r="785" ht="13.8"/>
    <row r="786" ht="13.8"/>
    <row r="787" ht="13.8"/>
    <row r="788" ht="13.8"/>
    <row r="789" ht="13.8"/>
    <row r="790" ht="13.8"/>
    <row r="791" ht="13.8"/>
    <row r="792" ht="13.8"/>
    <row r="793" ht="13.8"/>
    <row r="794" ht="13.8"/>
    <row r="795" ht="13.8"/>
    <row r="796" ht="13.8"/>
    <row r="797" ht="13.8"/>
    <row r="798" ht="13.8"/>
    <row r="799" ht="13.8"/>
    <row r="800" ht="13.8"/>
    <row r="801" ht="13.8"/>
    <row r="802" ht="13.8"/>
    <row r="803" ht="13.8"/>
    <row r="804" ht="13.8"/>
    <row r="805" ht="13.8"/>
    <row r="806" ht="13.8"/>
    <row r="807" ht="13.8"/>
    <row r="808" ht="13.8"/>
    <row r="809" ht="13.8"/>
    <row r="810" ht="13.8"/>
    <row r="811" ht="13.8"/>
    <row r="812" ht="13.8"/>
    <row r="813" ht="13.8"/>
    <row r="814" ht="13.8"/>
    <row r="815" ht="13.8"/>
    <row r="816" ht="13.8"/>
    <row r="817" ht="13.8"/>
    <row r="818" ht="13.8"/>
    <row r="819" ht="13.8"/>
    <row r="820" ht="13.8"/>
    <row r="821" ht="13.8"/>
    <row r="822" ht="13.8"/>
    <row r="823" ht="13.8"/>
    <row r="824" ht="13.8"/>
    <row r="825" ht="13.8"/>
    <row r="826" ht="13.8"/>
    <row r="827" ht="13.8"/>
    <row r="828" ht="13.8"/>
    <row r="829" ht="13.8"/>
    <row r="830" ht="13.8"/>
    <row r="831" ht="13.8"/>
    <row r="832" ht="13.8"/>
    <row r="833" ht="13.8"/>
    <row r="834" ht="13.8"/>
    <row r="835" ht="13.8"/>
    <row r="836" ht="13.8"/>
    <row r="837" ht="13.8"/>
    <row r="838" ht="13.8"/>
    <row r="839" ht="13.8"/>
    <row r="840" ht="13.8"/>
    <row r="841" ht="13.8"/>
    <row r="842" ht="13.8"/>
    <row r="843" ht="13.8"/>
    <row r="844" ht="13.8"/>
    <row r="845" ht="13.8"/>
    <row r="846" ht="13.8"/>
    <row r="847" ht="13.8"/>
    <row r="848" ht="13.8"/>
    <row r="849" ht="13.8"/>
    <row r="850" ht="13.8"/>
    <row r="851" ht="13.8"/>
    <row r="852" ht="13.8"/>
    <row r="853" ht="13.8"/>
    <row r="854" ht="13.8"/>
    <row r="855" ht="13.8"/>
    <row r="856" ht="13.8"/>
    <row r="857" ht="13.8"/>
    <row r="858" ht="13.8"/>
    <row r="859" ht="13.8"/>
    <row r="860" ht="13.8"/>
    <row r="861" ht="13.8"/>
    <row r="862" ht="13.8"/>
    <row r="863" ht="13.8"/>
    <row r="864" ht="13.8"/>
    <row r="865" ht="13.8"/>
    <row r="866" ht="13.8"/>
    <row r="867" ht="13.8"/>
    <row r="868" ht="13.8"/>
    <row r="869" ht="13.8"/>
    <row r="870" ht="13.8"/>
    <row r="871" ht="13.8"/>
    <row r="872" ht="13.8"/>
    <row r="873" ht="13.8"/>
    <row r="874" ht="13.8"/>
    <row r="875" ht="13.8"/>
    <row r="876" ht="13.8"/>
    <row r="877" ht="13.8"/>
    <row r="878" ht="13.8"/>
    <row r="879" ht="13.8"/>
    <row r="880" ht="13.8"/>
    <row r="881" ht="13.8"/>
    <row r="882" ht="13.8"/>
    <row r="883" ht="13.8"/>
    <row r="884" ht="13.8"/>
    <row r="885" ht="13.8"/>
    <row r="886" ht="13.8"/>
    <row r="887" ht="13.8"/>
    <row r="888" ht="13.8"/>
    <row r="889" ht="13.8"/>
    <row r="890" ht="13.8"/>
    <row r="891" ht="13.8"/>
    <row r="892" ht="13.8"/>
    <row r="893" ht="13.8"/>
    <row r="894" ht="13.8"/>
    <row r="895" ht="13.8"/>
    <row r="896" ht="13.8"/>
    <row r="897" ht="13.8"/>
    <row r="898" ht="13.8"/>
    <row r="899" ht="13.8"/>
    <row r="900" ht="13.8"/>
    <row r="901" ht="13.8"/>
    <row r="902" ht="13.8"/>
    <row r="903" ht="13.8"/>
    <row r="904" ht="13.8"/>
    <row r="905" ht="13.8"/>
    <row r="906" ht="13.8"/>
    <row r="907" ht="13.8"/>
    <row r="908" ht="13.8"/>
    <row r="909" ht="13.8"/>
    <row r="910" ht="13.8"/>
    <row r="911" ht="13.8"/>
    <row r="912" ht="13.8"/>
    <row r="913" ht="13.8"/>
    <row r="914" ht="13.8"/>
    <row r="915" ht="13.8"/>
    <row r="916" ht="13.8"/>
    <row r="917" ht="13.8"/>
    <row r="918" ht="13.8"/>
    <row r="919" ht="13.8"/>
    <row r="920" ht="13.8"/>
    <row r="921" ht="13.8"/>
    <row r="922" ht="13.8"/>
    <row r="923" ht="13.8"/>
    <row r="924" ht="13.8"/>
    <row r="925" ht="13.8"/>
    <row r="926" ht="13.8"/>
    <row r="927" ht="13.8"/>
    <row r="928" ht="13.8"/>
    <row r="929" ht="13.8"/>
    <row r="930" ht="13.8"/>
    <row r="931" ht="13.8"/>
    <row r="932" ht="13.8"/>
    <row r="933" ht="13.8"/>
    <row r="934" ht="13.8"/>
    <row r="935" ht="13.8"/>
    <row r="936" ht="13.8"/>
    <row r="937" ht="13.8"/>
    <row r="938" ht="13.8"/>
    <row r="939" ht="13.8"/>
    <row r="940" ht="13.8"/>
    <row r="941" ht="13.8"/>
    <row r="942" ht="13.8"/>
    <row r="943" ht="13.8"/>
    <row r="944" ht="13.8"/>
    <row r="945" ht="13.8"/>
    <row r="946" ht="13.8"/>
    <row r="947" ht="13.8"/>
    <row r="948" ht="13.8"/>
    <row r="949" ht="13.8"/>
    <row r="950" ht="13.8"/>
    <row r="951" ht="13.8"/>
    <row r="952" ht="13.8"/>
    <row r="953" ht="13.8"/>
    <row r="954" ht="13.8"/>
    <row r="955" ht="13.8"/>
    <row r="956" ht="13.8"/>
    <row r="957" ht="13.8"/>
    <row r="958" ht="13.8"/>
    <row r="959" ht="13.8"/>
    <row r="960" ht="13.8"/>
    <row r="961" ht="13.8"/>
    <row r="962" ht="13.8"/>
    <row r="963" ht="13.8"/>
    <row r="964" ht="13.8"/>
    <row r="965" ht="13.8"/>
    <row r="966" ht="13.8"/>
    <row r="967" ht="13.8"/>
    <row r="968" ht="13.8"/>
    <row r="969" ht="13.8"/>
  </sheetData>
  <sheetProtection selectLockedCells="1"/>
  <mergeCells count="7">
    <mergeCell ref="V1:AB1"/>
    <mergeCell ref="AC1:AF1"/>
    <mergeCell ref="G11:I11"/>
    <mergeCell ref="G13:I13"/>
    <mergeCell ref="B1:G1"/>
    <mergeCell ref="H1:N1"/>
    <mergeCell ref="O1:U1"/>
  </mergeCells>
  <pageMargins left="0" right="0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29" width="8.77734375" style="3" customWidth="1"/>
    <col min="30" max="30" width="8.77734375" style="1" customWidth="1"/>
    <col min="31" max="16384" width="11.5546875" style="3"/>
  </cols>
  <sheetData>
    <row r="1" spans="1:31" s="37" customFormat="1" ht="39" customHeight="1">
      <c r="A1" s="35">
        <v>2019</v>
      </c>
      <c r="B1" s="174" t="s">
        <v>6</v>
      </c>
      <c r="C1" s="174"/>
      <c r="D1" s="174"/>
      <c r="E1" s="174" t="str">
        <f>+B1</f>
        <v>FEVRIER</v>
      </c>
      <c r="F1" s="175"/>
      <c r="G1" s="175"/>
      <c r="H1" s="175"/>
      <c r="I1" s="175"/>
      <c r="J1" s="175"/>
      <c r="K1" s="175"/>
      <c r="L1" s="174" t="str">
        <f>+B1</f>
        <v>FEVRIER</v>
      </c>
      <c r="M1" s="175"/>
      <c r="N1" s="175"/>
      <c r="O1" s="175"/>
      <c r="P1" s="175"/>
      <c r="Q1" s="175"/>
      <c r="R1" s="175"/>
      <c r="S1" s="174" t="str">
        <f>+B1</f>
        <v>FEVRIER</v>
      </c>
      <c r="T1" s="175"/>
      <c r="U1" s="175"/>
      <c r="V1" s="175"/>
      <c r="W1" s="175"/>
      <c r="X1" s="175"/>
      <c r="Y1" s="175"/>
      <c r="Z1" s="174" t="str">
        <f>+B1</f>
        <v>FEVRIER</v>
      </c>
      <c r="AA1" s="175"/>
      <c r="AB1" s="175"/>
      <c r="AC1" s="175"/>
      <c r="AD1" s="90"/>
      <c r="AE1" s="52"/>
    </row>
    <row r="2" spans="1:31" s="39" customFormat="1" ht="15.6">
      <c r="A2" s="14" t="str">
        <f>Données!A2</f>
        <v>CONGÉS  ERE 2019</v>
      </c>
      <c r="B2" s="15">
        <v>43497</v>
      </c>
      <c r="C2" s="54">
        <v>43498</v>
      </c>
      <c r="D2" s="54">
        <v>43499</v>
      </c>
      <c r="E2" s="15">
        <v>43500</v>
      </c>
      <c r="F2" s="15">
        <v>43501</v>
      </c>
      <c r="G2" s="15">
        <v>43502</v>
      </c>
      <c r="H2" s="15">
        <v>43503</v>
      </c>
      <c r="I2" s="15">
        <v>43504</v>
      </c>
      <c r="J2" s="54">
        <v>43505</v>
      </c>
      <c r="K2" s="54">
        <v>43506</v>
      </c>
      <c r="L2" s="82">
        <v>43507</v>
      </c>
      <c r="M2" s="82">
        <v>43508</v>
      </c>
      <c r="N2" s="82">
        <v>43509</v>
      </c>
      <c r="O2" s="82">
        <v>43510</v>
      </c>
      <c r="P2" s="82">
        <v>43511</v>
      </c>
      <c r="Q2" s="54">
        <v>43512</v>
      </c>
      <c r="R2" s="54">
        <v>43513</v>
      </c>
      <c r="S2" s="82">
        <v>43514</v>
      </c>
      <c r="T2" s="82">
        <v>43515</v>
      </c>
      <c r="U2" s="82">
        <v>43516</v>
      </c>
      <c r="V2" s="82">
        <v>43517</v>
      </c>
      <c r="W2" s="82">
        <v>43518</v>
      </c>
      <c r="X2" s="54">
        <v>43519</v>
      </c>
      <c r="Y2" s="54">
        <v>43520</v>
      </c>
      <c r="Z2" s="15">
        <v>43521</v>
      </c>
      <c r="AA2" s="15">
        <v>43522</v>
      </c>
      <c r="AB2" s="15">
        <v>43523</v>
      </c>
      <c r="AC2" s="15">
        <v>43524</v>
      </c>
      <c r="AD2" s="90"/>
      <c r="AE2" s="52"/>
    </row>
    <row r="3" spans="1:31" s="39" customFormat="1" ht="24" customHeight="1">
      <c r="A3" s="19" t="s">
        <v>0</v>
      </c>
      <c r="B3" s="20">
        <f>B2</f>
        <v>43497</v>
      </c>
      <c r="C3" s="62">
        <f t="shared" ref="C3:AC3" si="0">C2</f>
        <v>43498</v>
      </c>
      <c r="D3" s="62">
        <f t="shared" si="0"/>
        <v>43499</v>
      </c>
      <c r="E3" s="20">
        <f t="shared" si="0"/>
        <v>43500</v>
      </c>
      <c r="F3" s="20">
        <f t="shared" si="0"/>
        <v>43501</v>
      </c>
      <c r="G3" s="20">
        <f t="shared" si="0"/>
        <v>43502</v>
      </c>
      <c r="H3" s="20">
        <f t="shared" si="0"/>
        <v>43503</v>
      </c>
      <c r="I3" s="20">
        <f t="shared" si="0"/>
        <v>43504</v>
      </c>
      <c r="J3" s="62">
        <f t="shared" si="0"/>
        <v>43505</v>
      </c>
      <c r="K3" s="62">
        <f t="shared" si="0"/>
        <v>43506</v>
      </c>
      <c r="L3" s="83">
        <f t="shared" si="0"/>
        <v>43507</v>
      </c>
      <c r="M3" s="83">
        <f t="shared" si="0"/>
        <v>43508</v>
      </c>
      <c r="N3" s="83">
        <f t="shared" si="0"/>
        <v>43509</v>
      </c>
      <c r="O3" s="83">
        <f t="shared" si="0"/>
        <v>43510</v>
      </c>
      <c r="P3" s="83">
        <f t="shared" si="0"/>
        <v>43511</v>
      </c>
      <c r="Q3" s="62">
        <f t="shared" si="0"/>
        <v>43512</v>
      </c>
      <c r="R3" s="62">
        <f t="shared" si="0"/>
        <v>43513</v>
      </c>
      <c r="S3" s="83">
        <f t="shared" si="0"/>
        <v>43514</v>
      </c>
      <c r="T3" s="83">
        <f t="shared" si="0"/>
        <v>43515</v>
      </c>
      <c r="U3" s="83">
        <f t="shared" si="0"/>
        <v>43516</v>
      </c>
      <c r="V3" s="83">
        <f t="shared" si="0"/>
        <v>43517</v>
      </c>
      <c r="W3" s="83">
        <f t="shared" si="0"/>
        <v>43518</v>
      </c>
      <c r="X3" s="62">
        <f t="shared" si="0"/>
        <v>43519</v>
      </c>
      <c r="Y3" s="62">
        <f t="shared" si="0"/>
        <v>43520</v>
      </c>
      <c r="Z3" s="20">
        <f t="shared" si="0"/>
        <v>43521</v>
      </c>
      <c r="AA3" s="20">
        <f t="shared" si="0"/>
        <v>43522</v>
      </c>
      <c r="AB3" s="20">
        <f t="shared" si="0"/>
        <v>43523</v>
      </c>
      <c r="AC3" s="20">
        <f t="shared" si="0"/>
        <v>43524</v>
      </c>
      <c r="AD3" s="90"/>
      <c r="AE3" s="52"/>
    </row>
    <row r="4" spans="1:31" s="37" customFormat="1" ht="21" customHeight="1">
      <c r="A4" s="63" t="str">
        <f>Données!A4</f>
        <v>Christophe GASNIER</v>
      </c>
      <c r="B4" s="101"/>
      <c r="C4" s="56"/>
      <c r="D4" s="56"/>
      <c r="E4" s="22"/>
      <c r="F4" s="22"/>
      <c r="G4" s="22"/>
      <c r="H4" s="22"/>
      <c r="I4" s="22"/>
      <c r="J4" s="56"/>
      <c r="K4" s="56"/>
      <c r="L4" s="22"/>
      <c r="M4" s="22"/>
      <c r="N4" s="22"/>
      <c r="O4" s="22"/>
      <c r="P4" s="22"/>
      <c r="Q4" s="56"/>
      <c r="R4" s="56"/>
      <c r="S4" s="22"/>
      <c r="T4" s="22"/>
      <c r="U4" s="22"/>
      <c r="V4" s="22"/>
      <c r="W4" s="22"/>
      <c r="X4" s="56"/>
      <c r="Y4" s="56"/>
      <c r="Z4" s="22"/>
      <c r="AA4" s="22"/>
      <c r="AB4" s="22"/>
      <c r="AC4" s="22"/>
      <c r="AD4" s="89">
        <f t="shared" ref="AD4:AD9" si="1">SUM(B4:AC4)</f>
        <v>0</v>
      </c>
      <c r="AE4" s="52"/>
    </row>
    <row r="5" spans="1:31" s="37" customFormat="1" ht="21" customHeight="1">
      <c r="A5" s="64" t="str">
        <f>Données!A5</f>
        <v>B</v>
      </c>
      <c r="B5" s="102" t="s">
        <v>4</v>
      </c>
      <c r="C5" s="56" t="s">
        <v>4</v>
      </c>
      <c r="D5" s="56" t="s">
        <v>4</v>
      </c>
      <c r="E5" s="26" t="s">
        <v>4</v>
      </c>
      <c r="F5" s="26" t="s">
        <v>4</v>
      </c>
      <c r="G5" s="26"/>
      <c r="H5" s="26"/>
      <c r="I5" s="26"/>
      <c r="J5" s="56"/>
      <c r="K5" s="56"/>
      <c r="L5" s="26"/>
      <c r="M5" s="26"/>
      <c r="N5" s="26"/>
      <c r="O5" s="26"/>
      <c r="P5" s="26"/>
      <c r="Q5" s="56"/>
      <c r="R5" s="56"/>
      <c r="S5" s="26"/>
      <c r="T5" s="26"/>
      <c r="U5" s="26"/>
      <c r="V5" s="26"/>
      <c r="W5" s="26"/>
      <c r="X5" s="56"/>
      <c r="Y5" s="56"/>
      <c r="Z5" s="26"/>
      <c r="AA5" s="26"/>
      <c r="AB5" s="26"/>
      <c r="AC5" s="26"/>
      <c r="AD5" s="89">
        <f t="shared" si="1"/>
        <v>0</v>
      </c>
      <c r="AE5" s="52"/>
    </row>
    <row r="6" spans="1:31" s="37" customFormat="1" ht="21" customHeight="1">
      <c r="A6" s="63" t="str">
        <f>Données!A6</f>
        <v xml:space="preserve">C </v>
      </c>
      <c r="B6" s="101"/>
      <c r="C6" s="56"/>
      <c r="D6" s="56"/>
      <c r="E6" s="22"/>
      <c r="F6" s="22"/>
      <c r="G6" s="22"/>
      <c r="H6" s="22"/>
      <c r="I6" s="22"/>
      <c r="J6" s="56"/>
      <c r="K6" s="56"/>
      <c r="L6" s="22"/>
      <c r="M6" s="22"/>
      <c r="N6" s="22"/>
      <c r="O6" s="22"/>
      <c r="P6" s="22"/>
      <c r="Q6" s="56"/>
      <c r="R6" s="56"/>
      <c r="S6" s="22"/>
      <c r="T6" s="22"/>
      <c r="U6" s="22"/>
      <c r="V6" s="22"/>
      <c r="W6" s="22"/>
      <c r="X6" s="56"/>
      <c r="Y6" s="56"/>
      <c r="Z6" s="22"/>
      <c r="AA6" s="22"/>
      <c r="AB6" s="22"/>
      <c r="AC6" s="22"/>
      <c r="AD6" s="89">
        <f t="shared" si="1"/>
        <v>0</v>
      </c>
      <c r="AE6" s="52"/>
    </row>
    <row r="7" spans="1:31" s="37" customFormat="1" ht="21" customHeight="1">
      <c r="A7" s="64" t="str">
        <f>Données!A7</f>
        <v>D</v>
      </c>
      <c r="B7" s="102"/>
      <c r="C7" s="56"/>
      <c r="D7" s="56"/>
      <c r="E7" s="26"/>
      <c r="F7" s="26"/>
      <c r="G7" s="26"/>
      <c r="H7" s="26"/>
      <c r="I7" s="26"/>
      <c r="J7" s="56"/>
      <c r="K7" s="56"/>
      <c r="L7" s="26"/>
      <c r="M7" s="26"/>
      <c r="N7" s="26"/>
      <c r="O7" s="26"/>
      <c r="P7" s="26"/>
      <c r="Q7" s="56"/>
      <c r="R7" s="56"/>
      <c r="S7" s="26"/>
      <c r="T7" s="26"/>
      <c r="U7" s="26"/>
      <c r="V7" s="26"/>
      <c r="W7" s="26"/>
      <c r="X7" s="56"/>
      <c r="Y7" s="56"/>
      <c r="Z7" s="26"/>
      <c r="AA7" s="26"/>
      <c r="AB7" s="26"/>
      <c r="AC7" s="26"/>
      <c r="AD7" s="89">
        <f t="shared" si="1"/>
        <v>0</v>
      </c>
      <c r="AE7" s="52"/>
    </row>
    <row r="8" spans="1:31" s="37" customFormat="1" ht="15.6" customHeight="1">
      <c r="A8" s="63" t="str">
        <f>Données!A8</f>
        <v>E</v>
      </c>
      <c r="B8" s="101"/>
      <c r="C8" s="56"/>
      <c r="D8" s="56"/>
      <c r="E8" s="22"/>
      <c r="F8" s="22"/>
      <c r="G8" s="22"/>
      <c r="H8" s="22"/>
      <c r="I8" s="22"/>
      <c r="J8" s="56"/>
      <c r="K8" s="56"/>
      <c r="L8" s="22"/>
      <c r="M8" s="22"/>
      <c r="N8" s="22"/>
      <c r="O8" s="22"/>
      <c r="P8" s="22"/>
      <c r="Q8" s="56"/>
      <c r="R8" s="56"/>
      <c r="S8" s="22"/>
      <c r="T8" s="22"/>
      <c r="U8" s="22"/>
      <c r="V8" s="22"/>
      <c r="W8" s="22"/>
      <c r="X8" s="56"/>
      <c r="Y8" s="56"/>
      <c r="Z8" s="22"/>
      <c r="AA8" s="22"/>
      <c r="AB8" s="22"/>
      <c r="AC8" s="22"/>
      <c r="AD8" s="89">
        <f t="shared" si="1"/>
        <v>0</v>
      </c>
      <c r="AE8" s="52"/>
    </row>
    <row r="9" spans="1:31" s="37" customFormat="1" ht="21" customHeight="1">
      <c r="A9" s="64" t="str">
        <f>Données!A9</f>
        <v>F</v>
      </c>
      <c r="B9" s="102"/>
      <c r="C9" s="56"/>
      <c r="D9" s="56"/>
      <c r="E9" s="26"/>
      <c r="F9" s="26"/>
      <c r="G9" s="26"/>
      <c r="H9" s="26"/>
      <c r="I9" s="26"/>
      <c r="J9" s="56"/>
      <c r="K9" s="56"/>
      <c r="L9" s="26"/>
      <c r="M9" s="26"/>
      <c r="N9" s="26"/>
      <c r="O9" s="26"/>
      <c r="P9" s="26"/>
      <c r="Q9" s="56"/>
      <c r="R9" s="56"/>
      <c r="S9" s="26"/>
      <c r="T9" s="26"/>
      <c r="U9" s="26"/>
      <c r="V9" s="26"/>
      <c r="W9" s="26"/>
      <c r="X9" s="56"/>
      <c r="Y9" s="56"/>
      <c r="Z9" s="26"/>
      <c r="AA9" s="26"/>
      <c r="AB9" s="26"/>
      <c r="AC9" s="26"/>
      <c r="AD9" s="89">
        <f t="shared" si="1"/>
        <v>0</v>
      </c>
      <c r="AE9" s="52"/>
    </row>
    <row r="10" spans="1:31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51"/>
    </row>
    <row r="11" spans="1:31" ht="19.2" customHeight="1">
      <c r="A11" s="6"/>
      <c r="B11" s="123" t="s">
        <v>3</v>
      </c>
      <c r="C11" s="95" t="s">
        <v>1</v>
      </c>
      <c r="D11" s="145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31" ht="17.399999999999999" customHeight="1">
      <c r="A12" s="8" t="str">
        <f t="shared" ref="A12:A17" si="2">A4</f>
        <v>Christophe GASNIER</v>
      </c>
      <c r="B12" s="124">
        <f>Données!B4</f>
        <v>40</v>
      </c>
      <c r="C12" s="93">
        <f>'Janvier '!C12+Fevrier!AD4</f>
        <v>3</v>
      </c>
      <c r="D12" s="140">
        <f>Decembre!D12</f>
        <v>37</v>
      </c>
      <c r="E12" s="2"/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</row>
    <row r="13" spans="1:31" ht="17.399999999999999" customHeight="1">
      <c r="A13" s="9" t="str">
        <f t="shared" si="2"/>
        <v>B</v>
      </c>
      <c r="B13" s="122">
        <f>Données!B5</f>
        <v>43.5</v>
      </c>
      <c r="C13" s="94">
        <f>'Janvier '!C13+Fevrier!AD5</f>
        <v>0</v>
      </c>
      <c r="D13" s="141">
        <f>Decembre!D13</f>
        <v>43.5</v>
      </c>
      <c r="E13" s="10"/>
      <c r="F13" s="81"/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</row>
    <row r="14" spans="1:31" ht="17.399999999999999" customHeight="1">
      <c r="A14" s="8" t="str">
        <f t="shared" si="2"/>
        <v xml:space="preserve">C </v>
      </c>
      <c r="B14" s="124">
        <f>Données!B6</f>
        <v>36</v>
      </c>
      <c r="C14" s="93">
        <f>'Janvier '!C14+Fevrier!AD6</f>
        <v>0</v>
      </c>
      <c r="D14" s="140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</row>
    <row r="15" spans="1:31" ht="17.399999999999999" customHeight="1">
      <c r="A15" s="9" t="str">
        <f t="shared" si="2"/>
        <v>D</v>
      </c>
      <c r="B15" s="122">
        <f>Données!B7</f>
        <v>34</v>
      </c>
      <c r="C15" s="94">
        <f>'Janvier '!C15+Fevrier!AD7</f>
        <v>0</v>
      </c>
      <c r="D15" s="141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31" ht="17.399999999999999" customHeight="1">
      <c r="A16" s="8" t="str">
        <f t="shared" si="2"/>
        <v>E</v>
      </c>
      <c r="B16" s="124">
        <f>Données!B8</f>
        <v>0</v>
      </c>
      <c r="C16" s="93">
        <f>'Janvier '!C16+Fevrier!AD8</f>
        <v>0</v>
      </c>
      <c r="D16" s="140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:29" ht="17.399999999999999" customHeight="1">
      <c r="A17" s="9" t="str">
        <f t="shared" si="2"/>
        <v>F</v>
      </c>
      <c r="B17" s="122">
        <f>Données!B9</f>
        <v>0</v>
      </c>
      <c r="C17" s="94">
        <f>'Janvier '!C17+Fevrier!AD9</f>
        <v>0</v>
      </c>
      <c r="D17" s="141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</row>
    <row r="18" spans="1:29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</row>
    <row r="19" spans="1:29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</row>
  </sheetData>
  <sheetProtection selectLockedCells="1"/>
  <mergeCells count="7">
    <mergeCell ref="B1:D1"/>
    <mergeCell ref="G11:I11"/>
    <mergeCell ref="G13:I13"/>
    <mergeCell ref="Z1:AC1"/>
    <mergeCell ref="S1:Y1"/>
    <mergeCell ref="L1:R1"/>
    <mergeCell ref="E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4" width="8.77734375" style="3" customWidth="1"/>
    <col min="35" max="16384" width="11.5546875" style="3"/>
  </cols>
  <sheetData>
    <row r="1" spans="1:33" s="37" customFormat="1" ht="39" customHeight="1">
      <c r="A1" s="35">
        <v>2019</v>
      </c>
      <c r="B1" s="174" t="s">
        <v>8</v>
      </c>
      <c r="C1" s="174"/>
      <c r="D1" s="174"/>
      <c r="E1" s="174" t="str">
        <f>B1</f>
        <v>MARS</v>
      </c>
      <c r="F1" s="175"/>
      <c r="G1" s="175"/>
      <c r="H1" s="175"/>
      <c r="I1" s="175"/>
      <c r="J1" s="175"/>
      <c r="K1" s="175"/>
      <c r="L1" s="174" t="str">
        <f>B1</f>
        <v>MARS</v>
      </c>
      <c r="M1" s="175"/>
      <c r="N1" s="175"/>
      <c r="O1" s="175"/>
      <c r="P1" s="175"/>
      <c r="Q1" s="175"/>
      <c r="R1" s="175"/>
      <c r="S1" s="174" t="str">
        <f>B1</f>
        <v>MARS</v>
      </c>
      <c r="T1" s="175"/>
      <c r="U1" s="175"/>
      <c r="V1" s="175"/>
      <c r="W1" s="175"/>
      <c r="X1" s="175"/>
      <c r="Y1" s="175"/>
      <c r="Z1" s="174" t="str">
        <f>B1</f>
        <v>MARS</v>
      </c>
      <c r="AA1" s="175"/>
      <c r="AB1" s="175"/>
      <c r="AC1" s="175"/>
      <c r="AD1" s="175"/>
      <c r="AE1" s="175"/>
      <c r="AF1" s="175"/>
      <c r="AG1" s="36"/>
    </row>
    <row r="2" spans="1:33" s="39" customFormat="1" ht="15.6">
      <c r="A2" s="14" t="str">
        <f>Données!A2</f>
        <v>CONGÉS  ERE 2019</v>
      </c>
      <c r="B2" s="82">
        <v>43525</v>
      </c>
      <c r="C2" s="54">
        <v>43526</v>
      </c>
      <c r="D2" s="54">
        <v>43527</v>
      </c>
      <c r="E2" s="15">
        <v>43528</v>
      </c>
      <c r="F2" s="15">
        <v>43529</v>
      </c>
      <c r="G2" s="15">
        <v>43530</v>
      </c>
      <c r="H2" s="15">
        <v>43531</v>
      </c>
      <c r="I2" s="15">
        <v>43532</v>
      </c>
      <c r="J2" s="54">
        <v>43533</v>
      </c>
      <c r="K2" s="54">
        <v>43534</v>
      </c>
      <c r="L2" s="15" t="str">
        <f>+B1</f>
        <v>MARS</v>
      </c>
      <c r="M2" s="15">
        <v>43536</v>
      </c>
      <c r="N2" s="15">
        <v>43537</v>
      </c>
      <c r="O2" s="15">
        <v>43538</v>
      </c>
      <c r="P2" s="15">
        <v>43539</v>
      </c>
      <c r="Q2" s="54">
        <v>43540</v>
      </c>
      <c r="R2" s="54">
        <v>43541</v>
      </c>
      <c r="S2" s="15">
        <v>43542</v>
      </c>
      <c r="T2" s="15">
        <v>43543</v>
      </c>
      <c r="U2" s="15">
        <v>43544</v>
      </c>
      <c r="V2" s="15">
        <v>43545</v>
      </c>
      <c r="W2" s="15">
        <v>43546</v>
      </c>
      <c r="X2" s="54">
        <v>43547</v>
      </c>
      <c r="Y2" s="54">
        <v>43548</v>
      </c>
      <c r="Z2" s="15">
        <v>43549</v>
      </c>
      <c r="AA2" s="15">
        <v>43550</v>
      </c>
      <c r="AB2" s="15">
        <v>43551</v>
      </c>
      <c r="AC2" s="15">
        <v>43552</v>
      </c>
      <c r="AD2" s="15">
        <v>43553</v>
      </c>
      <c r="AE2" s="54">
        <v>43554</v>
      </c>
      <c r="AF2" s="54">
        <v>43555</v>
      </c>
      <c r="AG2" s="38"/>
    </row>
    <row r="3" spans="1:33" s="39" customFormat="1" ht="24" customHeight="1">
      <c r="A3" s="19" t="s">
        <v>0</v>
      </c>
      <c r="B3" s="83">
        <f>B2</f>
        <v>43525</v>
      </c>
      <c r="C3" s="62">
        <f t="shared" ref="C3:AD3" si="0">C2</f>
        <v>43526</v>
      </c>
      <c r="D3" s="62">
        <f t="shared" si="0"/>
        <v>43527</v>
      </c>
      <c r="E3" s="20">
        <f t="shared" si="0"/>
        <v>43528</v>
      </c>
      <c r="F3" s="20">
        <f t="shared" si="0"/>
        <v>43529</v>
      </c>
      <c r="G3" s="20">
        <f t="shared" si="0"/>
        <v>43530</v>
      </c>
      <c r="H3" s="20">
        <f t="shared" si="0"/>
        <v>43531</v>
      </c>
      <c r="I3" s="20">
        <f t="shared" si="0"/>
        <v>43532</v>
      </c>
      <c r="J3" s="62">
        <f t="shared" si="0"/>
        <v>43533</v>
      </c>
      <c r="K3" s="62">
        <f t="shared" si="0"/>
        <v>43534</v>
      </c>
      <c r="L3" s="20" t="str">
        <f t="shared" si="0"/>
        <v>MARS</v>
      </c>
      <c r="M3" s="20">
        <f t="shared" si="0"/>
        <v>43536</v>
      </c>
      <c r="N3" s="20">
        <f t="shared" si="0"/>
        <v>43537</v>
      </c>
      <c r="O3" s="20">
        <f t="shared" si="0"/>
        <v>43538</v>
      </c>
      <c r="P3" s="20">
        <f t="shared" si="0"/>
        <v>43539</v>
      </c>
      <c r="Q3" s="62">
        <f t="shared" si="0"/>
        <v>43540</v>
      </c>
      <c r="R3" s="62">
        <f t="shared" si="0"/>
        <v>43541</v>
      </c>
      <c r="S3" s="20">
        <f t="shared" si="0"/>
        <v>43542</v>
      </c>
      <c r="T3" s="20">
        <f t="shared" si="0"/>
        <v>43543</v>
      </c>
      <c r="U3" s="20">
        <f t="shared" si="0"/>
        <v>43544</v>
      </c>
      <c r="V3" s="20">
        <f t="shared" si="0"/>
        <v>43545</v>
      </c>
      <c r="W3" s="20">
        <f t="shared" si="0"/>
        <v>43546</v>
      </c>
      <c r="X3" s="62">
        <f t="shared" si="0"/>
        <v>43547</v>
      </c>
      <c r="Y3" s="62">
        <f t="shared" si="0"/>
        <v>43548</v>
      </c>
      <c r="Z3" s="20">
        <f t="shared" si="0"/>
        <v>43549</v>
      </c>
      <c r="AA3" s="20">
        <f t="shared" si="0"/>
        <v>43550</v>
      </c>
      <c r="AB3" s="20">
        <f t="shared" si="0"/>
        <v>43551</v>
      </c>
      <c r="AC3" s="20">
        <f t="shared" si="0"/>
        <v>43552</v>
      </c>
      <c r="AD3" s="20">
        <f t="shared" si="0"/>
        <v>43553</v>
      </c>
      <c r="AE3" s="62">
        <f>AE2</f>
        <v>43554</v>
      </c>
      <c r="AF3" s="62">
        <f>AF2</f>
        <v>43555</v>
      </c>
      <c r="AG3" s="61"/>
    </row>
    <row r="4" spans="1:33" s="37" customFormat="1" ht="21" customHeight="1">
      <c r="A4" s="63" t="str">
        <f>Données!A4</f>
        <v>Christophe GASNIER</v>
      </c>
      <c r="B4" s="22"/>
      <c r="C4" s="56"/>
      <c r="D4" s="56"/>
      <c r="E4" s="22"/>
      <c r="F4" s="22"/>
      <c r="G4" s="22"/>
      <c r="H4" s="22"/>
      <c r="I4" s="22"/>
      <c r="J4" s="56"/>
      <c r="K4" s="56"/>
      <c r="L4" s="22"/>
      <c r="M4" s="22"/>
      <c r="N4" s="22"/>
      <c r="O4" s="22"/>
      <c r="P4" s="22"/>
      <c r="Q4" s="56"/>
      <c r="R4" s="56"/>
      <c r="S4" s="22"/>
      <c r="T4" s="22"/>
      <c r="U4" s="22"/>
      <c r="V4" s="22"/>
      <c r="W4" s="22"/>
      <c r="X4" s="56"/>
      <c r="Y4" s="56"/>
      <c r="Z4" s="22"/>
      <c r="AA4" s="22"/>
      <c r="AB4" s="22"/>
      <c r="AC4" s="22"/>
      <c r="AD4" s="22"/>
      <c r="AE4" s="57"/>
      <c r="AF4" s="59"/>
      <c r="AG4" s="72">
        <f t="shared" ref="AG4:AG9" si="1">SUM(B4:AD4)</f>
        <v>0</v>
      </c>
    </row>
    <row r="5" spans="1:33" s="37" customFormat="1" ht="21" customHeight="1">
      <c r="A5" s="64" t="str">
        <f>Données!A5</f>
        <v>B</v>
      </c>
      <c r="B5" s="26" t="s">
        <v>4</v>
      </c>
      <c r="C5" s="56" t="s">
        <v>4</v>
      </c>
      <c r="D5" s="56" t="s">
        <v>4</v>
      </c>
      <c r="E5" s="26" t="s">
        <v>4</v>
      </c>
      <c r="F5" s="26" t="s">
        <v>4</v>
      </c>
      <c r="G5" s="26"/>
      <c r="H5" s="26"/>
      <c r="I5" s="26"/>
      <c r="J5" s="56"/>
      <c r="K5" s="56"/>
      <c r="L5" s="26"/>
      <c r="M5" s="26"/>
      <c r="N5" s="26"/>
      <c r="O5" s="26"/>
      <c r="P5" s="26"/>
      <c r="Q5" s="56"/>
      <c r="R5" s="56"/>
      <c r="S5" s="26"/>
      <c r="T5" s="26"/>
      <c r="U5" s="26"/>
      <c r="V5" s="26"/>
      <c r="W5" s="26"/>
      <c r="X5" s="56"/>
      <c r="Y5" s="56"/>
      <c r="Z5" s="26"/>
      <c r="AA5" s="26"/>
      <c r="AB5" s="26"/>
      <c r="AC5" s="26"/>
      <c r="AD5" s="26"/>
      <c r="AE5" s="57"/>
      <c r="AF5" s="59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22"/>
      <c r="C6" s="56"/>
      <c r="D6" s="56"/>
      <c r="E6" s="22"/>
      <c r="F6" s="22"/>
      <c r="G6" s="22"/>
      <c r="H6" s="22"/>
      <c r="I6" s="22"/>
      <c r="J6" s="56"/>
      <c r="K6" s="56"/>
      <c r="L6" s="22"/>
      <c r="M6" s="22"/>
      <c r="N6" s="22"/>
      <c r="O6" s="22"/>
      <c r="P6" s="22"/>
      <c r="Q6" s="56"/>
      <c r="R6" s="56"/>
      <c r="S6" s="22"/>
      <c r="T6" s="22"/>
      <c r="U6" s="22"/>
      <c r="V6" s="22"/>
      <c r="W6" s="22"/>
      <c r="X6" s="56"/>
      <c r="Y6" s="56"/>
      <c r="Z6" s="22"/>
      <c r="AA6" s="22"/>
      <c r="AB6" s="22"/>
      <c r="AC6" s="22"/>
      <c r="AD6" s="22"/>
      <c r="AE6" s="57"/>
      <c r="AF6" s="59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26"/>
      <c r="C7" s="56"/>
      <c r="D7" s="56"/>
      <c r="E7" s="26" t="s">
        <v>4</v>
      </c>
      <c r="F7" s="26" t="s">
        <v>4</v>
      </c>
      <c r="G7" s="26" t="s">
        <v>4</v>
      </c>
      <c r="H7" s="26" t="s">
        <v>4</v>
      </c>
      <c r="I7" s="26" t="s">
        <v>4</v>
      </c>
      <c r="J7" s="56"/>
      <c r="K7" s="56"/>
      <c r="L7" s="26"/>
      <c r="M7" s="26"/>
      <c r="N7" s="26"/>
      <c r="O7" s="26"/>
      <c r="P7" s="26"/>
      <c r="Q7" s="56"/>
      <c r="R7" s="56"/>
      <c r="S7" s="26"/>
      <c r="T7" s="26"/>
      <c r="U7" s="26"/>
      <c r="V7" s="26"/>
      <c r="W7" s="26"/>
      <c r="X7" s="56"/>
      <c r="Y7" s="56"/>
      <c r="Z7" s="26"/>
      <c r="AA7" s="26"/>
      <c r="AB7" s="26"/>
      <c r="AC7" s="26"/>
      <c r="AD7" s="26"/>
      <c r="AE7" s="57"/>
      <c r="AF7" s="59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22"/>
      <c r="C8" s="56"/>
      <c r="D8" s="56"/>
      <c r="E8" s="22"/>
      <c r="F8" s="22"/>
      <c r="G8" s="22"/>
      <c r="H8" s="22"/>
      <c r="I8" s="22"/>
      <c r="J8" s="56"/>
      <c r="K8" s="56"/>
      <c r="L8" s="22"/>
      <c r="M8" s="22"/>
      <c r="N8" s="22"/>
      <c r="O8" s="22"/>
      <c r="P8" s="22"/>
      <c r="Q8" s="56"/>
      <c r="R8" s="56"/>
      <c r="S8" s="22"/>
      <c r="T8" s="22"/>
      <c r="U8" s="22"/>
      <c r="V8" s="22"/>
      <c r="W8" s="22"/>
      <c r="X8" s="56"/>
      <c r="Y8" s="56"/>
      <c r="Z8" s="22"/>
      <c r="AA8" s="22"/>
      <c r="AB8" s="22"/>
      <c r="AC8" s="22"/>
      <c r="AD8" s="22"/>
      <c r="AE8" s="57"/>
      <c r="AF8" s="59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26"/>
      <c r="C9" s="56"/>
      <c r="D9" s="56"/>
      <c r="E9" s="26"/>
      <c r="F9" s="26"/>
      <c r="G9" s="26"/>
      <c r="H9" s="26"/>
      <c r="I9" s="26"/>
      <c r="J9" s="56"/>
      <c r="K9" s="56"/>
      <c r="L9" s="26"/>
      <c r="M9" s="26"/>
      <c r="N9" s="26"/>
      <c r="O9" s="26"/>
      <c r="P9" s="26"/>
      <c r="Q9" s="56"/>
      <c r="R9" s="56"/>
      <c r="S9" s="26"/>
      <c r="T9" s="26"/>
      <c r="U9" s="26"/>
      <c r="V9" s="26"/>
      <c r="W9" s="26"/>
      <c r="X9" s="56"/>
      <c r="Y9" s="56"/>
      <c r="Z9" s="26"/>
      <c r="AA9" s="26"/>
      <c r="AB9" s="26"/>
      <c r="AC9" s="26"/>
      <c r="AD9" s="26"/>
      <c r="AE9" s="57"/>
      <c r="AF9" s="59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Fevrier!C12+Mars!AG4</f>
        <v>3</v>
      </c>
      <c r="D12" s="142">
        <f>Decembre!D12</f>
        <v>37</v>
      </c>
      <c r="E12" s="2"/>
      <c r="F12" s="2"/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Fevrier!C13+Mars!AG5</f>
        <v>0</v>
      </c>
      <c r="D13" s="143">
        <f>Decembre!D13</f>
        <v>43.5</v>
      </c>
      <c r="E13" s="10"/>
      <c r="F13" s="81"/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Fevrier!C14+Mars!AG6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Fevrier!C15+Mars!AG7</f>
        <v>0</v>
      </c>
      <c r="D15" s="143">
        <f>+B15-C15</f>
        <v>34</v>
      </c>
      <c r="E15" s="10"/>
      <c r="F15" s="2" t="s">
        <v>4</v>
      </c>
      <c r="G15" s="2" t="s">
        <v>4</v>
      </c>
      <c r="H15" s="2"/>
      <c r="I15" s="2"/>
      <c r="J15" s="2"/>
      <c r="K15" s="2" t="s">
        <v>4</v>
      </c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Fevrier!C16+Mars!AG8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Fevrier!C17+Mars!AG9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10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S1:Y1"/>
    <mergeCell ref="Z1:AF1"/>
    <mergeCell ref="G11:I11"/>
    <mergeCell ref="G13:I13"/>
    <mergeCell ref="B1:D1"/>
    <mergeCell ref="E1:K1"/>
    <mergeCell ref="L1:R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hidden="1" customWidth="1"/>
    <col min="33" max="33" width="8.77734375" style="1" customWidth="1"/>
    <col min="34" max="34" width="8.77734375" style="3" customWidth="1"/>
    <col min="35" max="16384" width="11.5546875" style="3"/>
  </cols>
  <sheetData>
    <row r="1" spans="1:33" s="37" customFormat="1" ht="39" customHeight="1">
      <c r="A1" s="35">
        <v>2019</v>
      </c>
      <c r="B1" s="174" t="s">
        <v>5</v>
      </c>
      <c r="C1" s="174"/>
      <c r="D1" s="174"/>
      <c r="E1" s="174"/>
      <c r="F1" s="174"/>
      <c r="G1" s="174"/>
      <c r="H1" s="174"/>
      <c r="I1" s="180" t="s">
        <v>5</v>
      </c>
      <c r="J1" s="182"/>
      <c r="K1" s="182"/>
      <c r="L1" s="182"/>
      <c r="M1" s="182"/>
      <c r="N1" s="182"/>
      <c r="O1" s="181"/>
      <c r="P1" s="180" t="str">
        <f>B1</f>
        <v>AVRIL</v>
      </c>
      <c r="Q1" s="182"/>
      <c r="R1" s="182"/>
      <c r="S1" s="182"/>
      <c r="T1" s="182"/>
      <c r="U1" s="182"/>
      <c r="V1" s="181"/>
      <c r="W1" s="180" t="str">
        <f>B1</f>
        <v>AVRIL</v>
      </c>
      <c r="X1" s="182"/>
      <c r="Y1" s="182"/>
      <c r="Z1" s="182"/>
      <c r="AA1" s="182"/>
      <c r="AB1" s="182"/>
      <c r="AC1" s="181"/>
      <c r="AD1" s="180" t="str">
        <f>B1</f>
        <v>AVRIL</v>
      </c>
      <c r="AE1" s="181"/>
      <c r="AG1" s="36"/>
    </row>
    <row r="2" spans="1:33" s="39" customFormat="1" ht="15.6">
      <c r="A2" s="14" t="str">
        <f>Données!A2</f>
        <v>CONGÉS  ERE 2019</v>
      </c>
      <c r="B2" s="15">
        <v>43556</v>
      </c>
      <c r="C2" s="15">
        <v>43557</v>
      </c>
      <c r="D2" s="15">
        <v>43558</v>
      </c>
      <c r="E2" s="15">
        <v>43559</v>
      </c>
      <c r="F2" s="15">
        <v>43560</v>
      </c>
      <c r="G2" s="54">
        <v>43561</v>
      </c>
      <c r="H2" s="54">
        <v>43562</v>
      </c>
      <c r="I2" s="82">
        <v>43563</v>
      </c>
      <c r="J2" s="82">
        <v>43564</v>
      </c>
      <c r="K2" s="82">
        <v>43565</v>
      </c>
      <c r="L2" s="82">
        <v>43566</v>
      </c>
      <c r="M2" s="82">
        <v>43567</v>
      </c>
      <c r="N2" s="54">
        <v>43568</v>
      </c>
      <c r="O2" s="54">
        <v>43569</v>
      </c>
      <c r="P2" s="82">
        <v>43570</v>
      </c>
      <c r="Q2" s="82">
        <v>43571</v>
      </c>
      <c r="R2" s="82">
        <v>43572</v>
      </c>
      <c r="S2" s="82">
        <v>43573</v>
      </c>
      <c r="T2" s="82">
        <v>43574</v>
      </c>
      <c r="U2" s="54">
        <v>43575</v>
      </c>
      <c r="V2" s="54">
        <v>43576</v>
      </c>
      <c r="W2" s="76">
        <v>43577</v>
      </c>
      <c r="X2" s="15">
        <v>43578</v>
      </c>
      <c r="Y2" s="15">
        <v>43579</v>
      </c>
      <c r="Z2" s="15">
        <v>43580</v>
      </c>
      <c r="AA2" s="15">
        <v>43581</v>
      </c>
      <c r="AB2" s="54">
        <v>43582</v>
      </c>
      <c r="AC2" s="54">
        <v>43583</v>
      </c>
      <c r="AD2" s="15">
        <v>43584</v>
      </c>
      <c r="AE2" s="15">
        <v>43585</v>
      </c>
      <c r="AF2" s="15">
        <v>43555</v>
      </c>
      <c r="AG2" s="38"/>
    </row>
    <row r="3" spans="1:33" s="39" customFormat="1" ht="24" customHeight="1">
      <c r="A3" s="19" t="s">
        <v>0</v>
      </c>
      <c r="B3" s="20">
        <f>B2</f>
        <v>43556</v>
      </c>
      <c r="C3" s="20">
        <f t="shared" ref="C3:AD3" si="0">C2</f>
        <v>43557</v>
      </c>
      <c r="D3" s="20">
        <f t="shared" si="0"/>
        <v>43558</v>
      </c>
      <c r="E3" s="20">
        <f t="shared" si="0"/>
        <v>43559</v>
      </c>
      <c r="F3" s="20">
        <f t="shared" si="0"/>
        <v>43560</v>
      </c>
      <c r="G3" s="62">
        <f t="shared" si="0"/>
        <v>43561</v>
      </c>
      <c r="H3" s="62">
        <f t="shared" si="0"/>
        <v>43562</v>
      </c>
      <c r="I3" s="83">
        <f t="shared" si="0"/>
        <v>43563</v>
      </c>
      <c r="J3" s="83">
        <f t="shared" si="0"/>
        <v>43564</v>
      </c>
      <c r="K3" s="83">
        <f t="shared" si="0"/>
        <v>43565</v>
      </c>
      <c r="L3" s="83">
        <f t="shared" si="0"/>
        <v>43566</v>
      </c>
      <c r="M3" s="83">
        <f t="shared" si="0"/>
        <v>43567</v>
      </c>
      <c r="N3" s="62">
        <f t="shared" si="0"/>
        <v>43568</v>
      </c>
      <c r="O3" s="62">
        <f t="shared" si="0"/>
        <v>43569</v>
      </c>
      <c r="P3" s="83">
        <f t="shared" si="0"/>
        <v>43570</v>
      </c>
      <c r="Q3" s="83">
        <f t="shared" si="0"/>
        <v>43571</v>
      </c>
      <c r="R3" s="83">
        <f t="shared" si="0"/>
        <v>43572</v>
      </c>
      <c r="S3" s="83">
        <f t="shared" si="0"/>
        <v>43573</v>
      </c>
      <c r="T3" s="83">
        <f t="shared" si="0"/>
        <v>43574</v>
      </c>
      <c r="U3" s="62">
        <f t="shared" si="0"/>
        <v>43575</v>
      </c>
      <c r="V3" s="62">
        <f t="shared" si="0"/>
        <v>43576</v>
      </c>
      <c r="W3" s="77">
        <f t="shared" si="0"/>
        <v>43577</v>
      </c>
      <c r="X3" s="20">
        <f t="shared" si="0"/>
        <v>43578</v>
      </c>
      <c r="Y3" s="20">
        <f t="shared" si="0"/>
        <v>43579</v>
      </c>
      <c r="Z3" s="20">
        <f t="shared" si="0"/>
        <v>43580</v>
      </c>
      <c r="AA3" s="20">
        <f t="shared" si="0"/>
        <v>43581</v>
      </c>
      <c r="AB3" s="62">
        <f t="shared" si="0"/>
        <v>43582</v>
      </c>
      <c r="AC3" s="62">
        <f t="shared" si="0"/>
        <v>43583</v>
      </c>
      <c r="AD3" s="20">
        <f t="shared" si="0"/>
        <v>43584</v>
      </c>
      <c r="AE3" s="20">
        <f>AE2</f>
        <v>43585</v>
      </c>
      <c r="AF3" s="20">
        <f>AF2</f>
        <v>43555</v>
      </c>
      <c r="AG3" s="61"/>
    </row>
    <row r="4" spans="1:33" s="37" customFormat="1" ht="21" customHeight="1">
      <c r="A4" s="63" t="str">
        <f>Données!A4</f>
        <v>Christophe GASNIER</v>
      </c>
      <c r="B4" s="101"/>
      <c r="C4" s="22"/>
      <c r="D4" s="22"/>
      <c r="E4" s="22"/>
      <c r="F4" s="22"/>
      <c r="G4" s="56"/>
      <c r="H4" s="56"/>
      <c r="I4" s="22"/>
      <c r="J4" s="22"/>
      <c r="K4" s="22"/>
      <c r="L4" s="22"/>
      <c r="M4" s="22"/>
      <c r="N4" s="56"/>
      <c r="O4" s="56"/>
      <c r="P4" s="22"/>
      <c r="Q4" s="22"/>
      <c r="R4" s="22"/>
      <c r="S4" s="22"/>
      <c r="T4" s="22"/>
      <c r="U4" s="56"/>
      <c r="V4" s="56"/>
      <c r="W4" s="78"/>
      <c r="X4" s="22"/>
      <c r="Y4" s="22"/>
      <c r="Z4" s="22"/>
      <c r="AA4" s="22"/>
      <c r="AB4" s="56"/>
      <c r="AC4" s="56"/>
      <c r="AD4" s="22"/>
      <c r="AE4" s="58"/>
      <c r="AF4" s="59"/>
      <c r="AG4" s="72">
        <f>SUM(B4:AE4)</f>
        <v>0</v>
      </c>
    </row>
    <row r="5" spans="1:33" s="37" customFormat="1" ht="21" customHeight="1">
      <c r="A5" s="64" t="str">
        <f>Données!A5</f>
        <v>B</v>
      </c>
      <c r="B5" s="102" t="s">
        <v>4</v>
      </c>
      <c r="C5" s="26" t="s">
        <v>4</v>
      </c>
      <c r="D5" s="26" t="s">
        <v>4</v>
      </c>
      <c r="E5" s="26" t="s">
        <v>4</v>
      </c>
      <c r="F5" s="26" t="s">
        <v>4</v>
      </c>
      <c r="G5" s="56"/>
      <c r="H5" s="56"/>
      <c r="I5" s="26"/>
      <c r="J5" s="26"/>
      <c r="K5" s="26"/>
      <c r="L5" s="26"/>
      <c r="M5" s="26"/>
      <c r="N5" s="56"/>
      <c r="O5" s="56"/>
      <c r="P5" s="26"/>
      <c r="Q5" s="26"/>
      <c r="R5" s="26"/>
      <c r="S5" s="26"/>
      <c r="T5" s="26"/>
      <c r="U5" s="56"/>
      <c r="V5" s="56"/>
      <c r="W5" s="78"/>
      <c r="X5" s="26"/>
      <c r="Y5" s="26"/>
      <c r="Z5" s="26"/>
      <c r="AA5" s="26"/>
      <c r="AB5" s="56"/>
      <c r="AC5" s="56"/>
      <c r="AD5" s="26"/>
      <c r="AE5" s="46"/>
      <c r="AF5" s="59"/>
      <c r="AG5" s="72">
        <f>SUM(B5:AD5)</f>
        <v>0</v>
      </c>
    </row>
    <row r="6" spans="1:33" s="37" customFormat="1" ht="21" customHeight="1">
      <c r="A6" s="63" t="str">
        <f>Données!A6</f>
        <v xml:space="preserve">C </v>
      </c>
      <c r="B6" s="101"/>
      <c r="C6" s="22"/>
      <c r="D6" s="22"/>
      <c r="E6" s="22"/>
      <c r="F6" s="22"/>
      <c r="G6" s="56"/>
      <c r="H6" s="56"/>
      <c r="I6" s="22"/>
      <c r="J6" s="22"/>
      <c r="K6" s="22"/>
      <c r="L6" s="22"/>
      <c r="M6" s="22"/>
      <c r="N6" s="56"/>
      <c r="O6" s="56"/>
      <c r="P6" s="22"/>
      <c r="Q6" s="22"/>
      <c r="R6" s="22"/>
      <c r="S6" s="22"/>
      <c r="T6" s="22"/>
      <c r="U6" s="56"/>
      <c r="V6" s="56"/>
      <c r="W6" s="78"/>
      <c r="X6" s="22"/>
      <c r="Y6" s="22"/>
      <c r="Z6" s="22"/>
      <c r="AA6" s="22"/>
      <c r="AB6" s="56"/>
      <c r="AC6" s="56"/>
      <c r="AD6" s="22"/>
      <c r="AE6" s="58"/>
      <c r="AF6" s="59"/>
      <c r="AG6" s="72">
        <f>SUM(B6:AD6)</f>
        <v>0</v>
      </c>
    </row>
    <row r="7" spans="1:33" s="37" customFormat="1" ht="21" customHeight="1">
      <c r="A7" s="64" t="str">
        <f>Données!A7</f>
        <v>D</v>
      </c>
      <c r="B7" s="102"/>
      <c r="C7" s="26"/>
      <c r="D7" s="26"/>
      <c r="E7" s="26" t="s">
        <v>4</v>
      </c>
      <c r="F7" s="26"/>
      <c r="G7" s="56"/>
      <c r="H7" s="56"/>
      <c r="I7" s="26"/>
      <c r="J7" s="26"/>
      <c r="K7" s="26"/>
      <c r="L7" s="26"/>
      <c r="M7" s="26"/>
      <c r="N7" s="56"/>
      <c r="O7" s="56"/>
      <c r="P7" s="26"/>
      <c r="Q7" s="26"/>
      <c r="R7" s="26"/>
      <c r="S7" s="26"/>
      <c r="T7" s="26"/>
      <c r="U7" s="56"/>
      <c r="V7" s="56"/>
      <c r="W7" s="78"/>
      <c r="X7" s="26"/>
      <c r="Y7" s="26"/>
      <c r="Z7" s="26"/>
      <c r="AA7" s="26"/>
      <c r="AB7" s="56"/>
      <c r="AC7" s="56"/>
      <c r="AD7" s="26"/>
      <c r="AE7" s="46"/>
      <c r="AF7" s="59"/>
      <c r="AG7" s="72">
        <f>SUM(B7:AD7)</f>
        <v>0</v>
      </c>
    </row>
    <row r="8" spans="1:33" s="37" customFormat="1" ht="15.6" customHeight="1">
      <c r="A8" s="63" t="str">
        <f>Données!A8</f>
        <v>E</v>
      </c>
      <c r="B8" s="101"/>
      <c r="C8" s="22"/>
      <c r="D8" s="22"/>
      <c r="E8" s="22"/>
      <c r="F8" s="22"/>
      <c r="G8" s="56"/>
      <c r="H8" s="56"/>
      <c r="I8" s="22"/>
      <c r="J8" s="22"/>
      <c r="K8" s="22"/>
      <c r="L8" s="22"/>
      <c r="M8" s="22"/>
      <c r="N8" s="56"/>
      <c r="O8" s="56"/>
      <c r="P8" s="22"/>
      <c r="Q8" s="22"/>
      <c r="R8" s="22"/>
      <c r="S8" s="22"/>
      <c r="T8" s="22"/>
      <c r="U8" s="56"/>
      <c r="V8" s="56"/>
      <c r="W8" s="78"/>
      <c r="X8" s="22"/>
      <c r="Y8" s="22"/>
      <c r="Z8" s="22"/>
      <c r="AA8" s="22"/>
      <c r="AB8" s="56"/>
      <c r="AC8" s="56"/>
      <c r="AD8" s="22"/>
      <c r="AE8" s="58"/>
      <c r="AF8" s="59"/>
      <c r="AG8" s="72">
        <f>SUM(B8:AD8)</f>
        <v>0</v>
      </c>
    </row>
    <row r="9" spans="1:33" s="37" customFormat="1" ht="21" customHeight="1">
      <c r="A9" s="64" t="str">
        <f>Données!A9</f>
        <v>F</v>
      </c>
      <c r="B9" s="102"/>
      <c r="C9" s="26"/>
      <c r="D9" s="26"/>
      <c r="E9" s="26"/>
      <c r="F9" s="26"/>
      <c r="G9" s="56"/>
      <c r="H9" s="56"/>
      <c r="I9" s="26"/>
      <c r="J9" s="26"/>
      <c r="K9" s="26"/>
      <c r="L9" s="26"/>
      <c r="M9" s="26"/>
      <c r="N9" s="56"/>
      <c r="O9" s="56"/>
      <c r="P9" s="26"/>
      <c r="Q9" s="26"/>
      <c r="R9" s="26"/>
      <c r="S9" s="26"/>
      <c r="T9" s="26"/>
      <c r="U9" s="56"/>
      <c r="V9" s="56"/>
      <c r="W9" s="78"/>
      <c r="X9" s="26"/>
      <c r="Y9" s="26"/>
      <c r="Z9" s="26"/>
      <c r="AA9" s="26"/>
      <c r="AB9" s="56"/>
      <c r="AC9" s="56"/>
      <c r="AD9" s="26"/>
      <c r="AE9" s="46"/>
      <c r="AF9" s="59"/>
      <c r="AG9" s="72">
        <f>SUM(B9:AD9)</f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1">A4</f>
        <v>Christophe GASNIER</v>
      </c>
      <c r="B12" s="125">
        <f>Données!B4</f>
        <v>40</v>
      </c>
      <c r="C12" s="97">
        <f>Mars!C12+Avril!AG4</f>
        <v>3</v>
      </c>
      <c r="D12" s="142">
        <f>Decembre!D12</f>
        <v>37</v>
      </c>
      <c r="E12" s="2"/>
      <c r="F12" s="2" t="s">
        <v>4</v>
      </c>
      <c r="G12" s="2"/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1"/>
        <v>B</v>
      </c>
      <c r="B13" s="127">
        <f>Données!B5</f>
        <v>43.5</v>
      </c>
      <c r="C13" s="98">
        <f>Mars!C13+Avril!AG5</f>
        <v>0</v>
      </c>
      <c r="D13" s="143">
        <f>Decembre!D13</f>
        <v>43.5</v>
      </c>
      <c r="E13" s="10"/>
      <c r="F13" s="81"/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1"/>
        <v xml:space="preserve">C </v>
      </c>
      <c r="B14" s="125">
        <f>Données!B6</f>
        <v>36</v>
      </c>
      <c r="C14" s="97">
        <f>Mars!C14+Avril!AG6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1"/>
        <v>D</v>
      </c>
      <c r="B15" s="127">
        <f>Données!B7</f>
        <v>34</v>
      </c>
      <c r="C15" s="98">
        <f>Mars!C15+Avril!AG7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1"/>
        <v>E</v>
      </c>
      <c r="B16" s="125">
        <f>Données!B8</f>
        <v>0</v>
      </c>
      <c r="C16" s="97">
        <f>Mars!C16+Avril!AG8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1"/>
        <v>F</v>
      </c>
      <c r="B17" s="127">
        <f>Données!B9</f>
        <v>0</v>
      </c>
      <c r="C17" s="98">
        <f>Mars!C17+Avril!AG9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G11:I11"/>
    <mergeCell ref="G13:I13"/>
    <mergeCell ref="AD1:AE1"/>
    <mergeCell ref="W1:AC1"/>
    <mergeCell ref="P1:V1"/>
    <mergeCell ref="B1:H1"/>
    <mergeCell ref="I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8" width="8.77734375" style="3" customWidth="1"/>
    <col min="39" max="16384" width="11.5546875" style="3"/>
  </cols>
  <sheetData>
    <row r="1" spans="1:33" s="37" customFormat="1" ht="39" customHeight="1">
      <c r="A1" s="35">
        <v>2019</v>
      </c>
      <c r="B1" s="174" t="s">
        <v>7</v>
      </c>
      <c r="C1" s="174"/>
      <c r="D1" s="174"/>
      <c r="E1" s="174"/>
      <c r="F1" s="174"/>
      <c r="G1" s="174" t="str">
        <f>+B1</f>
        <v>MAI</v>
      </c>
      <c r="H1" s="174"/>
      <c r="I1" s="174"/>
      <c r="J1" s="174"/>
      <c r="K1" s="174"/>
      <c r="L1" s="174"/>
      <c r="M1" s="174"/>
      <c r="N1" s="174" t="str">
        <f>+B1</f>
        <v>MAI</v>
      </c>
      <c r="O1" s="174"/>
      <c r="P1" s="174"/>
      <c r="Q1" s="174"/>
      <c r="R1" s="174"/>
      <c r="S1" s="174"/>
      <c r="T1" s="174"/>
      <c r="U1" s="174" t="str">
        <f>+B1</f>
        <v>MAI</v>
      </c>
      <c r="V1" s="174"/>
      <c r="W1" s="174"/>
      <c r="X1" s="174"/>
      <c r="Y1" s="174"/>
      <c r="Z1" s="174"/>
      <c r="AA1" s="174"/>
      <c r="AB1" s="174" t="str">
        <f>+B1</f>
        <v>MAI</v>
      </c>
      <c r="AC1" s="175"/>
      <c r="AD1" s="175"/>
      <c r="AE1" s="175"/>
      <c r="AF1" s="175"/>
      <c r="AG1" s="36"/>
    </row>
    <row r="2" spans="1:33" s="39" customFormat="1" ht="15.6">
      <c r="A2" s="14" t="str">
        <f>Données!A2</f>
        <v>CONGÉS  ERE 2019</v>
      </c>
      <c r="B2" s="76">
        <v>43586</v>
      </c>
      <c r="C2" s="15">
        <v>43587</v>
      </c>
      <c r="D2" s="15">
        <v>43588</v>
      </c>
      <c r="E2" s="54">
        <v>43589</v>
      </c>
      <c r="F2" s="54">
        <v>43590</v>
      </c>
      <c r="G2" s="15">
        <v>43591</v>
      </c>
      <c r="H2" s="15">
        <v>43592</v>
      </c>
      <c r="I2" s="76">
        <v>43593</v>
      </c>
      <c r="J2" s="15">
        <v>43594</v>
      </c>
      <c r="K2" s="15">
        <v>43595</v>
      </c>
      <c r="L2" s="54">
        <v>43596</v>
      </c>
      <c r="M2" s="54">
        <v>43597</v>
      </c>
      <c r="N2" s="15">
        <v>43598</v>
      </c>
      <c r="O2" s="15">
        <v>43599</v>
      </c>
      <c r="P2" s="15">
        <v>43600</v>
      </c>
      <c r="Q2" s="15">
        <v>43601</v>
      </c>
      <c r="R2" s="15">
        <v>43602</v>
      </c>
      <c r="S2" s="54">
        <v>43603</v>
      </c>
      <c r="T2" s="54">
        <v>43604</v>
      </c>
      <c r="U2" s="15">
        <v>43605</v>
      </c>
      <c r="V2" s="15">
        <v>43606</v>
      </c>
      <c r="W2" s="15">
        <v>43607</v>
      </c>
      <c r="X2" s="15">
        <v>43608</v>
      </c>
      <c r="Y2" s="15">
        <v>43609</v>
      </c>
      <c r="Z2" s="54">
        <v>43610</v>
      </c>
      <c r="AA2" s="54">
        <v>43611</v>
      </c>
      <c r="AB2" s="15">
        <v>43612</v>
      </c>
      <c r="AC2" s="15">
        <v>43613</v>
      </c>
      <c r="AD2" s="82">
        <v>43614</v>
      </c>
      <c r="AE2" s="76">
        <v>43615</v>
      </c>
      <c r="AF2" s="82">
        <v>43616</v>
      </c>
      <c r="AG2" s="38"/>
    </row>
    <row r="3" spans="1:33" s="44" customFormat="1" ht="24" customHeight="1">
      <c r="A3" s="40" t="s">
        <v>0</v>
      </c>
      <c r="B3" s="79">
        <f>B2</f>
        <v>43586</v>
      </c>
      <c r="C3" s="42">
        <f t="shared" ref="C3:AD3" si="0">C2</f>
        <v>43587</v>
      </c>
      <c r="D3" s="42">
        <f t="shared" si="0"/>
        <v>43588</v>
      </c>
      <c r="E3" s="55">
        <f t="shared" si="0"/>
        <v>43589</v>
      </c>
      <c r="F3" s="55">
        <f t="shared" si="0"/>
        <v>43590</v>
      </c>
      <c r="G3" s="42">
        <f t="shared" si="0"/>
        <v>43591</v>
      </c>
      <c r="H3" s="42">
        <f t="shared" si="0"/>
        <v>43592</v>
      </c>
      <c r="I3" s="79">
        <f t="shared" si="0"/>
        <v>43593</v>
      </c>
      <c r="J3" s="42">
        <f t="shared" si="0"/>
        <v>43594</v>
      </c>
      <c r="K3" s="42">
        <f t="shared" si="0"/>
        <v>43595</v>
      </c>
      <c r="L3" s="55">
        <f t="shared" si="0"/>
        <v>43596</v>
      </c>
      <c r="M3" s="55">
        <f t="shared" si="0"/>
        <v>43597</v>
      </c>
      <c r="N3" s="42">
        <f t="shared" si="0"/>
        <v>43598</v>
      </c>
      <c r="O3" s="42">
        <f t="shared" si="0"/>
        <v>43599</v>
      </c>
      <c r="P3" s="42">
        <f t="shared" si="0"/>
        <v>43600</v>
      </c>
      <c r="Q3" s="42">
        <f t="shared" si="0"/>
        <v>43601</v>
      </c>
      <c r="R3" s="42">
        <f t="shared" si="0"/>
        <v>43602</v>
      </c>
      <c r="S3" s="55">
        <f t="shared" si="0"/>
        <v>43603</v>
      </c>
      <c r="T3" s="55">
        <f t="shared" si="0"/>
        <v>43604</v>
      </c>
      <c r="U3" s="42">
        <f t="shared" si="0"/>
        <v>43605</v>
      </c>
      <c r="V3" s="42">
        <f t="shared" si="0"/>
        <v>43606</v>
      </c>
      <c r="W3" s="42">
        <f t="shared" si="0"/>
        <v>43607</v>
      </c>
      <c r="X3" s="42">
        <f t="shared" si="0"/>
        <v>43608</v>
      </c>
      <c r="Y3" s="42">
        <f t="shared" si="0"/>
        <v>43609</v>
      </c>
      <c r="Z3" s="55">
        <f t="shared" si="0"/>
        <v>43610</v>
      </c>
      <c r="AA3" s="55">
        <f t="shared" si="0"/>
        <v>43611</v>
      </c>
      <c r="AB3" s="42">
        <f t="shared" si="0"/>
        <v>43612</v>
      </c>
      <c r="AC3" s="42">
        <f t="shared" si="0"/>
        <v>43613</v>
      </c>
      <c r="AD3" s="85">
        <f t="shared" si="0"/>
        <v>43614</v>
      </c>
      <c r="AE3" s="79">
        <f>AE2</f>
        <v>43615</v>
      </c>
      <c r="AF3" s="85">
        <f>AF2</f>
        <v>43616</v>
      </c>
      <c r="AG3" s="43"/>
    </row>
    <row r="4" spans="1:33" s="37" customFormat="1" ht="21" customHeight="1">
      <c r="A4" s="63" t="str">
        <f>+Données!A4</f>
        <v>Christophe GASNIER</v>
      </c>
      <c r="B4" s="78"/>
      <c r="C4" s="22"/>
      <c r="D4" s="22"/>
      <c r="E4" s="56"/>
      <c r="F4" s="56"/>
      <c r="G4" s="22"/>
      <c r="H4" s="22"/>
      <c r="I4" s="78"/>
      <c r="J4" s="22"/>
      <c r="K4" s="22"/>
      <c r="L4" s="56"/>
      <c r="M4" s="56"/>
      <c r="N4" s="22"/>
      <c r="O4" s="22"/>
      <c r="P4" s="22"/>
      <c r="Q4" s="22"/>
      <c r="R4" s="22"/>
      <c r="S4" s="56"/>
      <c r="T4" s="56"/>
      <c r="U4" s="22"/>
      <c r="V4" s="22"/>
      <c r="W4" s="22"/>
      <c r="X4" s="22"/>
      <c r="Y4" s="22"/>
      <c r="Z4" s="56"/>
      <c r="AA4" s="56"/>
      <c r="AB4" s="22"/>
      <c r="AC4" s="22"/>
      <c r="AD4" s="22"/>
      <c r="AE4" s="80"/>
      <c r="AF4" s="48"/>
      <c r="AG4" s="72">
        <f t="shared" ref="AG4:AG9" si="1">SUM(B4:AE4)</f>
        <v>0</v>
      </c>
    </row>
    <row r="5" spans="1:33" s="37" customFormat="1" ht="21" customHeight="1">
      <c r="A5" s="64" t="str">
        <f>Données!A5</f>
        <v>B</v>
      </c>
      <c r="B5" s="78" t="s">
        <v>4</v>
      </c>
      <c r="C5" s="26" t="s">
        <v>4</v>
      </c>
      <c r="D5" s="26" t="s">
        <v>4</v>
      </c>
      <c r="E5" s="56" t="s">
        <v>4</v>
      </c>
      <c r="F5" s="56" t="s">
        <v>4</v>
      </c>
      <c r="G5" s="26"/>
      <c r="H5" s="26"/>
      <c r="I5" s="78"/>
      <c r="J5" s="26"/>
      <c r="K5" s="26"/>
      <c r="L5" s="56"/>
      <c r="M5" s="56"/>
      <c r="N5" s="26"/>
      <c r="O5" s="26"/>
      <c r="P5" s="26"/>
      <c r="Q5" s="26"/>
      <c r="R5" s="26"/>
      <c r="S5" s="56"/>
      <c r="T5" s="56"/>
      <c r="U5" s="26"/>
      <c r="V5" s="26"/>
      <c r="W5" s="26"/>
      <c r="X5" s="26"/>
      <c r="Y5" s="26"/>
      <c r="Z5" s="56"/>
      <c r="AA5" s="56"/>
      <c r="AB5" s="26"/>
      <c r="AC5" s="26"/>
      <c r="AD5" s="26"/>
      <c r="AE5" s="80"/>
      <c r="AF5" s="47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78"/>
      <c r="C6" s="22"/>
      <c r="D6" s="22"/>
      <c r="E6" s="56"/>
      <c r="F6" s="56"/>
      <c r="G6" s="22"/>
      <c r="H6" s="22"/>
      <c r="I6" s="78"/>
      <c r="J6" s="22"/>
      <c r="K6" s="22"/>
      <c r="L6" s="56"/>
      <c r="M6" s="56"/>
      <c r="N6" s="22"/>
      <c r="O6" s="22"/>
      <c r="P6" s="22"/>
      <c r="Q6" s="22"/>
      <c r="R6" s="22"/>
      <c r="S6" s="56"/>
      <c r="T6" s="56"/>
      <c r="U6" s="22"/>
      <c r="V6" s="22"/>
      <c r="W6" s="22"/>
      <c r="X6" s="22"/>
      <c r="Y6" s="22"/>
      <c r="Z6" s="56"/>
      <c r="AA6" s="56"/>
      <c r="AB6" s="22"/>
      <c r="AC6" s="22"/>
      <c r="AD6" s="22"/>
      <c r="AE6" s="80"/>
      <c r="AF6" s="48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78"/>
      <c r="C7" s="26"/>
      <c r="D7" s="26"/>
      <c r="E7" s="56"/>
      <c r="F7" s="56"/>
      <c r="G7" s="26"/>
      <c r="H7" s="26"/>
      <c r="I7" s="78"/>
      <c r="J7" s="26"/>
      <c r="K7" s="26"/>
      <c r="L7" s="56"/>
      <c r="M7" s="56"/>
      <c r="N7" s="26"/>
      <c r="O7" s="26"/>
      <c r="P7" s="26"/>
      <c r="Q7" s="26"/>
      <c r="R7" s="26"/>
      <c r="S7" s="56"/>
      <c r="T7" s="56"/>
      <c r="U7" s="26"/>
      <c r="V7" s="26"/>
      <c r="W7" s="26"/>
      <c r="X7" s="26"/>
      <c r="Y7" s="26"/>
      <c r="Z7" s="56"/>
      <c r="AA7" s="56"/>
      <c r="AB7" s="26"/>
      <c r="AC7" s="26"/>
      <c r="AD7" s="26"/>
      <c r="AE7" s="80"/>
      <c r="AF7" s="47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78"/>
      <c r="C8" s="22"/>
      <c r="D8" s="22"/>
      <c r="E8" s="56"/>
      <c r="F8" s="56"/>
      <c r="G8" s="22"/>
      <c r="H8" s="22"/>
      <c r="I8" s="78"/>
      <c r="J8" s="22"/>
      <c r="K8" s="22"/>
      <c r="L8" s="56"/>
      <c r="M8" s="56"/>
      <c r="N8" s="22"/>
      <c r="O8" s="22"/>
      <c r="P8" s="22"/>
      <c r="Q8" s="22"/>
      <c r="R8" s="22"/>
      <c r="S8" s="56"/>
      <c r="T8" s="56"/>
      <c r="U8" s="22"/>
      <c r="V8" s="22"/>
      <c r="W8" s="22"/>
      <c r="X8" s="22"/>
      <c r="Y8" s="22"/>
      <c r="Z8" s="56"/>
      <c r="AA8" s="56"/>
      <c r="AB8" s="22"/>
      <c r="AC8" s="22"/>
      <c r="AD8" s="22"/>
      <c r="AE8" s="80"/>
      <c r="AF8" s="48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78"/>
      <c r="C9" s="26"/>
      <c r="D9" s="26"/>
      <c r="E9" s="56"/>
      <c r="F9" s="56"/>
      <c r="G9" s="26"/>
      <c r="H9" s="26"/>
      <c r="I9" s="78"/>
      <c r="J9" s="26"/>
      <c r="K9" s="26"/>
      <c r="L9" s="56"/>
      <c r="M9" s="56"/>
      <c r="N9" s="26"/>
      <c r="O9" s="26"/>
      <c r="P9" s="26"/>
      <c r="Q9" s="26"/>
      <c r="R9" s="26"/>
      <c r="S9" s="56"/>
      <c r="T9" s="56"/>
      <c r="U9" s="26"/>
      <c r="V9" s="26"/>
      <c r="W9" s="26"/>
      <c r="X9" s="26"/>
      <c r="Y9" s="26"/>
      <c r="Z9" s="56"/>
      <c r="AA9" s="56"/>
      <c r="AB9" s="26"/>
      <c r="AC9" s="26"/>
      <c r="AD9" s="26"/>
      <c r="AE9" s="80"/>
      <c r="AF9" s="47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29" t="s">
        <v>2</v>
      </c>
      <c r="E11" s="7"/>
      <c r="F11" s="75"/>
      <c r="G11" s="178" t="s">
        <v>18</v>
      </c>
      <c r="H11" s="178"/>
      <c r="I11" s="178"/>
      <c r="J11" s="6"/>
      <c r="K11" s="7"/>
      <c r="L11" s="91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Avril!C12+Mai!AG4</f>
        <v>3</v>
      </c>
      <c r="D12" s="126">
        <f>Decembre!D12</f>
        <v>37</v>
      </c>
      <c r="E12" s="2"/>
      <c r="F12" s="2"/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Avril!C13+Mai!AG5</f>
        <v>0</v>
      </c>
      <c r="D13" s="128">
        <f>Decembre!D13</f>
        <v>43.5</v>
      </c>
      <c r="E13" s="10"/>
      <c r="F13" s="81"/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Avril!C14+Mai!AG6</f>
        <v>0</v>
      </c>
      <c r="D14" s="126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Avril!C15+Mai!AG7</f>
        <v>0</v>
      </c>
      <c r="D15" s="128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Avril!C16+Mai!AG8</f>
        <v>0</v>
      </c>
      <c r="D16" s="126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Avril!C17+Mai!AG9</f>
        <v>0</v>
      </c>
      <c r="D17" s="128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G11:I11"/>
    <mergeCell ref="G13:I13"/>
    <mergeCell ref="AB1:AF1"/>
    <mergeCell ref="B1:F1"/>
    <mergeCell ref="G1:M1"/>
    <mergeCell ref="N1:T1"/>
    <mergeCell ref="U1:AA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5" width="8.77734375" style="3" customWidth="1"/>
    <col min="36" max="16384" width="11.5546875" style="3"/>
  </cols>
  <sheetData>
    <row r="1" spans="1:33" s="37" customFormat="1" ht="39" customHeight="1">
      <c r="A1" s="35">
        <v>2019</v>
      </c>
      <c r="B1" s="180" t="s">
        <v>9</v>
      </c>
      <c r="C1" s="183"/>
      <c r="D1" s="183" t="str">
        <f>+B1</f>
        <v>JUIN</v>
      </c>
      <c r="E1" s="183"/>
      <c r="F1" s="183"/>
      <c r="G1" s="183"/>
      <c r="H1" s="183"/>
      <c r="I1" s="183"/>
      <c r="J1" s="183"/>
      <c r="K1" s="183" t="str">
        <f>+B1</f>
        <v>JUIN</v>
      </c>
      <c r="L1" s="183"/>
      <c r="M1" s="183"/>
      <c r="N1" s="183"/>
      <c r="O1" s="183"/>
      <c r="P1" s="183"/>
      <c r="Q1" s="183"/>
      <c r="R1" s="183" t="str">
        <f>+B1</f>
        <v>JUIN</v>
      </c>
      <c r="S1" s="183"/>
      <c r="T1" s="183"/>
      <c r="U1" s="183"/>
      <c r="V1" s="183"/>
      <c r="W1" s="183"/>
      <c r="X1" s="183"/>
      <c r="Y1" s="183" t="str">
        <f>+B1</f>
        <v>JUIN</v>
      </c>
      <c r="Z1" s="183"/>
      <c r="AA1" s="183"/>
      <c r="AB1" s="183"/>
      <c r="AC1" s="183"/>
      <c r="AD1" s="183"/>
      <c r="AE1" s="183"/>
      <c r="AF1" s="60"/>
      <c r="AG1" s="36"/>
    </row>
    <row r="2" spans="1:33" s="39" customFormat="1" ht="15.6">
      <c r="A2" s="14" t="str">
        <f>Données!A2</f>
        <v>CONGÉS  ERE 2019</v>
      </c>
      <c r="B2" s="82">
        <v>43617</v>
      </c>
      <c r="C2" s="54">
        <v>43618</v>
      </c>
      <c r="D2" s="15">
        <v>43619</v>
      </c>
      <c r="E2" s="15">
        <v>43620</v>
      </c>
      <c r="F2" s="15">
        <v>43621</v>
      </c>
      <c r="G2" s="15">
        <v>43622</v>
      </c>
      <c r="H2" s="15">
        <v>43623</v>
      </c>
      <c r="I2" s="54">
        <v>43624</v>
      </c>
      <c r="J2" s="54">
        <v>43625</v>
      </c>
      <c r="K2" s="76">
        <v>43626</v>
      </c>
      <c r="L2" s="15">
        <v>43627</v>
      </c>
      <c r="M2" s="15">
        <v>43628</v>
      </c>
      <c r="N2" s="15">
        <v>43629</v>
      </c>
      <c r="O2" s="15">
        <v>43630</v>
      </c>
      <c r="P2" s="54">
        <v>43631</v>
      </c>
      <c r="Q2" s="54">
        <v>43632</v>
      </c>
      <c r="R2" s="15">
        <v>43633</v>
      </c>
      <c r="S2" s="15">
        <v>43634</v>
      </c>
      <c r="T2" s="15">
        <v>43635</v>
      </c>
      <c r="U2" s="15">
        <v>43636</v>
      </c>
      <c r="V2" s="15">
        <v>43637</v>
      </c>
      <c r="W2" s="54">
        <v>43638</v>
      </c>
      <c r="X2" s="54">
        <v>43639</v>
      </c>
      <c r="Y2" s="15">
        <v>43640</v>
      </c>
      <c r="Z2" s="15">
        <v>43641</v>
      </c>
      <c r="AA2" s="15">
        <v>43642</v>
      </c>
      <c r="AB2" s="15">
        <v>43643</v>
      </c>
      <c r="AC2" s="15">
        <v>43644</v>
      </c>
      <c r="AD2" s="54">
        <v>43645</v>
      </c>
      <c r="AE2" s="54">
        <v>43646</v>
      </c>
      <c r="AF2" s="15">
        <v>43647</v>
      </c>
      <c r="AG2" s="38"/>
    </row>
    <row r="3" spans="1:33" s="44" customFormat="1" ht="24" customHeight="1">
      <c r="A3" s="40" t="s">
        <v>0</v>
      </c>
      <c r="B3" s="85">
        <f>B2</f>
        <v>43617</v>
      </c>
      <c r="C3" s="55">
        <f t="shared" ref="C3:AD3" si="0">C2</f>
        <v>43618</v>
      </c>
      <c r="D3" s="42">
        <f t="shared" si="0"/>
        <v>43619</v>
      </c>
      <c r="E3" s="42">
        <f t="shared" si="0"/>
        <v>43620</v>
      </c>
      <c r="F3" s="42">
        <f t="shared" si="0"/>
        <v>43621</v>
      </c>
      <c r="G3" s="42">
        <f t="shared" si="0"/>
        <v>43622</v>
      </c>
      <c r="H3" s="42">
        <f t="shared" si="0"/>
        <v>43623</v>
      </c>
      <c r="I3" s="55">
        <f t="shared" si="0"/>
        <v>43624</v>
      </c>
      <c r="J3" s="55">
        <f t="shared" si="0"/>
        <v>43625</v>
      </c>
      <c r="K3" s="79">
        <f t="shared" si="0"/>
        <v>43626</v>
      </c>
      <c r="L3" s="42">
        <f t="shared" si="0"/>
        <v>43627</v>
      </c>
      <c r="M3" s="42">
        <f t="shared" si="0"/>
        <v>43628</v>
      </c>
      <c r="N3" s="42">
        <f t="shared" si="0"/>
        <v>43629</v>
      </c>
      <c r="O3" s="42">
        <f t="shared" si="0"/>
        <v>43630</v>
      </c>
      <c r="P3" s="55">
        <f t="shared" si="0"/>
        <v>43631</v>
      </c>
      <c r="Q3" s="55">
        <f t="shared" si="0"/>
        <v>43632</v>
      </c>
      <c r="R3" s="42">
        <f t="shared" si="0"/>
        <v>43633</v>
      </c>
      <c r="S3" s="42">
        <f t="shared" si="0"/>
        <v>43634</v>
      </c>
      <c r="T3" s="42">
        <f t="shared" si="0"/>
        <v>43635</v>
      </c>
      <c r="U3" s="42">
        <f t="shared" si="0"/>
        <v>43636</v>
      </c>
      <c r="V3" s="42">
        <f t="shared" si="0"/>
        <v>43637</v>
      </c>
      <c r="W3" s="55">
        <f t="shared" si="0"/>
        <v>43638</v>
      </c>
      <c r="X3" s="55">
        <f t="shared" si="0"/>
        <v>43639</v>
      </c>
      <c r="Y3" s="42">
        <f t="shared" si="0"/>
        <v>43640</v>
      </c>
      <c r="Z3" s="42">
        <f t="shared" si="0"/>
        <v>43641</v>
      </c>
      <c r="AA3" s="42">
        <f t="shared" si="0"/>
        <v>43642</v>
      </c>
      <c r="AB3" s="42">
        <f t="shared" si="0"/>
        <v>43643</v>
      </c>
      <c r="AC3" s="42">
        <f t="shared" si="0"/>
        <v>43644</v>
      </c>
      <c r="AD3" s="55">
        <f t="shared" si="0"/>
        <v>43645</v>
      </c>
      <c r="AE3" s="55">
        <f>AE2</f>
        <v>43646</v>
      </c>
      <c r="AF3" s="42">
        <f>AF2</f>
        <v>43647</v>
      </c>
      <c r="AG3" s="43"/>
    </row>
    <row r="4" spans="1:33" s="37" customFormat="1" ht="21" customHeight="1">
      <c r="A4" s="63" t="str">
        <f>+Données!A4</f>
        <v>Christophe GASNIER</v>
      </c>
      <c r="B4" s="22"/>
      <c r="C4" s="56"/>
      <c r="D4" s="22"/>
      <c r="E4" s="22"/>
      <c r="F4" s="22"/>
      <c r="G4" s="22"/>
      <c r="H4" s="22"/>
      <c r="I4" s="56"/>
      <c r="J4" s="56"/>
      <c r="K4" s="78"/>
      <c r="L4" s="22"/>
      <c r="M4" s="22"/>
      <c r="N4" s="22"/>
      <c r="O4" s="22"/>
      <c r="P4" s="56"/>
      <c r="Q4" s="56"/>
      <c r="R4" s="22"/>
      <c r="S4" s="22"/>
      <c r="T4" s="22"/>
      <c r="U4" s="22"/>
      <c r="V4" s="22"/>
      <c r="W4" s="56"/>
      <c r="X4" s="56"/>
      <c r="Y4" s="22"/>
      <c r="Z4" s="22"/>
      <c r="AA4" s="22"/>
      <c r="AB4" s="22"/>
      <c r="AC4" s="22"/>
      <c r="AD4" s="56"/>
      <c r="AE4" s="57"/>
      <c r="AF4" s="48"/>
      <c r="AG4" s="72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26" t="s">
        <v>4</v>
      </c>
      <c r="C5" s="56" t="s">
        <v>4</v>
      </c>
      <c r="D5" s="26" t="s">
        <v>4</v>
      </c>
      <c r="E5" s="26" t="s">
        <v>4</v>
      </c>
      <c r="F5" s="26" t="s">
        <v>4</v>
      </c>
      <c r="G5" s="26"/>
      <c r="H5" s="26"/>
      <c r="I5" s="56"/>
      <c r="J5" s="56"/>
      <c r="K5" s="78"/>
      <c r="L5" s="26"/>
      <c r="M5" s="26"/>
      <c r="N5" s="26"/>
      <c r="O5" s="26"/>
      <c r="P5" s="56"/>
      <c r="Q5" s="56"/>
      <c r="R5" s="26"/>
      <c r="S5" s="26"/>
      <c r="T5" s="26"/>
      <c r="U5" s="26"/>
      <c r="V5" s="26"/>
      <c r="W5" s="56"/>
      <c r="X5" s="56"/>
      <c r="Y5" s="26"/>
      <c r="Z5" s="26"/>
      <c r="AA5" s="26"/>
      <c r="AB5" s="26"/>
      <c r="AC5" s="26"/>
      <c r="AD5" s="56"/>
      <c r="AE5" s="57"/>
      <c r="AF5" s="47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22"/>
      <c r="C6" s="56"/>
      <c r="D6" s="22"/>
      <c r="E6" s="22" t="s">
        <v>4</v>
      </c>
      <c r="F6" s="22"/>
      <c r="G6" s="22"/>
      <c r="H6" s="22"/>
      <c r="I6" s="56"/>
      <c r="J6" s="56"/>
      <c r="K6" s="78"/>
      <c r="L6" s="22"/>
      <c r="M6" s="22"/>
      <c r="N6" s="22"/>
      <c r="O6" s="22"/>
      <c r="P6" s="56"/>
      <c r="Q6" s="56"/>
      <c r="R6" s="22"/>
      <c r="S6" s="22"/>
      <c r="T6" s="22"/>
      <c r="U6" s="22"/>
      <c r="V6" s="22"/>
      <c r="W6" s="56"/>
      <c r="X6" s="56"/>
      <c r="Y6" s="22"/>
      <c r="Z6" s="22"/>
      <c r="AA6" s="22"/>
      <c r="AB6" s="22"/>
      <c r="AC6" s="22"/>
      <c r="AD6" s="56"/>
      <c r="AE6" s="57"/>
      <c r="AF6" s="48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26"/>
      <c r="C7" s="56"/>
      <c r="D7" s="26"/>
      <c r="E7" s="26"/>
      <c r="F7" s="26"/>
      <c r="G7" s="26"/>
      <c r="H7" s="26"/>
      <c r="I7" s="56"/>
      <c r="J7" s="56"/>
      <c r="K7" s="78"/>
      <c r="L7" s="26"/>
      <c r="M7" s="26"/>
      <c r="N7" s="26"/>
      <c r="O7" s="26"/>
      <c r="P7" s="56"/>
      <c r="Q7" s="56"/>
      <c r="R7" s="26"/>
      <c r="S7" s="26"/>
      <c r="T7" s="26"/>
      <c r="U7" s="26"/>
      <c r="V7" s="26"/>
      <c r="W7" s="56"/>
      <c r="X7" s="56"/>
      <c r="Y7" s="26"/>
      <c r="Z7" s="26"/>
      <c r="AA7" s="26"/>
      <c r="AB7" s="26"/>
      <c r="AC7" s="26"/>
      <c r="AD7" s="56"/>
      <c r="AE7" s="57"/>
      <c r="AF7" s="47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22"/>
      <c r="C8" s="56"/>
      <c r="D8" s="22"/>
      <c r="E8" s="22"/>
      <c r="F8" s="22"/>
      <c r="G8" s="22"/>
      <c r="H8" s="22"/>
      <c r="I8" s="56"/>
      <c r="J8" s="56"/>
      <c r="K8" s="78"/>
      <c r="L8" s="22"/>
      <c r="M8" s="22"/>
      <c r="N8" s="22"/>
      <c r="O8" s="22"/>
      <c r="P8" s="56"/>
      <c r="Q8" s="56"/>
      <c r="R8" s="22"/>
      <c r="S8" s="22"/>
      <c r="T8" s="22"/>
      <c r="U8" s="22"/>
      <c r="V8" s="22"/>
      <c r="W8" s="56"/>
      <c r="X8" s="56"/>
      <c r="Y8" s="22"/>
      <c r="Z8" s="22"/>
      <c r="AA8" s="22"/>
      <c r="AB8" s="22"/>
      <c r="AC8" s="22"/>
      <c r="AD8" s="56"/>
      <c r="AE8" s="57"/>
      <c r="AF8" s="48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26"/>
      <c r="C9" s="56"/>
      <c r="D9" s="26"/>
      <c r="E9" s="26"/>
      <c r="F9" s="26"/>
      <c r="G9" s="26"/>
      <c r="H9" s="26"/>
      <c r="I9" s="56"/>
      <c r="J9" s="56"/>
      <c r="K9" s="78"/>
      <c r="L9" s="26"/>
      <c r="M9" s="26"/>
      <c r="N9" s="26"/>
      <c r="O9" s="26"/>
      <c r="P9" s="56"/>
      <c r="Q9" s="56"/>
      <c r="R9" s="26"/>
      <c r="S9" s="26"/>
      <c r="T9" s="26"/>
      <c r="U9" s="26"/>
      <c r="V9" s="26"/>
      <c r="W9" s="56"/>
      <c r="X9" s="56"/>
      <c r="Y9" s="26"/>
      <c r="Z9" s="26"/>
      <c r="AA9" s="26"/>
      <c r="AB9" s="26"/>
      <c r="AC9" s="26"/>
      <c r="AD9" s="56"/>
      <c r="AE9" s="57"/>
      <c r="AF9" s="47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Mai!C12+Juin!AG4</f>
        <v>3</v>
      </c>
      <c r="D12" s="142">
        <f>Decembre!D12</f>
        <v>37</v>
      </c>
      <c r="E12" s="2"/>
      <c r="F12" s="2"/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Mai!C13+Juin!AG5</f>
        <v>0</v>
      </c>
      <c r="D13" s="143">
        <f>Decembre!D13</f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Mai!C14+Juin!AG6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Mai!C15+Juin!AG7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Mai!C16+Juin!AG8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Mai!C17+Juin!AG9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Y1:AE1"/>
    <mergeCell ref="B1:C1"/>
    <mergeCell ref="G11:I11"/>
    <mergeCell ref="G13:I13"/>
    <mergeCell ref="D1:J1"/>
    <mergeCell ref="K1:Q1"/>
    <mergeCell ref="R1:X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5" width="8.77734375" style="3" customWidth="1"/>
    <col min="36" max="16384" width="11.5546875" style="3"/>
  </cols>
  <sheetData>
    <row r="1" spans="1:33" s="37" customFormat="1" ht="39" customHeight="1">
      <c r="A1" s="35">
        <v>2019</v>
      </c>
      <c r="B1" s="174" t="s">
        <v>10</v>
      </c>
      <c r="C1" s="174"/>
      <c r="D1" s="174"/>
      <c r="E1" s="174"/>
      <c r="F1" s="174"/>
      <c r="G1" s="174"/>
      <c r="H1" s="174"/>
      <c r="I1" s="174" t="str">
        <f>+B1</f>
        <v>JUILLET</v>
      </c>
      <c r="J1" s="174"/>
      <c r="K1" s="174"/>
      <c r="L1" s="174"/>
      <c r="M1" s="174"/>
      <c r="N1" s="174"/>
      <c r="O1" s="174"/>
      <c r="P1" s="180" t="str">
        <f>+B1</f>
        <v>JUILLET</v>
      </c>
      <c r="Q1" s="183"/>
      <c r="R1" s="183"/>
      <c r="S1" s="183"/>
      <c r="T1" s="183"/>
      <c r="U1" s="183"/>
      <c r="V1" s="183"/>
      <c r="W1" s="183" t="str">
        <f>+B1</f>
        <v>JUILLET</v>
      </c>
      <c r="X1" s="183"/>
      <c r="Y1" s="183"/>
      <c r="Z1" s="183"/>
      <c r="AA1" s="183"/>
      <c r="AB1" s="183"/>
      <c r="AC1" s="183"/>
      <c r="AD1" s="183" t="s">
        <v>10</v>
      </c>
      <c r="AE1" s="183"/>
      <c r="AF1" s="184"/>
      <c r="AG1" s="36"/>
    </row>
    <row r="2" spans="1:33" s="39" customFormat="1" ht="15.6">
      <c r="A2" s="14" t="str">
        <f>Données!A2</f>
        <v>CONGÉS  ERE 2019</v>
      </c>
      <c r="B2" s="15">
        <v>43647</v>
      </c>
      <c r="C2" s="15">
        <v>43648</v>
      </c>
      <c r="D2" s="15">
        <v>43649</v>
      </c>
      <c r="E2" s="15">
        <v>43650</v>
      </c>
      <c r="F2" s="15">
        <v>43651</v>
      </c>
      <c r="G2" s="54">
        <v>43652</v>
      </c>
      <c r="H2" s="54">
        <v>43653</v>
      </c>
      <c r="I2" s="82">
        <v>43654</v>
      </c>
      <c r="J2" s="82">
        <v>43655</v>
      </c>
      <c r="K2" s="82">
        <v>43656</v>
      </c>
      <c r="L2" s="82">
        <v>43657</v>
      </c>
      <c r="M2" s="82">
        <v>43658</v>
      </c>
      <c r="N2" s="54">
        <v>43659</v>
      </c>
      <c r="O2" s="76">
        <v>43660</v>
      </c>
      <c r="P2" s="82">
        <v>43661</v>
      </c>
      <c r="Q2" s="82">
        <v>43662</v>
      </c>
      <c r="R2" s="82">
        <v>43663</v>
      </c>
      <c r="S2" s="82">
        <v>43664</v>
      </c>
      <c r="T2" s="82">
        <v>43665</v>
      </c>
      <c r="U2" s="54">
        <v>43666</v>
      </c>
      <c r="V2" s="54">
        <v>43667</v>
      </c>
      <c r="W2" s="82">
        <v>43668</v>
      </c>
      <c r="X2" s="82">
        <v>43669</v>
      </c>
      <c r="Y2" s="82">
        <v>43670</v>
      </c>
      <c r="Z2" s="82">
        <v>43671</v>
      </c>
      <c r="AA2" s="82">
        <v>43672</v>
      </c>
      <c r="AB2" s="54">
        <v>43673</v>
      </c>
      <c r="AC2" s="54">
        <v>43674</v>
      </c>
      <c r="AD2" s="82">
        <v>43675</v>
      </c>
      <c r="AE2" s="82">
        <v>43676</v>
      </c>
      <c r="AF2" s="82">
        <v>43677</v>
      </c>
      <c r="AG2" s="38"/>
    </row>
    <row r="3" spans="1:33" s="44" customFormat="1" ht="24" customHeight="1">
      <c r="A3" s="40" t="s">
        <v>0</v>
      </c>
      <c r="B3" s="42">
        <f>B2</f>
        <v>43647</v>
      </c>
      <c r="C3" s="42">
        <f t="shared" ref="C3:AD3" si="0">C2</f>
        <v>43648</v>
      </c>
      <c r="D3" s="42">
        <f t="shared" si="0"/>
        <v>43649</v>
      </c>
      <c r="E3" s="42">
        <f t="shared" si="0"/>
        <v>43650</v>
      </c>
      <c r="F3" s="42">
        <f t="shared" si="0"/>
        <v>43651</v>
      </c>
      <c r="G3" s="55">
        <f t="shared" si="0"/>
        <v>43652</v>
      </c>
      <c r="H3" s="55">
        <f t="shared" si="0"/>
        <v>43653</v>
      </c>
      <c r="I3" s="85">
        <f t="shared" si="0"/>
        <v>43654</v>
      </c>
      <c r="J3" s="85">
        <f t="shared" si="0"/>
        <v>43655</v>
      </c>
      <c r="K3" s="85">
        <f t="shared" si="0"/>
        <v>43656</v>
      </c>
      <c r="L3" s="85">
        <f t="shared" si="0"/>
        <v>43657</v>
      </c>
      <c r="M3" s="85">
        <f t="shared" si="0"/>
        <v>43658</v>
      </c>
      <c r="N3" s="55">
        <f t="shared" si="0"/>
        <v>43659</v>
      </c>
      <c r="O3" s="79">
        <f t="shared" si="0"/>
        <v>43660</v>
      </c>
      <c r="P3" s="85">
        <f t="shared" si="0"/>
        <v>43661</v>
      </c>
      <c r="Q3" s="85">
        <f t="shared" si="0"/>
        <v>43662</v>
      </c>
      <c r="R3" s="85">
        <f t="shared" si="0"/>
        <v>43663</v>
      </c>
      <c r="S3" s="85">
        <f t="shared" si="0"/>
        <v>43664</v>
      </c>
      <c r="T3" s="85">
        <f t="shared" si="0"/>
        <v>43665</v>
      </c>
      <c r="U3" s="55">
        <f t="shared" si="0"/>
        <v>43666</v>
      </c>
      <c r="V3" s="55">
        <f t="shared" si="0"/>
        <v>43667</v>
      </c>
      <c r="W3" s="85">
        <f t="shared" si="0"/>
        <v>43668</v>
      </c>
      <c r="X3" s="85">
        <f t="shared" si="0"/>
        <v>43669</v>
      </c>
      <c r="Y3" s="85">
        <f t="shared" si="0"/>
        <v>43670</v>
      </c>
      <c r="Z3" s="85">
        <f t="shared" si="0"/>
        <v>43671</v>
      </c>
      <c r="AA3" s="85">
        <f t="shared" si="0"/>
        <v>43672</v>
      </c>
      <c r="AB3" s="55">
        <f t="shared" si="0"/>
        <v>43673</v>
      </c>
      <c r="AC3" s="55">
        <f t="shared" si="0"/>
        <v>43674</v>
      </c>
      <c r="AD3" s="85">
        <f t="shared" si="0"/>
        <v>43675</v>
      </c>
      <c r="AE3" s="85">
        <f>AE2</f>
        <v>43676</v>
      </c>
      <c r="AF3" s="85">
        <f>AF2</f>
        <v>43677</v>
      </c>
      <c r="AG3" s="43"/>
    </row>
    <row r="4" spans="1:33" s="37" customFormat="1" ht="21" customHeight="1">
      <c r="A4" s="63" t="str">
        <f>+Données!A4</f>
        <v>Christophe GASNIER</v>
      </c>
      <c r="B4" s="103"/>
      <c r="C4" s="103"/>
      <c r="D4" s="103"/>
      <c r="E4" s="103"/>
      <c r="F4" s="103"/>
      <c r="G4" s="135"/>
      <c r="H4" s="135"/>
      <c r="I4" s="103"/>
      <c r="J4" s="103"/>
      <c r="K4" s="103"/>
      <c r="L4" s="103"/>
      <c r="M4" s="103"/>
      <c r="N4" s="135"/>
      <c r="O4" s="136"/>
      <c r="P4" s="103"/>
      <c r="Q4" s="103"/>
      <c r="R4" s="103"/>
      <c r="S4" s="103"/>
      <c r="T4" s="103"/>
      <c r="U4" s="135"/>
      <c r="V4" s="135"/>
      <c r="W4" s="103"/>
      <c r="X4" s="103"/>
      <c r="Y4" s="103"/>
      <c r="Z4" s="103"/>
      <c r="AA4" s="103"/>
      <c r="AB4" s="135"/>
      <c r="AC4" s="135"/>
      <c r="AD4" s="103"/>
      <c r="AE4" s="137"/>
      <c r="AF4" s="139"/>
      <c r="AG4" s="45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104" t="s">
        <v>4</v>
      </c>
      <c r="C5" s="104" t="s">
        <v>4</v>
      </c>
      <c r="D5" s="104" t="s">
        <v>4</v>
      </c>
      <c r="E5" s="104" t="s">
        <v>4</v>
      </c>
      <c r="F5" s="104" t="s">
        <v>4</v>
      </c>
      <c r="G5" s="135"/>
      <c r="H5" s="135"/>
      <c r="I5" s="104"/>
      <c r="J5" s="104"/>
      <c r="K5" s="104"/>
      <c r="L5" s="104"/>
      <c r="M5" s="104"/>
      <c r="N5" s="135"/>
      <c r="O5" s="136"/>
      <c r="P5" s="104"/>
      <c r="Q5" s="104"/>
      <c r="R5" s="104"/>
      <c r="S5" s="104"/>
      <c r="T5" s="104"/>
      <c r="U5" s="135"/>
      <c r="V5" s="135"/>
      <c r="W5" s="104"/>
      <c r="X5" s="104"/>
      <c r="Y5" s="104"/>
      <c r="Z5" s="104"/>
      <c r="AA5" s="104"/>
      <c r="AB5" s="135"/>
      <c r="AC5" s="135"/>
      <c r="AD5" s="104" t="s">
        <v>4</v>
      </c>
      <c r="AE5" s="134" t="s">
        <v>4</v>
      </c>
      <c r="AF5" s="138" t="s">
        <v>4</v>
      </c>
      <c r="AG5" s="45">
        <f t="shared" si="1"/>
        <v>0</v>
      </c>
    </row>
    <row r="6" spans="1:33" s="37" customFormat="1" ht="21" customHeight="1">
      <c r="A6" s="63" t="str">
        <f>Données!A6</f>
        <v xml:space="preserve">C </v>
      </c>
      <c r="B6" s="103"/>
      <c r="C6" s="103"/>
      <c r="D6" s="103"/>
      <c r="E6" s="103"/>
      <c r="F6" s="103"/>
      <c r="G6" s="135"/>
      <c r="H6" s="135"/>
      <c r="I6" s="103"/>
      <c r="J6" s="103"/>
      <c r="K6" s="103"/>
      <c r="L6" s="103"/>
      <c r="M6" s="103"/>
      <c r="N6" s="135"/>
      <c r="O6" s="136"/>
      <c r="P6" s="103"/>
      <c r="Q6" s="103"/>
      <c r="R6" s="103"/>
      <c r="S6" s="103"/>
      <c r="T6" s="103"/>
      <c r="U6" s="135"/>
      <c r="V6" s="135"/>
      <c r="W6" s="103"/>
      <c r="X6" s="103"/>
      <c r="Y6" s="103"/>
      <c r="Z6" s="103"/>
      <c r="AA6" s="103"/>
      <c r="AB6" s="135"/>
      <c r="AC6" s="135"/>
      <c r="AD6" s="103"/>
      <c r="AE6" s="137"/>
      <c r="AF6" s="139"/>
      <c r="AG6" s="45">
        <f t="shared" si="1"/>
        <v>0</v>
      </c>
    </row>
    <row r="7" spans="1:33" s="37" customFormat="1" ht="21" customHeight="1">
      <c r="A7" s="64" t="str">
        <f>Données!A7</f>
        <v>D</v>
      </c>
      <c r="B7" s="104" t="s">
        <v>4</v>
      </c>
      <c r="C7" s="104"/>
      <c r="D7" s="104"/>
      <c r="E7" s="104"/>
      <c r="F7" s="104"/>
      <c r="G7" s="135"/>
      <c r="H7" s="135"/>
      <c r="I7" s="104"/>
      <c r="J7" s="104"/>
      <c r="K7" s="104"/>
      <c r="L7" s="104"/>
      <c r="M7" s="104"/>
      <c r="N7" s="135"/>
      <c r="O7" s="136"/>
      <c r="P7" s="104"/>
      <c r="Q7" s="104"/>
      <c r="R7" s="104"/>
      <c r="S7" s="104"/>
      <c r="T7" s="104"/>
      <c r="U7" s="135"/>
      <c r="V7" s="135"/>
      <c r="W7" s="104"/>
      <c r="X7" s="104"/>
      <c r="Y7" s="104"/>
      <c r="Z7" s="104"/>
      <c r="AA7" s="104"/>
      <c r="AB7" s="135"/>
      <c r="AC7" s="135"/>
      <c r="AD7" s="104"/>
      <c r="AE7" s="134"/>
      <c r="AF7" s="138"/>
      <c r="AG7" s="45">
        <f t="shared" si="1"/>
        <v>0</v>
      </c>
    </row>
    <row r="8" spans="1:33" s="37" customFormat="1" ht="15.6" customHeight="1">
      <c r="A8" s="63" t="str">
        <f>Données!A8</f>
        <v>E</v>
      </c>
      <c r="B8" s="103"/>
      <c r="C8" s="103"/>
      <c r="D8" s="103"/>
      <c r="E8" s="103"/>
      <c r="F8" s="103"/>
      <c r="G8" s="135"/>
      <c r="H8" s="135"/>
      <c r="I8" s="103"/>
      <c r="J8" s="103"/>
      <c r="K8" s="103"/>
      <c r="L8" s="103"/>
      <c r="M8" s="103"/>
      <c r="N8" s="135"/>
      <c r="O8" s="136"/>
      <c r="P8" s="103"/>
      <c r="Q8" s="103"/>
      <c r="R8" s="103"/>
      <c r="S8" s="103"/>
      <c r="T8" s="103"/>
      <c r="U8" s="135"/>
      <c r="V8" s="135"/>
      <c r="W8" s="103"/>
      <c r="X8" s="103"/>
      <c r="Y8" s="103"/>
      <c r="Z8" s="103"/>
      <c r="AA8" s="103"/>
      <c r="AB8" s="135"/>
      <c r="AC8" s="135"/>
      <c r="AD8" s="103"/>
      <c r="AE8" s="137"/>
      <c r="AF8" s="139"/>
      <c r="AG8" s="45">
        <f t="shared" si="1"/>
        <v>0</v>
      </c>
    </row>
    <row r="9" spans="1:33" s="37" customFormat="1" ht="21" customHeight="1">
      <c r="A9" s="64" t="str">
        <f>Données!A9</f>
        <v>F</v>
      </c>
      <c r="B9" s="104"/>
      <c r="C9" s="104"/>
      <c r="D9" s="104"/>
      <c r="E9" s="104"/>
      <c r="F9" s="104"/>
      <c r="G9" s="135"/>
      <c r="H9" s="135"/>
      <c r="I9" s="104"/>
      <c r="J9" s="104"/>
      <c r="K9" s="104"/>
      <c r="L9" s="104"/>
      <c r="M9" s="104"/>
      <c r="N9" s="135"/>
      <c r="O9" s="136"/>
      <c r="P9" s="104"/>
      <c r="Q9" s="104"/>
      <c r="R9" s="104"/>
      <c r="S9" s="104"/>
      <c r="T9" s="104"/>
      <c r="U9" s="135"/>
      <c r="V9" s="135"/>
      <c r="W9" s="104"/>
      <c r="X9" s="104"/>
      <c r="Y9" s="104"/>
      <c r="Z9" s="104"/>
      <c r="AA9" s="104"/>
      <c r="AB9" s="135"/>
      <c r="AC9" s="135"/>
      <c r="AD9" s="104"/>
      <c r="AE9" s="134"/>
      <c r="AF9" s="138"/>
      <c r="AG9" s="45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 t="s">
        <v>4</v>
      </c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Juin!C12+Juillet!AG4</f>
        <v>3</v>
      </c>
      <c r="D12" s="142">
        <f>Decembre!D12</f>
        <v>37</v>
      </c>
      <c r="E12" s="2"/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Juin!C13+Juillet!AG5</f>
        <v>0</v>
      </c>
      <c r="D13" s="143">
        <f>Decembre!D13</f>
        <v>43.5</v>
      </c>
      <c r="E13" s="10"/>
      <c r="F13" s="81" t="s">
        <v>4</v>
      </c>
      <c r="G13" s="185" t="s">
        <v>19</v>
      </c>
      <c r="H13" s="185"/>
      <c r="I13" s="185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Juin!C14+Juillet!AG6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Juin!C15+Juillet!AG7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Juin!C16+Juillet!AG8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Juin!C17+Juillet!AG9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99"/>
      <c r="C18" s="99"/>
      <c r="D18" s="99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W1:AC1"/>
    <mergeCell ref="AD1:AF1"/>
    <mergeCell ref="G11:I11"/>
    <mergeCell ref="G13:I13"/>
    <mergeCell ref="I1:O1"/>
    <mergeCell ref="B1:H1"/>
    <mergeCell ref="P1:V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6" width="8.77734375" style="3" customWidth="1"/>
    <col min="37" max="44" width="8.88671875" style="3" customWidth="1"/>
    <col min="45" max="16384" width="11.5546875" style="3"/>
  </cols>
  <sheetData>
    <row r="1" spans="1:33" s="37" customFormat="1" ht="39" customHeight="1">
      <c r="A1" s="35">
        <v>2019</v>
      </c>
      <c r="B1" s="174" t="s">
        <v>11</v>
      </c>
      <c r="C1" s="174"/>
      <c r="D1" s="174"/>
      <c r="E1" s="174"/>
      <c r="F1" s="174" t="s">
        <v>11</v>
      </c>
      <c r="G1" s="174"/>
      <c r="H1" s="174"/>
      <c r="I1" s="174"/>
      <c r="J1" s="174"/>
      <c r="K1" s="174"/>
      <c r="L1" s="174"/>
      <c r="M1" s="174" t="str">
        <f>+B1</f>
        <v>AOUT</v>
      </c>
      <c r="N1" s="174"/>
      <c r="O1" s="174"/>
      <c r="P1" s="174"/>
      <c r="Q1" s="174"/>
      <c r="R1" s="174"/>
      <c r="S1" s="174"/>
      <c r="T1" s="174" t="str">
        <f>+B1</f>
        <v>AOUT</v>
      </c>
      <c r="U1" s="174"/>
      <c r="V1" s="174"/>
      <c r="W1" s="174"/>
      <c r="X1" s="174"/>
      <c r="Y1" s="174"/>
      <c r="Z1" s="174"/>
      <c r="AA1" s="174" t="s">
        <v>11</v>
      </c>
      <c r="AB1" s="174"/>
      <c r="AC1" s="174"/>
      <c r="AD1" s="174"/>
      <c r="AE1" s="174"/>
      <c r="AF1" s="174"/>
      <c r="AG1" s="36"/>
    </row>
    <row r="2" spans="1:33" s="39" customFormat="1" ht="15.6">
      <c r="A2" s="14" t="str">
        <f>Données!A2</f>
        <v>CONGÉS  ERE 2019</v>
      </c>
      <c r="B2" s="82">
        <v>43678</v>
      </c>
      <c r="C2" s="82">
        <v>43679</v>
      </c>
      <c r="D2" s="54">
        <v>43680</v>
      </c>
      <c r="E2" s="54">
        <v>43681</v>
      </c>
      <c r="F2" s="82">
        <v>43682</v>
      </c>
      <c r="G2" s="82">
        <v>43683</v>
      </c>
      <c r="H2" s="82">
        <v>43684</v>
      </c>
      <c r="I2" s="82">
        <v>43685</v>
      </c>
      <c r="J2" s="82">
        <v>43686</v>
      </c>
      <c r="K2" s="54">
        <v>43687</v>
      </c>
      <c r="L2" s="54">
        <v>43688</v>
      </c>
      <c r="M2" s="82">
        <v>43689</v>
      </c>
      <c r="N2" s="82">
        <v>43690</v>
      </c>
      <c r="O2" s="82">
        <v>43691</v>
      </c>
      <c r="P2" s="76">
        <v>43692</v>
      </c>
      <c r="Q2" s="82">
        <v>43693</v>
      </c>
      <c r="R2" s="54">
        <v>43694</v>
      </c>
      <c r="S2" s="54">
        <v>43695</v>
      </c>
      <c r="T2" s="82">
        <v>43696</v>
      </c>
      <c r="U2" s="82">
        <v>43697</v>
      </c>
      <c r="V2" s="82">
        <v>43698</v>
      </c>
      <c r="W2" s="82">
        <v>43699</v>
      </c>
      <c r="X2" s="82">
        <v>43700</v>
      </c>
      <c r="Y2" s="54">
        <v>43701</v>
      </c>
      <c r="Z2" s="54">
        <v>43702</v>
      </c>
      <c r="AA2" s="82">
        <v>43703</v>
      </c>
      <c r="AB2" s="82">
        <v>43704</v>
      </c>
      <c r="AC2" s="82">
        <v>43705</v>
      </c>
      <c r="AD2" s="82">
        <v>43706</v>
      </c>
      <c r="AE2" s="82">
        <v>43707</v>
      </c>
      <c r="AF2" s="54">
        <v>43708</v>
      </c>
      <c r="AG2" s="38"/>
    </row>
    <row r="3" spans="1:33" s="44" customFormat="1" ht="24" customHeight="1">
      <c r="A3" s="40" t="s">
        <v>0</v>
      </c>
      <c r="B3" s="85">
        <f>B2</f>
        <v>43678</v>
      </c>
      <c r="C3" s="85">
        <f t="shared" ref="C3:AD3" si="0">C2</f>
        <v>43679</v>
      </c>
      <c r="D3" s="55">
        <f t="shared" si="0"/>
        <v>43680</v>
      </c>
      <c r="E3" s="55">
        <f t="shared" si="0"/>
        <v>43681</v>
      </c>
      <c r="F3" s="85">
        <f t="shared" si="0"/>
        <v>43682</v>
      </c>
      <c r="G3" s="85">
        <f t="shared" si="0"/>
        <v>43683</v>
      </c>
      <c r="H3" s="85">
        <f t="shared" si="0"/>
        <v>43684</v>
      </c>
      <c r="I3" s="85">
        <f t="shared" si="0"/>
        <v>43685</v>
      </c>
      <c r="J3" s="85">
        <f t="shared" si="0"/>
        <v>43686</v>
      </c>
      <c r="K3" s="55">
        <f t="shared" si="0"/>
        <v>43687</v>
      </c>
      <c r="L3" s="55">
        <f t="shared" si="0"/>
        <v>43688</v>
      </c>
      <c r="M3" s="85">
        <f t="shared" si="0"/>
        <v>43689</v>
      </c>
      <c r="N3" s="85">
        <f t="shared" si="0"/>
        <v>43690</v>
      </c>
      <c r="O3" s="85">
        <f t="shared" si="0"/>
        <v>43691</v>
      </c>
      <c r="P3" s="79">
        <f t="shared" si="0"/>
        <v>43692</v>
      </c>
      <c r="Q3" s="85">
        <f t="shared" si="0"/>
        <v>43693</v>
      </c>
      <c r="R3" s="55">
        <f t="shared" si="0"/>
        <v>43694</v>
      </c>
      <c r="S3" s="55">
        <f t="shared" si="0"/>
        <v>43695</v>
      </c>
      <c r="T3" s="85">
        <f t="shared" si="0"/>
        <v>43696</v>
      </c>
      <c r="U3" s="85">
        <f t="shared" si="0"/>
        <v>43697</v>
      </c>
      <c r="V3" s="85">
        <f t="shared" si="0"/>
        <v>43698</v>
      </c>
      <c r="W3" s="85">
        <f t="shared" si="0"/>
        <v>43699</v>
      </c>
      <c r="X3" s="85">
        <f t="shared" si="0"/>
        <v>43700</v>
      </c>
      <c r="Y3" s="55">
        <f t="shared" si="0"/>
        <v>43701</v>
      </c>
      <c r="Z3" s="55">
        <f t="shared" si="0"/>
        <v>43702</v>
      </c>
      <c r="AA3" s="85">
        <f t="shared" si="0"/>
        <v>43703</v>
      </c>
      <c r="AB3" s="85">
        <f t="shared" si="0"/>
        <v>43704</v>
      </c>
      <c r="AC3" s="85">
        <f t="shared" si="0"/>
        <v>43705</v>
      </c>
      <c r="AD3" s="85">
        <f t="shared" si="0"/>
        <v>43706</v>
      </c>
      <c r="AE3" s="85">
        <f>AE2</f>
        <v>43707</v>
      </c>
      <c r="AF3" s="55">
        <f>AF2</f>
        <v>43708</v>
      </c>
      <c r="AG3" s="43"/>
    </row>
    <row r="4" spans="1:33" s="37" customFormat="1" ht="21" customHeight="1">
      <c r="A4" s="63" t="str">
        <f>+Données!A4</f>
        <v>Christophe GASNIER</v>
      </c>
      <c r="B4" s="22"/>
      <c r="C4" s="22"/>
      <c r="D4" s="56"/>
      <c r="E4" s="56"/>
      <c r="F4" s="22"/>
      <c r="G4" s="22"/>
      <c r="H4" s="22"/>
      <c r="I4" s="22"/>
      <c r="J4" s="22"/>
      <c r="K4" s="56"/>
      <c r="L4" s="56"/>
      <c r="M4" s="22"/>
      <c r="N4" s="22"/>
      <c r="O4" s="22"/>
      <c r="P4" s="78"/>
      <c r="Q4" s="22"/>
      <c r="R4" s="56"/>
      <c r="S4" s="56"/>
      <c r="T4" s="22"/>
      <c r="U4" s="22"/>
      <c r="V4" s="22"/>
      <c r="W4" s="22"/>
      <c r="X4" s="22"/>
      <c r="Y4" s="56"/>
      <c r="Z4" s="56"/>
      <c r="AA4" s="22"/>
      <c r="AB4" s="22"/>
      <c r="AC4" s="22"/>
      <c r="AD4" s="22"/>
      <c r="AE4" s="58"/>
      <c r="AF4" s="59"/>
      <c r="AG4" s="72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26" t="s">
        <v>4</v>
      </c>
      <c r="C5" s="26" t="s">
        <v>4</v>
      </c>
      <c r="D5" s="56" t="s">
        <v>4</v>
      </c>
      <c r="E5" s="56" t="s">
        <v>4</v>
      </c>
      <c r="F5" s="26" t="s">
        <v>4</v>
      </c>
      <c r="G5" s="26" t="s">
        <v>4</v>
      </c>
      <c r="H5" s="26" t="s">
        <v>4</v>
      </c>
      <c r="I5" s="26" t="s">
        <v>4</v>
      </c>
      <c r="J5" s="26" t="s">
        <v>4</v>
      </c>
      <c r="K5" s="56"/>
      <c r="L5" s="56"/>
      <c r="M5" s="26" t="s">
        <v>4</v>
      </c>
      <c r="N5" s="26" t="s">
        <v>4</v>
      </c>
      <c r="O5" s="26" t="s">
        <v>4</v>
      </c>
      <c r="P5" s="78"/>
      <c r="Q5" s="26" t="s">
        <v>4</v>
      </c>
      <c r="R5" s="56"/>
      <c r="S5" s="56"/>
      <c r="T5" s="26"/>
      <c r="U5" s="26"/>
      <c r="V5" s="26"/>
      <c r="W5" s="26"/>
      <c r="X5" s="26"/>
      <c r="Y5" s="56"/>
      <c r="Z5" s="56"/>
      <c r="AA5" s="26"/>
      <c r="AB5" s="26"/>
      <c r="AC5" s="26"/>
      <c r="AD5" s="26"/>
      <c r="AE5" s="46"/>
      <c r="AF5" s="59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22"/>
      <c r="C6" s="22"/>
      <c r="D6" s="56"/>
      <c r="E6" s="56"/>
      <c r="F6" s="22"/>
      <c r="G6" s="22"/>
      <c r="H6" s="22"/>
      <c r="I6" s="22"/>
      <c r="J6" s="22"/>
      <c r="K6" s="56"/>
      <c r="L6" s="56"/>
      <c r="M6" s="22"/>
      <c r="N6" s="22"/>
      <c r="O6" s="22"/>
      <c r="P6" s="78"/>
      <c r="Q6" s="22"/>
      <c r="R6" s="56"/>
      <c r="S6" s="56"/>
      <c r="T6" s="22"/>
      <c r="U6" s="22"/>
      <c r="V6" s="22"/>
      <c r="W6" s="22"/>
      <c r="X6" s="22"/>
      <c r="Y6" s="56"/>
      <c r="Z6" s="56"/>
      <c r="AA6" s="22"/>
      <c r="AB6" s="22"/>
      <c r="AC6" s="22"/>
      <c r="AD6" s="22"/>
      <c r="AE6" s="58"/>
      <c r="AF6" s="59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26"/>
      <c r="C7" s="26"/>
      <c r="D7" s="56"/>
      <c r="E7" s="56"/>
      <c r="F7" s="26"/>
      <c r="G7" s="26"/>
      <c r="H7" s="26"/>
      <c r="I7" s="26"/>
      <c r="J7" s="26"/>
      <c r="K7" s="56"/>
      <c r="L7" s="56"/>
      <c r="M7" s="26"/>
      <c r="N7" s="26"/>
      <c r="O7" s="26"/>
      <c r="P7" s="78"/>
      <c r="Q7" s="26"/>
      <c r="R7" s="56"/>
      <c r="S7" s="56"/>
      <c r="T7" s="26"/>
      <c r="U7" s="26"/>
      <c r="V7" s="26"/>
      <c r="W7" s="26"/>
      <c r="X7" s="26"/>
      <c r="Y7" s="56"/>
      <c r="Z7" s="56"/>
      <c r="AA7" s="26"/>
      <c r="AB7" s="26"/>
      <c r="AC7" s="26"/>
      <c r="AD7" s="26"/>
      <c r="AE7" s="46"/>
      <c r="AF7" s="59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22"/>
      <c r="C8" s="22"/>
      <c r="D8" s="56"/>
      <c r="E8" s="56"/>
      <c r="F8" s="22"/>
      <c r="G8" s="22"/>
      <c r="H8" s="22"/>
      <c r="I8" s="22"/>
      <c r="J8" s="22"/>
      <c r="K8" s="56"/>
      <c r="L8" s="56"/>
      <c r="M8" s="22"/>
      <c r="N8" s="22"/>
      <c r="O8" s="22"/>
      <c r="P8" s="78"/>
      <c r="Q8" s="22"/>
      <c r="R8" s="56"/>
      <c r="S8" s="56"/>
      <c r="T8" s="22"/>
      <c r="U8" s="22"/>
      <c r="V8" s="22"/>
      <c r="W8" s="22"/>
      <c r="X8" s="22"/>
      <c r="Y8" s="56"/>
      <c r="Z8" s="56"/>
      <c r="AA8" s="22"/>
      <c r="AB8" s="22"/>
      <c r="AC8" s="22"/>
      <c r="AD8" s="22"/>
      <c r="AE8" s="58"/>
      <c r="AF8" s="59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26"/>
      <c r="C9" s="26"/>
      <c r="D9" s="56"/>
      <c r="E9" s="56"/>
      <c r="F9" s="26"/>
      <c r="G9" s="26"/>
      <c r="H9" s="26"/>
      <c r="I9" s="26"/>
      <c r="J9" s="26"/>
      <c r="K9" s="56"/>
      <c r="L9" s="56"/>
      <c r="M9" s="26"/>
      <c r="N9" s="26"/>
      <c r="O9" s="26"/>
      <c r="P9" s="78"/>
      <c r="Q9" s="26"/>
      <c r="R9" s="56"/>
      <c r="S9" s="56"/>
      <c r="T9" s="26"/>
      <c r="U9" s="26"/>
      <c r="V9" s="26"/>
      <c r="W9" s="26"/>
      <c r="X9" s="26"/>
      <c r="Y9" s="56"/>
      <c r="Z9" s="56"/>
      <c r="AA9" s="26"/>
      <c r="AB9" s="26"/>
      <c r="AC9" s="26"/>
      <c r="AD9" s="26"/>
      <c r="AE9" s="46"/>
      <c r="AF9" s="59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Juillet!C12+Aout!AG4</f>
        <v>3</v>
      </c>
      <c r="D12" s="142">
        <f>Decembre!D12</f>
        <v>37</v>
      </c>
      <c r="E12" s="2"/>
      <c r="F12" s="2"/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Juillet!C13+Aout!AG5</f>
        <v>0</v>
      </c>
      <c r="D13" s="143">
        <f>Decembre!D13</f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Juillet!C14+Aout!AG6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Juillet!C15+Aout!AG7</f>
        <v>0</v>
      </c>
      <c r="D15" s="143">
        <f>+B15-C15</f>
        <v>34</v>
      </c>
      <c r="E15" s="10"/>
      <c r="F15" s="2" t="s">
        <v>4</v>
      </c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Juillet!C16+Aout!AG8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Juillet!C17+Aout!AG9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G11:I11"/>
    <mergeCell ref="G13:I13"/>
    <mergeCell ref="T1:Z1"/>
    <mergeCell ref="AA1:AF1"/>
    <mergeCell ref="B1:E1"/>
    <mergeCell ref="F1:L1"/>
    <mergeCell ref="M1:S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I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hidden="1" customWidth="1"/>
    <col min="33" max="33" width="8.77734375" style="1" customWidth="1"/>
    <col min="34" max="34" width="8.77734375" style="3" customWidth="1"/>
    <col min="35" max="16384" width="11.5546875" style="3"/>
  </cols>
  <sheetData>
    <row r="1" spans="1:35" s="37" customFormat="1" ht="39" customHeight="1">
      <c r="A1" s="35">
        <v>2019</v>
      </c>
      <c r="B1" s="180" t="s">
        <v>12</v>
      </c>
      <c r="C1" s="183"/>
      <c r="D1" s="183"/>
      <c r="E1" s="183"/>
      <c r="F1" s="183"/>
      <c r="G1" s="183"/>
      <c r="H1" s="183"/>
      <c r="I1" s="183"/>
      <c r="J1" s="183" t="str">
        <f>+B1</f>
        <v>SEPTEMBRE</v>
      </c>
      <c r="K1" s="183"/>
      <c r="L1" s="183"/>
      <c r="M1" s="183"/>
      <c r="N1" s="183"/>
      <c r="O1" s="183"/>
      <c r="P1" s="183"/>
      <c r="Q1" s="183" t="str">
        <f>+B1</f>
        <v>SEPTEMBRE</v>
      </c>
      <c r="R1" s="183"/>
      <c r="S1" s="183"/>
      <c r="T1" s="183"/>
      <c r="U1" s="183"/>
      <c r="V1" s="183"/>
      <c r="W1" s="183"/>
      <c r="X1" s="183" t="s">
        <v>12</v>
      </c>
      <c r="Y1" s="183"/>
      <c r="Z1" s="183"/>
      <c r="AA1" s="183"/>
      <c r="AB1" s="183"/>
      <c r="AC1" s="183"/>
      <c r="AD1" s="183"/>
      <c r="AE1" s="183"/>
      <c r="AF1" s="53"/>
      <c r="AG1" s="36"/>
    </row>
    <row r="2" spans="1:35" s="39" customFormat="1" ht="15.6">
      <c r="A2" s="14" t="str">
        <f>Données!A2</f>
        <v>CONGÉS  ERE 2019</v>
      </c>
      <c r="B2" s="54">
        <v>43709</v>
      </c>
      <c r="C2" s="15">
        <v>43710</v>
      </c>
      <c r="D2" s="15">
        <v>43711</v>
      </c>
      <c r="E2" s="15">
        <v>43712</v>
      </c>
      <c r="F2" s="15">
        <v>43713</v>
      </c>
      <c r="G2" s="15">
        <v>43714</v>
      </c>
      <c r="H2" s="54">
        <v>43715</v>
      </c>
      <c r="I2" s="54">
        <v>43716</v>
      </c>
      <c r="J2" s="15">
        <v>43717</v>
      </c>
      <c r="K2" s="15">
        <v>43718</v>
      </c>
      <c r="L2" s="15">
        <v>43719</v>
      </c>
      <c r="M2" s="15">
        <v>43720</v>
      </c>
      <c r="N2" s="15">
        <v>43721</v>
      </c>
      <c r="O2" s="54">
        <v>43722</v>
      </c>
      <c r="P2" s="54">
        <v>43723</v>
      </c>
      <c r="Q2" s="15">
        <v>43724</v>
      </c>
      <c r="R2" s="15">
        <v>43725</v>
      </c>
      <c r="S2" s="15">
        <v>43726</v>
      </c>
      <c r="T2" s="15">
        <v>43727</v>
      </c>
      <c r="U2" s="15">
        <v>43728</v>
      </c>
      <c r="V2" s="54">
        <v>43729</v>
      </c>
      <c r="W2" s="54">
        <v>43730</v>
      </c>
      <c r="X2" s="15">
        <v>43731</v>
      </c>
      <c r="Y2" s="15">
        <v>43732</v>
      </c>
      <c r="Z2" s="15">
        <v>43733</v>
      </c>
      <c r="AA2" s="15">
        <v>43734</v>
      </c>
      <c r="AB2" s="15">
        <v>43735</v>
      </c>
      <c r="AC2" s="54">
        <v>43736</v>
      </c>
      <c r="AD2" s="54">
        <v>43737</v>
      </c>
      <c r="AE2" s="15">
        <v>43738</v>
      </c>
      <c r="AF2" s="54">
        <v>43708</v>
      </c>
      <c r="AG2" s="86"/>
      <c r="AH2" s="52"/>
      <c r="AI2" s="52"/>
    </row>
    <row r="3" spans="1:35" s="44" customFormat="1" ht="24" customHeight="1">
      <c r="A3" s="40" t="s">
        <v>0</v>
      </c>
      <c r="B3" s="55">
        <f>B2</f>
        <v>43709</v>
      </c>
      <c r="C3" s="42">
        <f t="shared" ref="C3:AD3" si="0">C2</f>
        <v>43710</v>
      </c>
      <c r="D3" s="42">
        <f t="shared" si="0"/>
        <v>43711</v>
      </c>
      <c r="E3" s="42">
        <f t="shared" si="0"/>
        <v>43712</v>
      </c>
      <c r="F3" s="42">
        <f t="shared" si="0"/>
        <v>43713</v>
      </c>
      <c r="G3" s="42">
        <f t="shared" si="0"/>
        <v>43714</v>
      </c>
      <c r="H3" s="55">
        <f t="shared" si="0"/>
        <v>43715</v>
      </c>
      <c r="I3" s="55">
        <f t="shared" si="0"/>
        <v>43716</v>
      </c>
      <c r="J3" s="42">
        <f t="shared" si="0"/>
        <v>43717</v>
      </c>
      <c r="K3" s="42">
        <f t="shared" si="0"/>
        <v>43718</v>
      </c>
      <c r="L3" s="42">
        <f t="shared" si="0"/>
        <v>43719</v>
      </c>
      <c r="M3" s="42">
        <f t="shared" si="0"/>
        <v>43720</v>
      </c>
      <c r="N3" s="42">
        <f t="shared" si="0"/>
        <v>43721</v>
      </c>
      <c r="O3" s="55">
        <f t="shared" si="0"/>
        <v>43722</v>
      </c>
      <c r="P3" s="55">
        <f t="shared" si="0"/>
        <v>43723</v>
      </c>
      <c r="Q3" s="42">
        <f t="shared" si="0"/>
        <v>43724</v>
      </c>
      <c r="R3" s="42">
        <f t="shared" si="0"/>
        <v>43725</v>
      </c>
      <c r="S3" s="42">
        <f t="shared" si="0"/>
        <v>43726</v>
      </c>
      <c r="T3" s="42">
        <f t="shared" si="0"/>
        <v>43727</v>
      </c>
      <c r="U3" s="42">
        <f t="shared" si="0"/>
        <v>43728</v>
      </c>
      <c r="V3" s="55">
        <f t="shared" si="0"/>
        <v>43729</v>
      </c>
      <c r="W3" s="55">
        <f t="shared" si="0"/>
        <v>43730</v>
      </c>
      <c r="X3" s="42">
        <f t="shared" si="0"/>
        <v>43731</v>
      </c>
      <c r="Y3" s="42">
        <f t="shared" si="0"/>
        <v>43732</v>
      </c>
      <c r="Z3" s="42">
        <f t="shared" si="0"/>
        <v>43733</v>
      </c>
      <c r="AA3" s="42">
        <f t="shared" si="0"/>
        <v>43734</v>
      </c>
      <c r="AB3" s="42">
        <f t="shared" si="0"/>
        <v>43735</v>
      </c>
      <c r="AC3" s="55">
        <f t="shared" si="0"/>
        <v>43736</v>
      </c>
      <c r="AD3" s="55">
        <f t="shared" si="0"/>
        <v>43737</v>
      </c>
      <c r="AE3" s="42">
        <f>AE2</f>
        <v>43738</v>
      </c>
      <c r="AF3" s="42">
        <f>AF2</f>
        <v>43708</v>
      </c>
      <c r="AG3" s="87"/>
      <c r="AH3" s="88"/>
      <c r="AI3" s="88"/>
    </row>
    <row r="4" spans="1:35" s="37" customFormat="1" ht="21" customHeight="1">
      <c r="A4" s="63" t="str">
        <f>+Données!A4</f>
        <v>Christophe GASNIER</v>
      </c>
      <c r="B4" s="56"/>
      <c r="C4" s="22" t="s">
        <v>4</v>
      </c>
      <c r="D4" s="22"/>
      <c r="E4" s="22"/>
      <c r="F4" s="22"/>
      <c r="G4" s="22"/>
      <c r="H4" s="56"/>
      <c r="I4" s="56"/>
      <c r="J4" s="22"/>
      <c r="K4" s="22"/>
      <c r="L4" s="22"/>
      <c r="M4" s="22"/>
      <c r="N4" s="22"/>
      <c r="O4" s="56"/>
      <c r="P4" s="56"/>
      <c r="Q4" s="22"/>
      <c r="R4" s="22"/>
      <c r="S4" s="22"/>
      <c r="T4" s="22"/>
      <c r="U4" s="22"/>
      <c r="V4" s="56"/>
      <c r="W4" s="56"/>
      <c r="X4" s="22"/>
      <c r="Y4" s="22"/>
      <c r="Z4" s="22"/>
      <c r="AA4" s="22"/>
      <c r="AB4" s="22"/>
      <c r="AC4" s="56"/>
      <c r="AD4" s="56"/>
      <c r="AE4" s="58"/>
      <c r="AF4" s="59"/>
      <c r="AG4" s="89">
        <f t="shared" ref="AG4:AG9" si="1">SUM(B4:AF4)</f>
        <v>0</v>
      </c>
      <c r="AH4" s="52"/>
      <c r="AI4" s="52"/>
    </row>
    <row r="5" spans="1:35" s="37" customFormat="1" ht="21" customHeight="1">
      <c r="A5" s="64" t="str">
        <f>Données!A5</f>
        <v>B</v>
      </c>
      <c r="B5" s="56" t="s">
        <v>4</v>
      </c>
      <c r="C5" s="26" t="s">
        <v>4</v>
      </c>
      <c r="D5" s="26" t="s">
        <v>4</v>
      </c>
      <c r="E5" s="26" t="s">
        <v>4</v>
      </c>
      <c r="F5" s="26" t="s">
        <v>4</v>
      </c>
      <c r="G5" s="26"/>
      <c r="H5" s="56"/>
      <c r="I5" s="56"/>
      <c r="J5" s="26"/>
      <c r="K5" s="26"/>
      <c r="L5" s="26"/>
      <c r="M5" s="26"/>
      <c r="N5" s="26"/>
      <c r="O5" s="56"/>
      <c r="P5" s="56"/>
      <c r="Q5" s="26"/>
      <c r="R5" s="26"/>
      <c r="S5" s="26"/>
      <c r="T5" s="26"/>
      <c r="U5" s="26"/>
      <c r="V5" s="56"/>
      <c r="W5" s="56"/>
      <c r="X5" s="26"/>
      <c r="Y5" s="26" t="s">
        <v>4</v>
      </c>
      <c r="Z5" s="26"/>
      <c r="AA5" s="26"/>
      <c r="AB5" s="26"/>
      <c r="AC5" s="56"/>
      <c r="AD5" s="56"/>
      <c r="AE5" s="46"/>
      <c r="AF5" s="59"/>
      <c r="AG5" s="72">
        <f t="shared" si="1"/>
        <v>0</v>
      </c>
    </row>
    <row r="6" spans="1:35" s="37" customFormat="1" ht="21" customHeight="1">
      <c r="A6" s="63" t="str">
        <f>Données!A6</f>
        <v xml:space="preserve">C </v>
      </c>
      <c r="B6" s="56"/>
      <c r="C6" s="22" t="s">
        <v>4</v>
      </c>
      <c r="D6" s="22"/>
      <c r="E6" s="22"/>
      <c r="F6" s="22"/>
      <c r="G6" s="22"/>
      <c r="H6" s="56"/>
      <c r="I6" s="56"/>
      <c r="J6" s="22"/>
      <c r="K6" s="22"/>
      <c r="L6" s="22"/>
      <c r="M6" s="22"/>
      <c r="N6" s="22"/>
      <c r="O6" s="56"/>
      <c r="P6" s="56"/>
      <c r="Q6" s="22"/>
      <c r="R6" s="22"/>
      <c r="S6" s="22"/>
      <c r="T6" s="22"/>
      <c r="U6" s="22"/>
      <c r="V6" s="56"/>
      <c r="W6" s="56"/>
      <c r="X6" s="22"/>
      <c r="Y6" s="22"/>
      <c r="Z6" s="22"/>
      <c r="AA6" s="22"/>
      <c r="AB6" s="22"/>
      <c r="AC6" s="56"/>
      <c r="AD6" s="56"/>
      <c r="AE6" s="58"/>
      <c r="AF6" s="59"/>
      <c r="AG6" s="72">
        <f t="shared" si="1"/>
        <v>0</v>
      </c>
    </row>
    <row r="7" spans="1:35" s="37" customFormat="1" ht="21" customHeight="1">
      <c r="A7" s="64" t="str">
        <f>Données!A7</f>
        <v>D</v>
      </c>
      <c r="B7" s="56"/>
      <c r="C7" s="26" t="s">
        <v>4</v>
      </c>
      <c r="D7" s="26" t="s">
        <v>4</v>
      </c>
      <c r="E7" s="26"/>
      <c r="F7" s="26"/>
      <c r="G7" s="26"/>
      <c r="H7" s="56"/>
      <c r="I7" s="56"/>
      <c r="J7" s="26"/>
      <c r="K7" s="26"/>
      <c r="L7" s="26"/>
      <c r="M7" s="26"/>
      <c r="N7" s="26"/>
      <c r="O7" s="56"/>
      <c r="P7" s="56"/>
      <c r="Q7" s="26"/>
      <c r="R7" s="26"/>
      <c r="S7" s="26"/>
      <c r="T7" s="26"/>
      <c r="U7" s="26"/>
      <c r="V7" s="56"/>
      <c r="W7" s="56"/>
      <c r="X7" s="26"/>
      <c r="Y7" s="26"/>
      <c r="Z7" s="26"/>
      <c r="AA7" s="26"/>
      <c r="AB7" s="26"/>
      <c r="AC7" s="56"/>
      <c r="AD7" s="56"/>
      <c r="AE7" s="46"/>
      <c r="AF7" s="59"/>
      <c r="AG7" s="72">
        <f t="shared" si="1"/>
        <v>0</v>
      </c>
    </row>
    <row r="8" spans="1:35" s="37" customFormat="1" ht="15.6" customHeight="1">
      <c r="A8" s="63" t="str">
        <f>Données!A8</f>
        <v>E</v>
      </c>
      <c r="B8" s="56"/>
      <c r="C8" s="22" t="s">
        <v>4</v>
      </c>
      <c r="D8" s="22"/>
      <c r="E8" s="22"/>
      <c r="F8" s="22"/>
      <c r="G8" s="22"/>
      <c r="H8" s="56"/>
      <c r="I8" s="56"/>
      <c r="J8" s="22"/>
      <c r="K8" s="22"/>
      <c r="L8" s="22"/>
      <c r="M8" s="22"/>
      <c r="N8" s="22"/>
      <c r="O8" s="56"/>
      <c r="P8" s="56"/>
      <c r="Q8" s="22"/>
      <c r="R8" s="22"/>
      <c r="S8" s="22"/>
      <c r="T8" s="22"/>
      <c r="U8" s="22"/>
      <c r="V8" s="56"/>
      <c r="W8" s="56"/>
      <c r="X8" s="22"/>
      <c r="Y8" s="22"/>
      <c r="Z8" s="22"/>
      <c r="AA8" s="22"/>
      <c r="AB8" s="22"/>
      <c r="AC8" s="56"/>
      <c r="AD8" s="56"/>
      <c r="AE8" s="58"/>
      <c r="AF8" s="59"/>
      <c r="AG8" s="72">
        <f t="shared" si="1"/>
        <v>0</v>
      </c>
    </row>
    <row r="9" spans="1:35" s="37" customFormat="1" ht="21" customHeight="1">
      <c r="A9" s="64" t="str">
        <f>Données!A9</f>
        <v>F</v>
      </c>
      <c r="B9" s="56"/>
      <c r="C9" s="26" t="s">
        <v>4</v>
      </c>
      <c r="D9" s="26"/>
      <c r="E9" s="26"/>
      <c r="F9" s="26"/>
      <c r="G9" s="26"/>
      <c r="H9" s="56"/>
      <c r="I9" s="56"/>
      <c r="J9" s="26"/>
      <c r="K9" s="26"/>
      <c r="L9" s="26"/>
      <c r="M9" s="26"/>
      <c r="N9" s="26"/>
      <c r="O9" s="56"/>
      <c r="P9" s="56"/>
      <c r="Q9" s="26"/>
      <c r="R9" s="26"/>
      <c r="S9" s="26"/>
      <c r="T9" s="26"/>
      <c r="U9" s="26"/>
      <c r="V9" s="56"/>
      <c r="W9" s="56"/>
      <c r="X9" s="26"/>
      <c r="Y9" s="26"/>
      <c r="Z9" s="26"/>
      <c r="AA9" s="26"/>
      <c r="AB9" s="26"/>
      <c r="AC9" s="56"/>
      <c r="AD9" s="56"/>
      <c r="AE9" s="46"/>
      <c r="AF9" s="59"/>
      <c r="AG9" s="72">
        <f t="shared" si="1"/>
        <v>0</v>
      </c>
    </row>
    <row r="10" spans="1:35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5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5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Aout!C12+Septembre!AG4</f>
        <v>3</v>
      </c>
      <c r="D12" s="142">
        <f>Decembre!D12</f>
        <v>37</v>
      </c>
      <c r="E12" s="2"/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5" ht="17.399999999999999" customHeight="1">
      <c r="A13" s="9" t="str">
        <f t="shared" si="2"/>
        <v>B</v>
      </c>
      <c r="B13" s="127">
        <f>Données!B5</f>
        <v>43.5</v>
      </c>
      <c r="C13" s="98">
        <f>Aout!C13+Septembre!AG5</f>
        <v>0</v>
      </c>
      <c r="D13" s="143">
        <f>Decembre!D13</f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5" ht="17.399999999999999" customHeight="1">
      <c r="A14" s="8" t="str">
        <f t="shared" si="2"/>
        <v xml:space="preserve">C </v>
      </c>
      <c r="B14" s="125">
        <f>Données!B6</f>
        <v>36</v>
      </c>
      <c r="C14" s="97">
        <f>Aout!C14+Septembre!AG6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5" ht="17.399999999999999" customHeight="1">
      <c r="A15" s="9" t="str">
        <f t="shared" si="2"/>
        <v>D</v>
      </c>
      <c r="B15" s="127">
        <f>Données!B7</f>
        <v>34</v>
      </c>
      <c r="C15" s="98">
        <f>Aout!C15+Septembre!AG7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5" ht="17.399999999999999" customHeight="1">
      <c r="A16" s="8" t="str">
        <f t="shared" si="2"/>
        <v>E</v>
      </c>
      <c r="B16" s="125">
        <f>Données!B8</f>
        <v>0</v>
      </c>
      <c r="C16" s="97">
        <f>Aout!C16+Septembre!AG8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Aout!C17+Septembre!AG9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6">
    <mergeCell ref="G13:I13"/>
    <mergeCell ref="B1:I1"/>
    <mergeCell ref="J1:P1"/>
    <mergeCell ref="Q1:W1"/>
    <mergeCell ref="X1:AE1"/>
    <mergeCell ref="G11:I1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4" width="8.77734375" style="3" customWidth="1"/>
    <col min="35" max="16384" width="11.5546875" style="3"/>
  </cols>
  <sheetData>
    <row r="1" spans="1:33" s="37" customFormat="1" ht="39" customHeight="1">
      <c r="A1" s="35">
        <v>2019</v>
      </c>
      <c r="B1" s="174" t="s">
        <v>13</v>
      </c>
      <c r="C1" s="174"/>
      <c r="D1" s="174"/>
      <c r="E1" s="174"/>
      <c r="F1" s="174"/>
      <c r="G1" s="174"/>
      <c r="H1" s="174" t="str">
        <f>+B1</f>
        <v>OCTOBRE</v>
      </c>
      <c r="I1" s="174"/>
      <c r="J1" s="174"/>
      <c r="K1" s="174"/>
      <c r="L1" s="174"/>
      <c r="M1" s="174"/>
      <c r="N1" s="174"/>
      <c r="O1" s="174" t="str">
        <f>+B1</f>
        <v>OCTOBRE</v>
      </c>
      <c r="P1" s="174"/>
      <c r="Q1" s="174"/>
      <c r="R1" s="174"/>
      <c r="S1" s="174"/>
      <c r="T1" s="174"/>
      <c r="U1" s="174"/>
      <c r="V1" s="174" t="s">
        <v>13</v>
      </c>
      <c r="W1" s="174"/>
      <c r="X1" s="174"/>
      <c r="Y1" s="174"/>
      <c r="Z1" s="174"/>
      <c r="AA1" s="174"/>
      <c r="AB1" s="174"/>
      <c r="AC1" s="174" t="s">
        <v>13</v>
      </c>
      <c r="AD1" s="174"/>
      <c r="AE1" s="174"/>
      <c r="AF1" s="174"/>
      <c r="AG1" s="36"/>
    </row>
    <row r="2" spans="1:33" s="39" customFormat="1" ht="15.6">
      <c r="A2" s="14" t="str">
        <f>Données!A2</f>
        <v>CONGÉS  ERE 2019</v>
      </c>
      <c r="B2" s="15">
        <v>43739</v>
      </c>
      <c r="C2" s="15">
        <v>43740</v>
      </c>
      <c r="D2" s="15">
        <v>43741</v>
      </c>
      <c r="E2" s="15">
        <v>43742</v>
      </c>
      <c r="F2" s="54">
        <v>43743</v>
      </c>
      <c r="G2" s="54">
        <v>43744</v>
      </c>
      <c r="H2" s="15">
        <v>43745</v>
      </c>
      <c r="I2" s="15">
        <v>43746</v>
      </c>
      <c r="J2" s="15">
        <v>43747</v>
      </c>
      <c r="K2" s="15">
        <v>43748</v>
      </c>
      <c r="L2" s="15">
        <v>43749</v>
      </c>
      <c r="M2" s="54">
        <v>43750</v>
      </c>
      <c r="N2" s="54">
        <v>43751</v>
      </c>
      <c r="O2" s="15">
        <v>43752</v>
      </c>
      <c r="P2" s="15">
        <v>43753</v>
      </c>
      <c r="Q2" s="15">
        <v>43754</v>
      </c>
      <c r="R2" s="15">
        <v>43755</v>
      </c>
      <c r="S2" s="15">
        <v>43756</v>
      </c>
      <c r="T2" s="54">
        <v>43757</v>
      </c>
      <c r="U2" s="54">
        <v>43758</v>
      </c>
      <c r="V2" s="15">
        <v>43759</v>
      </c>
      <c r="W2" s="15">
        <v>43760</v>
      </c>
      <c r="X2" s="15">
        <v>43761</v>
      </c>
      <c r="Y2" s="15">
        <v>43762</v>
      </c>
      <c r="Z2" s="15">
        <v>43763</v>
      </c>
      <c r="AA2" s="54">
        <v>43764</v>
      </c>
      <c r="AB2" s="54">
        <v>43765</v>
      </c>
      <c r="AC2" s="15">
        <v>43766</v>
      </c>
      <c r="AD2" s="15">
        <v>43767</v>
      </c>
      <c r="AE2" s="15">
        <v>43768</v>
      </c>
      <c r="AF2" s="15">
        <v>43769</v>
      </c>
      <c r="AG2" s="38"/>
    </row>
    <row r="3" spans="1:33" s="44" customFormat="1" ht="24" customHeight="1">
      <c r="A3" s="40" t="s">
        <v>0</v>
      </c>
      <c r="B3" s="42">
        <f>B2</f>
        <v>43739</v>
      </c>
      <c r="C3" s="42">
        <f t="shared" ref="C3:AF3" si="0">C2</f>
        <v>43740</v>
      </c>
      <c r="D3" s="42">
        <f t="shared" si="0"/>
        <v>43741</v>
      </c>
      <c r="E3" s="42">
        <f t="shared" si="0"/>
        <v>43742</v>
      </c>
      <c r="F3" s="55">
        <f t="shared" si="0"/>
        <v>43743</v>
      </c>
      <c r="G3" s="55">
        <f t="shared" si="0"/>
        <v>43744</v>
      </c>
      <c r="H3" s="42">
        <f t="shared" si="0"/>
        <v>43745</v>
      </c>
      <c r="I3" s="42">
        <f t="shared" si="0"/>
        <v>43746</v>
      </c>
      <c r="J3" s="42">
        <f t="shared" si="0"/>
        <v>43747</v>
      </c>
      <c r="K3" s="42">
        <f t="shared" si="0"/>
        <v>43748</v>
      </c>
      <c r="L3" s="42">
        <f t="shared" si="0"/>
        <v>43749</v>
      </c>
      <c r="M3" s="55">
        <f t="shared" si="0"/>
        <v>43750</v>
      </c>
      <c r="N3" s="55">
        <f t="shared" si="0"/>
        <v>43751</v>
      </c>
      <c r="O3" s="42">
        <f t="shared" si="0"/>
        <v>43752</v>
      </c>
      <c r="P3" s="42">
        <f t="shared" si="0"/>
        <v>43753</v>
      </c>
      <c r="Q3" s="42">
        <f t="shared" si="0"/>
        <v>43754</v>
      </c>
      <c r="R3" s="42">
        <f t="shared" si="0"/>
        <v>43755</v>
      </c>
      <c r="S3" s="42">
        <f t="shared" si="0"/>
        <v>43756</v>
      </c>
      <c r="T3" s="55">
        <f t="shared" si="0"/>
        <v>43757</v>
      </c>
      <c r="U3" s="55">
        <f t="shared" si="0"/>
        <v>43758</v>
      </c>
      <c r="V3" s="42">
        <f t="shared" si="0"/>
        <v>43759</v>
      </c>
      <c r="W3" s="42">
        <f t="shared" si="0"/>
        <v>43760</v>
      </c>
      <c r="X3" s="42">
        <f t="shared" si="0"/>
        <v>43761</v>
      </c>
      <c r="Y3" s="42">
        <f t="shared" si="0"/>
        <v>43762</v>
      </c>
      <c r="Z3" s="42">
        <f t="shared" si="0"/>
        <v>43763</v>
      </c>
      <c r="AA3" s="55">
        <f t="shared" si="0"/>
        <v>43764</v>
      </c>
      <c r="AB3" s="55">
        <f t="shared" si="0"/>
        <v>43765</v>
      </c>
      <c r="AC3" s="42">
        <f t="shared" si="0"/>
        <v>43766</v>
      </c>
      <c r="AD3" s="42">
        <f t="shared" si="0"/>
        <v>43767</v>
      </c>
      <c r="AE3" s="42">
        <f t="shared" si="0"/>
        <v>43768</v>
      </c>
      <c r="AF3" s="42">
        <f t="shared" si="0"/>
        <v>43769</v>
      </c>
      <c r="AG3" s="43"/>
    </row>
    <row r="4" spans="1:33" s="37" customFormat="1" ht="21" customHeight="1">
      <c r="A4" s="63" t="str">
        <f>+Données!A4</f>
        <v>Christophe GASNIER</v>
      </c>
      <c r="B4" s="22"/>
      <c r="C4" s="22"/>
      <c r="D4" s="22"/>
      <c r="E4" s="22"/>
      <c r="F4" s="56"/>
      <c r="G4" s="56"/>
      <c r="H4" s="22"/>
      <c r="I4" s="22"/>
      <c r="J4" s="22"/>
      <c r="K4" s="22"/>
      <c r="L4" s="22"/>
      <c r="M4" s="56"/>
      <c r="N4" s="56"/>
      <c r="O4" s="22"/>
      <c r="P4" s="22"/>
      <c r="Q4" s="22"/>
      <c r="R4" s="22"/>
      <c r="S4" s="22"/>
      <c r="T4" s="56"/>
      <c r="U4" s="56"/>
      <c r="V4" s="22"/>
      <c r="W4" s="22"/>
      <c r="X4" s="22"/>
      <c r="Y4" s="22"/>
      <c r="Z4" s="22"/>
      <c r="AA4" s="56"/>
      <c r="AB4" s="56"/>
      <c r="AC4" s="22"/>
      <c r="AD4" s="22"/>
      <c r="AE4" s="58"/>
      <c r="AF4" s="48"/>
      <c r="AG4" s="72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26" t="s">
        <v>4</v>
      </c>
      <c r="C5" s="26" t="s">
        <v>4</v>
      </c>
      <c r="D5" s="26" t="s">
        <v>4</v>
      </c>
      <c r="E5" s="26" t="s">
        <v>4</v>
      </c>
      <c r="F5" s="56" t="s">
        <v>4</v>
      </c>
      <c r="G5" s="56"/>
      <c r="H5" s="26"/>
      <c r="I5" s="26"/>
      <c r="J5" s="26"/>
      <c r="K5" s="26"/>
      <c r="L5" s="26"/>
      <c r="M5" s="56"/>
      <c r="N5" s="56"/>
      <c r="O5" s="26"/>
      <c r="P5" s="26"/>
      <c r="Q5" s="26"/>
      <c r="R5" s="26"/>
      <c r="S5" s="26"/>
      <c r="T5" s="56"/>
      <c r="U5" s="56"/>
      <c r="V5" s="26"/>
      <c r="W5" s="26"/>
      <c r="X5" s="26"/>
      <c r="Y5" s="26"/>
      <c r="Z5" s="26"/>
      <c r="AA5" s="56"/>
      <c r="AB5" s="56"/>
      <c r="AC5" s="26"/>
      <c r="AD5" s="26"/>
      <c r="AE5" s="46"/>
      <c r="AF5" s="47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22"/>
      <c r="C6" s="22"/>
      <c r="D6" s="22"/>
      <c r="E6" s="22"/>
      <c r="F6" s="56"/>
      <c r="G6" s="56"/>
      <c r="H6" s="22"/>
      <c r="I6" s="22"/>
      <c r="J6" s="22"/>
      <c r="K6" s="22"/>
      <c r="L6" s="22"/>
      <c r="M6" s="56"/>
      <c r="N6" s="56"/>
      <c r="O6" s="22"/>
      <c r="P6" s="22"/>
      <c r="Q6" s="22"/>
      <c r="R6" s="22"/>
      <c r="S6" s="22"/>
      <c r="T6" s="56"/>
      <c r="U6" s="56"/>
      <c r="V6" s="22"/>
      <c r="W6" s="22"/>
      <c r="X6" s="22"/>
      <c r="Y6" s="22"/>
      <c r="Z6" s="22"/>
      <c r="AA6" s="56"/>
      <c r="AB6" s="56"/>
      <c r="AC6" s="22"/>
      <c r="AD6" s="22"/>
      <c r="AE6" s="58"/>
      <c r="AF6" s="48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26"/>
      <c r="C7" s="26"/>
      <c r="D7" s="26" t="s">
        <v>4</v>
      </c>
      <c r="E7" s="26"/>
      <c r="F7" s="56"/>
      <c r="G7" s="56"/>
      <c r="H7" s="26"/>
      <c r="I7" s="26"/>
      <c r="J7" s="26"/>
      <c r="K7" s="26"/>
      <c r="L7" s="26"/>
      <c r="M7" s="56"/>
      <c r="N7" s="56"/>
      <c r="O7" s="26"/>
      <c r="P7" s="26"/>
      <c r="Q7" s="26"/>
      <c r="R7" s="26"/>
      <c r="S7" s="26"/>
      <c r="T7" s="56"/>
      <c r="U7" s="56"/>
      <c r="V7" s="26"/>
      <c r="W7" s="26"/>
      <c r="X7" s="26"/>
      <c r="Y7" s="26"/>
      <c r="Z7" s="26"/>
      <c r="AA7" s="56"/>
      <c r="AB7" s="56"/>
      <c r="AC7" s="26"/>
      <c r="AD7" s="26"/>
      <c r="AE7" s="46"/>
      <c r="AF7" s="47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22"/>
      <c r="C8" s="22"/>
      <c r="D8" s="22" t="s">
        <v>4</v>
      </c>
      <c r="E8" s="22"/>
      <c r="F8" s="56"/>
      <c r="G8" s="56"/>
      <c r="H8" s="22"/>
      <c r="I8" s="22"/>
      <c r="J8" s="22"/>
      <c r="K8" s="22"/>
      <c r="L8" s="22"/>
      <c r="M8" s="56"/>
      <c r="N8" s="56"/>
      <c r="O8" s="22"/>
      <c r="P8" s="22"/>
      <c r="Q8" s="22"/>
      <c r="R8" s="22"/>
      <c r="S8" s="22"/>
      <c r="T8" s="56"/>
      <c r="U8" s="56"/>
      <c r="V8" s="22"/>
      <c r="W8" s="22"/>
      <c r="X8" s="22"/>
      <c r="Y8" s="22"/>
      <c r="Z8" s="22"/>
      <c r="AA8" s="56"/>
      <c r="AB8" s="56"/>
      <c r="AC8" s="22"/>
      <c r="AD8" s="22"/>
      <c r="AE8" s="58"/>
      <c r="AF8" s="48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26"/>
      <c r="C9" s="26"/>
      <c r="D9" s="26"/>
      <c r="E9" s="26"/>
      <c r="F9" s="56"/>
      <c r="G9" s="56"/>
      <c r="H9" s="26"/>
      <c r="I9" s="26"/>
      <c r="J9" s="26"/>
      <c r="K9" s="26"/>
      <c r="L9" s="26"/>
      <c r="M9" s="56"/>
      <c r="N9" s="56"/>
      <c r="O9" s="26"/>
      <c r="P9" s="26"/>
      <c r="Q9" s="26"/>
      <c r="R9" s="26"/>
      <c r="S9" s="26"/>
      <c r="T9" s="56"/>
      <c r="U9" s="56"/>
      <c r="V9" s="26"/>
      <c r="W9" s="26"/>
      <c r="X9" s="26"/>
      <c r="Y9" s="26"/>
      <c r="Z9" s="26"/>
      <c r="AA9" s="56"/>
      <c r="AB9" s="56"/>
      <c r="AC9" s="26"/>
      <c r="AD9" s="26"/>
      <c r="AE9" s="46"/>
      <c r="AF9" s="47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Septembre!C12+Octobre!AG4</f>
        <v>3</v>
      </c>
      <c r="D12" s="142">
        <f>Decembre!D12</f>
        <v>37</v>
      </c>
      <c r="E12" s="2"/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Septembre!C13+Octobre!AG5</f>
        <v>0</v>
      </c>
      <c r="D13" s="143">
        <f>Decembre!D13</f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Septembre!C14+Octobre!AG6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Septembre!C15+Octobre!AG7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Septembre!C16+Octobre!AG8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Septembre!C17+Octobre!AG9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V1:AB1"/>
    <mergeCell ref="AC1:AF1"/>
    <mergeCell ref="G11:I11"/>
    <mergeCell ref="G13:I13"/>
    <mergeCell ref="B1:G1"/>
    <mergeCell ref="H1:N1"/>
    <mergeCell ref="O1:U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42" width="8.77734375" style="3" customWidth="1"/>
    <col min="43" max="16384" width="11.5546875" style="3"/>
  </cols>
  <sheetData>
    <row r="1" spans="1:33" s="37" customFormat="1" ht="39" customHeight="1">
      <c r="A1" s="35">
        <v>2019</v>
      </c>
      <c r="B1" s="174" t="s">
        <v>14</v>
      </c>
      <c r="C1" s="174"/>
      <c r="D1" s="174"/>
      <c r="E1" s="174" t="str">
        <f>+B1</f>
        <v>NOVEMBRE</v>
      </c>
      <c r="F1" s="174"/>
      <c r="G1" s="174"/>
      <c r="H1" s="174"/>
      <c r="I1" s="174"/>
      <c r="J1" s="174"/>
      <c r="K1" s="174"/>
      <c r="L1" s="174" t="str">
        <f>+B1</f>
        <v>NOVEMBRE</v>
      </c>
      <c r="M1" s="174"/>
      <c r="N1" s="174"/>
      <c r="O1" s="174"/>
      <c r="P1" s="174"/>
      <c r="Q1" s="174"/>
      <c r="R1" s="174"/>
      <c r="S1" s="174" t="s">
        <v>14</v>
      </c>
      <c r="T1" s="174"/>
      <c r="U1" s="174"/>
      <c r="V1" s="174"/>
      <c r="W1" s="174"/>
      <c r="X1" s="174"/>
      <c r="Y1" s="174"/>
      <c r="Z1" s="174" t="s">
        <v>14</v>
      </c>
      <c r="AA1" s="174"/>
      <c r="AB1" s="174"/>
      <c r="AC1" s="174"/>
      <c r="AD1" s="174"/>
      <c r="AE1" s="174"/>
      <c r="AF1" s="53"/>
      <c r="AG1" s="36"/>
    </row>
    <row r="2" spans="1:33" s="39" customFormat="1" ht="15.6">
      <c r="A2" s="14" t="str">
        <f>Données!A2</f>
        <v>CONGÉS  ERE 2019</v>
      </c>
      <c r="B2" s="76">
        <v>43770</v>
      </c>
      <c r="C2" s="54">
        <v>43771</v>
      </c>
      <c r="D2" s="54">
        <v>43772</v>
      </c>
      <c r="E2" s="15">
        <v>43773</v>
      </c>
      <c r="F2" s="15">
        <v>43774</v>
      </c>
      <c r="G2" s="15">
        <v>43775</v>
      </c>
      <c r="H2" s="15">
        <v>43776</v>
      </c>
      <c r="I2" s="15">
        <v>43777</v>
      </c>
      <c r="J2" s="54">
        <v>43778</v>
      </c>
      <c r="K2" s="54">
        <v>43779</v>
      </c>
      <c r="L2" s="76">
        <v>43780</v>
      </c>
      <c r="M2" s="15">
        <v>43781</v>
      </c>
      <c r="N2" s="15">
        <v>43782</v>
      </c>
      <c r="O2" s="15">
        <v>43783</v>
      </c>
      <c r="P2" s="15">
        <v>43784</v>
      </c>
      <c r="Q2" s="54">
        <v>43785</v>
      </c>
      <c r="R2" s="54">
        <v>43786</v>
      </c>
      <c r="S2" s="15">
        <v>43787</v>
      </c>
      <c r="T2" s="15">
        <v>43788</v>
      </c>
      <c r="U2" s="15">
        <v>43789</v>
      </c>
      <c r="V2" s="15">
        <v>43790</v>
      </c>
      <c r="W2" s="15">
        <v>43791</v>
      </c>
      <c r="X2" s="54">
        <v>43792</v>
      </c>
      <c r="Y2" s="54">
        <v>43793</v>
      </c>
      <c r="Z2" s="15">
        <v>43794</v>
      </c>
      <c r="AA2" s="15">
        <v>43795</v>
      </c>
      <c r="AB2" s="15">
        <v>43796</v>
      </c>
      <c r="AC2" s="15">
        <v>43797</v>
      </c>
      <c r="AD2" s="15">
        <v>43798</v>
      </c>
      <c r="AE2" s="54">
        <v>43799</v>
      </c>
      <c r="AF2" s="15">
        <v>43800</v>
      </c>
      <c r="AG2" s="38"/>
    </row>
    <row r="3" spans="1:33" s="44" customFormat="1" ht="24" customHeight="1">
      <c r="A3" s="40" t="s">
        <v>0</v>
      </c>
      <c r="B3" s="79">
        <f>B2</f>
        <v>43770</v>
      </c>
      <c r="C3" s="55">
        <f t="shared" ref="C3:AF3" si="0">C2</f>
        <v>43771</v>
      </c>
      <c r="D3" s="55">
        <f t="shared" si="0"/>
        <v>43772</v>
      </c>
      <c r="E3" s="42">
        <f t="shared" si="0"/>
        <v>43773</v>
      </c>
      <c r="F3" s="42">
        <f t="shared" si="0"/>
        <v>43774</v>
      </c>
      <c r="G3" s="42">
        <f t="shared" si="0"/>
        <v>43775</v>
      </c>
      <c r="H3" s="42">
        <f t="shared" si="0"/>
        <v>43776</v>
      </c>
      <c r="I3" s="42">
        <f t="shared" si="0"/>
        <v>43777</v>
      </c>
      <c r="J3" s="55">
        <f t="shared" si="0"/>
        <v>43778</v>
      </c>
      <c r="K3" s="55">
        <f t="shared" si="0"/>
        <v>43779</v>
      </c>
      <c r="L3" s="79">
        <f t="shared" si="0"/>
        <v>43780</v>
      </c>
      <c r="M3" s="42">
        <f t="shared" si="0"/>
        <v>43781</v>
      </c>
      <c r="N3" s="42">
        <f t="shared" si="0"/>
        <v>43782</v>
      </c>
      <c r="O3" s="42">
        <f t="shared" si="0"/>
        <v>43783</v>
      </c>
      <c r="P3" s="42">
        <f t="shared" si="0"/>
        <v>43784</v>
      </c>
      <c r="Q3" s="55">
        <f t="shared" si="0"/>
        <v>43785</v>
      </c>
      <c r="R3" s="55">
        <f t="shared" si="0"/>
        <v>43786</v>
      </c>
      <c r="S3" s="42">
        <f t="shared" si="0"/>
        <v>43787</v>
      </c>
      <c r="T3" s="42">
        <f t="shared" si="0"/>
        <v>43788</v>
      </c>
      <c r="U3" s="42">
        <f t="shared" si="0"/>
        <v>43789</v>
      </c>
      <c r="V3" s="42">
        <f t="shared" si="0"/>
        <v>43790</v>
      </c>
      <c r="W3" s="42">
        <f t="shared" si="0"/>
        <v>43791</v>
      </c>
      <c r="X3" s="55">
        <f t="shared" si="0"/>
        <v>43792</v>
      </c>
      <c r="Y3" s="55">
        <f t="shared" si="0"/>
        <v>43793</v>
      </c>
      <c r="Z3" s="42">
        <f t="shared" si="0"/>
        <v>43794</v>
      </c>
      <c r="AA3" s="42">
        <f t="shared" si="0"/>
        <v>43795</v>
      </c>
      <c r="AB3" s="42">
        <f t="shared" si="0"/>
        <v>43796</v>
      </c>
      <c r="AC3" s="42">
        <f t="shared" si="0"/>
        <v>43797</v>
      </c>
      <c r="AD3" s="42">
        <f t="shared" si="0"/>
        <v>43798</v>
      </c>
      <c r="AE3" s="55">
        <f t="shared" si="0"/>
        <v>43799</v>
      </c>
      <c r="AF3" s="42">
        <f t="shared" si="0"/>
        <v>43800</v>
      </c>
      <c r="AG3" s="43"/>
    </row>
    <row r="4" spans="1:33" s="37" customFormat="1" ht="21" customHeight="1">
      <c r="A4" s="63" t="str">
        <f>+Données!A4</f>
        <v>Christophe GASNIER</v>
      </c>
      <c r="B4" s="78"/>
      <c r="C4" s="56"/>
      <c r="D4" s="56"/>
      <c r="E4" s="22"/>
      <c r="F4" s="22"/>
      <c r="G4" s="22"/>
      <c r="H4" s="22"/>
      <c r="I4" s="22"/>
      <c r="J4" s="56"/>
      <c r="K4" s="56"/>
      <c r="L4" s="78"/>
      <c r="M4" s="22"/>
      <c r="N4" s="22"/>
      <c r="O4" s="22"/>
      <c r="P4" s="22"/>
      <c r="Q4" s="56"/>
      <c r="R4" s="56"/>
      <c r="S4" s="22"/>
      <c r="T4" s="22"/>
      <c r="U4" s="22"/>
      <c r="V4" s="22"/>
      <c r="W4" s="22"/>
      <c r="X4" s="56"/>
      <c r="Y4" s="56"/>
      <c r="Z4" s="22"/>
      <c r="AA4" s="22"/>
      <c r="AB4" s="22"/>
      <c r="AC4" s="22"/>
      <c r="AD4" s="22"/>
      <c r="AE4" s="57"/>
      <c r="AF4" s="48"/>
      <c r="AG4" s="72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78" t="s">
        <v>4</v>
      </c>
      <c r="C5" s="56" t="s">
        <v>4</v>
      </c>
      <c r="D5" s="56" t="s">
        <v>4</v>
      </c>
      <c r="E5" s="26" t="s">
        <v>4</v>
      </c>
      <c r="F5" s="26" t="s">
        <v>4</v>
      </c>
      <c r="G5" s="26"/>
      <c r="H5" s="26"/>
      <c r="I5" s="26"/>
      <c r="J5" s="56"/>
      <c r="K5" s="56"/>
      <c r="L5" s="78"/>
      <c r="M5" s="26"/>
      <c r="N5" s="26"/>
      <c r="O5" s="26"/>
      <c r="P5" s="26"/>
      <c r="Q5" s="56"/>
      <c r="R5" s="56"/>
      <c r="S5" s="26"/>
      <c r="T5" s="26"/>
      <c r="U5" s="26"/>
      <c r="V5" s="26"/>
      <c r="W5" s="26"/>
      <c r="X5" s="56"/>
      <c r="Y5" s="56"/>
      <c r="Z5" s="26"/>
      <c r="AA5" s="26"/>
      <c r="AB5" s="26"/>
      <c r="AC5" s="26"/>
      <c r="AD5" s="26"/>
      <c r="AE5" s="57"/>
      <c r="AF5" s="47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78"/>
      <c r="C6" s="56"/>
      <c r="D6" s="56"/>
      <c r="E6" s="22"/>
      <c r="F6" s="22"/>
      <c r="G6" s="22"/>
      <c r="H6" s="22"/>
      <c r="I6" s="22"/>
      <c r="J6" s="56"/>
      <c r="K6" s="56"/>
      <c r="L6" s="78"/>
      <c r="M6" s="22"/>
      <c r="N6" s="22"/>
      <c r="O6" s="22"/>
      <c r="P6" s="22"/>
      <c r="Q6" s="56"/>
      <c r="R6" s="56"/>
      <c r="S6" s="22"/>
      <c r="T6" s="22"/>
      <c r="U6" s="22"/>
      <c r="V6" s="22"/>
      <c r="W6" s="22"/>
      <c r="X6" s="56"/>
      <c r="Y6" s="56"/>
      <c r="Z6" s="22"/>
      <c r="AA6" s="22"/>
      <c r="AB6" s="22"/>
      <c r="AC6" s="22"/>
      <c r="AD6" s="22"/>
      <c r="AE6" s="57"/>
      <c r="AF6" s="48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78"/>
      <c r="C7" s="56"/>
      <c r="D7" s="56" t="s">
        <v>4</v>
      </c>
      <c r="E7" s="26"/>
      <c r="F7" s="26"/>
      <c r="G7" s="26"/>
      <c r="H7" s="26"/>
      <c r="I7" s="26"/>
      <c r="J7" s="56"/>
      <c r="K7" s="56"/>
      <c r="L7" s="78"/>
      <c r="M7" s="26"/>
      <c r="N7" s="26"/>
      <c r="O7" s="26"/>
      <c r="P7" s="26"/>
      <c r="Q7" s="56"/>
      <c r="R7" s="56"/>
      <c r="S7" s="26"/>
      <c r="T7" s="26"/>
      <c r="U7" s="26"/>
      <c r="V7" s="26"/>
      <c r="W7" s="26"/>
      <c r="X7" s="56"/>
      <c r="Y7" s="56"/>
      <c r="Z7" s="26"/>
      <c r="AA7" s="26"/>
      <c r="AB7" s="26"/>
      <c r="AC7" s="26"/>
      <c r="AD7" s="26"/>
      <c r="AE7" s="57"/>
      <c r="AF7" s="47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78"/>
      <c r="C8" s="56"/>
      <c r="D8" s="56" t="s">
        <v>4</v>
      </c>
      <c r="E8" s="22"/>
      <c r="F8" s="22" t="s">
        <v>4</v>
      </c>
      <c r="G8" s="22"/>
      <c r="H8" s="22"/>
      <c r="I8" s="22"/>
      <c r="J8" s="56"/>
      <c r="K8" s="56"/>
      <c r="L8" s="78"/>
      <c r="M8" s="22"/>
      <c r="N8" s="22"/>
      <c r="O8" s="22"/>
      <c r="P8" s="22"/>
      <c r="Q8" s="56"/>
      <c r="R8" s="56"/>
      <c r="S8" s="22"/>
      <c r="T8" s="22"/>
      <c r="U8" s="22"/>
      <c r="V8" s="22"/>
      <c r="W8" s="22"/>
      <c r="X8" s="56"/>
      <c r="Y8" s="56"/>
      <c r="Z8" s="22"/>
      <c r="AA8" s="22"/>
      <c r="AB8" s="22"/>
      <c r="AC8" s="22"/>
      <c r="AD8" s="22"/>
      <c r="AE8" s="57"/>
      <c r="AF8" s="48"/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78"/>
      <c r="C9" s="56"/>
      <c r="D9" s="56"/>
      <c r="E9" s="26"/>
      <c r="F9" s="26"/>
      <c r="G9" s="26"/>
      <c r="H9" s="26"/>
      <c r="I9" s="26"/>
      <c r="J9" s="56"/>
      <c r="K9" s="56"/>
      <c r="L9" s="78"/>
      <c r="M9" s="26"/>
      <c r="N9" s="26"/>
      <c r="O9" s="26"/>
      <c r="P9" s="26"/>
      <c r="Q9" s="56"/>
      <c r="R9" s="56"/>
      <c r="S9" s="26"/>
      <c r="T9" s="26"/>
      <c r="U9" s="26"/>
      <c r="V9" s="26"/>
      <c r="W9" s="26"/>
      <c r="X9" s="56"/>
      <c r="Y9" s="56"/>
      <c r="Z9" s="26"/>
      <c r="AA9" s="26"/>
      <c r="AB9" s="26"/>
      <c r="AC9" s="26"/>
      <c r="AD9" s="26"/>
      <c r="AE9" s="57"/>
      <c r="AF9" s="47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Octobre!C12+Novembre!AG4</f>
        <v>3</v>
      </c>
      <c r="D12" s="142">
        <f>Decembre!D12</f>
        <v>37</v>
      </c>
      <c r="E12" s="2" t="s">
        <v>4</v>
      </c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Octobre!C13+Novembre!AG5</f>
        <v>0</v>
      </c>
      <c r="D13" s="143">
        <f>Decembre!D13</f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Octobre!C14+Novembre!AG6</f>
        <v>0</v>
      </c>
      <c r="D14" s="142">
        <f>Decembre!D14</f>
        <v>36</v>
      </c>
      <c r="E14" s="10"/>
      <c r="F14" s="2"/>
      <c r="G14" s="2"/>
      <c r="H14" s="2"/>
      <c r="I14" s="2"/>
      <c r="J14" s="2"/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Octobre!C15+Novembre!AG7</f>
        <v>0</v>
      </c>
      <c r="D15" s="143">
        <f>+B15-C15</f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Octobre!C16+Novembre!AG8</f>
        <v>0</v>
      </c>
      <c r="D16" s="142">
        <f>Decembre!D16</f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Octobre!C17+Novembre!AG9</f>
        <v>0</v>
      </c>
      <c r="D17" s="143">
        <f>Decembre!D17</f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S1:Y1"/>
    <mergeCell ref="Z1:AE1"/>
    <mergeCell ref="G11:I11"/>
    <mergeCell ref="G13:I13"/>
    <mergeCell ref="B1:D1"/>
    <mergeCell ref="E1:K1"/>
    <mergeCell ref="L1:R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AG19"/>
  <sheetViews>
    <sheetView zoomScaleNormal="100" workbookViewId="0">
      <pane xSplit="1" ySplit="1" topLeftCell="B2" activePane="bottomRight" state="frozen"/>
      <selection activeCell="A4" sqref="A4"/>
      <selection pane="topRight" activeCell="A4" sqref="A4"/>
      <selection pane="bottomLeft" activeCell="A4" sqref="A4"/>
      <selection pane="bottomRight"/>
    </sheetView>
  </sheetViews>
  <sheetFormatPr baseColWidth="10" defaultRowHeight="13.2"/>
  <cols>
    <col min="1" max="1" width="32.6640625" style="3" customWidth="1"/>
    <col min="2" max="30" width="8.77734375" style="3" customWidth="1"/>
    <col min="31" max="31" width="8.77734375" style="1" customWidth="1"/>
    <col min="32" max="32" width="8.77734375" style="3" customWidth="1"/>
    <col min="33" max="33" width="8.77734375" style="1" customWidth="1"/>
    <col min="34" max="34" width="8.77734375" style="3" customWidth="1"/>
    <col min="35" max="16384" width="11.5546875" style="3"/>
  </cols>
  <sheetData>
    <row r="1" spans="1:33" s="37" customFormat="1" ht="39" customHeight="1">
      <c r="A1" s="35">
        <v>2019</v>
      </c>
      <c r="B1" s="180" t="s">
        <v>15</v>
      </c>
      <c r="C1" s="183"/>
      <c r="D1" s="183"/>
      <c r="E1" s="183"/>
      <c r="F1" s="183"/>
      <c r="G1" s="183"/>
      <c r="H1" s="183"/>
      <c r="I1" s="183"/>
      <c r="J1" s="183" t="str">
        <f>+B1</f>
        <v>DECEMBRE</v>
      </c>
      <c r="K1" s="183"/>
      <c r="L1" s="183"/>
      <c r="M1" s="183"/>
      <c r="N1" s="183"/>
      <c r="O1" s="183"/>
      <c r="P1" s="183"/>
      <c r="Q1" s="183" t="s">
        <v>15</v>
      </c>
      <c r="R1" s="183"/>
      <c r="S1" s="183"/>
      <c r="T1" s="183"/>
      <c r="U1" s="183"/>
      <c r="V1" s="183"/>
      <c r="W1" s="183"/>
      <c r="X1" s="183" t="s">
        <v>15</v>
      </c>
      <c r="Y1" s="183"/>
      <c r="Z1" s="183"/>
      <c r="AA1" s="183"/>
      <c r="AB1" s="183"/>
      <c r="AC1" s="183"/>
      <c r="AD1" s="183"/>
      <c r="AE1" s="183"/>
      <c r="AF1" s="184"/>
      <c r="AG1" s="36"/>
    </row>
    <row r="2" spans="1:33" s="39" customFormat="1" ht="15.6">
      <c r="A2" s="14" t="str">
        <f>Données!A2</f>
        <v>CONGÉS  ERE 2019</v>
      </c>
      <c r="B2" s="15">
        <v>43800</v>
      </c>
      <c r="C2" s="15">
        <v>43801</v>
      </c>
      <c r="D2" s="15">
        <v>43802</v>
      </c>
      <c r="E2" s="15">
        <v>43803</v>
      </c>
      <c r="F2" s="15">
        <v>43804</v>
      </c>
      <c r="G2" s="15">
        <v>43805</v>
      </c>
      <c r="H2" s="16">
        <v>43806</v>
      </c>
      <c r="I2" s="16">
        <v>43807</v>
      </c>
      <c r="J2" s="15">
        <v>43808</v>
      </c>
      <c r="K2" s="15">
        <v>43809</v>
      </c>
      <c r="L2" s="15">
        <v>43810</v>
      </c>
      <c r="M2" s="15">
        <v>43811</v>
      </c>
      <c r="N2" s="15">
        <v>43812</v>
      </c>
      <c r="O2" s="16">
        <v>43813</v>
      </c>
      <c r="P2" s="16">
        <v>43814</v>
      </c>
      <c r="Q2" s="15">
        <v>43815</v>
      </c>
      <c r="R2" s="15">
        <v>43816</v>
      </c>
      <c r="S2" s="15">
        <v>43817</v>
      </c>
      <c r="T2" s="15">
        <v>43818</v>
      </c>
      <c r="U2" s="15">
        <v>43819</v>
      </c>
      <c r="V2" s="16">
        <v>43820</v>
      </c>
      <c r="W2" s="16">
        <v>43821</v>
      </c>
      <c r="X2" s="15">
        <v>43822</v>
      </c>
      <c r="Y2" s="15">
        <v>43823</v>
      </c>
      <c r="Z2" s="15">
        <v>43824</v>
      </c>
      <c r="AA2" s="15">
        <v>43825</v>
      </c>
      <c r="AB2" s="15">
        <v>43826</v>
      </c>
      <c r="AC2" s="16">
        <v>43827</v>
      </c>
      <c r="AD2" s="16">
        <v>43828</v>
      </c>
      <c r="AE2" s="15">
        <v>43829</v>
      </c>
      <c r="AF2" s="15">
        <v>43830</v>
      </c>
      <c r="AG2" s="38"/>
    </row>
    <row r="3" spans="1:33" s="44" customFormat="1" ht="24" customHeight="1">
      <c r="A3" s="40" t="s">
        <v>0</v>
      </c>
      <c r="B3" s="42">
        <f>B2</f>
        <v>43800</v>
      </c>
      <c r="C3" s="42">
        <f t="shared" ref="C3:AF3" si="0">C2</f>
        <v>43801</v>
      </c>
      <c r="D3" s="42">
        <f t="shared" si="0"/>
        <v>43802</v>
      </c>
      <c r="E3" s="42">
        <f t="shared" si="0"/>
        <v>43803</v>
      </c>
      <c r="F3" s="42">
        <f t="shared" si="0"/>
        <v>43804</v>
      </c>
      <c r="G3" s="42">
        <f t="shared" si="0"/>
        <v>43805</v>
      </c>
      <c r="H3" s="41">
        <f t="shared" si="0"/>
        <v>43806</v>
      </c>
      <c r="I3" s="41">
        <f t="shared" si="0"/>
        <v>43807</v>
      </c>
      <c r="J3" s="42">
        <f t="shared" si="0"/>
        <v>43808</v>
      </c>
      <c r="K3" s="42">
        <f t="shared" si="0"/>
        <v>43809</v>
      </c>
      <c r="L3" s="42">
        <f t="shared" si="0"/>
        <v>43810</v>
      </c>
      <c r="M3" s="42">
        <f t="shared" si="0"/>
        <v>43811</v>
      </c>
      <c r="N3" s="42">
        <f t="shared" si="0"/>
        <v>43812</v>
      </c>
      <c r="O3" s="41">
        <f t="shared" si="0"/>
        <v>43813</v>
      </c>
      <c r="P3" s="41">
        <f t="shared" si="0"/>
        <v>43814</v>
      </c>
      <c r="Q3" s="42">
        <f t="shared" si="0"/>
        <v>43815</v>
      </c>
      <c r="R3" s="42">
        <f t="shared" si="0"/>
        <v>43816</v>
      </c>
      <c r="S3" s="42">
        <f t="shared" si="0"/>
        <v>43817</v>
      </c>
      <c r="T3" s="42">
        <f t="shared" si="0"/>
        <v>43818</v>
      </c>
      <c r="U3" s="42">
        <f t="shared" si="0"/>
        <v>43819</v>
      </c>
      <c r="V3" s="41">
        <f t="shared" si="0"/>
        <v>43820</v>
      </c>
      <c r="W3" s="41">
        <f t="shared" si="0"/>
        <v>43821</v>
      </c>
      <c r="X3" s="42">
        <f t="shared" si="0"/>
        <v>43822</v>
      </c>
      <c r="Y3" s="42">
        <f t="shared" si="0"/>
        <v>43823</v>
      </c>
      <c r="Z3" s="42">
        <f t="shared" si="0"/>
        <v>43824</v>
      </c>
      <c r="AA3" s="42">
        <f t="shared" si="0"/>
        <v>43825</v>
      </c>
      <c r="AB3" s="42">
        <f t="shared" si="0"/>
        <v>43826</v>
      </c>
      <c r="AC3" s="41">
        <f t="shared" si="0"/>
        <v>43827</v>
      </c>
      <c r="AD3" s="41">
        <f t="shared" si="0"/>
        <v>43828</v>
      </c>
      <c r="AE3" s="42">
        <f t="shared" si="0"/>
        <v>43829</v>
      </c>
      <c r="AF3" s="42">
        <f t="shared" si="0"/>
        <v>43830</v>
      </c>
      <c r="AG3" s="43"/>
    </row>
    <row r="4" spans="1:33" s="37" customFormat="1" ht="21" customHeight="1">
      <c r="A4" s="63" t="str">
        <f>+Données!A4</f>
        <v>Christophe GASNIER</v>
      </c>
      <c r="B4" s="103"/>
      <c r="C4" s="22"/>
      <c r="D4" s="22"/>
      <c r="E4" s="22"/>
      <c r="F4" s="22"/>
      <c r="G4" s="22"/>
      <c r="H4" s="23"/>
      <c r="I4" s="23"/>
      <c r="J4" s="22"/>
      <c r="K4" s="22"/>
      <c r="L4" s="22"/>
      <c r="M4" s="22"/>
      <c r="N4" s="22"/>
      <c r="O4" s="23"/>
      <c r="P4" s="23"/>
      <c r="Q4" s="22"/>
      <c r="R4" s="22"/>
      <c r="S4" s="22"/>
      <c r="T4" s="22"/>
      <c r="U4" s="22"/>
      <c r="V4" s="23"/>
      <c r="W4" s="23"/>
      <c r="X4" s="22" t="s">
        <v>4</v>
      </c>
      <c r="Y4" s="22" t="s">
        <v>4</v>
      </c>
      <c r="Z4" s="22" t="s">
        <v>4</v>
      </c>
      <c r="AA4" s="22" t="s">
        <v>4</v>
      </c>
      <c r="AB4" s="22" t="s">
        <v>4</v>
      </c>
      <c r="AC4" s="23"/>
      <c r="AD4" s="23"/>
      <c r="AE4" s="58"/>
      <c r="AF4" s="48"/>
      <c r="AG4" s="72">
        <f t="shared" ref="AG4:AG9" si="1">SUM(B4:AF4)</f>
        <v>0</v>
      </c>
    </row>
    <row r="5" spans="1:33" s="37" customFormat="1" ht="21" customHeight="1">
      <c r="A5" s="64" t="str">
        <f>Données!A5</f>
        <v>B</v>
      </c>
      <c r="B5" s="104" t="s">
        <v>4</v>
      </c>
      <c r="C5" s="26" t="s">
        <v>4</v>
      </c>
      <c r="D5" s="26" t="s">
        <v>4</v>
      </c>
      <c r="E5" s="26" t="s">
        <v>4</v>
      </c>
      <c r="F5" s="26" t="s">
        <v>4</v>
      </c>
      <c r="G5" s="26"/>
      <c r="H5" s="23"/>
      <c r="I5" s="23"/>
      <c r="J5" s="26"/>
      <c r="K5" s="26"/>
      <c r="L5" s="26"/>
      <c r="M5" s="26"/>
      <c r="N5" s="26"/>
      <c r="O5" s="23"/>
      <c r="P5" s="23"/>
      <c r="Q5" s="26"/>
      <c r="R5" s="26"/>
      <c r="S5" s="26"/>
      <c r="T5" s="26"/>
      <c r="U5" s="26"/>
      <c r="V5" s="23"/>
      <c r="W5" s="23"/>
      <c r="X5" s="26"/>
      <c r="Y5" s="26"/>
      <c r="Z5" s="26"/>
      <c r="AA5" s="26"/>
      <c r="AB5" s="26"/>
      <c r="AC5" s="23"/>
      <c r="AD5" s="23"/>
      <c r="AE5" s="46"/>
      <c r="AF5" s="47"/>
      <c r="AG5" s="72">
        <f t="shared" si="1"/>
        <v>0</v>
      </c>
    </row>
    <row r="6" spans="1:33" s="37" customFormat="1" ht="21" customHeight="1">
      <c r="A6" s="63" t="str">
        <f>Données!A6</f>
        <v xml:space="preserve">C </v>
      </c>
      <c r="B6" s="103"/>
      <c r="C6" s="22" t="s">
        <v>4</v>
      </c>
      <c r="D6" s="22"/>
      <c r="E6" s="22"/>
      <c r="F6" s="22"/>
      <c r="G6" s="22"/>
      <c r="H6" s="23"/>
      <c r="I6" s="23"/>
      <c r="J6" s="22"/>
      <c r="K6" s="22"/>
      <c r="L6" s="22"/>
      <c r="M6" s="22"/>
      <c r="N6" s="22"/>
      <c r="O6" s="23"/>
      <c r="P6" s="23"/>
      <c r="Q6" s="22"/>
      <c r="R6" s="22"/>
      <c r="S6" s="22"/>
      <c r="T6" s="22"/>
      <c r="U6" s="22"/>
      <c r="V6" s="23"/>
      <c r="W6" s="23"/>
      <c r="X6" s="22"/>
      <c r="Y6" s="22"/>
      <c r="Z6" s="22"/>
      <c r="AA6" s="22"/>
      <c r="AB6" s="22"/>
      <c r="AC6" s="23"/>
      <c r="AD6" s="23"/>
      <c r="AE6" s="58"/>
      <c r="AF6" s="48"/>
      <c r="AG6" s="72">
        <f t="shared" si="1"/>
        <v>0</v>
      </c>
    </row>
    <row r="7" spans="1:33" s="37" customFormat="1" ht="21" customHeight="1">
      <c r="A7" s="64" t="str">
        <f>Données!A7</f>
        <v>D</v>
      </c>
      <c r="B7" s="104"/>
      <c r="C7" s="26"/>
      <c r="D7" s="26" t="s">
        <v>4</v>
      </c>
      <c r="E7" s="26"/>
      <c r="F7" s="26"/>
      <c r="G7" s="26"/>
      <c r="H7" s="23"/>
      <c r="I7" s="23"/>
      <c r="J7" s="26"/>
      <c r="K7" s="26"/>
      <c r="L7" s="26"/>
      <c r="M7" s="26"/>
      <c r="N7" s="26"/>
      <c r="O7" s="23"/>
      <c r="P7" s="23"/>
      <c r="Q7" s="26"/>
      <c r="R7" s="26"/>
      <c r="S7" s="26"/>
      <c r="T7" s="26"/>
      <c r="U7" s="26"/>
      <c r="V7" s="23"/>
      <c r="W7" s="23"/>
      <c r="X7" s="26"/>
      <c r="Y7" s="26"/>
      <c r="Z7" s="26"/>
      <c r="AA7" s="26"/>
      <c r="AB7" s="26"/>
      <c r="AC7" s="23"/>
      <c r="AD7" s="23"/>
      <c r="AE7" s="46"/>
      <c r="AF7" s="47"/>
      <c r="AG7" s="72">
        <f t="shared" si="1"/>
        <v>0</v>
      </c>
    </row>
    <row r="8" spans="1:33" s="37" customFormat="1" ht="15.6" customHeight="1">
      <c r="A8" s="63" t="str">
        <f>Données!A8</f>
        <v>E</v>
      </c>
      <c r="B8" s="103"/>
      <c r="C8" s="22"/>
      <c r="D8" s="22" t="s">
        <v>4</v>
      </c>
      <c r="E8" s="22"/>
      <c r="F8" s="22"/>
      <c r="G8" s="22"/>
      <c r="H8" s="23"/>
      <c r="I8" s="23"/>
      <c r="J8" s="22"/>
      <c r="K8" s="22"/>
      <c r="L8" s="22"/>
      <c r="M8" s="22"/>
      <c r="N8" s="22"/>
      <c r="O8" s="23"/>
      <c r="P8" s="23"/>
      <c r="Q8" s="22"/>
      <c r="R8" s="22"/>
      <c r="S8" s="22"/>
      <c r="T8" s="22"/>
      <c r="U8" s="22"/>
      <c r="V8" s="23"/>
      <c r="W8" s="23"/>
      <c r="X8" s="22"/>
      <c r="Y8" s="22"/>
      <c r="Z8" s="22"/>
      <c r="AA8" s="22"/>
      <c r="AB8" s="22"/>
      <c r="AC8" s="23"/>
      <c r="AD8" s="23"/>
      <c r="AE8" s="58"/>
      <c r="AF8" s="73" t="s">
        <v>4</v>
      </c>
      <c r="AG8" s="72">
        <f t="shared" si="1"/>
        <v>0</v>
      </c>
    </row>
    <row r="9" spans="1:33" s="37" customFormat="1" ht="21" customHeight="1">
      <c r="A9" s="64" t="str">
        <f>Données!A9</f>
        <v>F</v>
      </c>
      <c r="B9" s="104"/>
      <c r="C9" s="26"/>
      <c r="D9" s="26"/>
      <c r="E9" s="26"/>
      <c r="F9" s="26"/>
      <c r="G9" s="26"/>
      <c r="H9" s="23"/>
      <c r="I9" s="23"/>
      <c r="J9" s="26"/>
      <c r="K9" s="26"/>
      <c r="L9" s="26"/>
      <c r="M9" s="26"/>
      <c r="N9" s="26"/>
      <c r="O9" s="23"/>
      <c r="P9" s="23"/>
      <c r="Q9" s="26"/>
      <c r="R9" s="26"/>
      <c r="S9" s="26"/>
      <c r="T9" s="26"/>
      <c r="U9" s="26"/>
      <c r="V9" s="23"/>
      <c r="W9" s="23"/>
      <c r="X9" s="26"/>
      <c r="Y9" s="26"/>
      <c r="Z9" s="26"/>
      <c r="AA9" s="26"/>
      <c r="AB9" s="26"/>
      <c r="AC9" s="23"/>
      <c r="AD9" s="23"/>
      <c r="AE9" s="46"/>
      <c r="AF9" s="47"/>
      <c r="AG9" s="72">
        <f t="shared" si="1"/>
        <v>0</v>
      </c>
    </row>
    <row r="10" spans="1:33" s="52" customFormat="1" ht="15.6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49"/>
      <c r="AF10" s="50"/>
      <c r="AG10" s="51"/>
    </row>
    <row r="11" spans="1:33" ht="19.2" customHeight="1">
      <c r="A11" s="6"/>
      <c r="B11" s="129" t="s">
        <v>3</v>
      </c>
      <c r="C11" s="96" t="s">
        <v>1</v>
      </c>
      <c r="D11" s="144" t="s">
        <v>2</v>
      </c>
      <c r="E11" s="7"/>
      <c r="F11" s="75"/>
      <c r="G11" s="178" t="s">
        <v>18</v>
      </c>
      <c r="H11" s="178"/>
      <c r="I11" s="178"/>
      <c r="J11" s="6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ht="17.399999999999999" customHeight="1">
      <c r="A12" s="8" t="str">
        <f t="shared" ref="A12:A17" si="2">A4</f>
        <v>Christophe GASNIER</v>
      </c>
      <c r="B12" s="125">
        <f>Données!B4</f>
        <v>40</v>
      </c>
      <c r="C12" s="97">
        <f>Novembre!C12+Decembre!AG4</f>
        <v>3</v>
      </c>
      <c r="D12" s="142">
        <f t="shared" ref="D12:D17" si="3">+B12-C12</f>
        <v>37</v>
      </c>
      <c r="E12" s="2" t="s">
        <v>4</v>
      </c>
      <c r="F12" s="2" t="s">
        <v>4</v>
      </c>
      <c r="G12" s="2" t="s">
        <v>4</v>
      </c>
      <c r="H12" s="2"/>
      <c r="I12" s="2"/>
      <c r="J12" s="2"/>
      <c r="K12" s="2"/>
      <c r="L12" s="2"/>
      <c r="M12" s="2"/>
      <c r="N12" s="2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3" ht="17.399999999999999" customHeight="1">
      <c r="A13" s="9" t="str">
        <f t="shared" si="2"/>
        <v>B</v>
      </c>
      <c r="B13" s="127">
        <f>Données!B5</f>
        <v>43.5</v>
      </c>
      <c r="C13" s="98">
        <f>Novembre!C13+Decembre!AG5</f>
        <v>0</v>
      </c>
      <c r="D13" s="143">
        <f t="shared" si="3"/>
        <v>43.5</v>
      </c>
      <c r="E13" s="10"/>
      <c r="F13" s="81" t="s">
        <v>4</v>
      </c>
      <c r="G13" s="179" t="s">
        <v>19</v>
      </c>
      <c r="H13" s="179"/>
      <c r="I13" s="179"/>
      <c r="J13" s="2"/>
      <c r="K13" s="2"/>
      <c r="L13" s="2"/>
      <c r="M13" s="2"/>
      <c r="N13" s="2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3" ht="17.399999999999999" customHeight="1">
      <c r="A14" s="8" t="str">
        <f t="shared" si="2"/>
        <v xml:space="preserve">C </v>
      </c>
      <c r="B14" s="125">
        <f>Données!B6</f>
        <v>36</v>
      </c>
      <c r="C14" s="97">
        <f>Novembre!C14+Decembre!AG6</f>
        <v>0</v>
      </c>
      <c r="D14" s="142">
        <f t="shared" si="3"/>
        <v>36</v>
      </c>
      <c r="E14" s="10"/>
      <c r="F14" s="2"/>
      <c r="G14" s="2"/>
      <c r="H14" s="2"/>
      <c r="I14" s="2"/>
      <c r="J14" s="2" t="s">
        <v>4</v>
      </c>
      <c r="K14" s="2"/>
      <c r="L14" s="2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3" ht="17.399999999999999" customHeight="1">
      <c r="A15" s="9" t="str">
        <f t="shared" si="2"/>
        <v>D</v>
      </c>
      <c r="B15" s="127">
        <f>Données!B7</f>
        <v>34</v>
      </c>
      <c r="C15" s="98">
        <f>Novembre!C15+Decembre!AG7</f>
        <v>0</v>
      </c>
      <c r="D15" s="143">
        <f t="shared" si="3"/>
        <v>34</v>
      </c>
      <c r="E15" s="10"/>
      <c r="F15" s="2"/>
      <c r="G15" s="2"/>
      <c r="H15" s="2"/>
      <c r="I15" s="2"/>
      <c r="J15" s="2"/>
      <c r="K15" s="2"/>
      <c r="L15" s="2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3" ht="17.399999999999999" customHeight="1">
      <c r="A16" s="8" t="str">
        <f t="shared" si="2"/>
        <v>E</v>
      </c>
      <c r="B16" s="125">
        <f>Données!B8</f>
        <v>0</v>
      </c>
      <c r="C16" s="97">
        <f>Novembre!C16+Decembre!AG8</f>
        <v>0</v>
      </c>
      <c r="D16" s="142">
        <f t="shared" si="3"/>
        <v>0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7.399999999999999" customHeight="1">
      <c r="A17" s="9" t="str">
        <f t="shared" si="2"/>
        <v>F</v>
      </c>
      <c r="B17" s="127">
        <f>Données!B9</f>
        <v>0</v>
      </c>
      <c r="C17" s="98">
        <f>Novembre!C17+Decembre!AG9</f>
        <v>0</v>
      </c>
      <c r="D17" s="143">
        <f t="shared" si="3"/>
        <v>0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3.8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3.8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</sheetData>
  <sheetProtection selectLockedCells="1"/>
  <mergeCells count="7">
    <mergeCell ref="X1:AD1"/>
    <mergeCell ref="AE1:AF1"/>
    <mergeCell ref="G11:I11"/>
    <mergeCell ref="G13:I13"/>
    <mergeCell ref="B1:I1"/>
    <mergeCell ref="J1:P1"/>
    <mergeCell ref="Q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Janvier 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Gasnier</dc:creator>
  <cp:lastModifiedBy>anonyme</cp:lastModifiedBy>
  <cp:lastPrinted>2018-09-23T07:56:52Z</cp:lastPrinted>
  <dcterms:created xsi:type="dcterms:W3CDTF">2018-09-22T21:05:26Z</dcterms:created>
  <dcterms:modified xsi:type="dcterms:W3CDTF">2019-01-13T20:58:51Z</dcterms:modified>
</cp:coreProperties>
</file>