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096"/>
  </bookViews>
  <sheets>
    <sheet name="Table conversion" sheetId="2" r:id="rId1"/>
    <sheet name="TABLE ENFANTS" sheetId="1" r:id="rId2"/>
  </sheets>
  <externalReferences>
    <externalReference r:id="rId3"/>
  </externalReferences>
  <definedNames>
    <definedName name="FRS">'[1]Num FRS'!$B:$B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2"/>
  <c r="P2"/>
  <c r="K2"/>
  <c r="K3"/>
  <c r="J3"/>
  <c r="J2"/>
  <c r="H3"/>
  <c r="L3" s="1"/>
  <c r="H2"/>
  <c r="L2" s="1"/>
  <c r="I2"/>
  <c r="O2" s="1"/>
  <c r="M2" l="1"/>
  <c r="M3"/>
  <c r="N2"/>
  <c r="N3"/>
  <c r="I3"/>
  <c r="O3" s="1"/>
</calcChain>
</file>

<file path=xl/comments1.xml><?xml version="1.0" encoding="utf-8"?>
<comments xmlns="http://schemas.openxmlformats.org/spreadsheetml/2006/main">
  <authors>
    <author>Administrateur APEI</author>
  </authors>
  <commentList>
    <comment ref="Q1" authorId="0">
      <text>
        <r>
          <rPr>
            <b/>
            <sz val="9"/>
            <color indexed="81"/>
            <rFont val="Tahoma"/>
            <family val="2"/>
          </rPr>
          <t xml:space="preserve">Administrateur </t>
        </r>
        <r>
          <rPr>
            <sz val="9"/>
            <color indexed="81"/>
            <rFont val="Tahoma"/>
            <family val="2"/>
          </rPr>
          <t xml:space="preserve">
A retrouver par une recherche (mais je ne peux pas toucher a table enfants)</t>
        </r>
      </text>
    </comment>
    <comment ref="U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Montant engagé divisé par le nombre de jours</t>
        </r>
      </text>
    </comment>
    <comment ref="W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les jours devront se présneté les un en dessous des autres</t>
        </r>
      </text>
    </comment>
  </commentList>
</comments>
</file>

<file path=xl/sharedStrings.xml><?xml version="1.0" encoding="utf-8"?>
<sst xmlns="http://schemas.openxmlformats.org/spreadsheetml/2006/main" count="41" uniqueCount="36">
  <si>
    <t>Date CDE</t>
  </si>
  <si>
    <t>Eng.</t>
  </si>
  <si>
    <t>Statut</t>
  </si>
  <si>
    <t>Fournisseurs</t>
  </si>
  <si>
    <t>Ville</t>
  </si>
  <si>
    <t>Libelle</t>
  </si>
  <si>
    <t>Montant engagé</t>
  </si>
  <si>
    <t>ENFANTS</t>
  </si>
  <si>
    <t>Date facture</t>
  </si>
  <si>
    <t>Pièce</t>
  </si>
  <si>
    <t>Libellé pièce</t>
  </si>
  <si>
    <t>CPTA</t>
  </si>
  <si>
    <t>MOIS CONSULT.</t>
  </si>
  <si>
    <t>JR CONSULT.</t>
  </si>
  <si>
    <t>P</t>
  </si>
  <si>
    <t>A</t>
  </si>
  <si>
    <t>MERIGNIES</t>
  </si>
  <si>
    <t>B</t>
  </si>
  <si>
    <t>FLINES-LES-RACHES</t>
  </si>
  <si>
    <t>ORTHOS ERGOS</t>
  </si>
  <si>
    <t>COMMENTAIRES</t>
  </si>
  <si>
    <t>FRS</t>
  </si>
  <si>
    <t>Convention</t>
  </si>
  <si>
    <t>OK</t>
  </si>
  <si>
    <t>Ergo A</t>
  </si>
  <si>
    <t>Ortho B</t>
  </si>
  <si>
    <t>Usagers</t>
  </si>
  <si>
    <t>Ergo A/Cadet (1-8-15-22+22/02/18)</t>
  </si>
  <si>
    <t>CADET PIERRE</t>
  </si>
  <si>
    <t>DURIEU MAXENCE</t>
  </si>
  <si>
    <t>Ortho B/Durieu (12-26/01+9-23/02/18)</t>
  </si>
  <si>
    <t>Cadet</t>
  </si>
  <si>
    <t>Durieu</t>
  </si>
  <si>
    <t>TABLEAU DEPART</t>
  </si>
  <si>
    <t>NB JOURS</t>
  </si>
  <si>
    <t>NB LIGNES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</si>
</sst>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#,##0_ ;\-#,##0\ 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4" fontId="3" fillId="0" borderId="0" xfId="1" applyNumberFormat="1" applyFont="1" applyFill="1" applyBorder="1" applyAlignment="1">
      <alignment horizontal="center" vertical="center"/>
    </xf>
    <xf numFmtId="43" fontId="0" fillId="0" borderId="0" xfId="0" applyNumberFormat="1"/>
    <xf numFmtId="14" fontId="2" fillId="3" borderId="0" xfId="0" applyNumberFormat="1" applyFont="1" applyFill="1" applyAlignment="1">
      <alignment horizontal="center"/>
    </xf>
    <xf numFmtId="14" fontId="0" fillId="0" borderId="0" xfId="0" applyNumberFormat="1"/>
    <xf numFmtId="0" fontId="0" fillId="0" borderId="0" xfId="0" applyAlignment="1"/>
    <xf numFmtId="0" fontId="2" fillId="2" borderId="0" xfId="0" applyFont="1" applyFill="1" applyAlignment="1">
      <alignment horizontal="center"/>
    </xf>
    <xf numFmtId="165" fontId="3" fillId="0" borderId="0" xfId="1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OLE-Enfance\Comptabilite%20Gestion\AUTRES\SESSAD%20LE%20TAQUIN\FOURNISSEURS\ENGAGEMENTS\ENGAGEMENTS%202018%20SESSAD%20LE%20TAQUI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GAGEMENT 2018"/>
      <sheetName val="Suivi chrono"/>
      <sheetName val="Num FRS"/>
      <sheetName val="Budget"/>
      <sheetName val="GD LIVRE"/>
      <sheetName val="Suivi budget"/>
      <sheetName val="TCD BUDGET"/>
      <sheetName val="Statut"/>
      <sheetName val="ENERGEO"/>
    </sheetNames>
    <sheetDataSet>
      <sheetData sheetId="0"/>
      <sheetData sheetId="1"/>
      <sheetData sheetId="2">
        <row r="1">
          <cell r="B1" t="str">
            <v>N° FRS</v>
          </cell>
        </row>
        <row r="2">
          <cell r="B2">
            <v>68</v>
          </cell>
        </row>
        <row r="3">
          <cell r="B3">
            <v>89</v>
          </cell>
        </row>
        <row r="4">
          <cell r="B4">
            <v>133</v>
          </cell>
        </row>
        <row r="5">
          <cell r="B5">
            <v>170</v>
          </cell>
        </row>
        <row r="6">
          <cell r="B6">
            <v>171</v>
          </cell>
        </row>
        <row r="7">
          <cell r="B7">
            <v>183</v>
          </cell>
        </row>
        <row r="8">
          <cell r="B8">
            <v>253</v>
          </cell>
        </row>
        <row r="9">
          <cell r="B9">
            <v>304</v>
          </cell>
        </row>
        <row r="10">
          <cell r="B10">
            <v>337</v>
          </cell>
        </row>
        <row r="11">
          <cell r="B11">
            <v>356</v>
          </cell>
        </row>
        <row r="12">
          <cell r="B12">
            <v>449</v>
          </cell>
        </row>
        <row r="13">
          <cell r="B13">
            <v>458</v>
          </cell>
        </row>
        <row r="14">
          <cell r="B14">
            <v>459</v>
          </cell>
        </row>
        <row r="15">
          <cell r="B15">
            <v>460</v>
          </cell>
        </row>
        <row r="16">
          <cell r="B16">
            <v>474</v>
          </cell>
        </row>
        <row r="17">
          <cell r="B17">
            <v>530</v>
          </cell>
        </row>
        <row r="18">
          <cell r="B18">
            <v>535</v>
          </cell>
        </row>
        <row r="19">
          <cell r="B19">
            <v>558</v>
          </cell>
        </row>
        <row r="20">
          <cell r="B20">
            <v>562</v>
          </cell>
        </row>
        <row r="21">
          <cell r="B21">
            <v>587</v>
          </cell>
        </row>
        <row r="22">
          <cell r="B22">
            <v>665</v>
          </cell>
        </row>
        <row r="23">
          <cell r="B23">
            <v>723</v>
          </cell>
        </row>
        <row r="24">
          <cell r="B24">
            <v>753</v>
          </cell>
        </row>
        <row r="25">
          <cell r="B25">
            <v>791</v>
          </cell>
        </row>
        <row r="26">
          <cell r="B26">
            <v>801</v>
          </cell>
        </row>
        <row r="27">
          <cell r="B27">
            <v>968</v>
          </cell>
        </row>
        <row r="28">
          <cell r="B28">
            <v>985</v>
          </cell>
        </row>
        <row r="29">
          <cell r="B29">
            <v>989</v>
          </cell>
        </row>
        <row r="30">
          <cell r="B30">
            <v>1039</v>
          </cell>
        </row>
        <row r="31">
          <cell r="B31">
            <v>1045</v>
          </cell>
        </row>
        <row r="32">
          <cell r="B32">
            <v>1093</v>
          </cell>
        </row>
        <row r="33">
          <cell r="B33">
            <v>1112</v>
          </cell>
        </row>
        <row r="34">
          <cell r="B34">
            <v>1138</v>
          </cell>
        </row>
        <row r="35">
          <cell r="B35">
            <v>1153</v>
          </cell>
        </row>
        <row r="36">
          <cell r="B36">
            <v>1183</v>
          </cell>
        </row>
        <row r="37">
          <cell r="B37">
            <v>1193</v>
          </cell>
        </row>
        <row r="38">
          <cell r="B38">
            <v>1228</v>
          </cell>
        </row>
        <row r="39">
          <cell r="B39">
            <v>1263</v>
          </cell>
        </row>
        <row r="40">
          <cell r="B40">
            <v>1266</v>
          </cell>
        </row>
        <row r="41">
          <cell r="B41">
            <v>1318</v>
          </cell>
        </row>
        <row r="42">
          <cell r="B42">
            <v>1325</v>
          </cell>
        </row>
        <row r="43">
          <cell r="B43">
            <v>1372</v>
          </cell>
        </row>
        <row r="44">
          <cell r="B44">
            <v>1376</v>
          </cell>
        </row>
        <row r="45">
          <cell r="B45">
            <v>1411</v>
          </cell>
        </row>
        <row r="46">
          <cell r="B46">
            <v>1428</v>
          </cell>
        </row>
        <row r="47">
          <cell r="B47">
            <v>1445</v>
          </cell>
        </row>
        <row r="48">
          <cell r="B48">
            <v>1451</v>
          </cell>
        </row>
        <row r="49">
          <cell r="B49">
            <v>1491</v>
          </cell>
        </row>
        <row r="50">
          <cell r="B50">
            <v>1603</v>
          </cell>
        </row>
        <row r="51">
          <cell r="B51">
            <v>1667</v>
          </cell>
        </row>
        <row r="52">
          <cell r="B52">
            <v>1675</v>
          </cell>
        </row>
        <row r="53">
          <cell r="B53">
            <v>1707</v>
          </cell>
        </row>
        <row r="54">
          <cell r="B54">
            <v>1709</v>
          </cell>
        </row>
        <row r="55">
          <cell r="B55">
            <v>1724</v>
          </cell>
        </row>
        <row r="56">
          <cell r="B56">
            <v>1741</v>
          </cell>
        </row>
        <row r="57">
          <cell r="B57">
            <v>1791</v>
          </cell>
        </row>
        <row r="58">
          <cell r="B58">
            <v>1801</v>
          </cell>
        </row>
        <row r="59">
          <cell r="B59">
            <v>1826</v>
          </cell>
        </row>
        <row r="60">
          <cell r="B60">
            <v>1827</v>
          </cell>
        </row>
        <row r="61">
          <cell r="B61">
            <v>1890</v>
          </cell>
        </row>
        <row r="62">
          <cell r="B62">
            <v>1926</v>
          </cell>
        </row>
        <row r="63">
          <cell r="B63">
            <v>1928</v>
          </cell>
        </row>
        <row r="64">
          <cell r="B64">
            <v>1929</v>
          </cell>
        </row>
        <row r="65">
          <cell r="B65">
            <v>1971</v>
          </cell>
        </row>
        <row r="66">
          <cell r="B66">
            <v>21861</v>
          </cell>
        </row>
        <row r="67">
          <cell r="B67">
            <v>201638</v>
          </cell>
        </row>
        <row r="68">
          <cell r="B68">
            <v>203040</v>
          </cell>
        </row>
        <row r="69">
          <cell r="B69">
            <v>203200</v>
          </cell>
        </row>
        <row r="70">
          <cell r="B70">
            <v>203514</v>
          </cell>
        </row>
        <row r="71">
          <cell r="B71">
            <v>203559</v>
          </cell>
        </row>
        <row r="72">
          <cell r="B72">
            <v>205115</v>
          </cell>
        </row>
        <row r="73">
          <cell r="B73">
            <v>206009</v>
          </cell>
        </row>
        <row r="74">
          <cell r="B74">
            <v>206550</v>
          </cell>
        </row>
        <row r="75">
          <cell r="B75">
            <v>206720</v>
          </cell>
        </row>
        <row r="76">
          <cell r="B76">
            <v>207023</v>
          </cell>
        </row>
        <row r="77">
          <cell r="B77">
            <v>207030</v>
          </cell>
        </row>
        <row r="78">
          <cell r="B78">
            <v>212170</v>
          </cell>
        </row>
        <row r="79">
          <cell r="B79">
            <v>214507</v>
          </cell>
        </row>
        <row r="80">
          <cell r="B80">
            <v>218146</v>
          </cell>
        </row>
        <row r="81">
          <cell r="B81">
            <v>219495</v>
          </cell>
        </row>
        <row r="82">
          <cell r="B82">
            <v>221115</v>
          </cell>
        </row>
        <row r="83">
          <cell r="B83">
            <v>222705</v>
          </cell>
        </row>
        <row r="84">
          <cell r="B84">
            <v>222733</v>
          </cell>
        </row>
        <row r="85">
          <cell r="B85">
            <v>222843</v>
          </cell>
        </row>
        <row r="86">
          <cell r="B86">
            <v>224122</v>
          </cell>
        </row>
        <row r="87">
          <cell r="B87">
            <v>224182</v>
          </cell>
        </row>
        <row r="88">
          <cell r="B88">
            <v>224295</v>
          </cell>
        </row>
        <row r="89">
          <cell r="B89">
            <v>224644</v>
          </cell>
        </row>
        <row r="90">
          <cell r="B90">
            <v>225153</v>
          </cell>
        </row>
        <row r="91">
          <cell r="B91">
            <v>225191</v>
          </cell>
        </row>
        <row r="92">
          <cell r="B92">
            <v>225195</v>
          </cell>
        </row>
        <row r="93">
          <cell r="B93">
            <v>225207</v>
          </cell>
        </row>
        <row r="94">
          <cell r="B94">
            <v>225219</v>
          </cell>
        </row>
        <row r="95">
          <cell r="B95">
            <v>225262</v>
          </cell>
        </row>
        <row r="96">
          <cell r="B96">
            <v>225322</v>
          </cell>
        </row>
        <row r="97">
          <cell r="B97">
            <v>225355</v>
          </cell>
        </row>
        <row r="98">
          <cell r="B98">
            <v>225411</v>
          </cell>
        </row>
        <row r="99">
          <cell r="B99">
            <v>225417</v>
          </cell>
        </row>
        <row r="100">
          <cell r="B100">
            <v>225477</v>
          </cell>
        </row>
        <row r="101">
          <cell r="B101">
            <v>225486</v>
          </cell>
        </row>
        <row r="102">
          <cell r="B102">
            <v>225502</v>
          </cell>
        </row>
        <row r="103">
          <cell r="B103">
            <v>225507</v>
          </cell>
        </row>
        <row r="104">
          <cell r="B104">
            <v>225520</v>
          </cell>
        </row>
        <row r="105">
          <cell r="B105">
            <v>225527</v>
          </cell>
        </row>
        <row r="106">
          <cell r="B106">
            <v>225537</v>
          </cell>
        </row>
        <row r="107">
          <cell r="B107">
            <v>225615</v>
          </cell>
        </row>
        <row r="108">
          <cell r="B108">
            <v>225657</v>
          </cell>
        </row>
        <row r="109">
          <cell r="B109">
            <v>225663</v>
          </cell>
        </row>
        <row r="110">
          <cell r="B110">
            <v>225782</v>
          </cell>
        </row>
        <row r="111">
          <cell r="B111">
            <v>225793</v>
          </cell>
        </row>
        <row r="112">
          <cell r="B112">
            <v>18600100</v>
          </cell>
        </row>
        <row r="113">
          <cell r="B113">
            <v>18600200</v>
          </cell>
        </row>
        <row r="114">
          <cell r="B114">
            <v>18600600</v>
          </cell>
        </row>
        <row r="115">
          <cell r="B115">
            <v>18603300</v>
          </cell>
        </row>
        <row r="116">
          <cell r="B116">
            <v>18604100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2"/>
  <sheetViews>
    <sheetView tabSelected="1" topLeftCell="L1" zoomScaleNormal="100" workbookViewId="0">
      <selection activeCell="L5" sqref="L5"/>
    </sheetView>
  </sheetViews>
  <sheetFormatPr baseColWidth="10" defaultRowHeight="14.4"/>
  <cols>
    <col min="1" max="1" width="10.109375" bestFit="1" customWidth="1"/>
    <col min="2" max="2" width="4.6640625" bestFit="1" customWidth="1"/>
    <col min="3" max="3" width="6.33203125" bestFit="1" customWidth="1"/>
    <col min="4" max="4" width="12.33203125" bestFit="1" customWidth="1"/>
    <col min="5" max="5" width="20" bestFit="1" customWidth="1"/>
    <col min="6" max="6" width="33.5546875" bestFit="1" customWidth="1"/>
    <col min="7" max="7" width="15.5546875" bestFit="1" customWidth="1"/>
    <col min="8" max="9" width="15.5546875" customWidth="1"/>
    <col min="10" max="10" width="82.44140625" customWidth="1"/>
    <col min="11" max="16" width="15.5546875" customWidth="1"/>
    <col min="17" max="17" width="16.88671875" bestFit="1" customWidth="1"/>
    <col min="18" max="18" width="11.88671875" style="11" bestFit="1" customWidth="1"/>
    <col min="19" max="19" width="5.88671875" bestFit="1" customWidth="1"/>
    <col min="20" max="20" width="35" bestFit="1" customWidth="1"/>
    <col min="21" max="21" width="7.44140625" bestFit="1" customWidth="1"/>
    <col min="22" max="22" width="15.109375" bestFit="1" customWidth="1"/>
    <col min="23" max="23" width="12.109375" bestFit="1" customWidth="1"/>
  </cols>
  <sheetData>
    <row r="1" spans="1:24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3" t="s">
        <v>35</v>
      </c>
      <c r="I1" s="13" t="s">
        <v>34</v>
      </c>
      <c r="J1" s="13" t="s">
        <v>7</v>
      </c>
      <c r="K1" s="13" t="s">
        <v>8</v>
      </c>
      <c r="L1" s="13" t="s">
        <v>9</v>
      </c>
      <c r="M1" s="13" t="s">
        <v>10</v>
      </c>
      <c r="N1" s="13" t="s">
        <v>11</v>
      </c>
      <c r="O1" s="13" t="s">
        <v>12</v>
      </c>
      <c r="P1" s="13" t="s">
        <v>13</v>
      </c>
      <c r="Q1" s="2"/>
      <c r="R1" s="10"/>
      <c r="S1" s="2"/>
      <c r="T1" s="2"/>
      <c r="U1" s="2"/>
      <c r="V1" s="2"/>
      <c r="W1" s="2"/>
    </row>
    <row r="2" spans="1:24">
      <c r="A2" s="3">
        <v>43163</v>
      </c>
      <c r="B2" s="4">
        <v>1</v>
      </c>
      <c r="C2" s="5" t="s">
        <v>14</v>
      </c>
      <c r="D2" s="6" t="s">
        <v>15</v>
      </c>
      <c r="E2" s="7" t="s">
        <v>16</v>
      </c>
      <c r="F2" s="7" t="s">
        <v>27</v>
      </c>
      <c r="G2" s="8">
        <v>10</v>
      </c>
      <c r="H2" s="14">
        <f>LEN(F2)-LEN(SUBSTITUTE(F2,"-",""))+1+LEN(F2)-LEN(SUBSTITUTE(F2,"+",""))</f>
        <v>5</v>
      </c>
      <c r="I2" s="8" t="str">
        <f>IF(LEN(MID(F2,FIND("(",F2)+1,FIND(")",F2)-FIND("(",F2)-1))-LEN(SUBSTITUTE(MID(F2,FIND("(",F2)+1,FIND(")",F2)-FIND("(",F2)-1),"/",""))=3,(LEN(F2)-LEN(SUBSTITUTE(F2,"-",""))+1+LEN(F2)-LEN(SUBSTITUTE(F2,"+","")))-(LEN(MID(F2,FIND("+",F2)+1,20))-LEN(SUBSTITUTE(MID(F2,FIND("+",F2)+1,20),"-",""))+1)&amp;","&amp;(LEN(MID(F2,FIND("+",F2)+1,20))-LEN(SUBSTITUTE(MID(F2,FIND("+",F2)+1,20),"-",""))+1)&amp;",",(LEN(F2)-LEN(SUBSTITUTE(F2,"-",""))+1+LEN(F2)-LEN(SUBSTITUTE(F2,"+",""))&amp;","))</f>
        <v>5,</v>
      </c>
      <c r="J2" s="8" t="str">
        <f>REPT(INDEX('TABLE ENFANTS'!$A$2:$A$3,MATCH(RIGHT(LEFT(F2,SEARCH("(",F2)-2),SEARCH("/",LEFT(F2,SEARCH("(",F2)-2))-2),'TABLE ENFANTS'!$F$2:$F$3,0))&amp;",",H2)</f>
        <v>CADET PIERRE,CADET PIERRE,CADET PIERRE,CADET PIERRE,CADET PIERRE,</v>
      </c>
      <c r="K2" s="8" t="str">
        <f>REPT(A2&amp;",",H2)</f>
        <v>43163,43163,43163,43163,43163,</v>
      </c>
      <c r="L2" s="8" t="str">
        <f>REPT(B2&amp;",",H2)</f>
        <v>1,1,1,1,1,</v>
      </c>
      <c r="M2" s="8" t="str">
        <f>REPT(F2&amp;",",H2)</f>
        <v>Ergo A/Cadet (1-8-15-22+22/02/18),Ergo A/Cadet (1-8-15-22+22/02/18),Ergo A/Cadet (1-8-15-22+22/02/18),Ergo A/Cadet (1-8-15-22+22/02/18),Ergo A/Cadet (1-8-15-22+22/02/18),</v>
      </c>
      <c r="N2" s="8" t="str">
        <f>REPT(G2/H2&amp;",",H2)</f>
        <v>2,2,2,2,2,</v>
      </c>
      <c r="O2" s="8" t="str">
        <f>IF(LEN(MID(F2,FIND("(",F2)+1,FIND(")",F2)-FIND("(",F2)-1))-LEN(SUBSTITUTE(MID(F2,FIND("(",F2)+1,FIND(")",F2)-FIND("(",F2)-1),"/",""))=3,REPT(VALUE(RIGHT(LEFT(MID(F2,FIND("(",F2)+1,FIND(")",F2)-FIND("(",F2)-1),SEARCH("+",MID(F2,FIND("(",F2)+1,FIND(")",F2)-FIND("(",F2)-1))-1),2))&amp;",",LEFT(I2,1))&amp;REPT(MONTH(SUBSTITUTE(RIGHT(F2,9),")",""))&amp;",",MID(I2,3,1)),REPT(MONTH(SUBSTITUTE(RIGHT(F2,9),")",""))&amp;",",LEFT(I2,1)))</f>
        <v>2,2,2,2,2,</v>
      </c>
      <c r="P2" s="8" t="str">
        <f>IF(LEN(MID(F2,FIND("(",F2)+1,FIND(")",F2)-FIND("(",F2)-1))-LEN(SUBSTITUTE(MID(F2,FIND("(",F2)+1,FIND(")",F2)-FIND("(",F2)-1),"/",""))=3,SUBSTITUTE(LEFT(SUBSTITUTE(MID(F2,FIND("(",F2)+1,FIND(")",F2)-FIND("(",F2)-1),"-",","),SEARCH("/",SUBSTITUTE(MID(F2,FIND("(",F2)+1,FIND(")",F2)-FIND("(",F2)-1),"-",","))-1),"+",",")&amp;","&amp;SUBSTITUTE(MID(MID(F2,FIND("+",F2)+1,20),1,FIND("/",MID(F2,FIND("+",F2)+1,20),1)-1),"-",",")&amp;",",SUBSTITUTE(LEFT(SUBSTITUTE(MID(F2,FIND("(",F2)+1,FIND(")",F2)-FIND("(",F2)-1),"-",","),SEARCH("/",SUBSTITUTE(MID(F2,FIND("(",F2)+1,FIND(")",F2)-FIND("(",F2)-1),"-",","))-1),"+",",")&amp;",")</f>
        <v>1,8,15,22,22,</v>
      </c>
      <c r="U2" s="9"/>
      <c r="X2" s="12"/>
    </row>
    <row r="3" spans="1:24">
      <c r="A3" s="3">
        <v>43154</v>
      </c>
      <c r="B3" s="4">
        <v>2</v>
      </c>
      <c r="C3" s="5" t="s">
        <v>14</v>
      </c>
      <c r="D3" s="6" t="s">
        <v>17</v>
      </c>
      <c r="E3" s="7" t="s">
        <v>18</v>
      </c>
      <c r="F3" s="7" t="s">
        <v>30</v>
      </c>
      <c r="G3" s="8">
        <v>20</v>
      </c>
      <c r="H3" s="14">
        <f>LEN(F3)-LEN(SUBSTITUTE(F3,"-",""))+1+LEN(F3)-LEN(SUBSTITUTE(F3,"+",""))</f>
        <v>4</v>
      </c>
      <c r="I3" s="8" t="str">
        <f>IF(LEN(MID(F3,FIND("(",F3)+1,FIND(")",F3)-FIND("(",F3)-1))-LEN(SUBSTITUTE(MID(F3,FIND("(",F3)+1,FIND(")",F3)-FIND("(",F3)-1),"/",""))=3,(LEN(F3)-LEN(SUBSTITUTE(F3,"-",""))+1+LEN(F3)-LEN(SUBSTITUTE(F3,"+","")))-(LEN(MID(F3,FIND("+",F3)+1,20))-LEN(SUBSTITUTE(MID(F3,FIND("+",F3)+1,20),"-",""))+1)&amp;","&amp;(LEN(MID(F3,FIND("+",F3)+1,20))-LEN(SUBSTITUTE(MID(F3,FIND("+",F3)+1,20),"-",""))+1)&amp;",",(LEN(F3)-LEN(SUBSTITUTE(F3,"-",""))+1+LEN(F3)-LEN(SUBSTITUTE(F3,"+",""))&amp;","))</f>
        <v>2,2,</v>
      </c>
      <c r="J3" s="8" t="str">
        <f>REPT(INDEX('TABLE ENFANTS'!$A$2:$A$3,MATCH(RIGHT(LEFT(F3,SEARCH("(",F3)-2),SEARCH("/",LEFT(F3,SEARCH("(",F3)-2))-2),'TABLE ENFANTS'!$F$2:$F$3,0))&amp;",",H3)</f>
        <v>DURIEU MAXENCE,DURIEU MAXENCE,DURIEU MAXENCE,DURIEU MAXENCE,</v>
      </c>
      <c r="K3" s="8" t="str">
        <f>REPT(A3&amp;",",H3)</f>
        <v>43154,43154,43154,43154,</v>
      </c>
      <c r="L3" s="8" t="str">
        <f>REPT(B3&amp;",",H3)</f>
        <v>2,2,2,2,</v>
      </c>
      <c r="M3" s="8" t="str">
        <f>REPT(F3&amp;",",H3)</f>
        <v>Ortho B/Durieu (12-26/01+9-23/02/18),Ortho B/Durieu (12-26/01+9-23/02/18),Ortho B/Durieu (12-26/01+9-23/02/18),Ortho B/Durieu (12-26/01+9-23/02/18),</v>
      </c>
      <c r="N3" s="8" t="str">
        <f>REPT(G3/H3&amp;",",H3)</f>
        <v>5,5,5,5,</v>
      </c>
      <c r="O3" s="8" t="str">
        <f>IF(LEN(MID(F3,FIND("(",F3)+1,FIND(")",F3)-FIND("(",F3)-1))-LEN(SUBSTITUTE(MID(F3,FIND("(",F3)+1,FIND(")",F3)-FIND("(",F3)-1),"/",""))=3,REPT(VALUE(RIGHT(LEFT(MID(F3,FIND("(",F3)+1,FIND(")",F3)-FIND("(",F3)-1),SEARCH("+",MID(F3,FIND("(",F3)+1,FIND(")",F3)-FIND("(",F3)-1))-1),2))&amp;",",LEFT(I3,1))&amp;REPT(MONTH(SUBSTITUTE(RIGHT(F3,9),")",""))&amp;",",MID(I3,3,1)),REPT(MONTH(SUBSTITUTE(RIGHT(F3,9),")",""))&amp;",",LEFT(I3,1)))</f>
        <v>1,1,2,2,</v>
      </c>
      <c r="P3" s="8" t="str">
        <f>IF(LEN(MID(F3,FIND("(",F3)+1,FIND(")",F3)-FIND("(",F3)-1))-LEN(SUBSTITUTE(MID(F3,FIND("(",F3)+1,FIND(")",F3)-FIND("(",F3)-1),"/",""))=3,SUBSTITUTE(LEFT(SUBSTITUTE(MID(F3,FIND("(",F3)+1,FIND(")",F3)-FIND("(",F3)-1),"-",","),SEARCH("/",SUBSTITUTE(MID(F3,FIND("(",F3)+1,FIND(")",F3)-FIND("(",F3)-1),"-",","))-1),"+",",")&amp;","&amp;SUBSTITUTE(MID(MID(F3,FIND("+",F3)+1,20),1,FIND("/",MID(F3,FIND("+",F3)+1,20),1)-1),"-",",")&amp;",",SUBSTITUTE(LEFT(SUBSTITUTE(MID(F3,FIND("(",F3)+1,FIND(")",F3)-FIND("(",F3)-1),"-",","),SEARCH("/",SUBSTITUTE(MID(F3,FIND("(",F3)+1,FIND(")",F3)-FIND("(",F3)-1),"-",","))-1),"+",",")&amp;",")</f>
        <v>12,26,9,23,</v>
      </c>
      <c r="U3" s="9"/>
      <c r="X3" s="12"/>
    </row>
    <row r="4" spans="1:24">
      <c r="U4" s="9"/>
      <c r="X4" s="12"/>
    </row>
    <row r="5" spans="1:24">
      <c r="A5" s="15" t="s">
        <v>33</v>
      </c>
      <c r="B5" s="15"/>
      <c r="C5" s="15"/>
      <c r="D5" s="15"/>
      <c r="E5" s="15"/>
      <c r="F5" s="15"/>
      <c r="G5" s="15"/>
      <c r="U5" s="9"/>
      <c r="X5" s="12"/>
    </row>
    <row r="6" spans="1:24">
      <c r="U6" s="9"/>
      <c r="X6" s="12"/>
    </row>
    <row r="7" spans="1:24">
      <c r="U7" s="9"/>
    </row>
    <row r="8" spans="1:24">
      <c r="U8" s="9"/>
    </row>
    <row r="9" spans="1:24">
      <c r="U9" s="9"/>
    </row>
    <row r="10" spans="1:24">
      <c r="U10" s="9"/>
    </row>
    <row r="12" spans="1:24">
      <c r="R12"/>
    </row>
  </sheetData>
  <mergeCells count="1">
    <mergeCell ref="A5:G5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3"/>
  <sheetViews>
    <sheetView workbookViewId="0"/>
  </sheetViews>
  <sheetFormatPr baseColWidth="10" defaultRowHeight="14.4"/>
  <cols>
    <col min="1" max="1" width="16.88671875" bestFit="1" customWidth="1"/>
    <col min="2" max="2" width="14.5546875" bestFit="1" customWidth="1"/>
    <col min="3" max="3" width="15.44140625" bestFit="1" customWidth="1"/>
    <col min="4" max="4" width="6.88671875" bestFit="1" customWidth="1"/>
    <col min="5" max="5" width="11.33203125" bestFit="1" customWidth="1"/>
  </cols>
  <sheetData>
    <row r="1" spans="1:6">
      <c r="A1" t="s">
        <v>7</v>
      </c>
      <c r="B1" t="s">
        <v>19</v>
      </c>
      <c r="C1" t="s">
        <v>20</v>
      </c>
      <c r="D1" t="s">
        <v>21</v>
      </c>
      <c r="E1" t="s">
        <v>22</v>
      </c>
      <c r="F1" t="s">
        <v>26</v>
      </c>
    </row>
    <row r="2" spans="1:6">
      <c r="A2" t="s">
        <v>28</v>
      </c>
      <c r="B2" t="s">
        <v>24</v>
      </c>
      <c r="D2" t="s">
        <v>15</v>
      </c>
      <c r="E2" t="s">
        <v>23</v>
      </c>
      <c r="F2" t="s">
        <v>31</v>
      </c>
    </row>
    <row r="3" spans="1:6">
      <c r="A3" t="s">
        <v>29</v>
      </c>
      <c r="B3" t="s">
        <v>25</v>
      </c>
      <c r="D3" t="s">
        <v>17</v>
      </c>
      <c r="E3" t="s">
        <v>23</v>
      </c>
      <c r="F3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conversion</vt:lpstr>
      <vt:lpstr>TABLE ENFANTS</vt:lpstr>
    </vt:vector>
  </TitlesOfParts>
  <Company>APEI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anonyme</cp:lastModifiedBy>
  <dcterms:created xsi:type="dcterms:W3CDTF">2018-04-18T14:16:51Z</dcterms:created>
  <dcterms:modified xsi:type="dcterms:W3CDTF">2018-04-20T05:10:50Z</dcterms:modified>
</cp:coreProperties>
</file>