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codeName="ThisWorkbook"/>
  <bookViews>
    <workbookView xWindow="0" yWindow="0" windowWidth="23256" windowHeight="12900"/>
  </bookViews>
  <sheets>
    <sheet name="Cavalcade" sheetId="1" r:id="rId1"/>
  </sheets>
  <calcPr calcId="125725"/>
</workbook>
</file>

<file path=xl/calcChain.xml><?xml version="1.0" encoding="utf-8"?>
<calcChain xmlns="http://schemas.openxmlformats.org/spreadsheetml/2006/main">
  <c r="Q25" i="1"/>
  <c r="Q24"/>
  <c r="Q23"/>
  <c r="Q22"/>
  <c r="Q21"/>
  <c r="Q7"/>
  <c r="Q8"/>
  <c r="Q9"/>
  <c r="Q10"/>
  <c r="Q11"/>
  <c r="Q12"/>
  <c r="Q13"/>
  <c r="Q14"/>
  <c r="Q6"/>
  <c r="D104" l="1"/>
  <c r="G103"/>
  <c r="E102"/>
  <c r="D102"/>
  <c r="E101"/>
  <c r="D101"/>
  <c r="D100"/>
  <c r="D99"/>
  <c r="C98"/>
  <c r="D98" s="1"/>
  <c r="E98" s="1"/>
  <c r="G97"/>
  <c r="S32" s="1"/>
  <c r="E95"/>
  <c r="D95"/>
  <c r="C94"/>
  <c r="B94"/>
  <c r="I82"/>
  <c r="I81"/>
  <c r="I80"/>
  <c r="I79"/>
  <c r="I78"/>
  <c r="I74" s="1"/>
  <c r="I77"/>
  <c r="C77"/>
  <c r="D77" s="1"/>
  <c r="E77" s="1"/>
  <c r="I76"/>
  <c r="I75"/>
  <c r="C75"/>
  <c r="D75" s="1"/>
  <c r="H74"/>
  <c r="I73"/>
  <c r="I72"/>
  <c r="C72"/>
  <c r="D72" s="1"/>
  <c r="E72" s="1"/>
  <c r="F72" s="1"/>
  <c r="I71"/>
  <c r="C71"/>
  <c r="D71" s="1"/>
  <c r="E71" s="1"/>
  <c r="I70"/>
  <c r="I69"/>
  <c r="I68"/>
  <c r="C68"/>
  <c r="D68" s="1"/>
  <c r="E68" s="1"/>
  <c r="F68" s="1"/>
  <c r="I67"/>
  <c r="C67"/>
  <c r="D67" s="1"/>
  <c r="E67" s="1"/>
  <c r="I66"/>
  <c r="I65"/>
  <c r="I64"/>
  <c r="C64"/>
  <c r="D64" s="1"/>
  <c r="E64" s="1"/>
  <c r="F64" s="1"/>
  <c r="I63"/>
  <c r="C63"/>
  <c r="D63" s="1"/>
  <c r="E63" s="1"/>
  <c r="I62"/>
  <c r="I61"/>
  <c r="I60"/>
  <c r="I59" s="1"/>
  <c r="C60"/>
  <c r="D60" s="1"/>
  <c r="H59"/>
  <c r="I58"/>
  <c r="AA57"/>
  <c r="I57"/>
  <c r="D57"/>
  <c r="E57" s="1"/>
  <c r="F57" s="1"/>
  <c r="I56"/>
  <c r="F56"/>
  <c r="D56"/>
  <c r="E56" s="1"/>
  <c r="I55"/>
  <c r="E55"/>
  <c r="F55" s="1"/>
  <c r="D55"/>
  <c r="I54"/>
  <c r="D54"/>
  <c r="E54" s="1"/>
  <c r="V53"/>
  <c r="I53"/>
  <c r="F53"/>
  <c r="E53"/>
  <c r="D53"/>
  <c r="V52"/>
  <c r="I52"/>
  <c r="V51"/>
  <c r="I51"/>
  <c r="V50"/>
  <c r="I50"/>
  <c r="V49"/>
  <c r="I49"/>
  <c r="V48"/>
  <c r="H48"/>
  <c r="V47"/>
  <c r="V46"/>
  <c r="V45"/>
  <c r="V44"/>
  <c r="V43"/>
  <c r="V42"/>
  <c r="V41"/>
  <c r="D41"/>
  <c r="C41"/>
  <c r="C40"/>
  <c r="D40" s="1"/>
  <c r="V39"/>
  <c r="V38"/>
  <c r="C38"/>
  <c r="D38" s="1"/>
  <c r="V37"/>
  <c r="D37"/>
  <c r="V36"/>
  <c r="E36"/>
  <c r="D36"/>
  <c r="V35"/>
  <c r="D35"/>
  <c r="E35" s="1"/>
  <c r="V34"/>
  <c r="G34"/>
  <c r="V33"/>
  <c r="C33"/>
  <c r="D33" s="1"/>
  <c r="V32"/>
  <c r="V29"/>
  <c r="V28"/>
  <c r="N28"/>
  <c r="C81" s="1"/>
  <c r="D81" s="1"/>
  <c r="E81" s="1"/>
  <c r="F81" s="1"/>
  <c r="V27"/>
  <c r="R27"/>
  <c r="P27"/>
  <c r="C27"/>
  <c r="D27" s="1"/>
  <c r="V26"/>
  <c r="R26"/>
  <c r="P26"/>
  <c r="V25"/>
  <c r="E25"/>
  <c r="C25"/>
  <c r="D25" s="1"/>
  <c r="V24"/>
  <c r="C24"/>
  <c r="D24" s="1"/>
  <c r="D22"/>
  <c r="E22" s="1"/>
  <c r="E21"/>
  <c r="D21"/>
  <c r="E20"/>
  <c r="C20"/>
  <c r="D20" s="1"/>
  <c r="V17"/>
  <c r="D17"/>
  <c r="N16"/>
  <c r="C52" s="1"/>
  <c r="D52" s="1"/>
  <c r="E52" s="1"/>
  <c r="D16"/>
  <c r="E16" s="1"/>
  <c r="T15"/>
  <c r="P15"/>
  <c r="E15"/>
  <c r="D15"/>
  <c r="Y27" s="1"/>
  <c r="T14"/>
  <c r="P14"/>
  <c r="M14"/>
  <c r="L14"/>
  <c r="E14"/>
  <c r="D14"/>
  <c r="Y26" s="1"/>
  <c r="T13"/>
  <c r="P13"/>
  <c r="E13"/>
  <c r="D13"/>
  <c r="AA12"/>
  <c r="T12"/>
  <c r="P12"/>
  <c r="M12"/>
  <c r="L12"/>
  <c r="E12"/>
  <c r="D12"/>
  <c r="AA11"/>
  <c r="X11"/>
  <c r="W11"/>
  <c r="T11"/>
  <c r="P11"/>
  <c r="D11"/>
  <c r="E11" s="1"/>
  <c r="T10"/>
  <c r="P10"/>
  <c r="T9"/>
  <c r="P9"/>
  <c r="T8"/>
  <c r="P8"/>
  <c r="M8"/>
  <c r="M9" s="1"/>
  <c r="M10" s="1"/>
  <c r="G8"/>
  <c r="T7"/>
  <c r="P7"/>
  <c r="M7"/>
  <c r="L7"/>
  <c r="L8" s="1"/>
  <c r="L9" s="1"/>
  <c r="L10" s="1"/>
  <c r="T6"/>
  <c r="T16" s="1"/>
  <c r="P6"/>
  <c r="P18" s="1"/>
  <c r="T5"/>
  <c r="K3"/>
  <c r="B2"/>
  <c r="R25" l="1"/>
  <c r="R21"/>
  <c r="O24"/>
  <c r="P24" s="1"/>
  <c r="O25"/>
  <c r="P25" s="1"/>
  <c r="O21"/>
  <c r="P21" s="1"/>
  <c r="O23"/>
  <c r="P23" s="1"/>
  <c r="Q16"/>
  <c r="G54" s="1"/>
  <c r="O22"/>
  <c r="P22" s="1"/>
  <c r="R22"/>
  <c r="R23"/>
  <c r="R24"/>
  <c r="F52"/>
  <c r="B91"/>
  <c r="D91" s="1"/>
  <c r="O18"/>
  <c r="E60"/>
  <c r="E100"/>
  <c r="E97" s="1"/>
  <c r="E38"/>
  <c r="E41"/>
  <c r="Y38"/>
  <c r="F77"/>
  <c r="Y25"/>
  <c r="G20"/>
  <c r="G19" s="1"/>
  <c r="E24"/>
  <c r="Y45"/>
  <c r="E37"/>
  <c r="E75"/>
  <c r="E27"/>
  <c r="Y47"/>
  <c r="F67"/>
  <c r="Y35"/>
  <c r="F71"/>
  <c r="E17"/>
  <c r="Y29"/>
  <c r="E33"/>
  <c r="E40"/>
  <c r="Y37"/>
  <c r="I48"/>
  <c r="Y53"/>
  <c r="F63"/>
  <c r="D94"/>
  <c r="C69"/>
  <c r="D69" s="1"/>
  <c r="E69" s="1"/>
  <c r="C73"/>
  <c r="D73" s="1"/>
  <c r="E73" s="1"/>
  <c r="C82"/>
  <c r="D82" s="1"/>
  <c r="E82" s="1"/>
  <c r="C80"/>
  <c r="D80" s="1"/>
  <c r="E80" s="1"/>
  <c r="C78"/>
  <c r="D78" s="1"/>
  <c r="E78" s="1"/>
  <c r="C76"/>
  <c r="D76" s="1"/>
  <c r="E76" s="1"/>
  <c r="W12"/>
  <c r="K4"/>
  <c r="Y28"/>
  <c r="F54"/>
  <c r="C61"/>
  <c r="D61" s="1"/>
  <c r="E61" s="1"/>
  <c r="C65"/>
  <c r="D65" s="1"/>
  <c r="E65" s="1"/>
  <c r="E104"/>
  <c r="C23"/>
  <c r="D23" s="1"/>
  <c r="C26"/>
  <c r="D26" s="1"/>
  <c r="C28"/>
  <c r="D28" s="1"/>
  <c r="C29"/>
  <c r="D29" s="1"/>
  <c r="C42"/>
  <c r="D42" s="1"/>
  <c r="C62"/>
  <c r="D62" s="1"/>
  <c r="E62" s="1"/>
  <c r="C66"/>
  <c r="D66" s="1"/>
  <c r="E66" s="1"/>
  <c r="C70"/>
  <c r="D70" s="1"/>
  <c r="E70" s="1"/>
  <c r="C79"/>
  <c r="D79" s="1"/>
  <c r="E79" s="1"/>
  <c r="D97"/>
  <c r="E99"/>
  <c r="C30"/>
  <c r="D30" s="1"/>
  <c r="C31"/>
  <c r="D31" s="1"/>
  <c r="C32"/>
  <c r="D32" s="1"/>
  <c r="C39"/>
  <c r="D39" s="1"/>
  <c r="C49"/>
  <c r="D49" s="1"/>
  <c r="C50"/>
  <c r="D50" s="1"/>
  <c r="E50" s="1"/>
  <c r="C51"/>
  <c r="D51" s="1"/>
  <c r="E51" s="1"/>
  <c r="R28" l="1"/>
  <c r="P28"/>
  <c r="I4" s="1"/>
  <c r="C10" s="1"/>
  <c r="D10" s="1"/>
  <c r="F10" s="1"/>
  <c r="Q18"/>
  <c r="G52"/>
  <c r="F24"/>
  <c r="F35"/>
  <c r="G71"/>
  <c r="F98"/>
  <c r="F13"/>
  <c r="F22"/>
  <c r="F40"/>
  <c r="F33"/>
  <c r="F37"/>
  <c r="F38"/>
  <c r="F27"/>
  <c r="G57"/>
  <c r="F20"/>
  <c r="F99"/>
  <c r="F104"/>
  <c r="G64"/>
  <c r="G77"/>
  <c r="F100"/>
  <c r="G63"/>
  <c r="F25"/>
  <c r="F41"/>
  <c r="G67"/>
  <c r="G56"/>
  <c r="Y51"/>
  <c r="F31"/>
  <c r="E31"/>
  <c r="E29"/>
  <c r="Y49"/>
  <c r="F29"/>
  <c r="G76"/>
  <c r="F76"/>
  <c r="G91"/>
  <c r="G90" s="1"/>
  <c r="S34" s="1"/>
  <c r="S37" s="1"/>
  <c r="D90"/>
  <c r="F91"/>
  <c r="E91"/>
  <c r="E90" s="1"/>
  <c r="E49"/>
  <c r="G79"/>
  <c r="F79"/>
  <c r="G78"/>
  <c r="F78"/>
  <c r="G75"/>
  <c r="F75"/>
  <c r="E74"/>
  <c r="Y36"/>
  <c r="F39"/>
  <c r="E39"/>
  <c r="F70"/>
  <c r="G70"/>
  <c r="F26"/>
  <c r="Y46"/>
  <c r="E26"/>
  <c r="G65"/>
  <c r="F65"/>
  <c r="G80"/>
  <c r="F80"/>
  <c r="G73"/>
  <c r="F73"/>
  <c r="E94"/>
  <c r="E93" s="1"/>
  <c r="G94"/>
  <c r="G93" s="1"/>
  <c r="F94"/>
  <c r="D93"/>
  <c r="D74"/>
  <c r="D59"/>
  <c r="G50"/>
  <c r="F50"/>
  <c r="F62"/>
  <c r="G62"/>
  <c r="F30"/>
  <c r="Y50"/>
  <c r="E30"/>
  <c r="Y39"/>
  <c r="F42"/>
  <c r="E42"/>
  <c r="E34" s="1"/>
  <c r="F28"/>
  <c r="Y48"/>
  <c r="E28"/>
  <c r="G51"/>
  <c r="F51"/>
  <c r="F32"/>
  <c r="E32"/>
  <c r="Y52"/>
  <c r="F66"/>
  <c r="G66"/>
  <c r="D34"/>
  <c r="E23"/>
  <c r="E19" s="1"/>
  <c r="D19"/>
  <c r="F23"/>
  <c r="G61"/>
  <c r="F61"/>
  <c r="G82"/>
  <c r="F82"/>
  <c r="G69"/>
  <c r="F69"/>
  <c r="F60"/>
  <c r="E59"/>
  <c r="G60"/>
  <c r="F92"/>
  <c r="C88"/>
  <c r="C85"/>
  <c r="C113"/>
  <c r="D113" s="1"/>
  <c r="C111"/>
  <c r="D111" s="1"/>
  <c r="C109"/>
  <c r="D109" s="1"/>
  <c r="C107"/>
  <c r="D107" s="1"/>
  <c r="C105"/>
  <c r="D105" s="1"/>
  <c r="F102"/>
  <c r="C89"/>
  <c r="F36"/>
  <c r="F15"/>
  <c r="F14"/>
  <c r="F21"/>
  <c r="C110"/>
  <c r="D110" s="1"/>
  <c r="C106"/>
  <c r="D106" s="1"/>
  <c r="C87"/>
  <c r="D87" s="1"/>
  <c r="F95"/>
  <c r="C86"/>
  <c r="C112"/>
  <c r="D112" s="1"/>
  <c r="C108"/>
  <c r="D108" s="1"/>
  <c r="G53"/>
  <c r="F101"/>
  <c r="G68"/>
  <c r="F12"/>
  <c r="F11"/>
  <c r="F17"/>
  <c r="G81"/>
  <c r="F16"/>
  <c r="I3"/>
  <c r="G72"/>
  <c r="G55"/>
  <c r="E10" l="1"/>
  <c r="F34"/>
  <c r="F19"/>
  <c r="F97"/>
  <c r="F108"/>
  <c r="E108"/>
  <c r="F112"/>
  <c r="E112"/>
  <c r="F105"/>
  <c r="E105"/>
  <c r="D103"/>
  <c r="P32" s="1"/>
  <c r="F59"/>
  <c r="F74"/>
  <c r="F110"/>
  <c r="E110"/>
  <c r="F107"/>
  <c r="E107"/>
  <c r="B85"/>
  <c r="B86" s="1"/>
  <c r="D86" s="1"/>
  <c r="F93"/>
  <c r="G74"/>
  <c r="G49"/>
  <c r="F49"/>
  <c r="F90"/>
  <c r="E87"/>
  <c r="G87"/>
  <c r="F87"/>
  <c r="F111"/>
  <c r="E111"/>
  <c r="F106"/>
  <c r="E106"/>
  <c r="F113"/>
  <c r="E113"/>
  <c r="I5"/>
  <c r="C9"/>
  <c r="F109"/>
  <c r="E109"/>
  <c r="B88"/>
  <c r="B89" s="1"/>
  <c r="D89" s="1"/>
  <c r="G59"/>
  <c r="D88" l="1"/>
  <c r="G88" s="1"/>
  <c r="F86"/>
  <c r="E86"/>
  <c r="G86"/>
  <c r="D9"/>
  <c r="C8"/>
  <c r="C18"/>
  <c r="D18" s="1"/>
  <c r="C58"/>
  <c r="D58" s="1"/>
  <c r="E103"/>
  <c r="Q32" s="1"/>
  <c r="E89"/>
  <c r="G89"/>
  <c r="F89"/>
  <c r="D85"/>
  <c r="F103"/>
  <c r="R32" s="1"/>
  <c r="F88" l="1"/>
  <c r="E88"/>
  <c r="Y17"/>
  <c r="Y57" s="1"/>
  <c r="F18"/>
  <c r="E18"/>
  <c r="F9"/>
  <c r="D8"/>
  <c r="E9"/>
  <c r="G85"/>
  <c r="G84" s="1"/>
  <c r="S31" s="1"/>
  <c r="S33" s="1"/>
  <c r="S35" s="1"/>
  <c r="F85"/>
  <c r="F84" s="1"/>
  <c r="D84"/>
  <c r="E85"/>
  <c r="E58"/>
  <c r="D48"/>
  <c r="E84" l="1"/>
  <c r="E8"/>
  <c r="F8"/>
  <c r="F58"/>
  <c r="F48" s="1"/>
  <c r="G58"/>
  <c r="G48" s="1"/>
  <c r="E48"/>
  <c r="P31" s="1"/>
  <c r="P33" s="1"/>
  <c r="P35" s="1"/>
  <c r="S36"/>
  <c r="S38"/>
  <c r="S39" s="1"/>
  <c r="Q34" l="1"/>
  <c r="Q37" s="1"/>
  <c r="R34"/>
  <c r="R37" s="1"/>
  <c r="P36"/>
  <c r="P34"/>
  <c r="P37" s="1"/>
  <c r="P38" s="1"/>
  <c r="R31"/>
  <c r="R33" s="1"/>
  <c r="R35" s="1"/>
  <c r="Q31"/>
  <c r="Q33" s="1"/>
  <c r="Q35" s="1"/>
  <c r="P39" l="1"/>
  <c r="I2" s="1"/>
  <c r="K2"/>
  <c r="Q36"/>
  <c r="Q38"/>
  <c r="Q39" s="1"/>
  <c r="R38"/>
  <c r="R39" s="1"/>
  <c r="R36"/>
</calcChain>
</file>

<file path=xl/comments1.xml><?xml version="1.0" encoding="utf-8"?>
<comments xmlns="http://schemas.openxmlformats.org/spreadsheetml/2006/main">
  <authors>
    <author/>
  </authors>
  <commentList>
    <comment ref="AA41" authorId="0">
      <text>
        <r>
          <rPr>
            <sz val="11"/>
            <color rgb="FF000000"/>
            <rFont val="Calibri"/>
            <family val="2"/>
          </rPr>
          <t>Olivier Raymond:
Inscrire le montant en Euro</t>
        </r>
      </text>
    </comment>
  </commentList>
</comments>
</file>

<file path=xl/sharedStrings.xml><?xml version="1.0" encoding="utf-8"?>
<sst xmlns="http://schemas.openxmlformats.org/spreadsheetml/2006/main" count="152" uniqueCount="136">
  <si>
    <t>Budget</t>
  </si>
  <si>
    <t xml:space="preserve">Marge Nette </t>
  </si>
  <si>
    <t>Valeur marge :</t>
  </si>
  <si>
    <r>
      <rPr>
        <b/>
        <sz val="10"/>
        <rFont val="Arial"/>
        <family val="2"/>
      </rPr>
      <t>ATTENTION</t>
    </r>
    <r>
      <rPr>
        <sz val="10"/>
        <rFont val="Arial"/>
        <family val="2"/>
      </rPr>
      <t xml:space="preserve"> TVA à suprimer si hors UE en 0,P, Q 37</t>
    </r>
  </si>
  <si>
    <t>JV enfants</t>
  </si>
  <si>
    <t>Nb de jeunes</t>
  </si>
  <si>
    <t>Par défaut = Nb de jour-1</t>
  </si>
  <si>
    <t>Achat en EURO (coloré = paiement siège)</t>
  </si>
  <si>
    <t>Réalisé</t>
  </si>
  <si>
    <t>JV adultes</t>
  </si>
  <si>
    <t>Nb d'encadrant</t>
  </si>
  <si>
    <t>PREVISIONNEL</t>
  </si>
  <si>
    <t>REALISE</t>
  </si>
  <si>
    <t>Achat en DEVISE (coloré = paiement siège)</t>
  </si>
  <si>
    <t>Total</t>
  </si>
  <si>
    <t>CE</t>
  </si>
  <si>
    <t>Date début</t>
  </si>
  <si>
    <t>Dates fin</t>
  </si>
  <si>
    <t>nb</t>
  </si>
  <si>
    <t>Tarif U</t>
  </si>
  <si>
    <t xml:space="preserve">CA </t>
  </si>
  <si>
    <t>J de gestion</t>
  </si>
  <si>
    <t>Villes de départ</t>
  </si>
  <si>
    <t>Prix de vente</t>
  </si>
  <si>
    <t>PRIX ACHAT</t>
  </si>
  <si>
    <t>Nb unité</t>
  </si>
  <si>
    <t>COUT TOTAL</t>
  </si>
  <si>
    <t>COUT
/SEJOUR</t>
  </si>
  <si>
    <t>COUT U
/ JOUR</t>
  </si>
  <si>
    <t>prépaiement</t>
  </si>
  <si>
    <t>infos prépaiement</t>
  </si>
  <si>
    <t>durée1</t>
  </si>
  <si>
    <t>Levallois</t>
  </si>
  <si>
    <t>Paris</t>
  </si>
  <si>
    <t>Lyon</t>
  </si>
  <si>
    <t>BUDGET PREVISIONNEL SEJOUR 2018</t>
  </si>
  <si>
    <t xml:space="preserve">PENSION </t>
  </si>
  <si>
    <t>Lille</t>
  </si>
  <si>
    <t>PC + activités enfants</t>
  </si>
  <si>
    <t>Toulouse</t>
  </si>
  <si>
    <t>PC adultes</t>
  </si>
  <si>
    <t>Marseille</t>
  </si>
  <si>
    <t xml:space="preserve">DIRECTEUR: </t>
  </si>
  <si>
    <t>Durée 2</t>
  </si>
  <si>
    <t>Sur Place</t>
  </si>
  <si>
    <t>DATES SEJOUR :</t>
  </si>
  <si>
    <t xml:space="preserve">SEJOUR: </t>
  </si>
  <si>
    <t>Autre</t>
  </si>
  <si>
    <t>N.ENCADREMENT :</t>
  </si>
  <si>
    <t>Nb PARTICIPANTS :</t>
  </si>
  <si>
    <t>durée 3</t>
  </si>
  <si>
    <t>Frais annulation</t>
  </si>
  <si>
    <t>DEPENSES</t>
  </si>
  <si>
    <t>REGIE D AVANCE</t>
  </si>
  <si>
    <t>Total Participants</t>
  </si>
  <si>
    <t>ALIMENTATION</t>
  </si>
  <si>
    <t>CA U séjour</t>
  </si>
  <si>
    <t xml:space="preserve">CA total </t>
  </si>
  <si>
    <t>Recette unitaire jour</t>
  </si>
  <si>
    <t>Avance donnée en €</t>
  </si>
  <si>
    <t>Alimentation X € / X jours /personnes</t>
  </si>
  <si>
    <t>ANIMATION</t>
  </si>
  <si>
    <r>
      <t>Remarques :</t>
    </r>
    <r>
      <rPr>
        <sz val="10"/>
        <color rgb="FF000000"/>
        <rFont val="Arial"/>
        <family val="2"/>
      </rPr>
      <t xml:space="preserve"> </t>
    </r>
  </si>
  <si>
    <t>Educatif siège</t>
  </si>
  <si>
    <t>Encadrement</t>
  </si>
  <si>
    <t>Nb</t>
  </si>
  <si>
    <r>
      <t xml:space="preserve">Jours de </t>
    </r>
    <r>
      <rPr>
        <b/>
        <sz val="8"/>
        <rFont val="Arial"/>
        <family val="2"/>
      </rPr>
      <t>gestion</t>
    </r>
  </si>
  <si>
    <t>Total j de gestion</t>
  </si>
  <si>
    <r>
      <t xml:space="preserve">Jours </t>
    </r>
    <r>
      <rPr>
        <b/>
        <sz val="10"/>
        <rFont val="Arial"/>
        <family val="2"/>
      </rPr>
      <t>payés</t>
    </r>
  </si>
  <si>
    <t>Total Jours payés</t>
  </si>
  <si>
    <t>Salaire/jour</t>
  </si>
  <si>
    <t>Complément matos</t>
  </si>
  <si>
    <t>Directeur</t>
  </si>
  <si>
    <t>Pharma</t>
  </si>
  <si>
    <t>Animateurs</t>
  </si>
  <si>
    <t>CB ZEBRE En Euro</t>
  </si>
  <si>
    <t>Spécialisés</t>
  </si>
  <si>
    <t>HEBERGEMENT</t>
  </si>
  <si>
    <t>N° de la CB en €:</t>
  </si>
  <si>
    <t>Anim durée 2</t>
  </si>
  <si>
    <t xml:space="preserve">Payé </t>
  </si>
  <si>
    <t>Anim durée 3</t>
  </si>
  <si>
    <t>TOTAL</t>
  </si>
  <si>
    <t>COUT</t>
  </si>
  <si>
    <t>COUT PAR</t>
  </si>
  <si>
    <t>COUT UNITAIRE</t>
  </si>
  <si>
    <t>SEJOUR</t>
  </si>
  <si>
    <t>JOUR</t>
  </si>
  <si>
    <t>COUT  DU SEJOUR Hors acheminement</t>
  </si>
  <si>
    <t>TRANSPORT:</t>
  </si>
  <si>
    <t>COUT  DES ACHEMINEMENTS</t>
  </si>
  <si>
    <t>divers péda (7 €/pers)</t>
  </si>
  <si>
    <t xml:space="preserve">COUT  DU SEJOUR </t>
  </si>
  <si>
    <t>TRANSPORT SUR PLACE</t>
  </si>
  <si>
    <t>COUT  DU SEJOUR HORS ENCADREMENT</t>
  </si>
  <si>
    <t>Minibus</t>
  </si>
  <si>
    <t>MARGE BRUTE TTC</t>
  </si>
  <si>
    <t>% DE MARGE BRUTE</t>
  </si>
  <si>
    <t>TVA SUR LA MARGE 20 %</t>
  </si>
  <si>
    <t xml:space="preserve">MARGE NETTE </t>
  </si>
  <si>
    <t>% DE MARGE NETTE</t>
  </si>
  <si>
    <t>EDUCATIF :</t>
  </si>
  <si>
    <t>DEVISES</t>
  </si>
  <si>
    <t>carburant</t>
  </si>
  <si>
    <t xml:space="preserve">payé </t>
  </si>
  <si>
    <t>Divers transport : x €/pers</t>
  </si>
  <si>
    <t>Inscrire le montant en devise dans la case rose ci-dessus</t>
  </si>
  <si>
    <t xml:space="preserve">Achat en DEVISE </t>
  </si>
  <si>
    <t>Tx de change prévisionel</t>
  </si>
  <si>
    <t>nb Unité</t>
  </si>
  <si>
    <t>COUT TOTAL DEVISE</t>
  </si>
  <si>
    <t>COUT TOTAL €</t>
  </si>
  <si>
    <t>COUT PAR SEJOUR</t>
  </si>
  <si>
    <t>COUT UNITAIRE JOUR</t>
  </si>
  <si>
    <t>Réalisé en devise</t>
  </si>
  <si>
    <t>Tx chge réel</t>
  </si>
  <si>
    <t>PENSION</t>
  </si>
  <si>
    <t>TELEPHONE / DIVERS :</t>
  </si>
  <si>
    <t>PHARMACIE SEJOUR :</t>
  </si>
  <si>
    <t>TOTAL DEPENSES</t>
  </si>
  <si>
    <t>TOTAL RECETTES</t>
  </si>
  <si>
    <t>Alimentation</t>
  </si>
  <si>
    <t>ENCADREMENT</t>
  </si>
  <si>
    <t>Salaires animation</t>
  </si>
  <si>
    <t>Charges animation</t>
  </si>
  <si>
    <t>Frais déplacements</t>
  </si>
  <si>
    <t>Personnel technique</t>
  </si>
  <si>
    <t>Charge perso technique</t>
  </si>
  <si>
    <t>ASSURANCE</t>
  </si>
  <si>
    <t>1% du CA</t>
  </si>
  <si>
    <t>PREPA SEJOUR</t>
  </si>
  <si>
    <t>Ratio unitaire</t>
  </si>
  <si>
    <t>TRANSPORT PRINCIPAL</t>
  </si>
  <si>
    <t xml:space="preserve">avion </t>
  </si>
  <si>
    <t>Bus</t>
  </si>
  <si>
    <t>ACHEMINEMENTS</t>
  </si>
</sst>
</file>

<file path=xl/styles.xml><?xml version="1.0" encoding="utf-8"?>
<styleSheet xmlns="http://schemas.openxmlformats.org/spreadsheetml/2006/main">
  <numFmts count="10">
    <numFmt numFmtId="164" formatCode="#,##0.00&quot; €&quot;;\-#,##0.00&quot; €&quot;"/>
    <numFmt numFmtId="165" formatCode="d/m/yy"/>
    <numFmt numFmtId="166" formatCode="dd/mm/yy"/>
    <numFmt numFmtId="167" formatCode="#,##0.00\ &quot;€&quot;"/>
    <numFmt numFmtId="168" formatCode="[$$-409]#,##0.00"/>
    <numFmt numFmtId="169" formatCode="#,##0.00\ [$€-1]"/>
    <numFmt numFmtId="170" formatCode="#,##0.00_ ;\-#,##0.00\ "/>
    <numFmt numFmtId="171" formatCode="#,##0.00\ [$€-1];\-#,##0.00\ [$€-1]"/>
    <numFmt numFmtId="172" formatCode="#,##0.00\ _€"/>
    <numFmt numFmtId="173" formatCode="&quot;$&quot;#,##0.00"/>
  </numFmts>
  <fonts count="22">
    <font>
      <sz val="11"/>
      <color rgb="FF000000"/>
      <name val="Calibri"/>
    </font>
    <font>
      <sz val="10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0"/>
      <color rgb="FF00000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i/>
      <sz val="8"/>
      <color rgb="FF00000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9"/>
      <color rgb="FF000000"/>
      <name val="Arial"/>
      <family val="2"/>
    </font>
    <font>
      <b/>
      <i/>
      <sz val="8"/>
      <color rgb="FFFF0000"/>
      <name val="Arial"/>
      <family val="2"/>
    </font>
    <font>
      <b/>
      <sz val="9"/>
      <color rgb="FFFF0000"/>
      <name val="Arial"/>
      <family val="2"/>
    </font>
    <font>
      <sz val="8"/>
      <color rgb="FFFF0000"/>
      <name val="Arial"/>
      <family val="2"/>
    </font>
    <font>
      <sz val="11"/>
      <color rgb="FF00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B050"/>
        <bgColor rgb="FF00B050"/>
      </patternFill>
    </fill>
    <fill>
      <patternFill patternType="solid">
        <fgColor rgb="FFE5B8B7"/>
        <bgColor rgb="FFE5B8B7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95B3D7"/>
        <bgColor rgb="FF95B3D7"/>
      </patternFill>
    </fill>
    <fill>
      <patternFill patternType="solid">
        <fgColor rgb="FFCCFFCC"/>
        <bgColor rgb="FFCCFFCC"/>
      </patternFill>
    </fill>
    <fill>
      <patternFill patternType="solid">
        <fgColor rgb="FFFFC000"/>
        <bgColor rgb="FFFFC000"/>
      </patternFill>
    </fill>
    <fill>
      <patternFill patternType="solid">
        <fgColor rgb="FF00FFFF"/>
        <bgColor rgb="FF00FFFF"/>
      </patternFill>
    </fill>
    <fill>
      <patternFill patternType="solid">
        <fgColor rgb="FFFFFF99"/>
        <bgColor rgb="FFFFFF99"/>
      </patternFill>
    </fill>
    <fill>
      <patternFill patternType="solid">
        <fgColor rgb="FFB7B7B7"/>
        <bgColor rgb="FFB7B7B7"/>
      </patternFill>
    </fill>
    <fill>
      <patternFill patternType="solid">
        <fgColor rgb="FFD8D8D8"/>
        <bgColor rgb="FFD8D8D8"/>
      </patternFill>
    </fill>
    <fill>
      <patternFill patternType="solid">
        <fgColor rgb="FFDBE5F1"/>
        <bgColor rgb="FFDBE5F1"/>
      </patternFill>
    </fill>
    <fill>
      <patternFill patternType="solid">
        <fgColor rgb="FF92D050"/>
        <bgColor rgb="FF92D050"/>
      </patternFill>
    </fill>
    <fill>
      <patternFill patternType="solid">
        <fgColor rgb="FF7F7F7F"/>
        <bgColor rgb="FF7F7F7F"/>
      </patternFill>
    </fill>
    <fill>
      <patternFill patternType="solid">
        <fgColor rgb="FF00B0F0"/>
        <bgColor rgb="FF00B0F0"/>
      </patternFill>
    </fill>
    <fill>
      <patternFill patternType="solid">
        <fgColor rgb="FFAA72D4"/>
        <bgColor rgb="FFAA72D4"/>
      </patternFill>
    </fill>
    <fill>
      <patternFill patternType="solid">
        <fgColor rgb="FFBF5641"/>
        <bgColor rgb="FFBF5641"/>
      </patternFill>
    </fill>
    <fill>
      <patternFill patternType="solid">
        <fgColor rgb="FFDDD9C3"/>
        <bgColor rgb="FFDDD9C3"/>
      </patternFill>
    </fill>
    <fill>
      <patternFill patternType="solid">
        <fgColor rgb="FFFBD4B4"/>
        <bgColor rgb="FFFBD4B4"/>
      </patternFill>
    </fill>
    <fill>
      <patternFill patternType="solid">
        <fgColor rgb="FFE7B7AD"/>
        <bgColor rgb="FFE7B7AD"/>
      </patternFill>
    </fill>
    <fill>
      <patternFill patternType="solid">
        <fgColor rgb="FFEAD1DC"/>
        <bgColor rgb="FFEAD1DC"/>
      </patternFill>
    </fill>
    <fill>
      <patternFill patternType="solid">
        <fgColor rgb="FFB2A1C7"/>
        <bgColor rgb="FFB2A1C7"/>
      </patternFill>
    </fill>
    <fill>
      <patternFill patternType="solid">
        <fgColor rgb="FFCC00FF"/>
        <bgColor rgb="FFCC00FF"/>
      </patternFill>
    </fill>
    <fill>
      <patternFill patternType="solid">
        <fgColor rgb="FFF9CB9C"/>
        <bgColor rgb="FFF9CB9C"/>
      </patternFill>
    </fill>
    <fill>
      <patternFill patternType="solid">
        <fgColor rgb="FFE5DFEC"/>
        <bgColor rgb="FFE5DFEC"/>
      </patternFill>
    </fill>
  </fills>
  <borders count="8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18">
    <xf numFmtId="0" fontId="0" fillId="0" borderId="0" xfId="0" applyFont="1" applyAlignment="1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right" wrapText="1"/>
    </xf>
    <xf numFmtId="0" fontId="1" fillId="4" borderId="1" xfId="0" applyFont="1" applyFill="1" applyBorder="1" applyAlignment="1">
      <alignment wrapText="1"/>
    </xf>
    <xf numFmtId="10" fontId="2" fillId="4" borderId="1" xfId="0" applyNumberFormat="1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164" fontId="1" fillId="5" borderId="1" xfId="0" applyNumberFormat="1" applyFont="1" applyFill="1" applyBorder="1" applyAlignment="1">
      <alignment wrapText="1"/>
    </xf>
    <xf numFmtId="0" fontId="1" fillId="6" borderId="1" xfId="0" applyFont="1" applyFill="1" applyBorder="1"/>
    <xf numFmtId="0" fontId="2" fillId="6" borderId="1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6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wrapText="1"/>
    </xf>
    <xf numFmtId="0" fontId="1" fillId="8" borderId="6" xfId="0" applyFont="1" applyFill="1" applyBorder="1" applyAlignment="1">
      <alignment horizontal="center" wrapText="1"/>
    </xf>
    <xf numFmtId="0" fontId="1" fillId="0" borderId="8" xfId="0" applyFont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9" xfId="0" applyFont="1" applyBorder="1" applyAlignment="1">
      <alignment wrapText="1"/>
    </xf>
    <xf numFmtId="0" fontId="1" fillId="10" borderId="10" xfId="0" applyFont="1" applyFill="1" applyBorder="1" applyAlignment="1">
      <alignment horizontal="center" wrapText="1"/>
    </xf>
    <xf numFmtId="0" fontId="1" fillId="10" borderId="6" xfId="0" applyFont="1" applyFill="1" applyBorder="1" applyAlignment="1">
      <alignment horizontal="center" wrapText="1"/>
    </xf>
    <xf numFmtId="0" fontId="1" fillId="10" borderId="1" xfId="0" applyFont="1" applyFill="1" applyBorder="1" applyAlignment="1">
      <alignment wrapText="1"/>
    </xf>
    <xf numFmtId="164" fontId="1" fillId="11" borderId="6" xfId="0" applyNumberFormat="1" applyFont="1" applyFill="1" applyBorder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7" fillId="0" borderId="9" xfId="0" applyFont="1" applyBorder="1"/>
    <xf numFmtId="165" fontId="8" fillId="5" borderId="13" xfId="0" applyNumberFormat="1" applyFont="1" applyFill="1" applyBorder="1" applyAlignment="1">
      <alignment horizontal="center" wrapText="1"/>
    </xf>
    <xf numFmtId="165" fontId="8" fillId="5" borderId="14" xfId="0" applyNumberFormat="1" applyFont="1" applyFill="1" applyBorder="1" applyAlignment="1">
      <alignment horizontal="center" wrapText="1"/>
    </xf>
    <xf numFmtId="166" fontId="8" fillId="5" borderId="14" xfId="0" applyNumberFormat="1" applyFont="1" applyFill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164" fontId="6" fillId="0" borderId="6" xfId="0" applyNumberFormat="1" applyFont="1" applyBorder="1"/>
    <xf numFmtId="1" fontId="8" fillId="0" borderId="6" xfId="0" applyNumberFormat="1" applyFont="1" applyBorder="1" applyAlignment="1">
      <alignment horizontal="center" wrapText="1"/>
    </xf>
    <xf numFmtId="0" fontId="1" fillId="2" borderId="6" xfId="0" applyFont="1" applyFill="1" applyBorder="1" applyAlignment="1">
      <alignment wrapText="1"/>
    </xf>
    <xf numFmtId="164" fontId="6" fillId="8" borderId="10" xfId="0" applyNumberFormat="1" applyFont="1" applyFill="1" applyBorder="1"/>
    <xf numFmtId="164" fontId="6" fillId="0" borderId="0" xfId="0" applyNumberFormat="1" applyFont="1"/>
    <xf numFmtId="0" fontId="2" fillId="0" borderId="0" xfId="0" applyFont="1"/>
    <xf numFmtId="0" fontId="2" fillId="0" borderId="15" xfId="0" applyFont="1" applyBorder="1"/>
    <xf numFmtId="0" fontId="8" fillId="5" borderId="1" xfId="0" applyFont="1" applyFill="1" applyBorder="1" applyAlignment="1">
      <alignment horizontal="center" wrapText="1"/>
    </xf>
    <xf numFmtId="165" fontId="8" fillId="5" borderId="21" xfId="0" applyNumberFormat="1" applyFont="1" applyFill="1" applyBorder="1" applyAlignment="1">
      <alignment horizontal="center" wrapText="1"/>
    </xf>
    <xf numFmtId="166" fontId="8" fillId="5" borderId="21" xfId="0" applyNumberFormat="1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10" fillId="7" borderId="22" xfId="0" applyFont="1" applyFill="1" applyBorder="1"/>
    <xf numFmtId="0" fontId="2" fillId="7" borderId="22" xfId="0" applyFont="1" applyFill="1" applyBorder="1"/>
    <xf numFmtId="164" fontId="10" fillId="7" borderId="22" xfId="0" applyNumberFormat="1" applyFont="1" applyFill="1" applyBorder="1"/>
    <xf numFmtId="164" fontId="10" fillId="11" borderId="22" xfId="0" applyNumberFormat="1" applyFont="1" applyFill="1" applyBorder="1" applyAlignment="1">
      <alignment horizontal="right"/>
    </xf>
    <xf numFmtId="167" fontId="1" fillId="13" borderId="6" xfId="0" applyNumberFormat="1" applyFont="1" applyFill="1" applyBorder="1" applyAlignment="1">
      <alignment horizontal="center" wrapText="1"/>
    </xf>
    <xf numFmtId="168" fontId="1" fillId="13" borderId="23" xfId="0" applyNumberFormat="1" applyFont="1" applyFill="1" applyBorder="1" applyAlignment="1">
      <alignment horizontal="center" wrapText="1"/>
    </xf>
    <xf numFmtId="0" fontId="8" fillId="14" borderId="24" xfId="0" applyFont="1" applyFill="1" applyBorder="1"/>
    <xf numFmtId="164" fontId="6" fillId="14" borderId="24" xfId="0" applyNumberFormat="1" applyFont="1" applyFill="1" applyBorder="1"/>
    <xf numFmtId="0" fontId="6" fillId="14" borderId="24" xfId="0" applyFont="1" applyFill="1" applyBorder="1"/>
    <xf numFmtId="164" fontId="6" fillId="8" borderId="24" xfId="0" applyNumberFormat="1" applyFont="1" applyFill="1" applyBorder="1" applyAlignment="1">
      <alignment horizontal="right"/>
    </xf>
    <xf numFmtId="0" fontId="4" fillId="16" borderId="29" xfId="0" applyFont="1" applyFill="1" applyBorder="1"/>
    <xf numFmtId="0" fontId="4" fillId="16" borderId="30" xfId="0" applyFont="1" applyFill="1" applyBorder="1"/>
    <xf numFmtId="164" fontId="6" fillId="14" borderId="24" xfId="0" applyNumberFormat="1" applyFont="1" applyFill="1" applyBorder="1" applyAlignment="1">
      <alignment horizontal="right"/>
    </xf>
    <xf numFmtId="0" fontId="8" fillId="17" borderId="1" xfId="0" applyFont="1" applyFill="1" applyBorder="1" applyAlignment="1">
      <alignment horizontal="center" wrapText="1"/>
    </xf>
    <xf numFmtId="14" fontId="8" fillId="17" borderId="21" xfId="0" applyNumberFormat="1" applyFont="1" applyFill="1" applyBorder="1" applyAlignment="1">
      <alignment horizontal="center" wrapText="1"/>
    </xf>
    <xf numFmtId="0" fontId="4" fillId="0" borderId="31" xfId="0" applyFont="1" applyBorder="1"/>
    <xf numFmtId="165" fontId="4" fillId="15" borderId="1" xfId="0" applyNumberFormat="1" applyFont="1" applyFill="1" applyBorder="1" applyAlignment="1">
      <alignment horizontal="center" vertical="center"/>
    </xf>
    <xf numFmtId="166" fontId="4" fillId="15" borderId="1" xfId="0" applyNumberFormat="1" applyFont="1" applyFill="1" applyBorder="1" applyAlignment="1">
      <alignment horizontal="center" vertical="center"/>
    </xf>
    <xf numFmtId="0" fontId="4" fillId="16" borderId="1" xfId="0" applyFont="1" applyFill="1" applyBorder="1"/>
    <xf numFmtId="0" fontId="4" fillId="15" borderId="1" xfId="0" applyFont="1" applyFill="1" applyBorder="1"/>
    <xf numFmtId="0" fontId="4" fillId="15" borderId="1" xfId="0" applyFont="1" applyFill="1" applyBorder="1" applyAlignment="1">
      <alignment horizontal="right"/>
    </xf>
    <xf numFmtId="0" fontId="4" fillId="0" borderId="0" xfId="0" applyFont="1"/>
    <xf numFmtId="0" fontId="4" fillId="16" borderId="34" xfId="0" applyFont="1" applyFill="1" applyBorder="1" applyAlignment="1">
      <alignment horizontal="center"/>
    </xf>
    <xf numFmtId="0" fontId="8" fillId="0" borderId="35" xfId="0" applyFont="1" applyBorder="1"/>
    <xf numFmtId="164" fontId="6" fillId="0" borderId="35" xfId="0" applyNumberFormat="1" applyFont="1" applyBorder="1" applyAlignment="1">
      <alignment horizontal="right"/>
    </xf>
    <xf numFmtId="0" fontId="6" fillId="0" borderId="35" xfId="0" applyFont="1" applyBorder="1"/>
    <xf numFmtId="164" fontId="6" fillId="0" borderId="35" xfId="0" applyNumberFormat="1" applyFont="1" applyBorder="1"/>
    <xf numFmtId="0" fontId="8" fillId="18" borderId="1" xfId="0" applyFont="1" applyFill="1" applyBorder="1" applyAlignment="1">
      <alignment horizontal="center" wrapText="1"/>
    </xf>
    <xf numFmtId="14" fontId="8" fillId="18" borderId="21" xfId="0" applyNumberFormat="1" applyFont="1" applyFill="1" applyBorder="1" applyAlignment="1">
      <alignment horizontal="center" wrapText="1"/>
    </xf>
    <xf numFmtId="0" fontId="2" fillId="16" borderId="36" xfId="0" applyFont="1" applyFill="1" applyBorder="1"/>
    <xf numFmtId="0" fontId="2" fillId="16" borderId="37" xfId="0" applyFont="1" applyFill="1" applyBorder="1"/>
    <xf numFmtId="0" fontId="2" fillId="16" borderId="38" xfId="0" applyFont="1" applyFill="1" applyBorder="1"/>
    <xf numFmtId="0" fontId="11" fillId="19" borderId="39" xfId="0" applyFont="1" applyFill="1" applyBorder="1" applyAlignment="1">
      <alignment horizontal="center" wrapText="1"/>
    </xf>
    <xf numFmtId="0" fontId="8" fillId="19" borderId="39" xfId="0" applyFont="1" applyFill="1" applyBorder="1" applyAlignment="1">
      <alignment horizontal="center" wrapText="1"/>
    </xf>
    <xf numFmtId="0" fontId="8" fillId="19" borderId="6" xfId="0" applyFont="1" applyFill="1" applyBorder="1" applyAlignment="1">
      <alignment horizontal="center" wrapText="1"/>
    </xf>
    <xf numFmtId="164" fontId="6" fillId="19" borderId="6" xfId="0" applyNumberFormat="1" applyFont="1" applyFill="1" applyBorder="1"/>
    <xf numFmtId="0" fontId="12" fillId="0" borderId="6" xfId="0" applyFont="1" applyBorder="1" applyAlignment="1">
      <alignment horizontal="center" vertical="center" wrapText="1"/>
    </xf>
    <xf numFmtId="0" fontId="1" fillId="12" borderId="1" xfId="0" applyFont="1" applyFill="1" applyBorder="1" applyAlignment="1">
      <alignment wrapText="1"/>
    </xf>
    <xf numFmtId="0" fontId="12" fillId="2" borderId="6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wrapText="1"/>
    </xf>
    <xf numFmtId="0" fontId="1" fillId="12" borderId="43" xfId="0" applyFont="1" applyFill="1" applyBorder="1" applyAlignment="1">
      <alignment horizontal="center" wrapText="1"/>
    </xf>
    <xf numFmtId="164" fontId="12" fillId="11" borderId="6" xfId="0" applyNumberFormat="1" applyFont="1" applyFill="1" applyBorder="1" applyAlignment="1">
      <alignment wrapText="1"/>
    </xf>
    <xf numFmtId="164" fontId="12" fillId="0" borderId="44" xfId="0" applyNumberFormat="1" applyFont="1" applyBorder="1" applyAlignment="1">
      <alignment wrapText="1"/>
    </xf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164" fontId="1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wrapText="1"/>
    </xf>
    <xf numFmtId="169" fontId="1" fillId="0" borderId="20" xfId="0" applyNumberFormat="1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6" fillId="5" borderId="24" xfId="0" applyFont="1" applyFill="1" applyBorder="1"/>
    <xf numFmtId="0" fontId="2" fillId="0" borderId="20" xfId="0" applyFont="1" applyBorder="1"/>
    <xf numFmtId="0" fontId="10" fillId="7" borderId="24" xfId="0" applyFont="1" applyFill="1" applyBorder="1"/>
    <xf numFmtId="164" fontId="2" fillId="7" borderId="24" xfId="0" applyNumberFormat="1" applyFont="1" applyFill="1" applyBorder="1"/>
    <xf numFmtId="0" fontId="2" fillId="7" borderId="24" xfId="0" applyFont="1" applyFill="1" applyBorder="1"/>
    <xf numFmtId="164" fontId="10" fillId="7" borderId="24" xfId="0" applyNumberFormat="1" applyFont="1" applyFill="1" applyBorder="1"/>
    <xf numFmtId="0" fontId="4" fillId="0" borderId="20" xfId="0" applyFont="1" applyBorder="1"/>
    <xf numFmtId="0" fontId="14" fillId="14" borderId="24" xfId="0" applyFont="1" applyFill="1" applyBorder="1"/>
    <xf numFmtId="0" fontId="15" fillId="10" borderId="10" xfId="0" applyFont="1" applyFill="1" applyBorder="1" applyAlignment="1">
      <alignment horizontal="center" wrapText="1"/>
    </xf>
    <xf numFmtId="0" fontId="8" fillId="10" borderId="6" xfId="0" applyFont="1" applyFill="1" applyBorder="1" applyAlignment="1">
      <alignment horizontal="center" wrapText="1"/>
    </xf>
    <xf numFmtId="0" fontId="8" fillId="5" borderId="10" xfId="0" applyFont="1" applyFill="1" applyBorder="1" applyAlignment="1">
      <alignment wrapText="1"/>
    </xf>
    <xf numFmtId="0" fontId="8" fillId="5" borderId="6" xfId="0" applyFont="1" applyFill="1" applyBorder="1" applyAlignment="1">
      <alignment horizontal="center" wrapText="1"/>
    </xf>
    <xf numFmtId="1" fontId="8" fillId="5" borderId="6" xfId="0" applyNumberFormat="1" applyFont="1" applyFill="1" applyBorder="1" applyAlignment="1">
      <alignment horizontal="center" wrapText="1"/>
    </xf>
    <xf numFmtId="169" fontId="2" fillId="0" borderId="20" xfId="0" applyNumberFormat="1" applyFont="1" applyBorder="1" applyAlignment="1">
      <alignment horizontal="center"/>
    </xf>
    <xf numFmtId="0" fontId="7" fillId="14" borderId="24" xfId="0" applyFont="1" applyFill="1" applyBorder="1"/>
    <xf numFmtId="0" fontId="4" fillId="0" borderId="20" xfId="0" applyFont="1" applyBorder="1" applyAlignment="1">
      <alignment horizontal="center" vertical="center"/>
    </xf>
    <xf numFmtId="16" fontId="4" fillId="15" borderId="55" xfId="0" applyNumberFormat="1" applyFont="1" applyFill="1" applyBorder="1" applyAlignment="1">
      <alignment vertical="top" wrapText="1"/>
    </xf>
    <xf numFmtId="0" fontId="8" fillId="17" borderId="10" xfId="0" applyFont="1" applyFill="1" applyBorder="1" applyAlignment="1">
      <alignment horizontal="left" wrapText="1"/>
    </xf>
    <xf numFmtId="0" fontId="8" fillId="17" borderId="6" xfId="0" applyFont="1" applyFill="1" applyBorder="1" applyAlignment="1">
      <alignment horizontal="center" wrapText="1"/>
    </xf>
    <xf numFmtId="1" fontId="8" fillId="17" borderId="6" xfId="0" applyNumberFormat="1" applyFont="1" applyFill="1" applyBorder="1" applyAlignment="1">
      <alignment horizontal="center" wrapText="1"/>
    </xf>
    <xf numFmtId="16" fontId="1" fillId="0" borderId="20" xfId="0" applyNumberFormat="1" applyFont="1" applyBorder="1"/>
    <xf numFmtId="0" fontId="14" fillId="0" borderId="35" xfId="0" applyFont="1" applyBorder="1"/>
    <xf numFmtId="0" fontId="8" fillId="18" borderId="10" xfId="0" applyFont="1" applyFill="1" applyBorder="1" applyAlignment="1">
      <alignment wrapText="1"/>
    </xf>
    <xf numFmtId="0" fontId="8" fillId="18" borderId="6" xfId="0" applyFont="1" applyFill="1" applyBorder="1" applyAlignment="1">
      <alignment horizontal="center" wrapText="1"/>
    </xf>
    <xf numFmtId="1" fontId="8" fillId="18" borderId="6" xfId="0" applyNumberFormat="1" applyFont="1" applyFill="1" applyBorder="1" applyAlignment="1">
      <alignment horizontal="center" wrapText="1"/>
    </xf>
    <xf numFmtId="0" fontId="1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wrapText="1"/>
    </xf>
    <xf numFmtId="0" fontId="7" fillId="0" borderId="8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164" fontId="13" fillId="0" borderId="8" xfId="0" applyNumberFormat="1" applyFont="1" applyBorder="1"/>
    <xf numFmtId="164" fontId="13" fillId="8" borderId="22" xfId="0" applyNumberFormat="1" applyFont="1" applyFill="1" applyBorder="1"/>
    <xf numFmtId="164" fontId="13" fillId="0" borderId="35" xfId="0" applyNumberFormat="1" applyFont="1" applyBorder="1"/>
    <xf numFmtId="164" fontId="13" fillId="8" borderId="24" xfId="0" applyNumberFormat="1" applyFont="1" applyFill="1" applyBorder="1"/>
    <xf numFmtId="0" fontId="6" fillId="20" borderId="24" xfId="0" applyFont="1" applyFill="1" applyBorder="1"/>
    <xf numFmtId="164" fontId="17" fillId="8" borderId="24" xfId="0" applyNumberFormat="1" applyFont="1" applyFill="1" applyBorder="1"/>
    <xf numFmtId="0" fontId="18" fillId="14" borderId="24" xfId="0" applyFont="1" applyFill="1" applyBorder="1"/>
    <xf numFmtId="10" fontId="13" fillId="0" borderId="35" xfId="0" applyNumberFormat="1" applyFont="1" applyBorder="1"/>
    <xf numFmtId="10" fontId="13" fillId="8" borderId="24" xfId="0" applyNumberFormat="1" applyFont="1" applyFill="1" applyBorder="1"/>
    <xf numFmtId="164" fontId="19" fillId="21" borderId="24" xfId="0" applyNumberFormat="1" applyFont="1" applyFill="1" applyBorder="1"/>
    <xf numFmtId="164" fontId="13" fillId="11" borderId="24" xfId="0" applyNumberFormat="1" applyFont="1" applyFill="1" applyBorder="1"/>
    <xf numFmtId="16" fontId="2" fillId="0" borderId="20" xfId="0" applyNumberFormat="1" applyFont="1" applyBorder="1"/>
    <xf numFmtId="10" fontId="13" fillId="0" borderId="16" xfId="0" applyNumberFormat="1" applyFont="1" applyBorder="1" applyAlignment="1">
      <alignment horizontal="right"/>
    </xf>
    <xf numFmtId="10" fontId="13" fillId="11" borderId="43" xfId="0" applyNumberFormat="1" applyFont="1" applyFill="1" applyBorder="1" applyAlignment="1">
      <alignment horizontal="right"/>
    </xf>
    <xf numFmtId="171" fontId="2" fillId="0" borderId="20" xfId="0" applyNumberFormat="1" applyFont="1" applyBorder="1" applyAlignment="1">
      <alignment horizontal="center"/>
    </xf>
    <xf numFmtId="0" fontId="10" fillId="0" borderId="67" xfId="0" applyFont="1" applyBorder="1" applyAlignment="1">
      <alignment horizontal="left" readingOrder="1"/>
    </xf>
    <xf numFmtId="0" fontId="1" fillId="2" borderId="1" xfId="0" applyFont="1" applyFill="1" applyBorder="1" applyAlignment="1">
      <alignment horizontal="center" wrapText="1"/>
    </xf>
    <xf numFmtId="172" fontId="10" fillId="22" borderId="68" xfId="0" applyNumberFormat="1" applyFont="1" applyFill="1" applyBorder="1" applyAlignment="1">
      <alignment horizontal="left" readingOrder="1"/>
    </xf>
    <xf numFmtId="0" fontId="6" fillId="20" borderId="43" xfId="0" applyFont="1" applyFill="1" applyBorder="1"/>
    <xf numFmtId="164" fontId="6" fillId="0" borderId="16" xfId="0" applyNumberFormat="1" applyFont="1" applyBorder="1"/>
    <xf numFmtId="0" fontId="6" fillId="0" borderId="16" xfId="0" applyFont="1" applyBorder="1"/>
    <xf numFmtId="164" fontId="6" fillId="14" borderId="69" xfId="0" applyNumberFormat="1" applyFont="1" applyFill="1" applyBorder="1"/>
    <xf numFmtId="164" fontId="6" fillId="8" borderId="43" xfId="0" applyNumberFormat="1" applyFont="1" applyFill="1" applyBorder="1" applyAlignment="1">
      <alignment horizontal="right"/>
    </xf>
    <xf numFmtId="0" fontId="10" fillId="0" borderId="0" xfId="0" applyFont="1" applyAlignment="1">
      <alignment wrapText="1"/>
    </xf>
    <xf numFmtId="0" fontId="1" fillId="23" borderId="6" xfId="0" applyFont="1" applyFill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2" borderId="73" xfId="0" applyFont="1" applyFill="1" applyBorder="1" applyAlignment="1">
      <alignment wrapText="1"/>
    </xf>
    <xf numFmtId="173" fontId="10" fillId="2" borderId="1" xfId="0" applyNumberFormat="1" applyFont="1" applyFill="1" applyBorder="1" applyAlignment="1">
      <alignment horizontal="right"/>
    </xf>
    <xf numFmtId="164" fontId="10" fillId="2" borderId="1" xfId="0" applyNumberFormat="1" applyFont="1" applyFill="1" applyBorder="1" applyAlignment="1">
      <alignment horizontal="right"/>
    </xf>
    <xf numFmtId="165" fontId="17" fillId="0" borderId="0" xfId="0" applyNumberFormat="1" applyFont="1" applyAlignment="1">
      <alignment horizontal="center" vertical="center" wrapText="1"/>
    </xf>
    <xf numFmtId="166" fontId="17" fillId="0" borderId="0" xfId="0" applyNumberFormat="1" applyFont="1" applyAlignment="1">
      <alignment wrapText="1"/>
    </xf>
    <xf numFmtId="0" fontId="7" fillId="2" borderId="74" xfId="0" applyFont="1" applyFill="1" applyBorder="1"/>
    <xf numFmtId="0" fontId="1" fillId="24" borderId="76" xfId="0" applyFont="1" applyFill="1" applyBorder="1" applyAlignment="1">
      <alignment horizontal="center" wrapText="1"/>
    </xf>
    <xf numFmtId="0" fontId="17" fillId="0" borderId="0" xfId="0" applyFont="1" applyAlignment="1">
      <alignment wrapText="1"/>
    </xf>
    <xf numFmtId="0" fontId="2" fillId="2" borderId="78" xfId="0" applyFont="1" applyFill="1" applyBorder="1"/>
    <xf numFmtId="0" fontId="1" fillId="25" borderId="80" xfId="0" applyFont="1" applyFill="1" applyBorder="1" applyAlignment="1">
      <alignment horizontal="center" wrapText="1"/>
    </xf>
    <xf numFmtId="0" fontId="10" fillId="24" borderId="22" xfId="0" applyFont="1" applyFill="1" applyBorder="1"/>
    <xf numFmtId="173" fontId="2" fillId="24" borderId="22" xfId="0" applyNumberFormat="1" applyFont="1" applyFill="1" applyBorder="1"/>
    <xf numFmtId="0" fontId="2" fillId="24" borderId="22" xfId="0" applyFont="1" applyFill="1" applyBorder="1"/>
    <xf numFmtId="173" fontId="10" fillId="24" borderId="22" xfId="0" applyNumberFormat="1" applyFont="1" applyFill="1" applyBorder="1"/>
    <xf numFmtId="164" fontId="10" fillId="24" borderId="22" xfId="0" applyNumberFormat="1" applyFont="1" applyFill="1" applyBorder="1"/>
    <xf numFmtId="173" fontId="10" fillId="26" borderId="22" xfId="0" applyNumberFormat="1" applyFont="1" applyFill="1" applyBorder="1" applyAlignment="1">
      <alignment horizontal="right"/>
    </xf>
    <xf numFmtId="164" fontId="10" fillId="11" borderId="14" xfId="0" applyNumberFormat="1" applyFont="1" applyFill="1" applyBorder="1" applyAlignment="1">
      <alignment horizontal="right"/>
    </xf>
    <xf numFmtId="168" fontId="1" fillId="13" borderId="6" xfId="0" applyNumberFormat="1" applyFont="1" applyFill="1" applyBorder="1" applyAlignment="1">
      <alignment horizontal="center" wrapText="1"/>
    </xf>
    <xf numFmtId="168" fontId="1" fillId="13" borderId="2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6" fillId="9" borderId="24" xfId="0" applyFont="1" applyFill="1" applyBorder="1"/>
    <xf numFmtId="173" fontId="2" fillId="9" borderId="24" xfId="0" applyNumberFormat="1" applyFont="1" applyFill="1" applyBorder="1"/>
    <xf numFmtId="173" fontId="6" fillId="9" borderId="24" xfId="0" applyNumberFormat="1" applyFont="1" applyFill="1" applyBorder="1"/>
    <xf numFmtId="164" fontId="6" fillId="9" borderId="24" xfId="0" applyNumberFormat="1" applyFont="1" applyFill="1" applyBorder="1"/>
    <xf numFmtId="173" fontId="6" fillId="9" borderId="24" xfId="0" applyNumberFormat="1" applyFont="1" applyFill="1" applyBorder="1" applyAlignment="1">
      <alignment horizontal="right"/>
    </xf>
    <xf numFmtId="164" fontId="6" fillId="8" borderId="21" xfId="0" applyNumberFormat="1" applyFont="1" applyFill="1" applyBorder="1" applyAlignment="1">
      <alignment horizontal="right"/>
    </xf>
    <xf numFmtId="164" fontId="17" fillId="0" borderId="0" xfId="0" applyNumberFormat="1" applyFont="1" applyAlignment="1">
      <alignment horizontal="center" wrapText="1"/>
    </xf>
    <xf numFmtId="173" fontId="2" fillId="0" borderId="0" xfId="0" applyNumberFormat="1" applyFont="1" applyAlignment="1">
      <alignment horizontal="center" wrapText="1"/>
    </xf>
    <xf numFmtId="168" fontId="2" fillId="0" borderId="0" xfId="0" applyNumberFormat="1" applyFont="1" applyAlignment="1">
      <alignment horizontal="center" wrapText="1"/>
    </xf>
    <xf numFmtId="170" fontId="2" fillId="0" borderId="0" xfId="0" applyNumberFormat="1" applyFont="1" applyAlignment="1">
      <alignment horizontal="center" wrapText="1"/>
    </xf>
    <xf numFmtId="0" fontId="20" fillId="9" borderId="24" xfId="0" applyFont="1" applyFill="1" applyBorder="1"/>
    <xf numFmtId="164" fontId="2" fillId="0" borderId="0" xfId="0" applyNumberFormat="1" applyFont="1" applyAlignment="1">
      <alignment horizontal="center" wrapText="1"/>
    </xf>
    <xf numFmtId="164" fontId="2" fillId="0" borderId="0" xfId="0" applyNumberFormat="1" applyFont="1" applyAlignment="1">
      <alignment horizontal="center" vertical="center" wrapText="1"/>
    </xf>
    <xf numFmtId="173" fontId="6" fillId="0" borderId="35" xfId="0" applyNumberFormat="1" applyFont="1" applyBorder="1" applyAlignment="1">
      <alignment horizontal="right"/>
    </xf>
    <xf numFmtId="173" fontId="6" fillId="0" borderId="35" xfId="0" applyNumberFormat="1" applyFont="1" applyBorder="1"/>
    <xf numFmtId="0" fontId="2" fillId="0" borderId="20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68" fontId="2" fillId="0" borderId="0" xfId="0" applyNumberFormat="1" applyFont="1" applyAlignment="1">
      <alignment horizontal="center" vertical="center" wrapText="1"/>
    </xf>
    <xf numFmtId="169" fontId="4" fillId="0" borderId="68" xfId="0" applyNumberFormat="1" applyFont="1" applyBorder="1" applyAlignment="1">
      <alignment horizontal="center"/>
    </xf>
    <xf numFmtId="0" fontId="4" fillId="0" borderId="68" xfId="0" applyFont="1" applyBorder="1" applyAlignment="1">
      <alignment horizontal="center"/>
    </xf>
    <xf numFmtId="173" fontId="2" fillId="0" borderId="35" xfId="0" applyNumberFormat="1" applyFont="1" applyBorder="1"/>
    <xf numFmtId="0" fontId="2" fillId="0" borderId="35" xfId="0" applyFont="1" applyBorder="1"/>
    <xf numFmtId="0" fontId="2" fillId="0" borderId="0" xfId="0" applyFont="1" applyAlignment="1">
      <alignment horizontal="center" vertical="center" wrapText="1"/>
    </xf>
    <xf numFmtId="0" fontId="10" fillId="24" borderId="24" xfId="0" applyFont="1" applyFill="1" applyBorder="1"/>
    <xf numFmtId="173" fontId="2" fillId="24" borderId="24" xfId="0" applyNumberFormat="1" applyFont="1" applyFill="1" applyBorder="1"/>
    <xf numFmtId="0" fontId="2" fillId="24" borderId="24" xfId="0" applyFont="1" applyFill="1" applyBorder="1"/>
    <xf numFmtId="173" fontId="10" fillId="24" borderId="24" xfId="0" applyNumberFormat="1" applyFont="1" applyFill="1" applyBorder="1"/>
    <xf numFmtId="164" fontId="10" fillId="24" borderId="24" xfId="0" applyNumberFormat="1" applyFont="1" applyFill="1" applyBorder="1"/>
    <xf numFmtId="173" fontId="10" fillId="26" borderId="24" xfId="0" applyNumberFormat="1" applyFont="1" applyFill="1" applyBorder="1" applyAlignment="1">
      <alignment horizontal="right"/>
    </xf>
    <xf numFmtId="0" fontId="18" fillId="9" borderId="24" xfId="0" applyFont="1" applyFill="1" applyBorder="1"/>
    <xf numFmtId="0" fontId="2" fillId="9" borderId="24" xfId="0" applyFont="1" applyFill="1" applyBorder="1"/>
    <xf numFmtId="0" fontId="14" fillId="9" borderId="24" xfId="0" applyFont="1" applyFill="1" applyBorder="1"/>
    <xf numFmtId="0" fontId="17" fillId="0" borderId="0" xfId="0" applyFont="1" applyAlignment="1">
      <alignment horizontal="center" wrapText="1"/>
    </xf>
    <xf numFmtId="0" fontId="14" fillId="0" borderId="16" xfId="0" applyFont="1" applyBorder="1"/>
    <xf numFmtId="173" fontId="6" fillId="0" borderId="16" xfId="0" applyNumberFormat="1" applyFont="1" applyBorder="1"/>
    <xf numFmtId="0" fontId="2" fillId="0" borderId="16" xfId="0" applyFont="1" applyBorder="1"/>
    <xf numFmtId="164" fontId="6" fillId="9" borderId="43" xfId="0" applyNumberFormat="1" applyFont="1" applyFill="1" applyBorder="1"/>
    <xf numFmtId="173" fontId="6" fillId="0" borderId="16" xfId="0" applyNumberFormat="1" applyFont="1" applyBorder="1" applyAlignment="1">
      <alignment horizontal="right"/>
    </xf>
    <xf numFmtId="164" fontId="6" fillId="8" borderId="39" xfId="0" applyNumberFormat="1" applyFont="1" applyFill="1" applyBorder="1" applyAlignment="1">
      <alignment horizontal="right"/>
    </xf>
    <xf numFmtId="173" fontId="6" fillId="2" borderId="1" xfId="0" applyNumberFormat="1" applyFont="1" applyFill="1" applyBorder="1" applyAlignment="1">
      <alignment horizontal="right"/>
    </xf>
    <xf numFmtId="164" fontId="6" fillId="2" borderId="1" xfId="0" applyNumberFormat="1" applyFont="1" applyFill="1" applyBorder="1" applyAlignment="1">
      <alignment horizontal="right"/>
    </xf>
    <xf numFmtId="0" fontId="10" fillId="10" borderId="22" xfId="0" applyFont="1" applyFill="1" applyBorder="1"/>
    <xf numFmtId="164" fontId="2" fillId="10" borderId="22" xfId="0" applyNumberFormat="1" applyFont="1" applyFill="1" applyBorder="1"/>
    <xf numFmtId="0" fontId="2" fillId="10" borderId="22" xfId="0" applyFont="1" applyFill="1" applyBorder="1"/>
    <xf numFmtId="164" fontId="10" fillId="10" borderId="22" xfId="0" applyNumberFormat="1" applyFont="1" applyFill="1" applyBorder="1"/>
    <xf numFmtId="0" fontId="6" fillId="27" borderId="24" xfId="0" applyFont="1" applyFill="1" applyBorder="1"/>
    <xf numFmtId="0" fontId="10" fillId="10" borderId="24" xfId="0" applyFont="1" applyFill="1" applyBorder="1"/>
    <xf numFmtId="164" fontId="2" fillId="10" borderId="24" xfId="0" applyNumberFormat="1" applyFont="1" applyFill="1" applyBorder="1"/>
    <xf numFmtId="0" fontId="2" fillId="10" borderId="24" xfId="0" applyFont="1" applyFill="1" applyBorder="1"/>
    <xf numFmtId="164" fontId="10" fillId="10" borderId="24" xfId="0" applyNumberFormat="1" applyFont="1" applyFill="1" applyBorder="1"/>
    <xf numFmtId="164" fontId="10" fillId="11" borderId="24" xfId="0" applyNumberFormat="1" applyFont="1" applyFill="1" applyBorder="1" applyAlignment="1">
      <alignment horizontal="right"/>
    </xf>
    <xf numFmtId="170" fontId="2" fillId="0" borderId="0" xfId="0" applyNumberFormat="1" applyFont="1" applyAlignment="1">
      <alignment wrapText="1"/>
    </xf>
    <xf numFmtId="168" fontId="2" fillId="0" borderId="0" xfId="0" applyNumberFormat="1" applyFont="1" applyAlignment="1">
      <alignment wrapText="1"/>
    </xf>
    <xf numFmtId="0" fontId="7" fillId="0" borderId="35" xfId="0" applyFont="1" applyBorder="1"/>
    <xf numFmtId="10" fontId="1" fillId="2" borderId="1" xfId="0" applyNumberFormat="1" applyFont="1" applyFill="1" applyBorder="1" applyAlignment="1">
      <alignment wrapText="1"/>
    </xf>
    <xf numFmtId="0" fontId="8" fillId="0" borderId="35" xfId="0" applyFont="1" applyBorder="1" applyAlignment="1">
      <alignment wrapText="1"/>
    </xf>
    <xf numFmtId="164" fontId="6" fillId="0" borderId="82" xfId="0" applyNumberFormat="1" applyFont="1" applyBorder="1" applyAlignment="1">
      <alignment horizontal="right"/>
    </xf>
    <xf numFmtId="0" fontId="6" fillId="0" borderId="82" xfId="0" applyFont="1" applyBorder="1" applyAlignment="1">
      <alignment horizontal="right"/>
    </xf>
    <xf numFmtId="164" fontId="2" fillId="0" borderId="16" xfId="0" applyNumberFormat="1" applyFont="1" applyBorder="1"/>
    <xf numFmtId="0" fontId="1" fillId="0" borderId="0" xfId="0" applyFont="1" applyAlignment="1">
      <alignment wrapText="1"/>
    </xf>
    <xf numFmtId="0" fontId="8" fillId="0" borderId="6" xfId="0" applyNumberFormat="1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0" fillId="0" borderId="0" xfId="0" applyFont="1" applyAlignment="1"/>
    <xf numFmtId="0" fontId="4" fillId="15" borderId="26" xfId="0" applyFont="1" applyFill="1" applyBorder="1" applyAlignment="1">
      <alignment horizontal="left"/>
    </xf>
    <xf numFmtId="0" fontId="5" fillId="0" borderId="27" xfId="0" applyFont="1" applyBorder="1"/>
    <xf numFmtId="0" fontId="5" fillId="0" borderId="28" xfId="0" applyFont="1" applyBorder="1"/>
    <xf numFmtId="164" fontId="2" fillId="0" borderId="46" xfId="0" applyNumberFormat="1" applyFont="1" applyBorder="1" applyAlignment="1">
      <alignment horizontal="center"/>
    </xf>
    <xf numFmtId="0" fontId="5" fillId="0" borderId="46" xfId="0" applyFont="1" applyBorder="1"/>
    <xf numFmtId="0" fontId="5" fillId="0" borderId="47" xfId="0" applyFont="1" applyBorder="1"/>
    <xf numFmtId="0" fontId="4" fillId="0" borderId="40" xfId="0" applyFont="1" applyBorder="1" applyAlignment="1">
      <alignment horizontal="center"/>
    </xf>
    <xf numFmtId="0" fontId="5" fillId="0" borderId="41" xfId="0" applyFont="1" applyBorder="1"/>
    <xf numFmtId="0" fontId="5" fillId="0" borderId="42" xfId="0" applyFont="1" applyBorder="1"/>
    <xf numFmtId="0" fontId="2" fillId="0" borderId="48" xfId="0" applyFont="1" applyBorder="1" applyAlignment="1">
      <alignment horizontal="center"/>
    </xf>
    <xf numFmtId="0" fontId="5" fillId="0" borderId="49" xfId="0" applyFont="1" applyBorder="1"/>
    <xf numFmtId="169" fontId="2" fillId="15" borderId="50" xfId="0" applyNumberFormat="1" applyFont="1" applyFill="1" applyBorder="1" applyAlignment="1">
      <alignment horizontal="center"/>
    </xf>
    <xf numFmtId="0" fontId="5" fillId="0" borderId="33" xfId="0" applyFont="1" applyBorder="1"/>
    <xf numFmtId="169" fontId="2" fillId="0" borderId="31" xfId="0" applyNumberFormat="1" applyFont="1" applyBorder="1" applyAlignment="1">
      <alignment horizontal="center"/>
    </xf>
    <xf numFmtId="0" fontId="5" fillId="0" borderId="44" xfId="0" applyFont="1" applyBorder="1"/>
    <xf numFmtId="0" fontId="4" fillId="16" borderId="32" xfId="0" applyFont="1" applyFill="1" applyBorder="1" applyAlignment="1">
      <alignment horizontal="left"/>
    </xf>
    <xf numFmtId="0" fontId="2" fillId="0" borderId="46" xfId="0" applyFont="1" applyBorder="1" applyAlignment="1">
      <alignment horizontal="center"/>
    </xf>
    <xf numFmtId="0" fontId="10" fillId="5" borderId="45" xfId="0" applyFont="1" applyFill="1" applyBorder="1" applyAlignment="1">
      <alignment horizontal="left" readingOrder="1"/>
    </xf>
    <xf numFmtId="0" fontId="2" fillId="0" borderId="46" xfId="0" applyFont="1" applyBorder="1" applyAlignment="1">
      <alignment horizontal="left" wrapText="1" readingOrder="1"/>
    </xf>
    <xf numFmtId="169" fontId="2" fillId="16" borderId="50" xfId="0" applyNumberFormat="1" applyFont="1" applyFill="1" applyBorder="1" applyAlignment="1">
      <alignment horizontal="center"/>
    </xf>
    <xf numFmtId="0" fontId="7" fillId="0" borderId="8" xfId="0" applyFont="1" applyBorder="1" applyAlignment="1">
      <alignment horizontal="center" vertical="center" wrapText="1"/>
    </xf>
    <xf numFmtId="0" fontId="5" fillId="0" borderId="16" xfId="0" applyFont="1" applyBorder="1"/>
    <xf numFmtId="0" fontId="1" fillId="9" borderId="11" xfId="0" applyFont="1" applyFill="1" applyBorder="1" applyAlignment="1">
      <alignment horizontal="center" vertical="center" wrapText="1"/>
    </xf>
    <xf numFmtId="0" fontId="5" fillId="0" borderId="18" xfId="0" applyFont="1" applyBorder="1"/>
    <xf numFmtId="164" fontId="2" fillId="12" borderId="8" xfId="0" applyNumberFormat="1" applyFont="1" applyFill="1" applyBorder="1" applyAlignment="1">
      <alignment horizontal="right"/>
    </xf>
    <xf numFmtId="0" fontId="5" fillId="0" borderId="17" xfId="0" applyFont="1" applyBorder="1"/>
    <xf numFmtId="0" fontId="2" fillId="0" borderId="11" xfId="0" applyFont="1" applyBorder="1" applyAlignment="1">
      <alignment horizontal="center" wrapText="1"/>
    </xf>
    <xf numFmtId="0" fontId="5" fillId="0" borderId="25" xfId="0" applyFont="1" applyBorder="1"/>
    <xf numFmtId="0" fontId="2" fillId="0" borderId="11" xfId="0" applyFont="1" applyBorder="1" applyAlignment="1">
      <alignment horizontal="center" vertical="center" wrapText="1"/>
    </xf>
    <xf numFmtId="0" fontId="5" fillId="0" borderId="20" xfId="0" applyFont="1" applyBorder="1"/>
    <xf numFmtId="0" fontId="1" fillId="10" borderId="7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1" fillId="7" borderId="7" xfId="0" applyFont="1" applyFill="1" applyBorder="1" applyAlignment="1">
      <alignment horizontal="center" wrapText="1"/>
    </xf>
    <xf numFmtId="0" fontId="5" fillId="0" borderId="4" xfId="0" applyFont="1" applyBorder="1"/>
    <xf numFmtId="0" fontId="4" fillId="3" borderId="3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wrapText="1"/>
    </xf>
    <xf numFmtId="0" fontId="1" fillId="9" borderId="7" xfId="0" applyFont="1" applyFill="1" applyBorder="1" applyAlignment="1">
      <alignment horizontal="center" wrapText="1"/>
    </xf>
    <xf numFmtId="0" fontId="1" fillId="9" borderId="12" xfId="0" applyFont="1" applyFill="1" applyBorder="1" applyAlignment="1">
      <alignment horizontal="center" vertical="center" wrapText="1"/>
    </xf>
    <xf numFmtId="0" fontId="5" fillId="0" borderId="19" xfId="0" applyFont="1" applyBorder="1"/>
    <xf numFmtId="0" fontId="16" fillId="0" borderId="46" xfId="0" applyFont="1" applyBorder="1" applyAlignment="1">
      <alignment horizontal="center" readingOrder="1"/>
    </xf>
    <xf numFmtId="0" fontId="10" fillId="0" borderId="20" xfId="0" applyFont="1" applyBorder="1" applyAlignment="1">
      <alignment horizontal="center" wrapText="1" readingOrder="1"/>
    </xf>
    <xf numFmtId="0" fontId="5" fillId="0" borderId="72" xfId="0" applyFont="1" applyBorder="1"/>
    <xf numFmtId="0" fontId="4" fillId="0" borderId="0" xfId="0" applyFont="1" applyAlignment="1">
      <alignment horizontal="left"/>
    </xf>
    <xf numFmtId="0" fontId="2" fillId="0" borderId="65" xfId="0" applyFont="1" applyBorder="1" applyAlignment="1">
      <alignment horizontal="left"/>
    </xf>
    <xf numFmtId="0" fontId="5" fillId="0" borderId="65" xfId="0" applyFont="1" applyBorder="1"/>
    <xf numFmtId="0" fontId="5" fillId="0" borderId="66" xfId="0" applyFont="1" applyBorder="1"/>
    <xf numFmtId="0" fontId="2" fillId="0" borderId="31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169" fontId="4" fillId="0" borderId="40" xfId="0" applyNumberFormat="1" applyFont="1" applyBorder="1" applyAlignment="1">
      <alignment horizontal="center"/>
    </xf>
    <xf numFmtId="167" fontId="2" fillId="0" borderId="31" xfId="0" applyNumberFormat="1" applyFont="1" applyBorder="1" applyAlignment="1">
      <alignment horizontal="center"/>
    </xf>
    <xf numFmtId="169" fontId="2" fillId="22" borderId="40" xfId="0" applyNumberFormat="1" applyFont="1" applyFill="1" applyBorder="1" applyAlignment="1">
      <alignment horizontal="center"/>
    </xf>
    <xf numFmtId="169" fontId="1" fillId="0" borderId="31" xfId="0" applyNumberFormat="1" applyFont="1" applyBorder="1" applyAlignment="1">
      <alignment horizontal="center"/>
    </xf>
    <xf numFmtId="164" fontId="13" fillId="0" borderId="8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5" fillId="0" borderId="35" xfId="0" applyFont="1" applyBorder="1"/>
    <xf numFmtId="0" fontId="1" fillId="0" borderId="7" xfId="0" applyFont="1" applyBorder="1" applyAlignment="1">
      <alignment horizontal="right" wrapText="1"/>
    </xf>
    <xf numFmtId="0" fontId="10" fillId="0" borderId="0" xfId="0" applyFont="1" applyAlignment="1">
      <alignment wrapText="1"/>
    </xf>
    <xf numFmtId="0" fontId="7" fillId="0" borderId="75" xfId="0" applyFont="1" applyBorder="1" applyAlignment="1">
      <alignment horizontal="center" vertical="center" wrapText="1"/>
    </xf>
    <xf numFmtId="0" fontId="5" fillId="0" borderId="79" xfId="0" applyFont="1" applyBorder="1"/>
    <xf numFmtId="0" fontId="7" fillId="0" borderId="35" xfId="0" applyFont="1" applyBorder="1" applyAlignment="1">
      <alignment horizontal="center" vertical="center"/>
    </xf>
    <xf numFmtId="0" fontId="7" fillId="2" borderId="70" xfId="0" applyFont="1" applyFill="1" applyBorder="1" applyAlignment="1">
      <alignment horizontal="center" vertical="center" wrapText="1"/>
    </xf>
    <xf numFmtId="0" fontId="5" fillId="0" borderId="71" xfId="0" applyFont="1" applyBorder="1"/>
    <xf numFmtId="0" fontId="1" fillId="9" borderId="77" xfId="0" applyFont="1" applyFill="1" applyBorder="1" applyAlignment="1">
      <alignment horizontal="center" vertical="center" wrapText="1"/>
    </xf>
    <xf numFmtId="0" fontId="5" fillId="0" borderId="81" xfId="0" applyFont="1" applyBorder="1"/>
    <xf numFmtId="0" fontId="10" fillId="4" borderId="52" xfId="0" applyFont="1" applyFill="1" applyBorder="1" applyAlignment="1">
      <alignment horizontal="left" vertical="top" wrapText="1"/>
    </xf>
    <xf numFmtId="0" fontId="5" fillId="0" borderId="53" xfId="0" applyFont="1" applyBorder="1"/>
    <xf numFmtId="0" fontId="5" fillId="0" borderId="54" xfId="0" applyFont="1" applyBorder="1"/>
    <xf numFmtId="0" fontId="5" fillId="0" borderId="31" xfId="0" applyFont="1" applyBorder="1"/>
    <xf numFmtId="0" fontId="5" fillId="0" borderId="64" xfId="0" applyFont="1" applyBorder="1"/>
    <xf numFmtId="0" fontId="12" fillId="0" borderId="0" xfId="0" applyFont="1" applyAlignment="1">
      <alignment horizontal="center" wrapText="1"/>
    </xf>
    <xf numFmtId="0" fontId="10" fillId="4" borderId="26" xfId="0" applyFont="1" applyFill="1" applyBorder="1" applyAlignment="1">
      <alignment horizontal="center" vertical="top" wrapText="1"/>
    </xf>
    <xf numFmtId="0" fontId="5" fillId="0" borderId="51" xfId="0" applyFont="1" applyBorder="1"/>
    <xf numFmtId="0" fontId="13" fillId="10" borderId="56" xfId="0" applyFont="1" applyFill="1" applyBorder="1"/>
    <xf numFmtId="0" fontId="5" fillId="0" borderId="57" xfId="0" applyFont="1" applyBorder="1"/>
    <xf numFmtId="0" fontId="5" fillId="0" borderId="58" xfId="0" applyFont="1" applyBorder="1"/>
    <xf numFmtId="0" fontId="13" fillId="10" borderId="32" xfId="0" applyFont="1" applyFill="1" applyBorder="1"/>
    <xf numFmtId="0" fontId="5" fillId="0" borderId="59" xfId="0" applyFont="1" applyBorder="1"/>
    <xf numFmtId="0" fontId="5" fillId="0" borderId="60" xfId="0" applyFont="1" applyBorder="1"/>
    <xf numFmtId="0" fontId="13" fillId="6" borderId="32" xfId="0" applyFont="1" applyFill="1" applyBorder="1"/>
    <xf numFmtId="0" fontId="13" fillId="10" borderId="61" xfId="0" applyFont="1" applyFill="1" applyBorder="1"/>
    <xf numFmtId="0" fontId="5" fillId="0" borderId="62" xfId="0" applyFont="1" applyBorder="1"/>
    <xf numFmtId="0" fontId="5" fillId="0" borderId="63" xfId="0" applyFont="1" applyBorder="1"/>
    <xf numFmtId="0" fontId="2" fillId="0" borderId="46" xfId="0" applyFont="1" applyBorder="1" applyAlignment="1">
      <alignment horizontal="left"/>
    </xf>
    <xf numFmtId="0" fontId="16" fillId="0" borderId="46" xfId="0" applyFont="1" applyBorder="1" applyAlignment="1">
      <alignment horizontal="left" readingOrder="1"/>
    </xf>
    <xf numFmtId="164" fontId="2" fillId="0" borderId="8" xfId="0" applyNumberFormat="1" applyFont="1" applyBorder="1" applyAlignment="1">
      <alignment horizontal="center" vertical="center"/>
    </xf>
    <xf numFmtId="0" fontId="8" fillId="5" borderId="6" xfId="0" applyNumberFormat="1" applyFont="1" applyFill="1" applyBorder="1" applyAlignment="1">
      <alignment horizontal="center" wrapText="1"/>
    </xf>
    <xf numFmtId="0" fontId="8" fillId="17" borderId="6" xfId="0" applyNumberFormat="1" applyFont="1" applyFill="1" applyBorder="1" applyAlignment="1">
      <alignment horizontal="center" wrapText="1"/>
    </xf>
    <xf numFmtId="0" fontId="8" fillId="18" borderId="6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27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F79646"/>
          <bgColor rgb="FFF79646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85725</xdr:colOff>
      <xdr:row>4</xdr:row>
      <xdr:rowOff>114300</xdr:rowOff>
    </xdr:from>
    <xdr:ext cx="1276350" cy="647700"/>
    <xdr:pic>
      <xdr:nvPicPr>
        <xdr:cNvPr id="2" name="image1.jpg" descr="logo le zebre small.jp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1000"/>
  <sheetViews>
    <sheetView tabSelected="1" topLeftCell="H1" workbookViewId="0">
      <pane ySplit="5" topLeftCell="A6" activePane="bottomLeft" state="frozen"/>
      <selection pane="bottomLeft" activeCell="Q6" sqref="Q6"/>
    </sheetView>
  </sheetViews>
  <sheetFormatPr baseColWidth="10" defaultColWidth="14.44140625" defaultRowHeight="15" customHeight="1"/>
  <cols>
    <col min="1" max="1" width="36.5546875" customWidth="1"/>
    <col min="2" max="2" width="7.109375" customWidth="1"/>
    <col min="3" max="3" width="7.44140625" customWidth="1"/>
    <col min="4" max="4" width="12" customWidth="1"/>
    <col min="5" max="5" width="9.5546875" customWidth="1"/>
    <col min="6" max="6" width="8" customWidth="1"/>
    <col min="7" max="7" width="11.6640625" customWidth="1"/>
    <col min="8" max="8" width="12.6640625" customWidth="1"/>
    <col min="9" max="9" width="13.5546875" customWidth="1"/>
    <col min="10" max="11" width="14.44140625" customWidth="1"/>
    <col min="12" max="12" width="15.88671875" customWidth="1"/>
    <col min="13" max="13" width="13.33203125" customWidth="1"/>
    <col min="14" max="14" width="15.109375" customWidth="1"/>
    <col min="15" max="15" width="14.44140625" customWidth="1"/>
    <col min="16" max="16" width="13.44140625" customWidth="1"/>
    <col min="17" max="18" width="14.44140625" customWidth="1"/>
    <col min="19" max="19" width="14.5546875" customWidth="1"/>
    <col min="20" max="20" width="14.44140625" customWidth="1"/>
    <col min="21" max="21" width="3.33203125" customWidth="1"/>
    <col min="22" max="22" width="17.33203125" customWidth="1"/>
    <col min="23" max="24" width="14.44140625" customWidth="1"/>
    <col min="25" max="25" width="12.109375" customWidth="1"/>
    <col min="26" max="26" width="19.5546875" customWidth="1"/>
    <col min="27" max="28" width="11.88671875" customWidth="1"/>
    <col min="29" max="29" width="12.88671875" customWidth="1"/>
    <col min="30" max="30" width="10.6640625" hidden="1" customWidth="1"/>
  </cols>
  <sheetData>
    <row r="1" spans="1:30" ht="12" customHeight="1">
      <c r="A1" s="1"/>
      <c r="B1" s="2"/>
      <c r="C1" s="2"/>
      <c r="D1" s="2"/>
      <c r="E1" s="2"/>
      <c r="F1" s="2"/>
      <c r="G1" s="2"/>
      <c r="H1" s="1"/>
      <c r="I1" s="2"/>
      <c r="J1" s="1"/>
      <c r="K1" s="1"/>
      <c r="L1" s="2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7.399999999999999">
      <c r="A2" s="4" t="s">
        <v>0</v>
      </c>
      <c r="B2" s="264" t="str">
        <f ca="1">MID(CELL("filename",$B$1),SEARCH("]",CELL("filename",$B$1))+1,99)</f>
        <v>Cavalcade</v>
      </c>
      <c r="C2" s="263"/>
      <c r="D2" s="263"/>
      <c r="E2" s="263"/>
      <c r="F2" s="263"/>
      <c r="G2" s="261"/>
      <c r="H2" s="5" t="s">
        <v>1</v>
      </c>
      <c r="I2" s="6">
        <f>P39</f>
        <v>2.0737908045976975E-2</v>
      </c>
      <c r="J2" s="7" t="s">
        <v>2</v>
      </c>
      <c r="K2" s="8">
        <f>P38</f>
        <v>180.41979999999967</v>
      </c>
      <c r="L2" s="3"/>
      <c r="M2" s="3"/>
      <c r="N2" s="3"/>
      <c r="O2" s="3"/>
      <c r="P2" s="3"/>
      <c r="Q2" s="3"/>
      <c r="R2" s="3"/>
      <c r="S2" s="3"/>
      <c r="T2" s="2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1:30" ht="12.75" customHeight="1">
      <c r="A3" s="9" t="s">
        <v>3</v>
      </c>
      <c r="B3" s="10"/>
      <c r="C3" s="2"/>
      <c r="D3" s="2"/>
      <c r="E3" s="2"/>
      <c r="F3" s="2"/>
      <c r="G3" s="2"/>
      <c r="H3" s="11" t="s">
        <v>4</v>
      </c>
      <c r="I3" s="11">
        <f>$Q$16</f>
        <v>90</v>
      </c>
      <c r="J3" s="5" t="s">
        <v>5</v>
      </c>
      <c r="K3" s="5">
        <f>$N$16</f>
        <v>15</v>
      </c>
      <c r="L3" s="3"/>
      <c r="M3" s="3"/>
      <c r="N3" s="3"/>
      <c r="O3" s="3"/>
      <c r="P3" s="12" t="s">
        <v>6</v>
      </c>
      <c r="Q3" s="13"/>
      <c r="R3" s="3"/>
      <c r="S3" s="3"/>
      <c r="T3" s="2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ht="12.75" customHeight="1">
      <c r="A4" s="262" t="s">
        <v>7</v>
      </c>
      <c r="B4" s="263"/>
      <c r="C4" s="263"/>
      <c r="D4" s="263"/>
      <c r="E4" s="263"/>
      <c r="F4" s="261"/>
      <c r="G4" s="14" t="s">
        <v>8</v>
      </c>
      <c r="H4" s="15" t="s">
        <v>9</v>
      </c>
      <c r="I4" s="11">
        <f>$P$28</f>
        <v>18</v>
      </c>
      <c r="J4" s="5" t="s">
        <v>10</v>
      </c>
      <c r="K4" s="5">
        <f>$N$28</f>
        <v>3</v>
      </c>
      <c r="L4" s="265" t="s">
        <v>11</v>
      </c>
      <c r="M4" s="263"/>
      <c r="N4" s="263"/>
      <c r="O4" s="263"/>
      <c r="P4" s="263"/>
      <c r="Q4" s="261"/>
      <c r="R4" s="16"/>
      <c r="S4" s="17"/>
      <c r="T4" s="17" t="s">
        <v>12</v>
      </c>
      <c r="U4" s="18"/>
      <c r="V4" s="18"/>
      <c r="W4" s="18"/>
      <c r="X4" s="18"/>
      <c r="Y4" s="18"/>
      <c r="Z4" s="18"/>
      <c r="AA4" s="18"/>
      <c r="AB4" s="18"/>
      <c r="AC4" s="18"/>
      <c r="AD4" s="3"/>
    </row>
    <row r="5" spans="1:30" ht="12.75" customHeight="1">
      <c r="A5" s="266" t="s">
        <v>13</v>
      </c>
      <c r="B5" s="263"/>
      <c r="C5" s="263"/>
      <c r="D5" s="263"/>
      <c r="E5" s="263"/>
      <c r="F5" s="261"/>
      <c r="G5" s="3"/>
      <c r="H5" s="11" t="s">
        <v>14</v>
      </c>
      <c r="I5" s="19">
        <f>I3+I4</f>
        <v>108</v>
      </c>
      <c r="J5" s="20"/>
      <c r="K5" s="20" t="s">
        <v>15</v>
      </c>
      <c r="L5" s="20" t="s">
        <v>16</v>
      </c>
      <c r="M5" s="20" t="s">
        <v>17</v>
      </c>
      <c r="N5" s="21" t="s">
        <v>18</v>
      </c>
      <c r="O5" s="21" t="s">
        <v>19</v>
      </c>
      <c r="P5" s="21" t="s">
        <v>20</v>
      </c>
      <c r="Q5" s="21" t="s">
        <v>21</v>
      </c>
      <c r="R5" s="22" t="s">
        <v>22</v>
      </c>
      <c r="S5" s="22" t="s">
        <v>23</v>
      </c>
      <c r="T5" s="23">
        <f>SUM(AC6:AC15)</f>
        <v>0</v>
      </c>
      <c r="U5" s="24"/>
      <c r="V5" s="24"/>
      <c r="W5" s="24"/>
      <c r="X5" s="24"/>
      <c r="Y5" s="24"/>
      <c r="Z5" s="24"/>
      <c r="AA5" s="24"/>
      <c r="AB5" s="24"/>
      <c r="AC5" s="24"/>
      <c r="AD5" s="3"/>
    </row>
    <row r="6" spans="1:30" ht="12.75" customHeight="1">
      <c r="A6" s="25"/>
      <c r="B6" s="250" t="s">
        <v>24</v>
      </c>
      <c r="C6" s="250" t="s">
        <v>25</v>
      </c>
      <c r="D6" s="250" t="s">
        <v>26</v>
      </c>
      <c r="E6" s="250" t="s">
        <v>27</v>
      </c>
      <c r="F6" s="250" t="s">
        <v>28</v>
      </c>
      <c r="G6" s="254"/>
      <c r="H6" s="252" t="s">
        <v>29</v>
      </c>
      <c r="I6" s="267" t="s">
        <v>30</v>
      </c>
      <c r="J6" s="258" t="s">
        <v>31</v>
      </c>
      <c r="K6" s="26" t="s">
        <v>32</v>
      </c>
      <c r="L6" s="27">
        <v>43394</v>
      </c>
      <c r="M6" s="28">
        <v>43400</v>
      </c>
      <c r="N6" s="29">
        <v>15</v>
      </c>
      <c r="O6" s="30">
        <v>580</v>
      </c>
      <c r="P6" s="30">
        <f t="shared" ref="P6:P15" si="0">N6*O6</f>
        <v>8700</v>
      </c>
      <c r="Q6" s="227">
        <f>IF(OR(M6="",L6=""),0,M6-L6)</f>
        <v>6</v>
      </c>
      <c r="R6" s="1" t="s">
        <v>33</v>
      </c>
      <c r="S6" s="32"/>
      <c r="T6" s="33">
        <f t="shared" ref="T6:T15" si="1">N6*S6</f>
        <v>0</v>
      </c>
      <c r="U6" s="34"/>
      <c r="V6" s="35"/>
      <c r="W6" s="35"/>
      <c r="X6" s="35"/>
      <c r="Y6" s="35"/>
      <c r="Z6" s="35"/>
      <c r="AA6" s="35"/>
      <c r="AB6" s="35"/>
      <c r="AC6" s="34"/>
      <c r="AD6" s="2"/>
    </row>
    <row r="7" spans="1:30" ht="12.75" customHeight="1">
      <c r="A7" s="36"/>
      <c r="B7" s="251"/>
      <c r="C7" s="251"/>
      <c r="D7" s="251"/>
      <c r="E7" s="251"/>
      <c r="F7" s="251"/>
      <c r="G7" s="255"/>
      <c r="H7" s="253"/>
      <c r="I7" s="268"/>
      <c r="J7" s="259"/>
      <c r="K7" s="37"/>
      <c r="L7" s="38">
        <f t="shared" ref="L7:M7" si="2">L6</f>
        <v>43394</v>
      </c>
      <c r="M7" s="39">
        <f t="shared" si="2"/>
        <v>43400</v>
      </c>
      <c r="N7" s="29"/>
      <c r="O7" s="30"/>
      <c r="P7" s="30">
        <f t="shared" si="0"/>
        <v>0</v>
      </c>
      <c r="Q7" s="227">
        <f t="shared" ref="Q7:Q14" si="3">IF(OR(M7="",L7=""),0,M7-L7)</f>
        <v>6</v>
      </c>
      <c r="R7" s="1" t="s">
        <v>34</v>
      </c>
      <c r="S7" s="32"/>
      <c r="T7" s="33">
        <f t="shared" si="1"/>
        <v>0</v>
      </c>
      <c r="U7" s="34"/>
      <c r="V7" s="228" t="s">
        <v>35</v>
      </c>
      <c r="W7" s="229"/>
      <c r="X7" s="229"/>
      <c r="Y7" s="229"/>
      <c r="Z7" s="229"/>
      <c r="AA7" s="40">
        <v>0</v>
      </c>
      <c r="AB7" s="40"/>
      <c r="AC7" s="34"/>
      <c r="AD7" s="2"/>
    </row>
    <row r="8" spans="1:30" ht="12.75" customHeight="1">
      <c r="A8" s="41" t="s">
        <v>36</v>
      </c>
      <c r="B8" s="42"/>
      <c r="C8" s="42">
        <f>SUM(C9:C17)</f>
        <v>108</v>
      </c>
      <c r="D8" s="43">
        <f>SUM(D9:D18)</f>
        <v>5670</v>
      </c>
      <c r="E8" s="43">
        <f t="shared" ref="E8:F8" si="4">IFERROR(SUM(E9:E18),0)</f>
        <v>378</v>
      </c>
      <c r="F8" s="43">
        <f t="shared" si="4"/>
        <v>63</v>
      </c>
      <c r="G8" s="44">
        <f>SUM(G9:G18)</f>
        <v>0</v>
      </c>
      <c r="H8" s="45"/>
      <c r="I8" s="46"/>
      <c r="J8" s="259"/>
      <c r="K8" s="37"/>
      <c r="L8" s="38">
        <f t="shared" ref="L8:M8" si="5">L7</f>
        <v>43394</v>
      </c>
      <c r="M8" s="39">
        <f t="shared" si="5"/>
        <v>43400</v>
      </c>
      <c r="N8" s="29"/>
      <c r="O8" s="30"/>
      <c r="P8" s="30">
        <f t="shared" si="0"/>
        <v>0</v>
      </c>
      <c r="Q8" s="227">
        <f t="shared" si="3"/>
        <v>6</v>
      </c>
      <c r="R8" s="1" t="s">
        <v>37</v>
      </c>
      <c r="S8" s="32"/>
      <c r="T8" s="33">
        <f t="shared" si="1"/>
        <v>0</v>
      </c>
      <c r="U8" s="34"/>
      <c r="V8" s="35"/>
      <c r="W8" s="35"/>
      <c r="X8" s="35"/>
      <c r="Y8" s="35"/>
      <c r="Z8" s="35"/>
      <c r="AA8" s="35">
        <v>0</v>
      </c>
      <c r="AB8" s="35"/>
      <c r="AC8" s="34"/>
      <c r="AD8" s="2"/>
    </row>
    <row r="9" spans="1:30" ht="12.75" customHeight="1">
      <c r="A9" s="47" t="s">
        <v>38</v>
      </c>
      <c r="B9" s="48">
        <v>55</v>
      </c>
      <c r="C9" s="49">
        <f t="shared" ref="C9:C10" si="6">I3</f>
        <v>90</v>
      </c>
      <c r="D9" s="48">
        <f t="shared" ref="D9:D13" si="7">B9*C9</f>
        <v>4950</v>
      </c>
      <c r="E9" s="48">
        <f t="shared" ref="E9:E18" si="8">IFERROR(D9/$N$16,0)</f>
        <v>330</v>
      </c>
      <c r="F9" s="48">
        <f t="shared" ref="F9:F18" si="9">IFERROR(D9/$Q$16,0)</f>
        <v>55</v>
      </c>
      <c r="G9" s="50"/>
      <c r="H9" s="45"/>
      <c r="I9" s="46"/>
      <c r="J9" s="259"/>
      <c r="K9" s="37"/>
      <c r="L9" s="38">
        <f t="shared" ref="L9:M9" si="10">L8</f>
        <v>43394</v>
      </c>
      <c r="M9" s="39">
        <f t="shared" si="10"/>
        <v>43400</v>
      </c>
      <c r="N9" s="29"/>
      <c r="O9" s="30"/>
      <c r="P9" s="30">
        <f t="shared" si="0"/>
        <v>0</v>
      </c>
      <c r="Q9" s="227">
        <f t="shared" si="3"/>
        <v>6</v>
      </c>
      <c r="R9" s="1" t="s">
        <v>39</v>
      </c>
      <c r="S9" s="32"/>
      <c r="T9" s="33">
        <f t="shared" si="1"/>
        <v>0</v>
      </c>
      <c r="U9" s="34"/>
      <c r="V9" s="35"/>
      <c r="W9" s="35"/>
      <c r="X9" s="35"/>
      <c r="Y9" s="35"/>
      <c r="Z9" s="35"/>
      <c r="AA9" s="35"/>
      <c r="AB9" s="35"/>
      <c r="AC9" s="34"/>
      <c r="AD9" s="2"/>
    </row>
    <row r="10" spans="1:30" ht="12.75" customHeight="1">
      <c r="A10" s="47" t="s">
        <v>40</v>
      </c>
      <c r="B10" s="48">
        <v>40</v>
      </c>
      <c r="C10" s="49">
        <f t="shared" si="6"/>
        <v>18</v>
      </c>
      <c r="D10" s="48">
        <f t="shared" si="7"/>
        <v>720</v>
      </c>
      <c r="E10" s="48">
        <f t="shared" si="8"/>
        <v>48</v>
      </c>
      <c r="F10" s="48">
        <f t="shared" si="9"/>
        <v>8</v>
      </c>
      <c r="G10" s="50"/>
      <c r="H10" s="45"/>
      <c r="I10" s="46"/>
      <c r="J10" s="257"/>
      <c r="K10" s="37"/>
      <c r="L10" s="38">
        <f t="shared" ref="L10:M10" si="11">L9</f>
        <v>43394</v>
      </c>
      <c r="M10" s="39">
        <f t="shared" si="11"/>
        <v>43400</v>
      </c>
      <c r="N10" s="29"/>
      <c r="O10" s="30"/>
      <c r="P10" s="30">
        <f t="shared" si="0"/>
        <v>0</v>
      </c>
      <c r="Q10" s="227">
        <f t="shared" si="3"/>
        <v>6</v>
      </c>
      <c r="R10" s="1" t="s">
        <v>41</v>
      </c>
      <c r="S10" s="32"/>
      <c r="T10" s="33">
        <f t="shared" si="1"/>
        <v>0</v>
      </c>
      <c r="U10" s="34"/>
      <c r="V10" s="230" t="s">
        <v>42</v>
      </c>
      <c r="W10" s="231"/>
      <c r="X10" s="232"/>
      <c r="Y10" s="51"/>
      <c r="Z10" s="51"/>
      <c r="AA10" s="51"/>
      <c r="AB10" s="52"/>
      <c r="AC10" s="34"/>
      <c r="AD10" s="2"/>
    </row>
    <row r="11" spans="1:30" ht="12.75" customHeight="1">
      <c r="A11" s="47"/>
      <c r="B11" s="53"/>
      <c r="C11" s="49"/>
      <c r="D11" s="48">
        <f t="shared" si="7"/>
        <v>0</v>
      </c>
      <c r="E11" s="48">
        <f t="shared" si="8"/>
        <v>0</v>
      </c>
      <c r="F11" s="48">
        <f t="shared" si="9"/>
        <v>0</v>
      </c>
      <c r="G11" s="50"/>
      <c r="H11" s="45"/>
      <c r="I11" s="46"/>
      <c r="J11" s="256" t="s">
        <v>43</v>
      </c>
      <c r="K11" s="54"/>
      <c r="L11" s="55"/>
      <c r="M11" s="55"/>
      <c r="N11" s="29"/>
      <c r="O11" s="30"/>
      <c r="P11" s="30">
        <f t="shared" si="0"/>
        <v>0</v>
      </c>
      <c r="Q11" s="227">
        <f t="shared" si="3"/>
        <v>0</v>
      </c>
      <c r="R11" s="1" t="s">
        <v>44</v>
      </c>
      <c r="S11" s="32"/>
      <c r="T11" s="33">
        <f t="shared" si="1"/>
        <v>0</v>
      </c>
      <c r="U11" s="34"/>
      <c r="V11" s="56" t="s">
        <v>45</v>
      </c>
      <c r="W11" s="57">
        <f t="shared" ref="W11:X11" si="12">L6</f>
        <v>43394</v>
      </c>
      <c r="X11" s="58">
        <f t="shared" si="12"/>
        <v>43400</v>
      </c>
      <c r="Y11" s="59"/>
      <c r="Z11" s="60" t="s">
        <v>46</v>
      </c>
      <c r="AA11" s="245" t="str">
        <f ca="1">MID(CELL("filename",$B$1),SEARCH("]",CELL("filename",$B$1))+1,99)</f>
        <v>Cavalcade</v>
      </c>
      <c r="AB11" s="242"/>
      <c r="AC11" s="34"/>
      <c r="AD11" s="2"/>
    </row>
    <row r="12" spans="1:30" ht="12.75" customHeight="1">
      <c r="A12" s="47"/>
      <c r="B12" s="53"/>
      <c r="C12" s="49"/>
      <c r="D12" s="48">
        <f t="shared" si="7"/>
        <v>0</v>
      </c>
      <c r="E12" s="48">
        <f t="shared" si="8"/>
        <v>0</v>
      </c>
      <c r="F12" s="48">
        <f t="shared" si="9"/>
        <v>0</v>
      </c>
      <c r="G12" s="50"/>
      <c r="H12" s="45"/>
      <c r="I12" s="46"/>
      <c r="J12" s="257"/>
      <c r="K12" s="54"/>
      <c r="L12" s="55">
        <f t="shared" ref="L12:M12" si="13">L11</f>
        <v>0</v>
      </c>
      <c r="M12" s="55">
        <f t="shared" si="13"/>
        <v>0</v>
      </c>
      <c r="N12" s="29"/>
      <c r="O12" s="30"/>
      <c r="P12" s="30">
        <f t="shared" si="0"/>
        <v>0</v>
      </c>
      <c r="Q12" s="227">
        <f t="shared" si="3"/>
        <v>0</v>
      </c>
      <c r="R12" s="1" t="s">
        <v>47</v>
      </c>
      <c r="S12" s="32"/>
      <c r="T12" s="33">
        <f t="shared" si="1"/>
        <v>0</v>
      </c>
      <c r="U12" s="34"/>
      <c r="V12" s="56" t="s">
        <v>48</v>
      </c>
      <c r="W12" s="61">
        <f>N28</f>
        <v>3</v>
      </c>
      <c r="X12" s="59"/>
      <c r="Y12" s="59"/>
      <c r="Z12" s="62" t="s">
        <v>49</v>
      </c>
      <c r="AA12" s="60">
        <f>N16</f>
        <v>15</v>
      </c>
      <c r="AB12" s="63"/>
      <c r="AC12" s="34"/>
      <c r="AD12" s="2"/>
    </row>
    <row r="13" spans="1:30" ht="12.75" customHeight="1">
      <c r="A13" s="64"/>
      <c r="B13" s="65"/>
      <c r="C13" s="66"/>
      <c r="D13" s="67">
        <f t="shared" si="7"/>
        <v>0</v>
      </c>
      <c r="E13" s="48">
        <f t="shared" si="8"/>
        <v>0</v>
      </c>
      <c r="F13" s="48">
        <f t="shared" si="9"/>
        <v>0</v>
      </c>
      <c r="G13" s="50"/>
      <c r="H13" s="45"/>
      <c r="I13" s="46"/>
      <c r="J13" s="256" t="s">
        <v>50</v>
      </c>
      <c r="K13" s="68"/>
      <c r="L13" s="69"/>
      <c r="M13" s="69"/>
      <c r="N13" s="29"/>
      <c r="O13" s="30"/>
      <c r="P13" s="30">
        <f t="shared" si="0"/>
        <v>0</v>
      </c>
      <c r="Q13" s="227">
        <f t="shared" si="3"/>
        <v>0</v>
      </c>
      <c r="R13" s="1" t="s">
        <v>47</v>
      </c>
      <c r="S13" s="32"/>
      <c r="T13" s="33">
        <f t="shared" si="1"/>
        <v>0</v>
      </c>
      <c r="U13" s="34"/>
      <c r="V13" s="70"/>
      <c r="W13" s="71"/>
      <c r="X13" s="71"/>
      <c r="Y13" s="71"/>
      <c r="Z13" s="71"/>
      <c r="AA13" s="71"/>
      <c r="AB13" s="72"/>
      <c r="AC13" s="34"/>
      <c r="AD13" s="2"/>
    </row>
    <row r="14" spans="1:30" ht="12.75" customHeight="1">
      <c r="A14" s="64"/>
      <c r="B14" s="67"/>
      <c r="C14" s="66"/>
      <c r="D14" s="67">
        <f>(B14*C14)</f>
        <v>0</v>
      </c>
      <c r="E14" s="48">
        <f t="shared" si="8"/>
        <v>0</v>
      </c>
      <c r="F14" s="48">
        <f t="shared" si="9"/>
        <v>0</v>
      </c>
      <c r="G14" s="50"/>
      <c r="H14" s="45"/>
      <c r="I14" s="46"/>
      <c r="J14" s="257"/>
      <c r="K14" s="68"/>
      <c r="L14" s="69">
        <f t="shared" ref="L14:M14" si="14">L13</f>
        <v>0</v>
      </c>
      <c r="M14" s="69">
        <f t="shared" si="14"/>
        <v>0</v>
      </c>
      <c r="N14" s="29"/>
      <c r="O14" s="30"/>
      <c r="P14" s="30">
        <f t="shared" si="0"/>
        <v>0</v>
      </c>
      <c r="Q14" s="227">
        <f t="shared" si="3"/>
        <v>0</v>
      </c>
      <c r="R14" s="1" t="s">
        <v>47</v>
      </c>
      <c r="S14" s="32"/>
      <c r="T14" s="33">
        <f t="shared" si="1"/>
        <v>0</v>
      </c>
      <c r="U14" s="34"/>
      <c r="V14" s="35"/>
      <c r="W14" s="35"/>
      <c r="X14" s="35"/>
      <c r="Y14" s="35"/>
      <c r="Z14" s="35"/>
      <c r="AA14" s="35"/>
      <c r="AB14" s="35"/>
      <c r="AC14" s="34"/>
      <c r="AD14" s="2"/>
    </row>
    <row r="15" spans="1:30" ht="12.75" customHeight="1">
      <c r="A15" s="64"/>
      <c r="B15" s="65"/>
      <c r="C15" s="66"/>
      <c r="D15" s="67">
        <f>B15*C15</f>
        <v>0</v>
      </c>
      <c r="E15" s="48">
        <f t="shared" si="8"/>
        <v>0</v>
      </c>
      <c r="F15" s="48">
        <f t="shared" si="9"/>
        <v>0</v>
      </c>
      <c r="G15" s="50"/>
      <c r="H15" s="45"/>
      <c r="I15" s="46"/>
      <c r="J15" s="2"/>
      <c r="K15" s="73" t="s">
        <v>51</v>
      </c>
      <c r="L15" s="74"/>
      <c r="M15" s="74"/>
      <c r="N15" s="75"/>
      <c r="O15" s="76"/>
      <c r="P15" s="76">
        <f t="shared" si="0"/>
        <v>0</v>
      </c>
      <c r="Q15" s="29"/>
      <c r="R15" s="1" t="s">
        <v>47</v>
      </c>
      <c r="S15" s="32"/>
      <c r="T15" s="33">
        <f t="shared" si="1"/>
        <v>0</v>
      </c>
      <c r="U15" s="34"/>
      <c r="V15" s="236" t="s">
        <v>52</v>
      </c>
      <c r="W15" s="237"/>
      <c r="X15" s="237"/>
      <c r="Y15" s="238"/>
      <c r="Z15" s="236" t="s">
        <v>53</v>
      </c>
      <c r="AA15" s="237"/>
      <c r="AB15" s="238"/>
      <c r="AC15" s="34"/>
      <c r="AD15" s="2"/>
    </row>
    <row r="16" spans="1:30" ht="12.75" customHeight="1">
      <c r="A16" s="64"/>
      <c r="B16" s="65"/>
      <c r="C16" s="66"/>
      <c r="D16" s="67">
        <f t="shared" ref="D16:D18" si="15">C16*B16</f>
        <v>0</v>
      </c>
      <c r="E16" s="48">
        <f t="shared" si="8"/>
        <v>0</v>
      </c>
      <c r="F16" s="48">
        <f t="shared" si="9"/>
        <v>0</v>
      </c>
      <c r="G16" s="50"/>
      <c r="H16" s="45"/>
      <c r="I16" s="46"/>
      <c r="J16" s="2"/>
      <c r="K16" s="1"/>
      <c r="L16" s="260" t="s">
        <v>54</v>
      </c>
      <c r="M16" s="261"/>
      <c r="N16" s="77">
        <f>SUM(N6:N14)</f>
        <v>15</v>
      </c>
      <c r="O16" s="78"/>
      <c r="P16" s="78"/>
      <c r="Q16" s="79">
        <f>(Q6*N6)+(Q7*N7)+(Q8*N8)+(Q9*N9)+(Q10*N10)+(Q11*N11)+(Q12*N12)+(Q13*N13)+(Q14*N14)+(Q15*N15)</f>
        <v>90</v>
      </c>
      <c r="R16" s="80"/>
      <c r="S16" s="81"/>
      <c r="T16" s="82">
        <f>SUM(T6:T15)</f>
        <v>0</v>
      </c>
      <c r="U16" s="83"/>
      <c r="V16" s="247" t="s">
        <v>55</v>
      </c>
      <c r="W16" s="234"/>
      <c r="X16" s="235"/>
      <c r="Y16" s="84"/>
      <c r="Z16" s="85"/>
      <c r="AA16" s="239"/>
      <c r="AB16" s="240"/>
      <c r="AC16" s="86"/>
      <c r="AD16" s="2"/>
    </row>
    <row r="17" spans="1:30" ht="12.75" customHeight="1">
      <c r="A17" s="66"/>
      <c r="B17" s="67"/>
      <c r="C17" s="66"/>
      <c r="D17" s="67">
        <f t="shared" si="15"/>
        <v>0</v>
      </c>
      <c r="E17" s="48">
        <f t="shared" si="8"/>
        <v>0</v>
      </c>
      <c r="F17" s="48">
        <f t="shared" si="9"/>
        <v>0</v>
      </c>
      <c r="G17" s="50"/>
      <c r="H17" s="45"/>
      <c r="I17" s="46"/>
      <c r="J17" s="2"/>
      <c r="K17" s="1"/>
      <c r="L17" s="1"/>
      <c r="M17" s="87"/>
      <c r="N17" s="3"/>
      <c r="O17" s="21" t="s">
        <v>56</v>
      </c>
      <c r="P17" s="21" t="s">
        <v>57</v>
      </c>
      <c r="Q17" s="21" t="s">
        <v>58</v>
      </c>
      <c r="R17" s="2"/>
      <c r="S17" s="2"/>
      <c r="T17" s="2"/>
      <c r="U17" s="88"/>
      <c r="V17" s="233" t="str">
        <f>A18</f>
        <v>Alimentation X € / X jours /personnes</v>
      </c>
      <c r="W17" s="234"/>
      <c r="X17" s="235"/>
      <c r="Y17" s="89">
        <f>D18</f>
        <v>0</v>
      </c>
      <c r="Z17" s="90" t="s">
        <v>59</v>
      </c>
      <c r="AA17" s="241"/>
      <c r="AB17" s="242"/>
      <c r="AC17" s="3"/>
      <c r="AD17" s="2"/>
    </row>
    <row r="18" spans="1:30" ht="12.75" customHeight="1">
      <c r="A18" s="91" t="s">
        <v>60</v>
      </c>
      <c r="B18" s="67"/>
      <c r="C18" s="66">
        <f>I5</f>
        <v>108</v>
      </c>
      <c r="D18" s="67">
        <f t="shared" si="15"/>
        <v>0</v>
      </c>
      <c r="E18" s="48">
        <f t="shared" si="8"/>
        <v>0</v>
      </c>
      <c r="F18" s="48">
        <f t="shared" si="9"/>
        <v>0</v>
      </c>
      <c r="G18" s="50"/>
      <c r="H18" s="45"/>
      <c r="I18" s="46"/>
      <c r="J18" s="2"/>
      <c r="K18" s="1"/>
      <c r="L18" s="1"/>
      <c r="M18" s="299"/>
      <c r="N18" s="3"/>
      <c r="O18" s="282">
        <f>P18/$N$16</f>
        <v>580</v>
      </c>
      <c r="P18" s="282">
        <f>P6+P7+P8+P9+P10+P11+P12+P13+P14+P15</f>
        <v>8700</v>
      </c>
      <c r="Q18" s="282">
        <f>P18/Q16</f>
        <v>96.666666666666671</v>
      </c>
      <c r="R18" s="2"/>
      <c r="S18" s="2"/>
      <c r="T18" s="2"/>
      <c r="U18" s="88"/>
      <c r="V18" s="246"/>
      <c r="W18" s="234"/>
      <c r="X18" s="235"/>
      <c r="Y18" s="89"/>
      <c r="Z18" s="92"/>
      <c r="AA18" s="243"/>
      <c r="AB18" s="244"/>
      <c r="AC18" s="3"/>
      <c r="AD18" s="2"/>
    </row>
    <row r="19" spans="1:30" ht="12.75" customHeight="1">
      <c r="A19" s="93" t="s">
        <v>61</v>
      </c>
      <c r="B19" s="94"/>
      <c r="C19" s="95"/>
      <c r="D19" s="96">
        <f t="shared" ref="D19:G19" si="16">SUM(D20:D33)</f>
        <v>466</v>
      </c>
      <c r="E19" s="96">
        <f t="shared" si="16"/>
        <v>31.06666666666667</v>
      </c>
      <c r="F19" s="96">
        <f t="shared" si="16"/>
        <v>5.1777777777777771</v>
      </c>
      <c r="G19" s="44">
        <f t="shared" si="16"/>
        <v>225</v>
      </c>
      <c r="H19" s="45"/>
      <c r="I19" s="46"/>
      <c r="J19" s="300" t="s">
        <v>62</v>
      </c>
      <c r="K19" s="231"/>
      <c r="L19" s="301"/>
      <c r="M19" s="229"/>
      <c r="N19" s="3"/>
      <c r="O19" s="251"/>
      <c r="P19" s="251"/>
      <c r="Q19" s="251"/>
      <c r="R19" s="2"/>
      <c r="S19" s="2"/>
      <c r="T19" s="2"/>
      <c r="U19" s="88"/>
      <c r="V19" s="246"/>
      <c r="W19" s="234"/>
      <c r="X19" s="235"/>
      <c r="Y19" s="89"/>
      <c r="Z19" s="97"/>
      <c r="AA19" s="243"/>
      <c r="AB19" s="244"/>
      <c r="AC19" s="3"/>
      <c r="AD19" s="2"/>
    </row>
    <row r="20" spans="1:30" ht="12.75" customHeight="1">
      <c r="A20" s="98" t="s">
        <v>63</v>
      </c>
      <c r="B20" s="48">
        <v>15</v>
      </c>
      <c r="C20" s="49">
        <f>N16</f>
        <v>15</v>
      </c>
      <c r="D20" s="48">
        <f t="shared" ref="D20:D24" si="17">B20*C20</f>
        <v>225</v>
      </c>
      <c r="E20" s="48">
        <f t="shared" ref="E20:E33" si="18">IFERROR(D20/$N$16,0)</f>
        <v>15</v>
      </c>
      <c r="F20" s="48">
        <f t="shared" ref="F20:F33" si="19">IFERROR(D20/$Q$16,0)</f>
        <v>2.5</v>
      </c>
      <c r="G20" s="50">
        <f>D20</f>
        <v>225</v>
      </c>
      <c r="H20" s="45"/>
      <c r="I20" s="46"/>
      <c r="J20" s="294"/>
      <c r="K20" s="295"/>
      <c r="L20" s="296"/>
      <c r="M20" s="99" t="s">
        <v>64</v>
      </c>
      <c r="N20" s="21" t="s">
        <v>65</v>
      </c>
      <c r="O20" s="100" t="s">
        <v>66</v>
      </c>
      <c r="P20" s="100" t="s">
        <v>67</v>
      </c>
      <c r="Q20" s="21" t="s">
        <v>68</v>
      </c>
      <c r="R20" s="100" t="s">
        <v>69</v>
      </c>
      <c r="S20" s="21" t="s">
        <v>70</v>
      </c>
      <c r="T20" s="2"/>
      <c r="U20" s="88"/>
      <c r="V20" s="246"/>
      <c r="W20" s="234"/>
      <c r="X20" s="235"/>
      <c r="Y20" s="89"/>
      <c r="Z20" s="92"/>
      <c r="AA20" s="243"/>
      <c r="AB20" s="244"/>
      <c r="AC20" s="3"/>
      <c r="AD20" s="2"/>
    </row>
    <row r="21" spans="1:30" ht="12.75" customHeight="1">
      <c r="A21" s="98" t="s">
        <v>71</v>
      </c>
      <c r="B21" s="48">
        <v>100</v>
      </c>
      <c r="C21" s="49">
        <v>1</v>
      </c>
      <c r="D21" s="48">
        <f t="shared" si="17"/>
        <v>100</v>
      </c>
      <c r="E21" s="48">
        <f t="shared" si="18"/>
        <v>6.666666666666667</v>
      </c>
      <c r="F21" s="48">
        <f t="shared" si="19"/>
        <v>1.1111111111111112</v>
      </c>
      <c r="G21" s="50"/>
      <c r="H21" s="45"/>
      <c r="I21" s="46"/>
      <c r="J21" s="297"/>
      <c r="K21" s="229"/>
      <c r="L21" s="244"/>
      <c r="M21" s="101" t="s">
        <v>72</v>
      </c>
      <c r="N21" s="102">
        <v>1</v>
      </c>
      <c r="O21" s="103">
        <f>Q6</f>
        <v>6</v>
      </c>
      <c r="P21" s="102">
        <f t="shared" ref="P21:P27" si="20">N21*O21</f>
        <v>6</v>
      </c>
      <c r="Q21" s="315">
        <f>Q6+1</f>
        <v>7</v>
      </c>
      <c r="R21" s="102">
        <f t="shared" ref="R21:R27" si="21">N21*Q21</f>
        <v>7</v>
      </c>
      <c r="S21" s="102">
        <v>42.54</v>
      </c>
      <c r="T21" s="2"/>
      <c r="U21" s="88"/>
      <c r="V21" s="246"/>
      <c r="W21" s="234"/>
      <c r="X21" s="235"/>
      <c r="Y21" s="104"/>
      <c r="Z21" s="97"/>
      <c r="AA21" s="243"/>
      <c r="AB21" s="244"/>
      <c r="AC21" s="3"/>
      <c r="AD21" s="2"/>
    </row>
    <row r="22" spans="1:30" ht="12.75" customHeight="1">
      <c r="A22" s="105" t="s">
        <v>73</v>
      </c>
      <c r="B22" s="48">
        <v>15</v>
      </c>
      <c r="C22" s="49">
        <v>1</v>
      </c>
      <c r="D22" s="48">
        <f t="shared" si="17"/>
        <v>15</v>
      </c>
      <c r="E22" s="48">
        <f t="shared" si="18"/>
        <v>1</v>
      </c>
      <c r="F22" s="48">
        <f t="shared" si="19"/>
        <v>0.16666666666666666</v>
      </c>
      <c r="G22" s="50"/>
      <c r="H22" s="45"/>
      <c r="I22" s="46"/>
      <c r="J22" s="297"/>
      <c r="K22" s="229"/>
      <c r="L22" s="244"/>
      <c r="M22" s="101" t="s">
        <v>74</v>
      </c>
      <c r="N22" s="102">
        <v>2</v>
      </c>
      <c r="O22" s="103">
        <f>Q6</f>
        <v>6</v>
      </c>
      <c r="P22" s="102">
        <f t="shared" si="20"/>
        <v>12</v>
      </c>
      <c r="Q22" s="315">
        <f>Q6+1</f>
        <v>7</v>
      </c>
      <c r="R22" s="102">
        <f t="shared" si="21"/>
        <v>14</v>
      </c>
      <c r="S22" s="102">
        <v>25.44</v>
      </c>
      <c r="T22" s="2"/>
      <c r="U22" s="88"/>
      <c r="V22" s="248"/>
      <c r="W22" s="234"/>
      <c r="X22" s="235"/>
      <c r="Y22" s="104"/>
      <c r="Z22" s="106" t="s">
        <v>75</v>
      </c>
      <c r="AA22" s="241"/>
      <c r="AB22" s="242"/>
      <c r="AC22" s="3"/>
      <c r="AD22" s="2"/>
    </row>
    <row r="23" spans="1:30" ht="12.75" customHeight="1">
      <c r="A23" s="105"/>
      <c r="B23" s="48"/>
      <c r="C23" s="49">
        <f t="shared" ref="C23:C33" si="22">($N$16+$N$28)</f>
        <v>18</v>
      </c>
      <c r="D23" s="48">
        <f t="shared" si="17"/>
        <v>0</v>
      </c>
      <c r="E23" s="48">
        <f t="shared" si="18"/>
        <v>0</v>
      </c>
      <c r="F23" s="48">
        <f t="shared" si="19"/>
        <v>0</v>
      </c>
      <c r="G23" s="50"/>
      <c r="H23" s="45"/>
      <c r="I23" s="46"/>
      <c r="J23" s="297"/>
      <c r="K23" s="229"/>
      <c r="L23" s="244"/>
      <c r="M23" s="101" t="s">
        <v>76</v>
      </c>
      <c r="N23" s="102"/>
      <c r="O23" s="103">
        <f>Q6</f>
        <v>6</v>
      </c>
      <c r="P23" s="102">
        <f t="shared" si="20"/>
        <v>0</v>
      </c>
      <c r="Q23" s="315">
        <f>Q6+1</f>
        <v>7</v>
      </c>
      <c r="R23" s="102">
        <f t="shared" si="21"/>
        <v>0</v>
      </c>
      <c r="S23" s="102">
        <v>28.12</v>
      </c>
      <c r="T23" s="2"/>
      <c r="U23" s="88"/>
      <c r="V23" s="247" t="s">
        <v>77</v>
      </c>
      <c r="W23" s="234"/>
      <c r="X23" s="235"/>
      <c r="Y23" s="89"/>
      <c r="Z23" s="107" t="s">
        <v>78</v>
      </c>
      <c r="AA23" s="249"/>
      <c r="AB23" s="242"/>
      <c r="AC23" s="3"/>
      <c r="AD23" s="2"/>
    </row>
    <row r="24" spans="1:30" ht="12.75" customHeight="1">
      <c r="A24" s="98"/>
      <c r="B24" s="48"/>
      <c r="C24" s="49">
        <f t="shared" si="22"/>
        <v>18</v>
      </c>
      <c r="D24" s="48">
        <f t="shared" si="17"/>
        <v>0</v>
      </c>
      <c r="E24" s="48">
        <f t="shared" si="18"/>
        <v>0</v>
      </c>
      <c r="F24" s="48">
        <f t="shared" si="19"/>
        <v>0</v>
      </c>
      <c r="G24" s="50"/>
      <c r="H24" s="45"/>
      <c r="I24" s="46"/>
      <c r="J24" s="297"/>
      <c r="K24" s="229"/>
      <c r="L24" s="244"/>
      <c r="M24" s="108" t="s">
        <v>79</v>
      </c>
      <c r="N24" s="109"/>
      <c r="O24" s="110">
        <f>Q11</f>
        <v>0</v>
      </c>
      <c r="P24" s="109">
        <f t="shared" si="20"/>
        <v>0</v>
      </c>
      <c r="Q24" s="316">
        <f>Q11+1</f>
        <v>1</v>
      </c>
      <c r="R24" s="109">
        <f t="shared" si="21"/>
        <v>0</v>
      </c>
      <c r="S24" s="109">
        <v>25.44</v>
      </c>
      <c r="T24" s="2"/>
      <c r="U24" s="88"/>
      <c r="V24" s="246" t="str">
        <f>A9</f>
        <v>PC + activités enfants</v>
      </c>
      <c r="W24" s="234"/>
      <c r="X24" s="235"/>
      <c r="Y24" s="104" t="s">
        <v>80</v>
      </c>
      <c r="Z24" s="111"/>
      <c r="AA24" s="243"/>
      <c r="AB24" s="244"/>
      <c r="AC24" s="3"/>
      <c r="AD24" s="2"/>
    </row>
    <row r="25" spans="1:30" ht="12.75" customHeight="1">
      <c r="A25" s="112"/>
      <c r="B25" s="67"/>
      <c r="C25" s="66">
        <f t="shared" si="22"/>
        <v>18</v>
      </c>
      <c r="D25" s="67">
        <f t="shared" ref="D25:D26" si="23">C25*B25</f>
        <v>0</v>
      </c>
      <c r="E25" s="48">
        <f t="shared" si="18"/>
        <v>0</v>
      </c>
      <c r="F25" s="48">
        <f t="shared" si="19"/>
        <v>0</v>
      </c>
      <c r="G25" s="50"/>
      <c r="H25" s="45"/>
      <c r="I25" s="46"/>
      <c r="J25" s="297"/>
      <c r="K25" s="229"/>
      <c r="L25" s="244"/>
      <c r="M25" s="113" t="s">
        <v>81</v>
      </c>
      <c r="N25" s="114"/>
      <c r="O25" s="115">
        <f>Q13</f>
        <v>0</v>
      </c>
      <c r="P25" s="114">
        <f t="shared" si="20"/>
        <v>0</v>
      </c>
      <c r="Q25" s="317">
        <f>Q13+1</f>
        <v>1</v>
      </c>
      <c r="R25" s="114">
        <f t="shared" si="21"/>
        <v>0</v>
      </c>
      <c r="S25" s="114">
        <v>25.44</v>
      </c>
      <c r="T25" s="2"/>
      <c r="U25" s="88"/>
      <c r="V25" s="246">
        <f t="shared" ref="V25:V29" si="24">A13</f>
        <v>0</v>
      </c>
      <c r="W25" s="234"/>
      <c r="X25" s="235"/>
      <c r="Y25" s="104">
        <f t="shared" ref="Y25:Y29" si="25">D13</f>
        <v>0</v>
      </c>
      <c r="Z25" s="111"/>
      <c r="AA25" s="243"/>
      <c r="AB25" s="244"/>
      <c r="AC25" s="3"/>
      <c r="AD25" s="2"/>
    </row>
    <row r="26" spans="1:30" ht="12.75" customHeight="1">
      <c r="A26" s="66"/>
      <c r="B26" s="67"/>
      <c r="C26" s="66">
        <f t="shared" si="22"/>
        <v>18</v>
      </c>
      <c r="D26" s="67">
        <f t="shared" si="23"/>
        <v>0</v>
      </c>
      <c r="E26" s="48">
        <f t="shared" si="18"/>
        <v>0</v>
      </c>
      <c r="F26" s="48">
        <f t="shared" si="19"/>
        <v>0</v>
      </c>
      <c r="G26" s="50"/>
      <c r="H26" s="45"/>
      <c r="I26" s="46"/>
      <c r="J26" s="297"/>
      <c r="K26" s="229"/>
      <c r="L26" s="244"/>
      <c r="M26" s="116"/>
      <c r="N26" s="29"/>
      <c r="O26" s="29"/>
      <c r="P26" s="29">
        <f t="shared" si="20"/>
        <v>0</v>
      </c>
      <c r="Q26" s="31"/>
      <c r="R26" s="29">
        <f t="shared" si="21"/>
        <v>0</v>
      </c>
      <c r="S26" s="29"/>
      <c r="T26" s="2"/>
      <c r="U26" s="88"/>
      <c r="V26" s="246">
        <f t="shared" si="24"/>
        <v>0</v>
      </c>
      <c r="W26" s="234"/>
      <c r="X26" s="235"/>
      <c r="Y26" s="104">
        <f t="shared" si="25"/>
        <v>0</v>
      </c>
      <c r="Z26" s="111"/>
      <c r="AA26" s="243"/>
      <c r="AB26" s="244"/>
      <c r="AC26" s="3"/>
      <c r="AD26" s="2"/>
    </row>
    <row r="27" spans="1:30" ht="12.75" customHeight="1">
      <c r="A27" s="66"/>
      <c r="B27" s="67"/>
      <c r="C27" s="66">
        <f t="shared" si="22"/>
        <v>18</v>
      </c>
      <c r="D27" s="67">
        <f t="shared" ref="D27:D28" si="26">B27*C27</f>
        <v>0</v>
      </c>
      <c r="E27" s="48">
        <f t="shared" si="18"/>
        <v>0</v>
      </c>
      <c r="F27" s="48">
        <f t="shared" si="19"/>
        <v>0</v>
      </c>
      <c r="G27" s="50"/>
      <c r="H27" s="45"/>
      <c r="I27" s="46"/>
      <c r="J27" s="297"/>
      <c r="K27" s="229"/>
      <c r="L27" s="244"/>
      <c r="M27" s="117"/>
      <c r="N27" s="29"/>
      <c r="O27" s="29"/>
      <c r="P27" s="29">
        <f t="shared" si="20"/>
        <v>0</v>
      </c>
      <c r="Q27" s="31"/>
      <c r="R27" s="29">
        <f t="shared" si="21"/>
        <v>0</v>
      </c>
      <c r="S27" s="29"/>
      <c r="T27" s="2"/>
      <c r="U27" s="88"/>
      <c r="V27" s="246">
        <f t="shared" si="24"/>
        <v>0</v>
      </c>
      <c r="W27" s="234"/>
      <c r="X27" s="235"/>
      <c r="Y27" s="104">
        <f t="shared" si="25"/>
        <v>0</v>
      </c>
      <c r="Z27" s="111"/>
      <c r="AA27" s="243"/>
      <c r="AB27" s="244"/>
      <c r="AC27" s="3"/>
      <c r="AD27" s="2"/>
    </row>
    <row r="28" spans="1:30" ht="12.75" customHeight="1">
      <c r="A28" s="66"/>
      <c r="B28" s="67"/>
      <c r="C28" s="66">
        <f t="shared" si="22"/>
        <v>18</v>
      </c>
      <c r="D28" s="67">
        <f t="shared" si="26"/>
        <v>0</v>
      </c>
      <c r="E28" s="48">
        <f t="shared" si="18"/>
        <v>0</v>
      </c>
      <c r="F28" s="48">
        <f t="shared" si="19"/>
        <v>0</v>
      </c>
      <c r="G28" s="50"/>
      <c r="H28" s="45"/>
      <c r="I28" s="46"/>
      <c r="J28" s="297"/>
      <c r="K28" s="229"/>
      <c r="L28" s="244"/>
      <c r="M28" s="118" t="s">
        <v>82</v>
      </c>
      <c r="N28" s="17">
        <f>SUM(N21:N27)</f>
        <v>3</v>
      </c>
      <c r="O28" s="80"/>
      <c r="P28" s="17">
        <f>SUM(P21:P27)</f>
        <v>18</v>
      </c>
      <c r="Q28" s="17"/>
      <c r="R28" s="17">
        <f>SUM(R21:R27)</f>
        <v>21</v>
      </c>
      <c r="S28" s="3"/>
      <c r="T28" s="2"/>
      <c r="U28" s="88"/>
      <c r="V28" s="246">
        <f t="shared" si="24"/>
        <v>0</v>
      </c>
      <c r="W28" s="234"/>
      <c r="X28" s="235"/>
      <c r="Y28" s="104">
        <f t="shared" si="25"/>
        <v>0</v>
      </c>
      <c r="Z28" s="97"/>
      <c r="AA28" s="243"/>
      <c r="AB28" s="244"/>
      <c r="AC28" s="3"/>
      <c r="AD28" s="2"/>
    </row>
    <row r="29" spans="1:30" ht="12.75" customHeight="1">
      <c r="A29" s="66"/>
      <c r="B29" s="67"/>
      <c r="C29" s="66">
        <f t="shared" si="22"/>
        <v>18</v>
      </c>
      <c r="D29" s="67">
        <f t="shared" ref="D29:D30" si="27">C29*B29</f>
        <v>0</v>
      </c>
      <c r="E29" s="48">
        <f t="shared" si="18"/>
        <v>0</v>
      </c>
      <c r="F29" s="48">
        <f t="shared" si="19"/>
        <v>0</v>
      </c>
      <c r="G29" s="50"/>
      <c r="H29" s="45"/>
      <c r="I29" s="46"/>
      <c r="J29" s="297"/>
      <c r="K29" s="229"/>
      <c r="L29" s="244"/>
      <c r="M29" s="3"/>
      <c r="N29" s="3"/>
      <c r="O29" s="3"/>
      <c r="P29" s="119" t="s">
        <v>83</v>
      </c>
      <c r="Q29" s="119" t="s">
        <v>84</v>
      </c>
      <c r="R29" s="119" t="s">
        <v>85</v>
      </c>
      <c r="S29" s="314" t="s">
        <v>8</v>
      </c>
      <c r="T29" s="2"/>
      <c r="U29" s="88"/>
      <c r="V29" s="246">
        <f t="shared" si="24"/>
        <v>0</v>
      </c>
      <c r="W29" s="234"/>
      <c r="X29" s="235"/>
      <c r="Y29" s="104">
        <f t="shared" si="25"/>
        <v>0</v>
      </c>
      <c r="Z29" s="97"/>
      <c r="AA29" s="243"/>
      <c r="AB29" s="244"/>
      <c r="AC29" s="3"/>
      <c r="AD29" s="2"/>
    </row>
    <row r="30" spans="1:30" ht="12.75" customHeight="1">
      <c r="A30" s="66"/>
      <c r="B30" s="67"/>
      <c r="C30" s="66">
        <f t="shared" si="22"/>
        <v>18</v>
      </c>
      <c r="D30" s="67">
        <f t="shared" si="27"/>
        <v>0</v>
      </c>
      <c r="E30" s="48">
        <f t="shared" si="18"/>
        <v>0</v>
      </c>
      <c r="F30" s="48">
        <f t="shared" si="19"/>
        <v>0</v>
      </c>
      <c r="G30" s="50"/>
      <c r="H30" s="45"/>
      <c r="I30" s="46"/>
      <c r="J30" s="297"/>
      <c r="K30" s="229"/>
      <c r="L30" s="244"/>
      <c r="M30" s="3"/>
      <c r="N30" s="3"/>
      <c r="O30" s="3"/>
      <c r="P30" s="120" t="s">
        <v>82</v>
      </c>
      <c r="Q30" s="120" t="s">
        <v>86</v>
      </c>
      <c r="R30" s="120" t="s">
        <v>87</v>
      </c>
      <c r="S30" s="251"/>
      <c r="T30" s="2"/>
      <c r="U30" s="88"/>
      <c r="V30" s="313"/>
      <c r="W30" s="234"/>
      <c r="X30" s="235"/>
      <c r="Y30" s="104"/>
      <c r="Z30" s="92"/>
      <c r="AA30" s="243"/>
      <c r="AB30" s="244"/>
      <c r="AC30" s="3"/>
      <c r="AD30" s="2"/>
    </row>
    <row r="31" spans="1:30" ht="12.75" customHeight="1">
      <c r="A31" s="66"/>
      <c r="B31" s="67"/>
      <c r="C31" s="66">
        <f t="shared" si="22"/>
        <v>18</v>
      </c>
      <c r="D31" s="67">
        <f>B31*C31</f>
        <v>0</v>
      </c>
      <c r="E31" s="48">
        <f t="shared" si="18"/>
        <v>0</v>
      </c>
      <c r="F31" s="48">
        <f t="shared" si="19"/>
        <v>0</v>
      </c>
      <c r="G31" s="50"/>
      <c r="H31" s="45"/>
      <c r="I31" s="46"/>
      <c r="J31" s="297"/>
      <c r="K31" s="229"/>
      <c r="L31" s="244"/>
      <c r="M31" s="302" t="s">
        <v>88</v>
      </c>
      <c r="N31" s="303"/>
      <c r="O31" s="304"/>
      <c r="P31" s="121">
        <f t="shared" ref="P31:R31" si="28">D8+D19+D34+E48+E59+E74+D84+D90+D93</f>
        <v>8167.0402000000004</v>
      </c>
      <c r="Q31" s="121">
        <f t="shared" si="28"/>
        <v>544.46934666666664</v>
      </c>
      <c r="R31" s="121">
        <f t="shared" si="28"/>
        <v>90.744891111111116</v>
      </c>
      <c r="S31" s="122">
        <f>G8+G19+G34+I48+I59+I74+G84+G90+G93</f>
        <v>1656.0402000000001</v>
      </c>
      <c r="T31" s="2"/>
      <c r="U31" s="88"/>
      <c r="V31" s="247" t="s">
        <v>89</v>
      </c>
      <c r="W31" s="234"/>
      <c r="X31" s="235"/>
      <c r="Y31" s="104"/>
      <c r="Z31" s="97"/>
      <c r="AA31" s="243"/>
      <c r="AB31" s="244"/>
      <c r="AC31" s="3"/>
      <c r="AD31" s="2"/>
    </row>
    <row r="32" spans="1:30" ht="12.75" customHeight="1">
      <c r="A32" s="66"/>
      <c r="B32" s="67"/>
      <c r="C32" s="66">
        <f t="shared" si="22"/>
        <v>18</v>
      </c>
      <c r="D32" s="67">
        <f t="shared" ref="D32:D33" si="29">C32*B32</f>
        <v>0</v>
      </c>
      <c r="E32" s="48">
        <f t="shared" si="18"/>
        <v>0</v>
      </c>
      <c r="F32" s="48">
        <f t="shared" si="19"/>
        <v>0</v>
      </c>
      <c r="G32" s="50"/>
      <c r="H32" s="45"/>
      <c r="I32" s="46"/>
      <c r="J32" s="297"/>
      <c r="K32" s="229"/>
      <c r="L32" s="244"/>
      <c r="M32" s="305" t="s">
        <v>90</v>
      </c>
      <c r="N32" s="306"/>
      <c r="O32" s="307"/>
      <c r="P32" s="123">
        <f t="shared" ref="P32:S32" si="30">D97+D103</f>
        <v>0</v>
      </c>
      <c r="Q32" s="123">
        <f t="shared" si="30"/>
        <v>0</v>
      </c>
      <c r="R32" s="123">
        <f t="shared" si="30"/>
        <v>0</v>
      </c>
      <c r="S32" s="124">
        <f t="shared" si="30"/>
        <v>0</v>
      </c>
      <c r="T32" s="2"/>
      <c r="U32" s="88"/>
      <c r="V32" s="312" t="str">
        <f t="shared" ref="V32:V39" si="31">A35</f>
        <v>Minibus</v>
      </c>
      <c r="W32" s="234"/>
      <c r="X32" s="235"/>
      <c r="Y32" s="104" t="s">
        <v>80</v>
      </c>
      <c r="Z32" s="92"/>
      <c r="AA32" s="243"/>
      <c r="AB32" s="244"/>
      <c r="AC32" s="3"/>
      <c r="AD32" s="2"/>
    </row>
    <row r="33" spans="1:30" ht="12.75" customHeight="1">
      <c r="A33" s="125" t="s">
        <v>91</v>
      </c>
      <c r="B33" s="67">
        <v>7</v>
      </c>
      <c r="C33" s="66">
        <f t="shared" si="22"/>
        <v>18</v>
      </c>
      <c r="D33" s="67">
        <f t="shared" si="29"/>
        <v>126</v>
      </c>
      <c r="E33" s="48">
        <f t="shared" si="18"/>
        <v>8.4</v>
      </c>
      <c r="F33" s="48">
        <f t="shared" si="19"/>
        <v>1.4</v>
      </c>
      <c r="G33" s="50"/>
      <c r="H33" s="45"/>
      <c r="I33" s="46"/>
      <c r="J33" s="297"/>
      <c r="K33" s="229"/>
      <c r="L33" s="244"/>
      <c r="M33" s="305" t="s">
        <v>92</v>
      </c>
      <c r="N33" s="306"/>
      <c r="O33" s="307"/>
      <c r="P33" s="123">
        <f t="shared" ref="P33:S33" si="32">P32+P31</f>
        <v>8167.0402000000004</v>
      </c>
      <c r="Q33" s="123">
        <f t="shared" si="32"/>
        <v>544.46934666666664</v>
      </c>
      <c r="R33" s="123">
        <f t="shared" si="32"/>
        <v>90.744891111111116</v>
      </c>
      <c r="S33" s="124">
        <f t="shared" si="32"/>
        <v>1656.0402000000001</v>
      </c>
      <c r="T33" s="2"/>
      <c r="U33" s="88"/>
      <c r="V33" s="312">
        <f t="shared" si="31"/>
        <v>0</v>
      </c>
      <c r="W33" s="234"/>
      <c r="X33" s="235"/>
      <c r="Y33" s="104" t="s">
        <v>80</v>
      </c>
      <c r="Z33" s="97"/>
      <c r="AA33" s="243"/>
      <c r="AB33" s="244"/>
      <c r="AC33" s="3"/>
      <c r="AD33" s="2"/>
    </row>
    <row r="34" spans="1:30" ht="12.75" customHeight="1">
      <c r="A34" s="93" t="s">
        <v>93</v>
      </c>
      <c r="B34" s="94"/>
      <c r="C34" s="95"/>
      <c r="D34" s="96">
        <f t="shared" ref="D34:G34" si="33">SUM(D35:D42)</f>
        <v>600</v>
      </c>
      <c r="E34" s="96">
        <f t="shared" si="33"/>
        <v>40</v>
      </c>
      <c r="F34" s="96">
        <f t="shared" si="33"/>
        <v>6.666666666666667</v>
      </c>
      <c r="G34" s="44">
        <f t="shared" si="33"/>
        <v>0</v>
      </c>
      <c r="H34" s="45"/>
      <c r="I34" s="46"/>
      <c r="J34" s="297"/>
      <c r="K34" s="229"/>
      <c r="L34" s="244"/>
      <c r="M34" s="305" t="s">
        <v>94</v>
      </c>
      <c r="N34" s="306"/>
      <c r="O34" s="307"/>
      <c r="P34" s="123">
        <f t="shared" ref="P34:R34" si="34">D8+D19+D34+E48+E59+E74+D90+D93+D97+D103</f>
        <v>6937.3</v>
      </c>
      <c r="Q34" s="123">
        <f t="shared" si="34"/>
        <v>462.48666666666668</v>
      </c>
      <c r="R34" s="123">
        <f t="shared" si="34"/>
        <v>77.081111111111113</v>
      </c>
      <c r="S34" s="126">
        <f>G8+G19+G34+I48+I59+I74+G90+G93+G97+G103</f>
        <v>426.3</v>
      </c>
      <c r="T34" s="2"/>
      <c r="U34" s="88"/>
      <c r="V34" s="312">
        <f t="shared" si="31"/>
        <v>0</v>
      </c>
      <c r="W34" s="234"/>
      <c r="X34" s="235"/>
      <c r="Y34" s="104" t="s">
        <v>80</v>
      </c>
      <c r="Z34" s="97"/>
      <c r="AA34" s="281"/>
      <c r="AB34" s="244"/>
      <c r="AC34" s="3"/>
      <c r="AD34" s="2"/>
    </row>
    <row r="35" spans="1:30" ht="12.75" customHeight="1">
      <c r="A35" s="127" t="s">
        <v>95</v>
      </c>
      <c r="B35" s="48">
        <v>450</v>
      </c>
      <c r="C35" s="49">
        <v>1</v>
      </c>
      <c r="D35" s="48">
        <f t="shared" ref="D35:D42" si="35">B35*C35</f>
        <v>450</v>
      </c>
      <c r="E35" s="48">
        <f t="shared" ref="E35:E42" si="36">IFERROR(D35/$N$16,0)</f>
        <v>30</v>
      </c>
      <c r="F35" s="48">
        <f t="shared" ref="F35:F42" si="37">IFERROR(D35/$Q$16,0)</f>
        <v>5</v>
      </c>
      <c r="G35" s="50"/>
      <c r="H35" s="45"/>
      <c r="I35" s="46"/>
      <c r="J35" s="297"/>
      <c r="K35" s="229"/>
      <c r="L35" s="244"/>
      <c r="M35" s="305" t="s">
        <v>96</v>
      </c>
      <c r="N35" s="306"/>
      <c r="O35" s="307"/>
      <c r="P35" s="123">
        <f>P18-P33</f>
        <v>532.95979999999963</v>
      </c>
      <c r="Q35" s="123">
        <f>IFERROR(O18-Q33,0)</f>
        <v>35.530653333333362</v>
      </c>
      <c r="R35" s="123">
        <f>IFERROR(Q18-R33,0)</f>
        <v>5.9217755555555556</v>
      </c>
      <c r="S35" s="124">
        <f>IFERROR((T5+T16)-S33,0)</f>
        <v>-1656.0402000000001</v>
      </c>
      <c r="T35" s="2"/>
      <c r="U35" s="88"/>
      <c r="V35" s="312">
        <f t="shared" si="31"/>
        <v>0</v>
      </c>
      <c r="W35" s="234"/>
      <c r="X35" s="235"/>
      <c r="Y35" s="104">
        <f t="shared" ref="Y35:Y39" si="38">D38</f>
        <v>0</v>
      </c>
      <c r="Z35" s="111"/>
      <c r="AA35" s="281"/>
      <c r="AB35" s="244"/>
      <c r="AC35" s="3"/>
      <c r="AD35" s="2"/>
    </row>
    <row r="36" spans="1:30" ht="12.75" customHeight="1">
      <c r="A36" s="49"/>
      <c r="B36" s="48"/>
      <c r="C36" s="49"/>
      <c r="D36" s="48">
        <f t="shared" si="35"/>
        <v>0</v>
      </c>
      <c r="E36" s="48">
        <f t="shared" si="36"/>
        <v>0</v>
      </c>
      <c r="F36" s="48">
        <f t="shared" si="37"/>
        <v>0</v>
      </c>
      <c r="G36" s="50"/>
      <c r="H36" s="45"/>
      <c r="I36" s="46"/>
      <c r="J36" s="297"/>
      <c r="K36" s="229"/>
      <c r="L36" s="244"/>
      <c r="M36" s="305" t="s">
        <v>97</v>
      </c>
      <c r="N36" s="306"/>
      <c r="O36" s="307"/>
      <c r="P36" s="128">
        <f>IFERROR((P35/P18),0)</f>
        <v>6.1259747126436739E-2</v>
      </c>
      <c r="Q36" s="128">
        <f>IFERROR((Q35/O18),0)</f>
        <v>6.125974712643683E-2</v>
      </c>
      <c r="R36" s="128">
        <f>IFERROR(R35/Q18,0)</f>
        <v>6.1259747126436781E-2</v>
      </c>
      <c r="S36" s="129">
        <f>IFERROR(S35/(T5+T16),0)</f>
        <v>0</v>
      </c>
      <c r="T36" s="2"/>
      <c r="U36" s="88"/>
      <c r="V36" s="312">
        <f t="shared" si="31"/>
        <v>0</v>
      </c>
      <c r="W36" s="234"/>
      <c r="X36" s="235"/>
      <c r="Y36" s="104">
        <f t="shared" si="38"/>
        <v>0</v>
      </c>
      <c r="Z36" s="111"/>
      <c r="AA36" s="281"/>
      <c r="AB36" s="244"/>
      <c r="AC36" s="3"/>
      <c r="AD36" s="2"/>
    </row>
    <row r="37" spans="1:30" ht="12.75" customHeight="1">
      <c r="A37" s="49"/>
      <c r="B37" s="48"/>
      <c r="C37" s="49"/>
      <c r="D37" s="48">
        <f t="shared" si="35"/>
        <v>0</v>
      </c>
      <c r="E37" s="48">
        <f t="shared" si="36"/>
        <v>0</v>
      </c>
      <c r="F37" s="48">
        <f t="shared" si="37"/>
        <v>0</v>
      </c>
      <c r="G37" s="50"/>
      <c r="H37" s="45"/>
      <c r="I37" s="46"/>
      <c r="J37" s="297"/>
      <c r="K37" s="229"/>
      <c r="L37" s="244"/>
      <c r="M37" s="308" t="s">
        <v>98</v>
      </c>
      <c r="N37" s="306"/>
      <c r="O37" s="307"/>
      <c r="P37" s="123">
        <f>20%*(P18-P34)</f>
        <v>352.53999999999996</v>
      </c>
      <c r="Q37" s="123">
        <f>IFERROR(20%*(O18-Q34),0)</f>
        <v>23.502666666666666</v>
      </c>
      <c r="R37" s="123">
        <f>IFERROR(20%*(Q18-R34),0)</f>
        <v>3.9171111111111117</v>
      </c>
      <c r="S37" s="130">
        <f>IFERROR(20%*((T5+T16)-S34),0)</f>
        <v>-85.26</v>
      </c>
      <c r="T37" s="2"/>
      <c r="U37" s="88"/>
      <c r="V37" s="312">
        <f t="shared" si="31"/>
        <v>0</v>
      </c>
      <c r="W37" s="234"/>
      <c r="X37" s="235"/>
      <c r="Y37" s="104">
        <f t="shared" si="38"/>
        <v>0</v>
      </c>
      <c r="Z37" s="111"/>
      <c r="AA37" s="281"/>
      <c r="AB37" s="244"/>
      <c r="AC37" s="3"/>
      <c r="AD37" s="2"/>
    </row>
    <row r="38" spans="1:30" ht="12.75" customHeight="1">
      <c r="A38" s="66"/>
      <c r="B38" s="67"/>
      <c r="C38" s="66">
        <f t="shared" ref="C38:C40" si="39">($N$16+$N$28)</f>
        <v>18</v>
      </c>
      <c r="D38" s="67">
        <f t="shared" si="35"/>
        <v>0</v>
      </c>
      <c r="E38" s="48">
        <f t="shared" si="36"/>
        <v>0</v>
      </c>
      <c r="F38" s="48">
        <f t="shared" si="37"/>
        <v>0</v>
      </c>
      <c r="G38" s="50"/>
      <c r="H38" s="45"/>
      <c r="I38" s="46"/>
      <c r="J38" s="297"/>
      <c r="K38" s="229"/>
      <c r="L38" s="244"/>
      <c r="M38" s="305" t="s">
        <v>99</v>
      </c>
      <c r="N38" s="306"/>
      <c r="O38" s="307"/>
      <c r="P38" s="123">
        <f t="shared" ref="P38:S38" si="40">P35-P37</f>
        <v>180.41979999999967</v>
      </c>
      <c r="Q38" s="123">
        <f t="shared" si="40"/>
        <v>12.027986666666695</v>
      </c>
      <c r="R38" s="123">
        <f t="shared" si="40"/>
        <v>2.0046644444444439</v>
      </c>
      <c r="S38" s="131">
        <f t="shared" si="40"/>
        <v>-1570.7802000000001</v>
      </c>
      <c r="T38" s="2"/>
      <c r="U38" s="88"/>
      <c r="V38" s="312" t="str">
        <f t="shared" si="31"/>
        <v>carburant</v>
      </c>
      <c r="W38" s="234"/>
      <c r="X38" s="235"/>
      <c r="Y38" s="104">
        <f t="shared" si="38"/>
        <v>150</v>
      </c>
      <c r="Z38" s="132"/>
      <c r="AA38" s="243"/>
      <c r="AB38" s="244"/>
      <c r="AC38" s="3"/>
      <c r="AD38" s="2"/>
    </row>
    <row r="39" spans="1:30" ht="12.75" customHeight="1">
      <c r="A39" s="66"/>
      <c r="B39" s="67"/>
      <c r="C39" s="66">
        <f t="shared" si="39"/>
        <v>18</v>
      </c>
      <c r="D39" s="67">
        <f t="shared" si="35"/>
        <v>0</v>
      </c>
      <c r="E39" s="48">
        <f t="shared" si="36"/>
        <v>0</v>
      </c>
      <c r="F39" s="48">
        <f t="shared" si="37"/>
        <v>0</v>
      </c>
      <c r="G39" s="50"/>
      <c r="H39" s="45"/>
      <c r="I39" s="46"/>
      <c r="J39" s="297"/>
      <c r="K39" s="229"/>
      <c r="L39" s="244"/>
      <c r="M39" s="309" t="s">
        <v>100</v>
      </c>
      <c r="N39" s="310"/>
      <c r="O39" s="311"/>
      <c r="P39" s="133">
        <f>IFERROR((P38/P18),0)</f>
        <v>2.0737908045976975E-2</v>
      </c>
      <c r="Q39" s="133">
        <f>IFERROR(Q38/O18,0)</f>
        <v>2.0737908045977062E-2</v>
      </c>
      <c r="R39" s="133">
        <f>IFERROR(R38/Q18,0)</f>
        <v>2.0737908045977006E-2</v>
      </c>
      <c r="S39" s="134">
        <f>IFERROR(S38/(T5+T16),0)</f>
        <v>0</v>
      </c>
      <c r="T39" s="2"/>
      <c r="U39" s="88"/>
      <c r="V39" s="312" t="str">
        <f t="shared" si="31"/>
        <v>Divers transport : x €/pers</v>
      </c>
      <c r="W39" s="234"/>
      <c r="X39" s="235"/>
      <c r="Y39" s="104">
        <f t="shared" si="38"/>
        <v>0</v>
      </c>
      <c r="Z39" s="97"/>
      <c r="AA39" s="243"/>
      <c r="AB39" s="244"/>
      <c r="AC39" s="3"/>
      <c r="AD39" s="2"/>
    </row>
    <row r="40" spans="1:30" ht="12.75" customHeight="1">
      <c r="A40" s="66"/>
      <c r="B40" s="67"/>
      <c r="C40" s="66">
        <f t="shared" si="39"/>
        <v>18</v>
      </c>
      <c r="D40" s="67">
        <f t="shared" si="35"/>
        <v>0</v>
      </c>
      <c r="E40" s="48">
        <f t="shared" si="36"/>
        <v>0</v>
      </c>
      <c r="F40" s="48">
        <f t="shared" si="37"/>
        <v>0</v>
      </c>
      <c r="G40" s="50"/>
      <c r="H40" s="45"/>
      <c r="I40" s="46"/>
      <c r="J40" s="298"/>
      <c r="K40" s="274"/>
      <c r="L40" s="275"/>
      <c r="M40" s="3"/>
      <c r="N40" s="3"/>
      <c r="O40" s="3"/>
      <c r="P40" s="3"/>
      <c r="Q40" s="3"/>
      <c r="R40" s="3"/>
      <c r="S40" s="3"/>
      <c r="T40" s="2"/>
      <c r="U40" s="88"/>
      <c r="V40" s="247" t="s">
        <v>101</v>
      </c>
      <c r="W40" s="234"/>
      <c r="X40" s="235"/>
      <c r="Y40" s="135"/>
      <c r="Z40" s="136" t="s">
        <v>102</v>
      </c>
      <c r="AA40" s="243"/>
      <c r="AB40" s="244"/>
      <c r="AC40" s="3"/>
      <c r="AD40" s="2"/>
    </row>
    <row r="41" spans="1:30" ht="12.75" customHeight="1">
      <c r="A41" s="66" t="s">
        <v>103</v>
      </c>
      <c r="B41" s="67">
        <v>150</v>
      </c>
      <c r="C41" s="66">
        <f>C35</f>
        <v>1</v>
      </c>
      <c r="D41" s="67">
        <f t="shared" si="35"/>
        <v>150</v>
      </c>
      <c r="E41" s="48">
        <f t="shared" si="36"/>
        <v>10</v>
      </c>
      <c r="F41" s="48">
        <f t="shared" si="37"/>
        <v>1.6666666666666667</v>
      </c>
      <c r="G41" s="50"/>
      <c r="H41" s="45"/>
      <c r="I41" s="46"/>
      <c r="J41" s="137"/>
      <c r="K41" s="1"/>
      <c r="L41" s="1"/>
      <c r="M41" s="3"/>
      <c r="N41" s="3"/>
      <c r="O41" s="3"/>
      <c r="P41" s="3"/>
      <c r="Q41" s="3"/>
      <c r="R41" s="3"/>
      <c r="S41" s="3"/>
      <c r="T41" s="2"/>
      <c r="U41" s="88"/>
      <c r="V41" s="269" t="str">
        <f t="shared" ref="V41:V53" si="41">A21</f>
        <v>Complément matos</v>
      </c>
      <c r="W41" s="234"/>
      <c r="X41" s="235"/>
      <c r="Y41" s="104" t="s">
        <v>104</v>
      </c>
      <c r="Z41" s="138"/>
      <c r="AA41" s="280"/>
      <c r="AB41" s="238"/>
      <c r="AC41" s="3"/>
      <c r="AD41" s="2"/>
    </row>
    <row r="42" spans="1:30" ht="12.75" customHeight="1">
      <c r="A42" s="139" t="s">
        <v>105</v>
      </c>
      <c r="B42" s="140"/>
      <c r="C42" s="141">
        <f>($N$16+$N$28)</f>
        <v>18</v>
      </c>
      <c r="D42" s="140">
        <f t="shared" si="35"/>
        <v>0</v>
      </c>
      <c r="E42" s="142">
        <f t="shared" si="36"/>
        <v>0</v>
      </c>
      <c r="F42" s="142">
        <f t="shared" si="37"/>
        <v>0</v>
      </c>
      <c r="G42" s="143"/>
      <c r="H42" s="45"/>
      <c r="I42" s="46"/>
      <c r="J42" s="137"/>
      <c r="K42" s="1"/>
      <c r="L42" s="1"/>
      <c r="M42" s="3"/>
      <c r="N42" s="3"/>
      <c r="O42" s="3"/>
      <c r="P42" s="3"/>
      <c r="Q42" s="3"/>
      <c r="R42" s="3"/>
      <c r="S42" s="3"/>
      <c r="T42" s="2"/>
      <c r="U42" s="88"/>
      <c r="V42" s="269" t="str">
        <f t="shared" si="41"/>
        <v>Pharma</v>
      </c>
      <c r="W42" s="234"/>
      <c r="X42" s="235"/>
      <c r="Y42" s="104" t="s">
        <v>80</v>
      </c>
      <c r="Z42" s="270" t="s">
        <v>106</v>
      </c>
      <c r="AA42" s="243"/>
      <c r="AB42" s="244"/>
      <c r="AC42" s="3"/>
      <c r="AD42" s="2"/>
    </row>
    <row r="43" spans="1:30" ht="12.75" customHeight="1">
      <c r="A43" s="2"/>
      <c r="B43" s="2"/>
      <c r="C43" s="2"/>
      <c r="D43" s="2"/>
      <c r="E43" s="2"/>
      <c r="F43" s="2"/>
      <c r="G43" s="2"/>
      <c r="H43" s="290"/>
      <c r="I43" s="137"/>
      <c r="J43" s="1"/>
      <c r="K43" s="1"/>
      <c r="L43" s="3"/>
      <c r="M43" s="144"/>
      <c r="N43" s="144"/>
      <c r="O43" s="3"/>
      <c r="P43" s="3"/>
      <c r="Q43" s="3"/>
      <c r="R43" s="3"/>
      <c r="S43" s="3"/>
      <c r="T43" s="2"/>
      <c r="U43" s="88"/>
      <c r="V43" s="269">
        <f t="shared" si="41"/>
        <v>0</v>
      </c>
      <c r="W43" s="234"/>
      <c r="X43" s="235"/>
      <c r="Y43" s="104" t="s">
        <v>80</v>
      </c>
      <c r="Z43" s="259"/>
      <c r="AA43" s="243"/>
      <c r="AB43" s="244"/>
      <c r="AC43" s="3"/>
      <c r="AD43" s="3"/>
    </row>
    <row r="44" spans="1:30" ht="12.75" customHeight="1">
      <c r="A44" s="266" t="s">
        <v>107</v>
      </c>
      <c r="B44" s="261"/>
      <c r="C44" s="285" t="s">
        <v>108</v>
      </c>
      <c r="D44" s="261"/>
      <c r="E44" s="145">
        <v>0.89</v>
      </c>
      <c r="F44" s="137"/>
      <c r="G44" s="137"/>
      <c r="H44" s="291"/>
      <c r="I44" s="137"/>
      <c r="J44" s="1"/>
      <c r="K44" s="1"/>
      <c r="L44" s="3"/>
      <c r="M44" s="286"/>
      <c r="N44" s="229"/>
      <c r="O44" s="229"/>
      <c r="P44" s="3"/>
      <c r="Q44" s="146"/>
      <c r="R44" s="3"/>
      <c r="S44" s="3"/>
      <c r="T44" s="2"/>
      <c r="U44" s="88"/>
      <c r="V44" s="269">
        <f t="shared" si="41"/>
        <v>0</v>
      </c>
      <c r="W44" s="234"/>
      <c r="X44" s="235"/>
      <c r="Y44" s="104" t="s">
        <v>80</v>
      </c>
      <c r="Z44" s="271"/>
      <c r="AA44" s="243"/>
      <c r="AB44" s="244"/>
      <c r="AC44" s="3"/>
      <c r="AD44" s="3"/>
    </row>
    <row r="45" spans="1:30" ht="15.75" customHeight="1">
      <c r="A45" s="147"/>
      <c r="B45" s="147"/>
      <c r="C45" s="147"/>
      <c r="D45" s="147"/>
      <c r="E45" s="147"/>
      <c r="F45" s="147"/>
      <c r="G45" s="147"/>
      <c r="H45" s="148"/>
      <c r="I45" s="149"/>
      <c r="J45" s="1"/>
      <c r="K45" s="1"/>
      <c r="L45" s="3"/>
      <c r="M45" s="150"/>
      <c r="N45" s="151"/>
      <c r="O45" s="3"/>
      <c r="P45" s="3"/>
      <c r="Q45" s="3"/>
      <c r="R45" s="3"/>
      <c r="S45" s="3"/>
      <c r="T45" s="2"/>
      <c r="U45" s="88"/>
      <c r="V45" s="269">
        <f t="shared" si="41"/>
        <v>0</v>
      </c>
      <c r="W45" s="234"/>
      <c r="X45" s="235"/>
      <c r="Y45" s="104">
        <f t="shared" ref="Y45:Y53" si="42">D25</f>
        <v>0</v>
      </c>
      <c r="Z45" s="92"/>
      <c r="AA45" s="243"/>
      <c r="AB45" s="244"/>
      <c r="AC45" s="3"/>
      <c r="AD45" s="3"/>
    </row>
    <row r="46" spans="1:30" ht="12.75" customHeight="1">
      <c r="A46" s="152"/>
      <c r="B46" s="283" t="s">
        <v>24</v>
      </c>
      <c r="C46" s="289" t="s">
        <v>109</v>
      </c>
      <c r="D46" s="283" t="s">
        <v>110</v>
      </c>
      <c r="E46" s="283" t="s">
        <v>111</v>
      </c>
      <c r="F46" s="283" t="s">
        <v>112</v>
      </c>
      <c r="G46" s="283" t="s">
        <v>113</v>
      </c>
      <c r="H46" s="287" t="s">
        <v>114</v>
      </c>
      <c r="I46" s="153" t="s">
        <v>115</v>
      </c>
      <c r="J46" s="252" t="s">
        <v>29</v>
      </c>
      <c r="K46" s="292" t="s">
        <v>30</v>
      </c>
      <c r="L46" s="154"/>
      <c r="M46" s="3"/>
      <c r="N46" s="3"/>
      <c r="O46" s="3"/>
      <c r="P46" s="3"/>
      <c r="Q46" s="3"/>
      <c r="R46" s="3"/>
      <c r="S46" s="3"/>
      <c r="T46" s="2"/>
      <c r="U46" s="88"/>
      <c r="V46" s="269">
        <f t="shared" si="41"/>
        <v>0</v>
      </c>
      <c r="W46" s="234"/>
      <c r="X46" s="235"/>
      <c r="Y46" s="104">
        <f t="shared" si="42"/>
        <v>0</v>
      </c>
      <c r="Z46" s="92"/>
      <c r="AA46" s="243"/>
      <c r="AB46" s="244"/>
      <c r="AC46" s="3"/>
      <c r="AD46" s="3"/>
    </row>
    <row r="47" spans="1:30" ht="15.75" customHeight="1">
      <c r="A47" s="155"/>
      <c r="B47" s="251"/>
      <c r="C47" s="284"/>
      <c r="D47" s="284"/>
      <c r="E47" s="284"/>
      <c r="F47" s="251"/>
      <c r="G47" s="251"/>
      <c r="H47" s="288"/>
      <c r="I47" s="156"/>
      <c r="J47" s="253"/>
      <c r="K47" s="293"/>
      <c r="L47" s="3"/>
      <c r="M47" s="3"/>
      <c r="N47" s="3"/>
      <c r="O47" s="3"/>
      <c r="P47" s="3"/>
      <c r="Q47" s="3"/>
      <c r="R47" s="3"/>
      <c r="S47" s="3"/>
      <c r="T47" s="2"/>
      <c r="U47" s="88"/>
      <c r="V47" s="269">
        <f t="shared" si="41"/>
        <v>0</v>
      </c>
      <c r="W47" s="234"/>
      <c r="X47" s="235"/>
      <c r="Y47" s="104">
        <f t="shared" si="42"/>
        <v>0</v>
      </c>
      <c r="Z47" s="97"/>
      <c r="AA47" s="243"/>
      <c r="AB47" s="244"/>
      <c r="AC47" s="3"/>
      <c r="AD47" s="3"/>
    </row>
    <row r="48" spans="1:30" ht="15.75" customHeight="1">
      <c r="A48" s="157" t="s">
        <v>116</v>
      </c>
      <c r="B48" s="158"/>
      <c r="C48" s="159"/>
      <c r="D48" s="160">
        <f t="shared" ref="D48:I48" si="43">SUM(D49:D58)</f>
        <v>0</v>
      </c>
      <c r="E48" s="161">
        <f t="shared" si="43"/>
        <v>0</v>
      </c>
      <c r="F48" s="161">
        <f t="shared" si="43"/>
        <v>0</v>
      </c>
      <c r="G48" s="161">
        <f t="shared" si="43"/>
        <v>0</v>
      </c>
      <c r="H48" s="162">
        <f t="shared" si="43"/>
        <v>0</v>
      </c>
      <c r="I48" s="163">
        <f t="shared" si="43"/>
        <v>0</v>
      </c>
      <c r="J48" s="164"/>
      <c r="K48" s="165"/>
      <c r="L48" s="3"/>
      <c r="M48" s="166"/>
      <c r="N48" s="166"/>
      <c r="O48" s="166"/>
      <c r="P48" s="166"/>
      <c r="Q48" s="3"/>
      <c r="R48" s="3"/>
      <c r="S48" s="3"/>
      <c r="T48" s="2"/>
      <c r="U48" s="88"/>
      <c r="V48" s="269">
        <f t="shared" si="41"/>
        <v>0</v>
      </c>
      <c r="W48" s="234"/>
      <c r="X48" s="235"/>
      <c r="Y48" s="104">
        <f t="shared" si="42"/>
        <v>0</v>
      </c>
      <c r="Z48" s="97"/>
      <c r="AA48" s="243"/>
      <c r="AB48" s="244"/>
      <c r="AC48" s="3"/>
      <c r="AD48" s="3"/>
    </row>
    <row r="49" spans="1:30" ht="15.75" customHeight="1">
      <c r="A49" s="167"/>
      <c r="B49" s="168"/>
      <c r="C49" s="167">
        <f t="shared" ref="C49:C52" si="44">($N$16+$N$28)*8</f>
        <v>144</v>
      </c>
      <c r="D49" s="169">
        <f t="shared" ref="D49:D55" si="45">B49*C49</f>
        <v>0</v>
      </c>
      <c r="E49" s="170">
        <f t="shared" ref="E49:E58" si="46">D49*$E$44</f>
        <v>0</v>
      </c>
      <c r="F49" s="170">
        <f t="shared" ref="F49:F58" si="47">IFERROR(E49/$N$16,0)</f>
        <v>0</v>
      </c>
      <c r="G49" s="170">
        <f t="shared" ref="G49:G58" si="48">IFERROR(E49/$Q$16,0)</f>
        <v>0</v>
      </c>
      <c r="H49" s="171"/>
      <c r="I49" s="172">
        <f t="shared" ref="I49:I58" si="49">H49*$I$47</f>
        <v>0</v>
      </c>
      <c r="J49" s="164"/>
      <c r="K49" s="165"/>
      <c r="L49" s="144"/>
      <c r="M49" s="173"/>
      <c r="N49" s="174"/>
      <c r="O49" s="175"/>
      <c r="P49" s="176"/>
      <c r="Q49" s="3"/>
      <c r="R49" s="3"/>
      <c r="S49" s="3"/>
      <c r="T49" s="2"/>
      <c r="U49" s="88"/>
      <c r="V49" s="269">
        <f t="shared" si="41"/>
        <v>0</v>
      </c>
      <c r="W49" s="234"/>
      <c r="X49" s="235"/>
      <c r="Y49" s="104">
        <f t="shared" si="42"/>
        <v>0</v>
      </c>
      <c r="Z49" s="92"/>
      <c r="AA49" s="243"/>
      <c r="AB49" s="244"/>
      <c r="AC49" s="3"/>
      <c r="AD49" s="3"/>
    </row>
    <row r="50" spans="1:30" ht="15.75" customHeight="1">
      <c r="A50" s="167"/>
      <c r="B50" s="169"/>
      <c r="C50" s="167">
        <f t="shared" si="44"/>
        <v>144</v>
      </c>
      <c r="D50" s="169">
        <f t="shared" si="45"/>
        <v>0</v>
      </c>
      <c r="E50" s="170">
        <f t="shared" si="46"/>
        <v>0</v>
      </c>
      <c r="F50" s="170">
        <f t="shared" si="47"/>
        <v>0</v>
      </c>
      <c r="G50" s="170">
        <f t="shared" si="48"/>
        <v>0</v>
      </c>
      <c r="H50" s="171"/>
      <c r="I50" s="172">
        <f t="shared" si="49"/>
        <v>0</v>
      </c>
      <c r="J50" s="164"/>
      <c r="K50" s="165"/>
      <c r="L50" s="3"/>
      <c r="M50" s="166"/>
      <c r="N50" s="174"/>
      <c r="O50" s="175"/>
      <c r="P50" s="175"/>
      <c r="Q50" s="3"/>
      <c r="R50" s="3"/>
      <c r="S50" s="3"/>
      <c r="T50" s="2"/>
      <c r="U50" s="88"/>
      <c r="V50" s="269">
        <f t="shared" si="41"/>
        <v>0</v>
      </c>
      <c r="W50" s="234"/>
      <c r="X50" s="235"/>
      <c r="Y50" s="104">
        <f t="shared" si="42"/>
        <v>0</v>
      </c>
      <c r="Z50" s="92"/>
      <c r="AA50" s="243"/>
      <c r="AB50" s="244"/>
      <c r="AC50" s="3"/>
      <c r="AD50" s="3"/>
    </row>
    <row r="51" spans="1:30" ht="15.75" customHeight="1">
      <c r="A51" s="177"/>
      <c r="B51" s="171"/>
      <c r="C51" s="167">
        <f t="shared" si="44"/>
        <v>144</v>
      </c>
      <c r="D51" s="169">
        <f t="shared" si="45"/>
        <v>0</v>
      </c>
      <c r="E51" s="170">
        <f t="shared" si="46"/>
        <v>0</v>
      </c>
      <c r="F51" s="170">
        <f t="shared" si="47"/>
        <v>0</v>
      </c>
      <c r="G51" s="170">
        <f t="shared" si="48"/>
        <v>0</v>
      </c>
      <c r="H51" s="171"/>
      <c r="I51" s="172">
        <f t="shared" si="49"/>
        <v>0</v>
      </c>
      <c r="J51" s="164"/>
      <c r="K51" s="165"/>
      <c r="L51" s="144"/>
      <c r="M51" s="166"/>
      <c r="N51" s="166"/>
      <c r="O51" s="166"/>
      <c r="P51" s="166"/>
      <c r="Q51" s="3"/>
      <c r="R51" s="3"/>
      <c r="S51" s="3"/>
      <c r="T51" s="2"/>
      <c r="U51" s="88"/>
      <c r="V51" s="269">
        <f t="shared" si="41"/>
        <v>0</v>
      </c>
      <c r="W51" s="234"/>
      <c r="X51" s="235"/>
      <c r="Y51" s="104">
        <f t="shared" si="42"/>
        <v>0</v>
      </c>
      <c r="Z51" s="92"/>
      <c r="AA51" s="276"/>
      <c r="AB51" s="244"/>
      <c r="AC51" s="3"/>
      <c r="AD51" s="3"/>
    </row>
    <row r="52" spans="1:30" ht="15.75" customHeight="1">
      <c r="A52" s="167"/>
      <c r="B52" s="171"/>
      <c r="C52" s="167">
        <f t="shared" si="44"/>
        <v>144</v>
      </c>
      <c r="D52" s="169">
        <f t="shared" si="45"/>
        <v>0</v>
      </c>
      <c r="E52" s="170">
        <f t="shared" si="46"/>
        <v>0</v>
      </c>
      <c r="F52" s="170">
        <f t="shared" si="47"/>
        <v>0</v>
      </c>
      <c r="G52" s="170">
        <f t="shared" si="48"/>
        <v>0</v>
      </c>
      <c r="H52" s="171"/>
      <c r="I52" s="172">
        <f t="shared" si="49"/>
        <v>0</v>
      </c>
      <c r="J52" s="164"/>
      <c r="K52" s="165"/>
      <c r="L52" s="3"/>
      <c r="M52" s="178"/>
      <c r="N52" s="166"/>
      <c r="O52" s="179"/>
      <c r="P52" s="176"/>
      <c r="Q52" s="3"/>
      <c r="R52" s="3"/>
      <c r="S52" s="3"/>
      <c r="T52" s="2"/>
      <c r="U52" s="88"/>
      <c r="V52" s="269">
        <f t="shared" si="41"/>
        <v>0</v>
      </c>
      <c r="W52" s="234"/>
      <c r="X52" s="235"/>
      <c r="Y52" s="104">
        <f t="shared" si="42"/>
        <v>0</v>
      </c>
      <c r="Z52" s="92"/>
      <c r="AA52" s="276"/>
      <c r="AB52" s="244"/>
      <c r="AC52" s="3"/>
      <c r="AD52" s="3"/>
    </row>
    <row r="53" spans="1:30" ht="15.75" customHeight="1">
      <c r="A53" s="66"/>
      <c r="B53" s="180"/>
      <c r="C53" s="66"/>
      <c r="D53" s="181">
        <f t="shared" si="45"/>
        <v>0</v>
      </c>
      <c r="E53" s="67">
        <f t="shared" si="46"/>
        <v>0</v>
      </c>
      <c r="F53" s="170">
        <f t="shared" si="47"/>
        <v>0</v>
      </c>
      <c r="G53" s="170">
        <f t="shared" si="48"/>
        <v>0</v>
      </c>
      <c r="H53" s="180"/>
      <c r="I53" s="172">
        <f t="shared" si="49"/>
        <v>0</v>
      </c>
      <c r="J53" s="164"/>
      <c r="K53" s="165"/>
      <c r="L53" s="3"/>
      <c r="M53" s="178"/>
      <c r="N53" s="166"/>
      <c r="O53" s="179"/>
      <c r="P53" s="176"/>
      <c r="Q53" s="3"/>
      <c r="R53" s="3"/>
      <c r="S53" s="3"/>
      <c r="T53" s="2"/>
      <c r="U53" s="88"/>
      <c r="V53" s="269" t="str">
        <f t="shared" si="41"/>
        <v>divers péda (7 €/pers)</v>
      </c>
      <c r="W53" s="234"/>
      <c r="X53" s="235"/>
      <c r="Y53" s="104">
        <f t="shared" si="42"/>
        <v>126</v>
      </c>
      <c r="Z53" s="92"/>
      <c r="AA53" s="279"/>
      <c r="AB53" s="244"/>
      <c r="AC53" s="3"/>
      <c r="AD53" s="3"/>
    </row>
    <row r="54" spans="1:30" ht="15.75" customHeight="1">
      <c r="A54" s="66"/>
      <c r="B54" s="180"/>
      <c r="C54" s="66"/>
      <c r="D54" s="181">
        <f t="shared" si="45"/>
        <v>0</v>
      </c>
      <c r="E54" s="67">
        <f t="shared" si="46"/>
        <v>0</v>
      </c>
      <c r="F54" s="170">
        <f t="shared" si="47"/>
        <v>0</v>
      </c>
      <c r="G54" s="170">
        <f t="shared" si="48"/>
        <v>0</v>
      </c>
      <c r="H54" s="180"/>
      <c r="I54" s="172">
        <f t="shared" si="49"/>
        <v>0</v>
      </c>
      <c r="J54" s="164"/>
      <c r="K54" s="165"/>
      <c r="L54" s="3"/>
      <c r="M54" s="178"/>
      <c r="N54" s="166"/>
      <c r="O54" s="179"/>
      <c r="P54" s="176"/>
      <c r="Q54" s="3"/>
      <c r="R54" s="3"/>
      <c r="S54" s="3"/>
      <c r="T54" s="2"/>
      <c r="U54" s="88"/>
      <c r="V54" s="272" t="s">
        <v>117</v>
      </c>
      <c r="W54" s="229"/>
      <c r="X54" s="244"/>
      <c r="Y54" s="182"/>
      <c r="Z54" s="92"/>
      <c r="AA54" s="276"/>
      <c r="AB54" s="244"/>
      <c r="AC54" s="3"/>
      <c r="AD54" s="3"/>
    </row>
    <row r="55" spans="1:30" ht="13.5" customHeight="1">
      <c r="A55" s="66"/>
      <c r="B55" s="181"/>
      <c r="C55" s="66"/>
      <c r="D55" s="181">
        <f t="shared" si="45"/>
        <v>0</v>
      </c>
      <c r="E55" s="67">
        <f t="shared" si="46"/>
        <v>0</v>
      </c>
      <c r="F55" s="170">
        <f t="shared" si="47"/>
        <v>0</v>
      </c>
      <c r="G55" s="170">
        <f t="shared" si="48"/>
        <v>0</v>
      </c>
      <c r="H55" s="180"/>
      <c r="I55" s="172">
        <f t="shared" si="49"/>
        <v>0</v>
      </c>
      <c r="J55" s="164"/>
      <c r="K55" s="165"/>
      <c r="L55" s="3"/>
      <c r="M55" s="178"/>
      <c r="N55" s="166"/>
      <c r="O55" s="179"/>
      <c r="P55" s="176"/>
      <c r="Q55" s="3"/>
      <c r="R55" s="3"/>
      <c r="S55" s="3"/>
      <c r="T55" s="2"/>
      <c r="U55" s="88"/>
      <c r="V55" s="272" t="s">
        <v>118</v>
      </c>
      <c r="W55" s="229"/>
      <c r="X55" s="244"/>
      <c r="Y55" s="182"/>
      <c r="Z55" s="92"/>
      <c r="AA55" s="276"/>
      <c r="AB55" s="244"/>
      <c r="AC55" s="3"/>
      <c r="AD55" s="3"/>
    </row>
    <row r="56" spans="1:30" ht="15.75" customHeight="1">
      <c r="A56" s="66"/>
      <c r="B56" s="181"/>
      <c r="C56" s="66"/>
      <c r="D56" s="181">
        <f t="shared" ref="D56:D58" si="50">C56*B56</f>
        <v>0</v>
      </c>
      <c r="E56" s="67">
        <f t="shared" si="46"/>
        <v>0</v>
      </c>
      <c r="F56" s="170">
        <f t="shared" si="47"/>
        <v>0</v>
      </c>
      <c r="G56" s="170">
        <f t="shared" si="48"/>
        <v>0</v>
      </c>
      <c r="H56" s="180"/>
      <c r="I56" s="172">
        <f t="shared" si="49"/>
        <v>0</v>
      </c>
      <c r="J56" s="164"/>
      <c r="K56" s="165"/>
      <c r="L56" s="3"/>
      <c r="M56" s="178"/>
      <c r="N56" s="166"/>
      <c r="O56" s="179"/>
      <c r="P56" s="176"/>
      <c r="Q56" s="3"/>
      <c r="R56" s="3"/>
      <c r="S56" s="3"/>
      <c r="T56" s="2"/>
      <c r="U56" s="88"/>
      <c r="V56" s="273"/>
      <c r="W56" s="274"/>
      <c r="X56" s="275"/>
      <c r="Y56" s="183"/>
      <c r="Z56" s="92"/>
      <c r="AA56" s="277"/>
      <c r="AB56" s="275"/>
      <c r="AC56" s="3"/>
      <c r="AD56" s="3"/>
    </row>
    <row r="57" spans="1:30" ht="15.75" customHeight="1">
      <c r="A57" s="66"/>
      <c r="B57" s="181"/>
      <c r="C57" s="66"/>
      <c r="D57" s="181">
        <f t="shared" si="50"/>
        <v>0</v>
      </c>
      <c r="E57" s="67">
        <f t="shared" si="46"/>
        <v>0</v>
      </c>
      <c r="F57" s="170">
        <f t="shared" si="47"/>
        <v>0</v>
      </c>
      <c r="G57" s="170">
        <f t="shared" si="48"/>
        <v>0</v>
      </c>
      <c r="H57" s="180"/>
      <c r="I57" s="172">
        <f t="shared" si="49"/>
        <v>0</v>
      </c>
      <c r="J57" s="164"/>
      <c r="K57" s="165"/>
      <c r="L57" s="3"/>
      <c r="M57" s="174"/>
      <c r="N57" s="174"/>
      <c r="O57" s="184"/>
      <c r="P57" s="176"/>
      <c r="Q57" s="3"/>
      <c r="R57" s="3"/>
      <c r="S57" s="3"/>
      <c r="T57" s="2"/>
      <c r="U57" s="3"/>
      <c r="V57" s="236" t="s">
        <v>119</v>
      </c>
      <c r="W57" s="237"/>
      <c r="X57" s="238"/>
      <c r="Y57" s="185">
        <f>SUM(Y16:Y56)</f>
        <v>276</v>
      </c>
      <c r="Z57" s="186" t="s">
        <v>120</v>
      </c>
      <c r="AA57" s="278">
        <f>SUM(AA16:AB56)</f>
        <v>0</v>
      </c>
      <c r="AB57" s="238"/>
      <c r="AC57" s="3"/>
      <c r="AD57" s="3"/>
    </row>
    <row r="58" spans="1:30" ht="15.75" customHeight="1">
      <c r="A58" s="91" t="s">
        <v>121</v>
      </c>
      <c r="B58" s="187"/>
      <c r="C58" s="188">
        <f>I5</f>
        <v>108</v>
      </c>
      <c r="D58" s="181">
        <f t="shared" si="50"/>
        <v>0</v>
      </c>
      <c r="E58" s="67">
        <f t="shared" si="46"/>
        <v>0</v>
      </c>
      <c r="F58" s="170">
        <f t="shared" si="47"/>
        <v>0</v>
      </c>
      <c r="G58" s="170">
        <f t="shared" si="48"/>
        <v>0</v>
      </c>
      <c r="H58" s="180"/>
      <c r="I58" s="172">
        <f t="shared" si="49"/>
        <v>0</v>
      </c>
      <c r="J58" s="164"/>
      <c r="K58" s="165"/>
      <c r="L58" s="3"/>
      <c r="M58" s="174"/>
      <c r="N58" s="174"/>
      <c r="O58" s="189"/>
      <c r="P58" s="176"/>
      <c r="Q58" s="3"/>
      <c r="R58" s="3"/>
      <c r="S58" s="3"/>
      <c r="T58" s="2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ht="15.75" customHeight="1">
      <c r="A59" s="190" t="s">
        <v>61</v>
      </c>
      <c r="B59" s="191"/>
      <c r="C59" s="192"/>
      <c r="D59" s="193">
        <f t="shared" ref="D59:I59" si="51">SUM(D60:D73)</f>
        <v>0</v>
      </c>
      <c r="E59" s="194">
        <f t="shared" si="51"/>
        <v>0</v>
      </c>
      <c r="F59" s="194">
        <f t="shared" si="51"/>
        <v>0</v>
      </c>
      <c r="G59" s="194">
        <f t="shared" si="51"/>
        <v>0</v>
      </c>
      <c r="H59" s="195">
        <f t="shared" si="51"/>
        <v>0</v>
      </c>
      <c r="I59" s="163">
        <f t="shared" si="51"/>
        <v>0</v>
      </c>
      <c r="J59" s="164"/>
      <c r="K59" s="165"/>
      <c r="L59" s="3"/>
      <c r="M59" s="174"/>
      <c r="N59" s="174"/>
      <c r="O59" s="189"/>
      <c r="P59" s="176"/>
      <c r="Q59" s="3"/>
      <c r="R59" s="3"/>
      <c r="S59" s="3"/>
      <c r="T59" s="2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15.75" customHeight="1">
      <c r="A60" s="196"/>
      <c r="B60" s="168"/>
      <c r="C60" s="197">
        <f t="shared" ref="C60:C73" si="52">$N$16+$N$28</f>
        <v>18</v>
      </c>
      <c r="D60" s="169">
        <f t="shared" ref="D60:D64" si="53">B60*C60</f>
        <v>0</v>
      </c>
      <c r="E60" s="170">
        <f t="shared" ref="E60:E73" si="54">D60*$E$44</f>
        <v>0</v>
      </c>
      <c r="F60" s="170">
        <f t="shared" ref="F60:F73" si="55">IFERROR(E60/$N$16,0)</f>
        <v>0</v>
      </c>
      <c r="G60" s="170">
        <f t="shared" ref="G60:G73" si="56">IFERROR(E60/$Q$16,0)</f>
        <v>0</v>
      </c>
      <c r="H60" s="171"/>
      <c r="I60" s="172">
        <f t="shared" ref="I60:I73" si="57">H60*$I$47</f>
        <v>0</v>
      </c>
      <c r="J60" s="164"/>
      <c r="K60" s="165"/>
      <c r="L60" s="3"/>
      <c r="M60" s="174"/>
      <c r="N60" s="174"/>
      <c r="O60" s="189"/>
      <c r="P60" s="176"/>
      <c r="Q60" s="3"/>
      <c r="R60" s="3"/>
      <c r="S60" s="3"/>
      <c r="T60" s="2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ht="15.75" customHeight="1">
      <c r="A61" s="167"/>
      <c r="B61" s="169"/>
      <c r="C61" s="197">
        <f t="shared" si="52"/>
        <v>18</v>
      </c>
      <c r="D61" s="169">
        <f t="shared" si="53"/>
        <v>0</v>
      </c>
      <c r="E61" s="170">
        <f t="shared" si="54"/>
        <v>0</v>
      </c>
      <c r="F61" s="170">
        <f t="shared" si="55"/>
        <v>0</v>
      </c>
      <c r="G61" s="170">
        <f t="shared" si="56"/>
        <v>0</v>
      </c>
      <c r="H61" s="171"/>
      <c r="I61" s="172">
        <f t="shared" si="57"/>
        <v>0</v>
      </c>
      <c r="J61" s="164"/>
      <c r="K61" s="165"/>
      <c r="L61" s="3"/>
      <c r="M61" s="174"/>
      <c r="N61" s="174"/>
      <c r="O61" s="189"/>
      <c r="P61" s="176"/>
      <c r="Q61" s="3"/>
      <c r="R61" s="3"/>
      <c r="S61" s="3"/>
      <c r="T61" s="2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ht="15.75" customHeight="1">
      <c r="A62" s="167"/>
      <c r="B62" s="169"/>
      <c r="C62" s="197">
        <f t="shared" si="52"/>
        <v>18</v>
      </c>
      <c r="D62" s="169">
        <f t="shared" si="53"/>
        <v>0</v>
      </c>
      <c r="E62" s="170">
        <f t="shared" si="54"/>
        <v>0</v>
      </c>
      <c r="F62" s="170">
        <f t="shared" si="55"/>
        <v>0</v>
      </c>
      <c r="G62" s="170">
        <f t="shared" si="56"/>
        <v>0</v>
      </c>
      <c r="H62" s="171"/>
      <c r="I62" s="172">
        <f t="shared" si="57"/>
        <v>0</v>
      </c>
      <c r="J62" s="164"/>
      <c r="K62" s="165"/>
      <c r="L62" s="144"/>
      <c r="M62" s="166"/>
      <c r="N62" s="166"/>
      <c r="O62" s="166"/>
      <c r="P62" s="166"/>
      <c r="Q62" s="3"/>
      <c r="R62" s="3"/>
      <c r="S62" s="3"/>
      <c r="T62" s="2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ht="15.75" customHeight="1">
      <c r="A63" s="167"/>
      <c r="B63" s="169"/>
      <c r="C63" s="197">
        <f t="shared" si="52"/>
        <v>18</v>
      </c>
      <c r="D63" s="169">
        <f t="shared" si="53"/>
        <v>0</v>
      </c>
      <c r="E63" s="170">
        <f t="shared" si="54"/>
        <v>0</v>
      </c>
      <c r="F63" s="170">
        <f t="shared" si="55"/>
        <v>0</v>
      </c>
      <c r="G63" s="170">
        <f t="shared" si="56"/>
        <v>0</v>
      </c>
      <c r="H63" s="171"/>
      <c r="I63" s="172">
        <f t="shared" si="57"/>
        <v>0</v>
      </c>
      <c r="J63" s="164"/>
      <c r="K63" s="165"/>
      <c r="L63" s="3"/>
      <c r="M63" s="178"/>
      <c r="N63" s="166"/>
      <c r="O63" s="175"/>
      <c r="P63" s="176"/>
      <c r="Q63" s="3"/>
      <c r="R63" s="3"/>
      <c r="S63" s="3"/>
      <c r="T63" s="2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ht="15.75" customHeight="1">
      <c r="A64" s="167"/>
      <c r="B64" s="169"/>
      <c r="C64" s="197">
        <f t="shared" si="52"/>
        <v>18</v>
      </c>
      <c r="D64" s="169">
        <f t="shared" si="53"/>
        <v>0</v>
      </c>
      <c r="E64" s="170">
        <f t="shared" si="54"/>
        <v>0</v>
      </c>
      <c r="F64" s="170">
        <f t="shared" si="55"/>
        <v>0</v>
      </c>
      <c r="G64" s="170">
        <f t="shared" si="56"/>
        <v>0</v>
      </c>
      <c r="H64" s="171"/>
      <c r="I64" s="172">
        <f t="shared" si="57"/>
        <v>0</v>
      </c>
      <c r="J64" s="164"/>
      <c r="K64" s="165"/>
      <c r="L64" s="166"/>
      <c r="M64" s="178"/>
      <c r="N64" s="166"/>
      <c r="O64" s="175"/>
      <c r="P64" s="176"/>
      <c r="Q64" s="3"/>
      <c r="R64" s="3"/>
      <c r="S64" s="3"/>
      <c r="T64" s="2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ht="15.75" customHeight="1">
      <c r="A65" s="198"/>
      <c r="B65" s="169"/>
      <c r="C65" s="197">
        <f t="shared" si="52"/>
        <v>18</v>
      </c>
      <c r="D65" s="169">
        <f t="shared" ref="D65:D67" si="58">C65*B65</f>
        <v>0</v>
      </c>
      <c r="E65" s="170">
        <f t="shared" si="54"/>
        <v>0</v>
      </c>
      <c r="F65" s="170">
        <f t="shared" si="55"/>
        <v>0</v>
      </c>
      <c r="G65" s="170">
        <f t="shared" si="56"/>
        <v>0</v>
      </c>
      <c r="H65" s="171"/>
      <c r="I65" s="172">
        <f t="shared" si="57"/>
        <v>0</v>
      </c>
      <c r="J65" s="164"/>
      <c r="K65" s="165"/>
      <c r="L65" s="166"/>
      <c r="M65" s="178"/>
      <c r="N65" s="166"/>
      <c r="O65" s="175"/>
      <c r="P65" s="176"/>
      <c r="Q65" s="3"/>
      <c r="R65" s="3"/>
      <c r="S65" s="3"/>
      <c r="T65" s="2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ht="15.75" customHeight="1">
      <c r="A66" s="167"/>
      <c r="B66" s="169"/>
      <c r="C66" s="197">
        <f t="shared" si="52"/>
        <v>18</v>
      </c>
      <c r="D66" s="169">
        <f t="shared" si="58"/>
        <v>0</v>
      </c>
      <c r="E66" s="170">
        <f t="shared" si="54"/>
        <v>0</v>
      </c>
      <c r="F66" s="170">
        <f t="shared" si="55"/>
        <v>0</v>
      </c>
      <c r="G66" s="170">
        <f t="shared" si="56"/>
        <v>0</v>
      </c>
      <c r="H66" s="171"/>
      <c r="I66" s="172">
        <f t="shared" si="57"/>
        <v>0</v>
      </c>
      <c r="J66" s="164"/>
      <c r="K66" s="165"/>
      <c r="L66" s="166"/>
      <c r="M66" s="178"/>
      <c r="N66" s="166"/>
      <c r="O66" s="175"/>
      <c r="P66" s="176"/>
      <c r="Q66" s="3"/>
      <c r="R66" s="3"/>
      <c r="S66" s="3"/>
      <c r="T66" s="2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ht="15.75" customHeight="1">
      <c r="A67" s="66"/>
      <c r="B67" s="181"/>
      <c r="C67" s="188">
        <f t="shared" si="52"/>
        <v>18</v>
      </c>
      <c r="D67" s="181">
        <f t="shared" si="58"/>
        <v>0</v>
      </c>
      <c r="E67" s="67">
        <f t="shared" si="54"/>
        <v>0</v>
      </c>
      <c r="F67" s="170">
        <f t="shared" si="55"/>
        <v>0</v>
      </c>
      <c r="G67" s="170">
        <f t="shared" si="56"/>
        <v>0</v>
      </c>
      <c r="H67" s="180"/>
      <c r="I67" s="172">
        <f t="shared" si="57"/>
        <v>0</v>
      </c>
      <c r="J67" s="164"/>
      <c r="K67" s="165"/>
      <c r="L67" s="166"/>
      <c r="M67" s="178"/>
      <c r="N67" s="166"/>
      <c r="O67" s="175"/>
      <c r="P67" s="176"/>
      <c r="Q67" s="3"/>
      <c r="R67" s="3"/>
      <c r="S67" s="3"/>
      <c r="T67" s="2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ht="15.75" customHeight="1">
      <c r="A68" s="66"/>
      <c r="B68" s="181"/>
      <c r="C68" s="188">
        <f t="shared" si="52"/>
        <v>18</v>
      </c>
      <c r="D68" s="181">
        <f t="shared" ref="D68:D69" si="59">B68*C68</f>
        <v>0</v>
      </c>
      <c r="E68" s="67">
        <f t="shared" si="54"/>
        <v>0</v>
      </c>
      <c r="F68" s="170">
        <f t="shared" si="55"/>
        <v>0</v>
      </c>
      <c r="G68" s="170">
        <f t="shared" si="56"/>
        <v>0</v>
      </c>
      <c r="H68" s="180"/>
      <c r="I68" s="172">
        <f t="shared" si="57"/>
        <v>0</v>
      </c>
      <c r="J68" s="164"/>
      <c r="K68" s="165"/>
      <c r="L68" s="166"/>
      <c r="M68" s="178"/>
      <c r="N68" s="166"/>
      <c r="O68" s="175"/>
      <c r="P68" s="176"/>
      <c r="Q68" s="3"/>
      <c r="R68" s="3"/>
      <c r="S68" s="3"/>
      <c r="T68" s="2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ht="15.75" customHeight="1">
      <c r="A69" s="112"/>
      <c r="B69" s="181"/>
      <c r="C69" s="188">
        <f t="shared" si="52"/>
        <v>18</v>
      </c>
      <c r="D69" s="181">
        <f t="shared" si="59"/>
        <v>0</v>
      </c>
      <c r="E69" s="67">
        <f t="shared" si="54"/>
        <v>0</v>
      </c>
      <c r="F69" s="170">
        <f t="shared" si="55"/>
        <v>0</v>
      </c>
      <c r="G69" s="170">
        <f t="shared" si="56"/>
        <v>0</v>
      </c>
      <c r="H69" s="180"/>
      <c r="I69" s="172">
        <f t="shared" si="57"/>
        <v>0</v>
      </c>
      <c r="J69" s="164"/>
      <c r="K69" s="165"/>
      <c r="L69" s="199"/>
      <c r="M69" s="178"/>
      <c r="N69" s="166"/>
      <c r="O69" s="175"/>
      <c r="P69" s="176"/>
      <c r="Q69" s="3"/>
      <c r="R69" s="3"/>
      <c r="S69" s="3"/>
      <c r="T69" s="2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ht="15.75" customHeight="1">
      <c r="A70" s="112"/>
      <c r="B70" s="181"/>
      <c r="C70" s="188">
        <f t="shared" si="52"/>
        <v>18</v>
      </c>
      <c r="D70" s="181">
        <f t="shared" ref="D70:D71" si="60">C70*B70</f>
        <v>0</v>
      </c>
      <c r="E70" s="67">
        <f t="shared" si="54"/>
        <v>0</v>
      </c>
      <c r="F70" s="170">
        <f t="shared" si="55"/>
        <v>0</v>
      </c>
      <c r="G70" s="170">
        <f t="shared" si="56"/>
        <v>0</v>
      </c>
      <c r="H70" s="180"/>
      <c r="I70" s="172">
        <f t="shared" si="57"/>
        <v>0</v>
      </c>
      <c r="J70" s="164"/>
      <c r="K70" s="165"/>
      <c r="L70" s="166"/>
      <c r="M70" s="178"/>
      <c r="N70" s="166"/>
      <c r="O70" s="175"/>
      <c r="P70" s="176"/>
      <c r="Q70" s="3"/>
      <c r="R70" s="3"/>
      <c r="S70" s="3"/>
      <c r="T70" s="2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ht="15.75" customHeight="1">
      <c r="A71" s="112"/>
      <c r="B71" s="181"/>
      <c r="C71" s="188">
        <f t="shared" si="52"/>
        <v>18</v>
      </c>
      <c r="D71" s="181">
        <f t="shared" si="60"/>
        <v>0</v>
      </c>
      <c r="E71" s="67">
        <f t="shared" si="54"/>
        <v>0</v>
      </c>
      <c r="F71" s="170">
        <f t="shared" si="55"/>
        <v>0</v>
      </c>
      <c r="G71" s="170">
        <f t="shared" si="56"/>
        <v>0</v>
      </c>
      <c r="H71" s="180"/>
      <c r="I71" s="172">
        <f t="shared" si="57"/>
        <v>0</v>
      </c>
      <c r="J71" s="164"/>
      <c r="K71" s="165"/>
      <c r="L71" s="166"/>
      <c r="M71" s="178"/>
      <c r="N71" s="166"/>
      <c r="O71" s="175"/>
      <c r="P71" s="176"/>
      <c r="Q71" s="3"/>
      <c r="R71" s="3"/>
      <c r="S71" s="3"/>
      <c r="T71" s="2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ht="15.75" customHeight="1">
      <c r="A72" s="66"/>
      <c r="B72" s="181"/>
      <c r="C72" s="188">
        <f t="shared" si="52"/>
        <v>18</v>
      </c>
      <c r="D72" s="181">
        <f>B72*C72</f>
        <v>0</v>
      </c>
      <c r="E72" s="67">
        <f t="shared" si="54"/>
        <v>0</v>
      </c>
      <c r="F72" s="170">
        <f t="shared" si="55"/>
        <v>0</v>
      </c>
      <c r="G72" s="170">
        <f t="shared" si="56"/>
        <v>0</v>
      </c>
      <c r="H72" s="180"/>
      <c r="I72" s="172">
        <f t="shared" si="57"/>
        <v>0</v>
      </c>
      <c r="J72" s="164"/>
      <c r="K72" s="165"/>
      <c r="L72" s="3"/>
      <c r="M72" s="166"/>
      <c r="N72" s="174"/>
      <c r="O72" s="175"/>
      <c r="P72" s="175"/>
      <c r="Q72" s="3"/>
      <c r="R72" s="3"/>
      <c r="S72" s="3"/>
      <c r="T72" s="2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ht="15.75" customHeight="1">
      <c r="A73" s="66"/>
      <c r="B73" s="181"/>
      <c r="C73" s="188">
        <f t="shared" si="52"/>
        <v>18</v>
      </c>
      <c r="D73" s="181">
        <f>C73*B73</f>
        <v>0</v>
      </c>
      <c r="E73" s="67">
        <f t="shared" si="54"/>
        <v>0</v>
      </c>
      <c r="F73" s="170">
        <f t="shared" si="55"/>
        <v>0</v>
      </c>
      <c r="G73" s="170">
        <f t="shared" si="56"/>
        <v>0</v>
      </c>
      <c r="H73" s="180"/>
      <c r="I73" s="172">
        <f t="shared" si="57"/>
        <v>0</v>
      </c>
      <c r="J73" s="164"/>
      <c r="K73" s="165"/>
      <c r="L73" s="3"/>
      <c r="M73" s="166"/>
      <c r="N73" s="174"/>
      <c r="O73" s="175"/>
      <c r="P73" s="175"/>
      <c r="Q73" s="3"/>
      <c r="R73" s="3"/>
      <c r="S73" s="3"/>
      <c r="T73" s="2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ht="15.75" customHeight="1">
      <c r="A74" s="190" t="s">
        <v>93</v>
      </c>
      <c r="B74" s="191"/>
      <c r="C74" s="192"/>
      <c r="D74" s="193">
        <f t="shared" ref="D74:I74" si="61">SUM(D75:D82)</f>
        <v>0</v>
      </c>
      <c r="E74" s="194">
        <f t="shared" si="61"/>
        <v>0</v>
      </c>
      <c r="F74" s="194">
        <f t="shared" si="61"/>
        <v>0</v>
      </c>
      <c r="G74" s="194">
        <f t="shared" si="61"/>
        <v>0</v>
      </c>
      <c r="H74" s="195">
        <f t="shared" si="61"/>
        <v>0</v>
      </c>
      <c r="I74" s="163">
        <f t="shared" si="61"/>
        <v>0</v>
      </c>
      <c r="J74" s="164"/>
      <c r="K74" s="165"/>
      <c r="L74" s="3"/>
      <c r="M74" s="166"/>
      <c r="N74" s="174"/>
      <c r="O74" s="175"/>
      <c r="P74" s="175"/>
      <c r="Q74" s="3"/>
      <c r="R74" s="3"/>
      <c r="S74" s="3"/>
      <c r="T74" s="2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ht="15.75" customHeight="1">
      <c r="A75" s="196"/>
      <c r="B75" s="168"/>
      <c r="C75" s="197">
        <f t="shared" ref="C75:C82" si="62">$N$16+$N$28</f>
        <v>18</v>
      </c>
      <c r="D75" s="169">
        <f t="shared" ref="D75:D82" si="63">B75*C75</f>
        <v>0</v>
      </c>
      <c r="E75" s="170">
        <f t="shared" ref="E75:E82" si="64">D75*$E$44</f>
        <v>0</v>
      </c>
      <c r="F75" s="170">
        <f t="shared" ref="F75:F82" si="65">IFERROR(E75/$N$16,0)</f>
        <v>0</v>
      </c>
      <c r="G75" s="170">
        <f t="shared" ref="G75:G82" si="66">IFERROR(E75/$Q$16,0)</f>
        <v>0</v>
      </c>
      <c r="H75" s="171"/>
      <c r="I75" s="172">
        <f t="shared" ref="I75:I82" si="67">H75*$I$47</f>
        <v>0</v>
      </c>
      <c r="J75" s="164"/>
      <c r="K75" s="165"/>
      <c r="L75" s="3"/>
      <c r="M75" s="166"/>
      <c r="N75" s="174"/>
      <c r="O75" s="175"/>
      <c r="P75" s="175"/>
      <c r="Q75" s="3"/>
      <c r="R75" s="3"/>
      <c r="S75" s="3"/>
      <c r="T75" s="2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ht="15.75" customHeight="1">
      <c r="A76" s="167"/>
      <c r="B76" s="169"/>
      <c r="C76" s="197">
        <f t="shared" si="62"/>
        <v>18</v>
      </c>
      <c r="D76" s="169">
        <f t="shared" si="63"/>
        <v>0</v>
      </c>
      <c r="E76" s="170">
        <f t="shared" si="64"/>
        <v>0</v>
      </c>
      <c r="F76" s="170">
        <f t="shared" si="65"/>
        <v>0</v>
      </c>
      <c r="G76" s="170">
        <f t="shared" si="66"/>
        <v>0</v>
      </c>
      <c r="H76" s="171"/>
      <c r="I76" s="172">
        <f t="shared" si="67"/>
        <v>0</v>
      </c>
      <c r="J76" s="164"/>
      <c r="K76" s="165"/>
      <c r="L76" s="3"/>
      <c r="M76" s="166"/>
      <c r="N76" s="174"/>
      <c r="O76" s="175"/>
      <c r="P76" s="175"/>
      <c r="Q76" s="3"/>
      <c r="R76" s="3"/>
      <c r="S76" s="3"/>
      <c r="T76" s="2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ht="15.75" customHeight="1">
      <c r="A77" s="167"/>
      <c r="B77" s="169"/>
      <c r="C77" s="197">
        <f t="shared" si="62"/>
        <v>18</v>
      </c>
      <c r="D77" s="169">
        <f t="shared" si="63"/>
        <v>0</v>
      </c>
      <c r="E77" s="170">
        <f t="shared" si="64"/>
        <v>0</v>
      </c>
      <c r="F77" s="170">
        <f t="shared" si="65"/>
        <v>0</v>
      </c>
      <c r="G77" s="170">
        <f t="shared" si="66"/>
        <v>0</v>
      </c>
      <c r="H77" s="171"/>
      <c r="I77" s="172">
        <f t="shared" si="67"/>
        <v>0</v>
      </c>
      <c r="J77" s="164"/>
      <c r="K77" s="165"/>
      <c r="L77" s="3"/>
      <c r="M77" s="166"/>
      <c r="N77" s="174"/>
      <c r="O77" s="175"/>
      <c r="P77" s="175"/>
      <c r="Q77" s="3"/>
      <c r="R77" s="3"/>
      <c r="S77" s="3"/>
      <c r="T77" s="2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ht="15.75" customHeight="1">
      <c r="A78" s="66"/>
      <c r="B78" s="181"/>
      <c r="C78" s="188">
        <f t="shared" si="62"/>
        <v>18</v>
      </c>
      <c r="D78" s="181">
        <f t="shared" si="63"/>
        <v>0</v>
      </c>
      <c r="E78" s="67">
        <f t="shared" si="64"/>
        <v>0</v>
      </c>
      <c r="F78" s="170">
        <f t="shared" si="65"/>
        <v>0</v>
      </c>
      <c r="G78" s="170">
        <f t="shared" si="66"/>
        <v>0</v>
      </c>
      <c r="H78" s="180"/>
      <c r="I78" s="172">
        <f t="shared" si="67"/>
        <v>0</v>
      </c>
      <c r="J78" s="164"/>
      <c r="K78" s="165"/>
      <c r="L78" s="3"/>
      <c r="M78" s="166"/>
      <c r="N78" s="174"/>
      <c r="O78" s="175"/>
      <c r="P78" s="175"/>
      <c r="Q78" s="3"/>
      <c r="R78" s="3"/>
      <c r="S78" s="3"/>
      <c r="T78" s="2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ht="15.75" customHeight="1">
      <c r="A79" s="66"/>
      <c r="B79" s="181"/>
      <c r="C79" s="188">
        <f t="shared" si="62"/>
        <v>18</v>
      </c>
      <c r="D79" s="181">
        <f t="shared" si="63"/>
        <v>0</v>
      </c>
      <c r="E79" s="67">
        <f t="shared" si="64"/>
        <v>0</v>
      </c>
      <c r="F79" s="170">
        <f t="shared" si="65"/>
        <v>0</v>
      </c>
      <c r="G79" s="170">
        <f t="shared" si="66"/>
        <v>0</v>
      </c>
      <c r="H79" s="180"/>
      <c r="I79" s="172">
        <f t="shared" si="67"/>
        <v>0</v>
      </c>
      <c r="J79" s="164"/>
      <c r="K79" s="165"/>
      <c r="L79" s="144"/>
      <c r="M79" s="166"/>
      <c r="N79" s="166"/>
      <c r="O79" s="166"/>
      <c r="P79" s="166"/>
      <c r="Q79" s="3"/>
      <c r="R79" s="3"/>
      <c r="S79" s="3"/>
      <c r="T79" s="2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ht="15.75" customHeight="1">
      <c r="A80" s="66"/>
      <c r="B80" s="181"/>
      <c r="C80" s="188">
        <f t="shared" si="62"/>
        <v>18</v>
      </c>
      <c r="D80" s="181">
        <f t="shared" si="63"/>
        <v>0</v>
      </c>
      <c r="E80" s="67">
        <f t="shared" si="64"/>
        <v>0</v>
      </c>
      <c r="F80" s="170">
        <f t="shared" si="65"/>
        <v>0</v>
      </c>
      <c r="G80" s="170">
        <f t="shared" si="66"/>
        <v>0</v>
      </c>
      <c r="H80" s="180"/>
      <c r="I80" s="172">
        <f t="shared" si="67"/>
        <v>0</v>
      </c>
      <c r="J80" s="164"/>
      <c r="K80" s="165"/>
      <c r="L80" s="166"/>
      <c r="M80" s="178"/>
      <c r="N80" s="166"/>
      <c r="O80" s="175"/>
      <c r="P80" s="176"/>
      <c r="Q80" s="3"/>
      <c r="R80" s="3"/>
      <c r="S80" s="3"/>
      <c r="T80" s="2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ht="15.75" customHeight="1">
      <c r="A81" s="66"/>
      <c r="B81" s="181"/>
      <c r="C81" s="188">
        <f t="shared" si="62"/>
        <v>18</v>
      </c>
      <c r="D81" s="181">
        <f t="shared" si="63"/>
        <v>0</v>
      </c>
      <c r="E81" s="67">
        <f t="shared" si="64"/>
        <v>0</v>
      </c>
      <c r="F81" s="170">
        <f t="shared" si="65"/>
        <v>0</v>
      </c>
      <c r="G81" s="170">
        <f t="shared" si="66"/>
        <v>0</v>
      </c>
      <c r="H81" s="180"/>
      <c r="I81" s="172">
        <f t="shared" si="67"/>
        <v>0</v>
      </c>
      <c r="J81" s="164"/>
      <c r="K81" s="165"/>
      <c r="L81" s="166"/>
      <c r="M81" s="178"/>
      <c r="N81" s="166"/>
      <c r="O81" s="175"/>
      <c r="P81" s="176"/>
      <c r="Q81" s="3"/>
      <c r="R81" s="3"/>
      <c r="S81" s="3"/>
      <c r="T81" s="2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ht="15.75" customHeight="1">
      <c r="A82" s="200"/>
      <c r="B82" s="201"/>
      <c r="C82" s="202">
        <f t="shared" si="62"/>
        <v>18</v>
      </c>
      <c r="D82" s="201">
        <f t="shared" si="63"/>
        <v>0</v>
      </c>
      <c r="E82" s="140">
        <f t="shared" si="64"/>
        <v>0</v>
      </c>
      <c r="F82" s="203">
        <f t="shared" si="65"/>
        <v>0</v>
      </c>
      <c r="G82" s="203">
        <f t="shared" si="66"/>
        <v>0</v>
      </c>
      <c r="H82" s="204"/>
      <c r="I82" s="205">
        <f t="shared" si="67"/>
        <v>0</v>
      </c>
      <c r="J82" s="164"/>
      <c r="K82" s="165"/>
      <c r="L82" s="166"/>
      <c r="M82" s="178"/>
      <c r="N82" s="166"/>
      <c r="O82" s="175"/>
      <c r="P82" s="176"/>
      <c r="Q82" s="3"/>
      <c r="R82" s="3"/>
      <c r="S82" s="3"/>
      <c r="T82" s="2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ht="15.75" customHeight="1">
      <c r="A83" s="3"/>
      <c r="B83" s="3"/>
      <c r="C83" s="3"/>
      <c r="D83" s="3"/>
      <c r="E83" s="3"/>
      <c r="F83" s="3"/>
      <c r="G83" s="3"/>
      <c r="H83" s="206"/>
      <c r="I83" s="207"/>
      <c r="J83" s="1"/>
      <c r="K83" s="78"/>
      <c r="L83" s="166"/>
      <c r="M83" s="178"/>
      <c r="N83" s="166"/>
      <c r="O83" s="175"/>
      <c r="P83" s="176"/>
      <c r="Q83" s="3"/>
      <c r="R83" s="3"/>
      <c r="S83" s="3"/>
      <c r="T83" s="2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ht="15.75" customHeight="1">
      <c r="A84" s="208" t="s">
        <v>122</v>
      </c>
      <c r="B84" s="209"/>
      <c r="C84" s="210"/>
      <c r="D84" s="211">
        <f t="shared" ref="D84:F84" si="68">SUM(D85:D89)</f>
        <v>1229.7402000000002</v>
      </c>
      <c r="E84" s="211">
        <f t="shared" si="68"/>
        <v>81.982680000000016</v>
      </c>
      <c r="F84" s="211">
        <f t="shared" si="68"/>
        <v>13.663780000000001</v>
      </c>
      <c r="G84" s="44">
        <f>SUM(G85:G88)</f>
        <v>1229.7402000000002</v>
      </c>
      <c r="H84" s="206"/>
      <c r="I84" s="207"/>
      <c r="J84" s="1"/>
      <c r="K84" s="78"/>
      <c r="L84" s="166"/>
      <c r="M84" s="178"/>
      <c r="N84" s="166"/>
      <c r="O84" s="175"/>
      <c r="P84" s="176"/>
      <c r="Q84" s="3"/>
      <c r="R84" s="3"/>
      <c r="S84" s="3"/>
      <c r="T84" s="2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ht="15.75" customHeight="1">
      <c r="A85" s="66" t="s">
        <v>123</v>
      </c>
      <c r="B85" s="67">
        <f>IFERROR(((S21*Q21*N21)+(S22*Q22*N22)+(S24*Q24*N24)+(S25*Q25*N25)+(S23*Q23*N23)+(S26*Q26*N26)+(S27*Q27*N27))/C85,0)</f>
        <v>7.2660000000000009</v>
      </c>
      <c r="C85" s="66">
        <f t="shared" ref="C85:C89" si="69">$Q$16</f>
        <v>90</v>
      </c>
      <c r="D85" s="67">
        <f>IFERROR(C85*B85,0)</f>
        <v>653.94000000000005</v>
      </c>
      <c r="E85" s="67">
        <f t="shared" ref="E85:E89" si="70">IFERROR(D85/$N$16,0)</f>
        <v>43.596000000000004</v>
      </c>
      <c r="F85" s="67">
        <f t="shared" ref="F85:F89" si="71">IFERROR(D85/$Q$16,0)</f>
        <v>7.2660000000000009</v>
      </c>
      <c r="G85" s="50">
        <f t="shared" ref="G85:G89" si="72">D85</f>
        <v>653.94000000000005</v>
      </c>
      <c r="H85" s="1"/>
      <c r="I85" s="2"/>
      <c r="J85" s="1"/>
      <c r="K85" s="78"/>
      <c r="L85" s="166"/>
      <c r="M85" s="166"/>
      <c r="N85" s="174"/>
      <c r="O85" s="175"/>
      <c r="P85" s="175"/>
      <c r="Q85" s="3"/>
      <c r="R85" s="3"/>
      <c r="S85" s="3"/>
      <c r="T85" s="2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ht="15.75" customHeight="1">
      <c r="A86" s="66" t="s">
        <v>124</v>
      </c>
      <c r="B86" s="67">
        <f>IFERROR(B85*33%,0)</f>
        <v>2.3977800000000005</v>
      </c>
      <c r="C86" s="66">
        <f t="shared" si="69"/>
        <v>90</v>
      </c>
      <c r="D86" s="67">
        <f t="shared" ref="D86:D87" si="73">C86*B86</f>
        <v>215.80020000000005</v>
      </c>
      <c r="E86" s="67">
        <f t="shared" si="70"/>
        <v>14.386680000000004</v>
      </c>
      <c r="F86" s="67">
        <f t="shared" si="71"/>
        <v>2.3977800000000005</v>
      </c>
      <c r="G86" s="50">
        <f t="shared" si="72"/>
        <v>215.80020000000005</v>
      </c>
      <c r="H86" s="1"/>
      <c r="I86" s="2"/>
      <c r="J86" s="1"/>
      <c r="K86" s="78"/>
      <c r="L86" s="166"/>
      <c r="M86" s="166"/>
      <c r="N86" s="174"/>
      <c r="O86" s="175"/>
      <c r="P86" s="175"/>
      <c r="Q86" s="3"/>
      <c r="R86" s="3"/>
      <c r="S86" s="3"/>
      <c r="T86" s="2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ht="15.75" customHeight="1">
      <c r="A87" s="66" t="s">
        <v>125</v>
      </c>
      <c r="B87" s="67">
        <v>4</v>
      </c>
      <c r="C87" s="66">
        <f t="shared" si="69"/>
        <v>90</v>
      </c>
      <c r="D87" s="67">
        <f t="shared" si="73"/>
        <v>360</v>
      </c>
      <c r="E87" s="67">
        <f t="shared" si="70"/>
        <v>24</v>
      </c>
      <c r="F87" s="67">
        <f t="shared" si="71"/>
        <v>4</v>
      </c>
      <c r="G87" s="50">
        <f t="shared" si="72"/>
        <v>360</v>
      </c>
      <c r="H87" s="1"/>
      <c r="I87" s="2"/>
      <c r="J87" s="1"/>
      <c r="K87" s="78"/>
      <c r="L87" s="166"/>
      <c r="M87" s="166"/>
      <c r="N87" s="174"/>
      <c r="O87" s="175"/>
      <c r="P87" s="175"/>
      <c r="Q87" s="3"/>
      <c r="R87" s="3"/>
      <c r="S87" s="3"/>
      <c r="T87" s="2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ht="15.75" customHeight="1">
      <c r="A88" s="212" t="s">
        <v>126</v>
      </c>
      <c r="B88" s="67">
        <f>IFERROR(0/C88,0)</f>
        <v>0</v>
      </c>
      <c r="C88" s="66">
        <f t="shared" si="69"/>
        <v>90</v>
      </c>
      <c r="D88" s="67">
        <f t="shared" ref="D88:D89" si="74">IFERROR(C88*B88,0)</f>
        <v>0</v>
      </c>
      <c r="E88" s="67">
        <f t="shared" si="70"/>
        <v>0</v>
      </c>
      <c r="F88" s="67">
        <f t="shared" si="71"/>
        <v>0</v>
      </c>
      <c r="G88" s="50">
        <f t="shared" si="72"/>
        <v>0</v>
      </c>
      <c r="H88" s="1"/>
      <c r="I88" s="2"/>
      <c r="J88" s="1"/>
      <c r="K88" s="78"/>
      <c r="L88" s="166"/>
      <c r="M88" s="166"/>
      <c r="N88" s="174"/>
      <c r="O88" s="175"/>
      <c r="P88" s="175"/>
      <c r="Q88" s="3"/>
      <c r="R88" s="3"/>
      <c r="S88" s="3"/>
      <c r="T88" s="2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ht="15.75" customHeight="1">
      <c r="A89" s="212" t="s">
        <v>127</v>
      </c>
      <c r="B89" s="67">
        <f>B88*45%</f>
        <v>0</v>
      </c>
      <c r="C89" s="66">
        <f t="shared" si="69"/>
        <v>90</v>
      </c>
      <c r="D89" s="67">
        <f t="shared" si="74"/>
        <v>0</v>
      </c>
      <c r="E89" s="67">
        <f t="shared" si="70"/>
        <v>0</v>
      </c>
      <c r="F89" s="67">
        <f t="shared" si="71"/>
        <v>0</v>
      </c>
      <c r="G89" s="50">
        <f t="shared" si="72"/>
        <v>0</v>
      </c>
      <c r="H89" s="1"/>
      <c r="I89" s="2"/>
      <c r="J89" s="1"/>
      <c r="K89" s="78"/>
      <c r="L89" s="166"/>
      <c r="M89" s="166"/>
      <c r="N89" s="174"/>
      <c r="O89" s="175"/>
      <c r="P89" s="175"/>
      <c r="Q89" s="3"/>
      <c r="R89" s="3"/>
      <c r="S89" s="3"/>
      <c r="T89" s="2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ht="15.75" customHeight="1">
      <c r="A90" s="213" t="s">
        <v>128</v>
      </c>
      <c r="B90" s="214"/>
      <c r="C90" s="215"/>
      <c r="D90" s="216">
        <f t="shared" ref="D90:G90" si="75">SUM(D91:D92)</f>
        <v>87</v>
      </c>
      <c r="E90" s="216">
        <f t="shared" si="75"/>
        <v>5.8</v>
      </c>
      <c r="F90" s="216">
        <f t="shared" si="75"/>
        <v>0.96666666666666667</v>
      </c>
      <c r="G90" s="217">
        <f t="shared" si="75"/>
        <v>87</v>
      </c>
      <c r="H90" s="1"/>
      <c r="I90" s="2"/>
      <c r="J90" s="1"/>
      <c r="K90" s="78"/>
      <c r="L90" s="3"/>
      <c r="M90" s="3"/>
      <c r="N90" s="3"/>
      <c r="O90" s="3"/>
      <c r="P90" s="3"/>
      <c r="Q90" s="3"/>
      <c r="R90" s="3"/>
      <c r="S90" s="3"/>
      <c r="T90" s="2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ht="15.75" customHeight="1">
      <c r="A91" s="66" t="s">
        <v>129</v>
      </c>
      <c r="B91" s="67">
        <f>$P$18*1%</f>
        <v>87</v>
      </c>
      <c r="C91" s="66">
        <v>1</v>
      </c>
      <c r="D91" s="67">
        <f>C91*B91</f>
        <v>87</v>
      </c>
      <c r="E91" s="67">
        <f>IFERROR(D91/$N$16,0)</f>
        <v>5.8</v>
      </c>
      <c r="F91" s="67">
        <f t="shared" ref="F91:F92" si="76">IFERROR(D91/$Q$16,0)</f>
        <v>0.96666666666666667</v>
      </c>
      <c r="G91" s="50">
        <f>D91</f>
        <v>87</v>
      </c>
      <c r="H91" s="1"/>
      <c r="I91" s="2"/>
      <c r="J91" s="1"/>
      <c r="K91" s="78"/>
      <c r="L91" s="3"/>
      <c r="M91" s="166"/>
      <c r="N91" s="166"/>
      <c r="O91" s="3"/>
      <c r="P91" s="3"/>
      <c r="Q91" s="3"/>
      <c r="R91" s="3"/>
      <c r="S91" s="3"/>
      <c r="T91" s="2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ht="15.75" customHeight="1">
      <c r="A92" s="66"/>
      <c r="B92" s="67"/>
      <c r="C92" s="66"/>
      <c r="D92" s="67"/>
      <c r="E92" s="67"/>
      <c r="F92" s="67">
        <f t="shared" si="76"/>
        <v>0</v>
      </c>
      <c r="G92" s="50"/>
      <c r="H92" s="1"/>
      <c r="I92" s="2"/>
      <c r="J92" s="1"/>
      <c r="K92" s="78"/>
      <c r="L92" s="3"/>
      <c r="M92" s="218"/>
      <c r="N92" s="219"/>
      <c r="O92" s="3"/>
      <c r="P92" s="3"/>
      <c r="Q92" s="3"/>
      <c r="R92" s="3"/>
      <c r="S92" s="3"/>
      <c r="T92" s="2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ht="15.75" customHeight="1">
      <c r="A93" s="213" t="s">
        <v>130</v>
      </c>
      <c r="B93" s="214"/>
      <c r="C93" s="215"/>
      <c r="D93" s="216">
        <f t="shared" ref="D93:G93" si="77">SUM(D94:D95)</f>
        <v>114.3</v>
      </c>
      <c r="E93" s="216">
        <f t="shared" si="77"/>
        <v>7.62</v>
      </c>
      <c r="F93" s="216">
        <f t="shared" si="77"/>
        <v>1.27</v>
      </c>
      <c r="G93" s="44">
        <f t="shared" si="77"/>
        <v>114.3</v>
      </c>
      <c r="H93" s="1"/>
      <c r="I93" s="2"/>
      <c r="J93" s="1"/>
      <c r="K93" s="78"/>
      <c r="L93" s="3"/>
      <c r="M93" s="3"/>
      <c r="N93" s="3"/>
      <c r="O93" s="3"/>
      <c r="P93" s="3"/>
      <c r="Q93" s="3"/>
      <c r="R93" s="3"/>
      <c r="S93" s="3"/>
      <c r="T93" s="2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ht="15.75" customHeight="1">
      <c r="A94" s="220" t="s">
        <v>131</v>
      </c>
      <c r="B94" s="67">
        <f>7.62</f>
        <v>7.62</v>
      </c>
      <c r="C94" s="66">
        <f>$N$16</f>
        <v>15</v>
      </c>
      <c r="D94" s="67">
        <f t="shared" ref="D94:D95" si="78">C94*B94</f>
        <v>114.3</v>
      </c>
      <c r="E94" s="67">
        <f t="shared" ref="E94:E95" si="79">IFERROR(D94/$N$16,0)</f>
        <v>7.62</v>
      </c>
      <c r="F94" s="67">
        <f t="shared" ref="F94:F95" si="80">IFERROR(D94/$Q$16,0)</f>
        <v>1.27</v>
      </c>
      <c r="G94" s="50">
        <f>D94</f>
        <v>114.3</v>
      </c>
      <c r="H94" s="221"/>
      <c r="I94" s="2"/>
      <c r="J94" s="1"/>
      <c r="K94" s="78"/>
      <c r="L94" s="3"/>
      <c r="M94" s="3"/>
      <c r="N94" s="3"/>
      <c r="O94" s="3"/>
      <c r="P94" s="3"/>
      <c r="Q94" s="3"/>
      <c r="R94" s="3"/>
      <c r="S94" s="3"/>
      <c r="T94" s="2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ht="15.75" customHeight="1">
      <c r="A95" s="141"/>
      <c r="B95" s="140"/>
      <c r="C95" s="141"/>
      <c r="D95" s="140">
        <f t="shared" si="78"/>
        <v>0</v>
      </c>
      <c r="E95" s="140">
        <f t="shared" si="79"/>
        <v>0</v>
      </c>
      <c r="F95" s="140">
        <f t="shared" si="80"/>
        <v>0</v>
      </c>
      <c r="G95" s="143"/>
      <c r="H95" s="1"/>
      <c r="I95" s="2"/>
      <c r="J95" s="1"/>
      <c r="K95" s="78"/>
      <c r="L95" s="3"/>
      <c r="M95" s="3"/>
      <c r="N95" s="3"/>
      <c r="O95" s="3"/>
      <c r="P95" s="3"/>
      <c r="Q95" s="3"/>
      <c r="R95" s="3"/>
      <c r="S95" s="3"/>
      <c r="T95" s="2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ht="15.75" customHeight="1">
      <c r="A96" s="3"/>
      <c r="B96" s="3"/>
      <c r="C96" s="3"/>
      <c r="D96" s="3"/>
      <c r="E96" s="3"/>
      <c r="F96" s="3"/>
      <c r="G96" s="3"/>
      <c r="H96" s="1"/>
      <c r="I96" s="2"/>
      <c r="J96" s="1"/>
      <c r="K96" s="78"/>
      <c r="L96" s="3"/>
      <c r="M96" s="3"/>
      <c r="N96" s="3"/>
      <c r="O96" s="3"/>
      <c r="P96" s="3"/>
      <c r="Q96" s="3"/>
      <c r="R96" s="3"/>
      <c r="S96" s="3"/>
      <c r="T96" s="2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ht="15.75" customHeight="1">
      <c r="A97" s="208" t="s">
        <v>132</v>
      </c>
      <c r="B97" s="209"/>
      <c r="C97" s="210"/>
      <c r="D97" s="211">
        <f t="shared" ref="D97:G97" si="81">SUM(D98:D102)</f>
        <v>0</v>
      </c>
      <c r="E97" s="211">
        <f t="shared" si="81"/>
        <v>0</v>
      </c>
      <c r="F97" s="211">
        <f t="shared" si="81"/>
        <v>0</v>
      </c>
      <c r="G97" s="44">
        <f t="shared" si="81"/>
        <v>0</v>
      </c>
      <c r="H97" s="1"/>
      <c r="I97" s="2"/>
      <c r="J97" s="1"/>
      <c r="K97" s="78"/>
      <c r="L97" s="3"/>
      <c r="M97" s="3"/>
      <c r="N97" s="3"/>
      <c r="O97" s="3"/>
      <c r="P97" s="3"/>
      <c r="Q97" s="3"/>
      <c r="R97" s="3"/>
      <c r="S97" s="3"/>
      <c r="T97" s="2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ht="15.75" customHeight="1">
      <c r="A98" s="66" t="s">
        <v>133</v>
      </c>
      <c r="B98" s="67"/>
      <c r="C98" s="66">
        <f>$N$16+$N$28</f>
        <v>18</v>
      </c>
      <c r="D98" s="67">
        <f t="shared" ref="D98:D102" si="82">C98*B98</f>
        <v>0</v>
      </c>
      <c r="E98" s="67">
        <f t="shared" ref="E98:E102" si="83">IFERROR(D98/$N$16,0)</f>
        <v>0</v>
      </c>
      <c r="F98" s="67">
        <f t="shared" ref="F98:F102" si="84">IFERROR(D98/$Q$16,0)</f>
        <v>0</v>
      </c>
      <c r="G98" s="50"/>
      <c r="H98" s="1"/>
      <c r="I98" s="2"/>
      <c r="J98" s="1"/>
      <c r="K98" s="78"/>
      <c r="L98" s="3"/>
      <c r="M98" s="3"/>
      <c r="N98" s="3"/>
      <c r="O98" s="3"/>
      <c r="P98" s="3"/>
      <c r="Q98" s="3"/>
      <c r="R98" s="3"/>
      <c r="S98" s="3"/>
      <c r="T98" s="2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ht="15.75" customHeight="1">
      <c r="A99" s="66" t="s">
        <v>134</v>
      </c>
      <c r="B99" s="67"/>
      <c r="C99" s="66"/>
      <c r="D99" s="67">
        <f t="shared" si="82"/>
        <v>0</v>
      </c>
      <c r="E99" s="67">
        <f t="shared" si="83"/>
        <v>0</v>
      </c>
      <c r="F99" s="67">
        <f t="shared" si="84"/>
        <v>0</v>
      </c>
      <c r="G99" s="50"/>
      <c r="H99" s="1"/>
      <c r="I99" s="2"/>
      <c r="J99" s="1"/>
      <c r="K99" s="78"/>
      <c r="L99" s="3"/>
      <c r="M99" s="3"/>
      <c r="N99" s="3"/>
      <c r="O99" s="3"/>
      <c r="P99" s="3"/>
      <c r="Q99" s="3"/>
      <c r="R99" s="3"/>
      <c r="S99" s="3"/>
      <c r="T99" s="2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ht="15.75" customHeight="1">
      <c r="A100" s="66"/>
      <c r="B100" s="67"/>
      <c r="C100" s="66"/>
      <c r="D100" s="67">
        <f t="shared" si="82"/>
        <v>0</v>
      </c>
      <c r="E100" s="67">
        <f t="shared" si="83"/>
        <v>0</v>
      </c>
      <c r="F100" s="67">
        <f t="shared" si="84"/>
        <v>0</v>
      </c>
      <c r="G100" s="50"/>
      <c r="H100" s="1"/>
      <c r="I100" s="2"/>
      <c r="J100" s="1"/>
      <c r="K100" s="78"/>
      <c r="L100" s="3"/>
      <c r="M100" s="3"/>
      <c r="N100" s="3"/>
      <c r="O100" s="3"/>
      <c r="P100" s="3"/>
      <c r="Q100" s="3"/>
      <c r="R100" s="3"/>
      <c r="S100" s="3"/>
      <c r="T100" s="2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ht="15.75" customHeight="1">
      <c r="A101" s="66"/>
      <c r="B101" s="67"/>
      <c r="C101" s="66"/>
      <c r="D101" s="67">
        <f t="shared" si="82"/>
        <v>0</v>
      </c>
      <c r="E101" s="67">
        <f t="shared" si="83"/>
        <v>0</v>
      </c>
      <c r="F101" s="67">
        <f t="shared" si="84"/>
        <v>0</v>
      </c>
      <c r="G101" s="50"/>
      <c r="H101" s="1"/>
      <c r="I101" s="2"/>
      <c r="J101" s="1"/>
      <c r="K101" s="78"/>
      <c r="L101" s="3"/>
      <c r="M101" s="3"/>
      <c r="N101" s="3"/>
      <c r="O101" s="3"/>
      <c r="P101" s="3"/>
      <c r="Q101" s="3"/>
      <c r="R101" s="3"/>
      <c r="S101" s="3"/>
      <c r="T101" s="2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ht="15.75" customHeight="1">
      <c r="A102" s="66"/>
      <c r="B102" s="67"/>
      <c r="C102" s="66"/>
      <c r="D102" s="67">
        <f t="shared" si="82"/>
        <v>0</v>
      </c>
      <c r="E102" s="67">
        <f t="shared" si="83"/>
        <v>0</v>
      </c>
      <c r="F102" s="67">
        <f t="shared" si="84"/>
        <v>0</v>
      </c>
      <c r="G102" s="50"/>
      <c r="H102" s="1"/>
      <c r="I102" s="2"/>
      <c r="J102" s="1"/>
      <c r="K102" s="78"/>
      <c r="L102" s="3"/>
      <c r="M102" s="3"/>
      <c r="N102" s="3"/>
      <c r="O102" s="3"/>
      <c r="P102" s="3"/>
      <c r="Q102" s="3"/>
      <c r="R102" s="3"/>
      <c r="S102" s="3"/>
      <c r="T102" s="2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ht="15.75" customHeight="1">
      <c r="A103" s="208" t="s">
        <v>135</v>
      </c>
      <c r="B103" s="209"/>
      <c r="C103" s="210"/>
      <c r="D103" s="211">
        <f t="shared" ref="D103:G103" si="85">SUM(D104:D113)</f>
        <v>0</v>
      </c>
      <c r="E103" s="211">
        <f t="shared" si="85"/>
        <v>0</v>
      </c>
      <c r="F103" s="211">
        <f t="shared" si="85"/>
        <v>0</v>
      </c>
      <c r="G103" s="44">
        <f t="shared" si="85"/>
        <v>0</v>
      </c>
      <c r="H103" s="1"/>
      <c r="I103" s="2"/>
      <c r="J103" s="1"/>
      <c r="K103" s="78"/>
      <c r="L103" s="3"/>
      <c r="M103" s="3"/>
      <c r="N103" s="3"/>
      <c r="O103" s="3"/>
      <c r="P103" s="3"/>
      <c r="Q103" s="3"/>
      <c r="R103" s="3"/>
      <c r="S103" s="3"/>
      <c r="T103" s="2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ht="15.75" customHeight="1">
      <c r="A104" s="66"/>
      <c r="B104" s="67"/>
      <c r="C104" s="66"/>
      <c r="D104" s="67">
        <f t="shared" ref="D104:D113" si="86">C104*B104</f>
        <v>0</v>
      </c>
      <c r="E104" s="67">
        <f t="shared" ref="E104:E113" si="87">IFERROR(D104/$N$16,0)</f>
        <v>0</v>
      </c>
      <c r="F104" s="67">
        <f t="shared" ref="F104:F113" si="88">IFERROR(D104/$Q$16,0)</f>
        <v>0</v>
      </c>
      <c r="G104" s="50"/>
      <c r="H104" s="1"/>
      <c r="I104" s="2"/>
      <c r="J104" s="1"/>
      <c r="K104" s="78"/>
      <c r="L104" s="3"/>
      <c r="M104" s="3"/>
      <c r="N104" s="3"/>
      <c r="O104" s="3"/>
      <c r="P104" s="3"/>
      <c r="Q104" s="3"/>
      <c r="R104" s="3"/>
      <c r="S104" s="3"/>
      <c r="T104" s="2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ht="15.75" customHeight="1">
      <c r="A105" s="66"/>
      <c r="B105" s="67"/>
      <c r="C105" s="66">
        <f t="shared" ref="C105:C113" si="89">$Q$16</f>
        <v>90</v>
      </c>
      <c r="D105" s="67">
        <f t="shared" si="86"/>
        <v>0</v>
      </c>
      <c r="E105" s="67">
        <f t="shared" si="87"/>
        <v>0</v>
      </c>
      <c r="F105" s="67">
        <f t="shared" si="88"/>
        <v>0</v>
      </c>
      <c r="G105" s="50"/>
      <c r="H105" s="1"/>
      <c r="I105" s="2"/>
      <c r="J105" s="1"/>
      <c r="K105" s="78"/>
      <c r="L105" s="3"/>
      <c r="M105" s="3"/>
      <c r="N105" s="3"/>
      <c r="O105" s="3"/>
      <c r="P105" s="3"/>
      <c r="Q105" s="3"/>
      <c r="R105" s="3"/>
      <c r="S105" s="3"/>
      <c r="T105" s="2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ht="15.75" customHeight="1">
      <c r="A106" s="222"/>
      <c r="B106" s="223"/>
      <c r="C106" s="224">
        <f t="shared" si="89"/>
        <v>90</v>
      </c>
      <c r="D106" s="223">
        <f t="shared" si="86"/>
        <v>0</v>
      </c>
      <c r="E106" s="67">
        <f t="shared" si="87"/>
        <v>0</v>
      </c>
      <c r="F106" s="67">
        <f t="shared" si="88"/>
        <v>0</v>
      </c>
      <c r="G106" s="50"/>
      <c r="H106" s="1"/>
      <c r="I106" s="2"/>
      <c r="J106" s="1"/>
      <c r="K106" s="78"/>
      <c r="L106" s="3"/>
      <c r="M106" s="3"/>
      <c r="N106" s="3"/>
      <c r="O106" s="3"/>
      <c r="P106" s="3"/>
      <c r="Q106" s="3"/>
      <c r="R106" s="3"/>
      <c r="S106" s="3"/>
      <c r="T106" s="2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15.75" customHeight="1">
      <c r="A107" s="222"/>
      <c r="B107" s="223"/>
      <c r="C107" s="224">
        <f t="shared" si="89"/>
        <v>90</v>
      </c>
      <c r="D107" s="223">
        <f t="shared" si="86"/>
        <v>0</v>
      </c>
      <c r="E107" s="67">
        <f t="shared" si="87"/>
        <v>0</v>
      </c>
      <c r="F107" s="67">
        <f t="shared" si="88"/>
        <v>0</v>
      </c>
      <c r="G107" s="50"/>
      <c r="H107" s="1"/>
      <c r="I107" s="2"/>
      <c r="J107" s="1"/>
      <c r="K107" s="78"/>
      <c r="L107" s="3"/>
      <c r="M107" s="3"/>
      <c r="N107" s="3"/>
      <c r="O107" s="3"/>
      <c r="P107" s="3"/>
      <c r="Q107" s="3"/>
      <c r="R107" s="3"/>
      <c r="S107" s="3"/>
      <c r="T107" s="2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ht="15.75" customHeight="1">
      <c r="A108" s="222"/>
      <c r="B108" s="223"/>
      <c r="C108" s="224">
        <f t="shared" si="89"/>
        <v>90</v>
      </c>
      <c r="D108" s="223">
        <f t="shared" si="86"/>
        <v>0</v>
      </c>
      <c r="E108" s="67">
        <f t="shared" si="87"/>
        <v>0</v>
      </c>
      <c r="F108" s="67">
        <f t="shared" si="88"/>
        <v>0</v>
      </c>
      <c r="G108" s="50"/>
      <c r="H108" s="1"/>
      <c r="I108" s="2"/>
      <c r="J108" s="1"/>
      <c r="K108" s="78"/>
      <c r="L108" s="3"/>
      <c r="M108" s="3"/>
      <c r="N108" s="3"/>
      <c r="O108" s="3"/>
      <c r="P108" s="3"/>
      <c r="Q108" s="3"/>
      <c r="R108" s="3"/>
      <c r="S108" s="3"/>
      <c r="T108" s="2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ht="15.75" customHeight="1">
      <c r="A109" s="222"/>
      <c r="B109" s="223"/>
      <c r="C109" s="224">
        <f t="shared" si="89"/>
        <v>90</v>
      </c>
      <c r="D109" s="223">
        <f t="shared" si="86"/>
        <v>0</v>
      </c>
      <c r="E109" s="67">
        <f t="shared" si="87"/>
        <v>0</v>
      </c>
      <c r="F109" s="67">
        <f t="shared" si="88"/>
        <v>0</v>
      </c>
      <c r="G109" s="50"/>
      <c r="H109" s="1"/>
      <c r="I109" s="2"/>
      <c r="J109" s="1"/>
      <c r="K109" s="78"/>
      <c r="L109" s="3"/>
      <c r="M109" s="3"/>
      <c r="N109" s="3"/>
      <c r="O109" s="3"/>
      <c r="P109" s="3"/>
      <c r="Q109" s="3"/>
      <c r="R109" s="3"/>
      <c r="S109" s="3"/>
      <c r="T109" s="2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ht="15.75" customHeight="1">
      <c r="A110" s="222"/>
      <c r="B110" s="223"/>
      <c r="C110" s="224">
        <f t="shared" si="89"/>
        <v>90</v>
      </c>
      <c r="D110" s="223">
        <f t="shared" si="86"/>
        <v>0</v>
      </c>
      <c r="E110" s="67">
        <f t="shared" si="87"/>
        <v>0</v>
      </c>
      <c r="F110" s="67">
        <f t="shared" si="88"/>
        <v>0</v>
      </c>
      <c r="G110" s="50"/>
      <c r="H110" s="1"/>
      <c r="I110" s="2"/>
      <c r="J110" s="1"/>
      <c r="K110" s="78"/>
      <c r="L110" s="3"/>
      <c r="M110" s="3"/>
      <c r="N110" s="3"/>
      <c r="O110" s="3"/>
      <c r="P110" s="3"/>
      <c r="Q110" s="3"/>
      <c r="R110" s="3"/>
      <c r="S110" s="3"/>
      <c r="T110" s="2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ht="15.75" customHeight="1">
      <c r="A111" s="222"/>
      <c r="B111" s="223"/>
      <c r="C111" s="224">
        <f t="shared" si="89"/>
        <v>90</v>
      </c>
      <c r="D111" s="223">
        <f t="shared" si="86"/>
        <v>0</v>
      </c>
      <c r="E111" s="67">
        <f t="shared" si="87"/>
        <v>0</v>
      </c>
      <c r="F111" s="67">
        <f t="shared" si="88"/>
        <v>0</v>
      </c>
      <c r="G111" s="50"/>
      <c r="H111" s="1"/>
      <c r="I111" s="2"/>
      <c r="J111" s="1"/>
      <c r="K111" s="78"/>
      <c r="L111" s="3"/>
      <c r="M111" s="3"/>
      <c r="N111" s="3"/>
      <c r="O111" s="3"/>
      <c r="P111" s="3"/>
      <c r="Q111" s="3"/>
      <c r="R111" s="3"/>
      <c r="S111" s="3"/>
      <c r="T111" s="2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ht="15.75" customHeight="1">
      <c r="A112" s="66"/>
      <c r="B112" s="67"/>
      <c r="C112" s="66">
        <f t="shared" si="89"/>
        <v>90</v>
      </c>
      <c r="D112" s="67">
        <f t="shared" si="86"/>
        <v>0</v>
      </c>
      <c r="E112" s="67">
        <f t="shared" si="87"/>
        <v>0</v>
      </c>
      <c r="F112" s="67">
        <f t="shared" si="88"/>
        <v>0</v>
      </c>
      <c r="G112" s="50"/>
      <c r="H112" s="1"/>
      <c r="I112" s="2"/>
      <c r="J112" s="1"/>
      <c r="K112" s="78"/>
      <c r="L112" s="3"/>
      <c r="M112" s="3"/>
      <c r="N112" s="3"/>
      <c r="O112" s="3"/>
      <c r="P112" s="3"/>
      <c r="Q112" s="3"/>
      <c r="R112" s="3"/>
      <c r="S112" s="3"/>
      <c r="T112" s="2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ht="15.75" customHeight="1">
      <c r="A113" s="141"/>
      <c r="B113" s="225"/>
      <c r="C113" s="141">
        <f t="shared" si="89"/>
        <v>90</v>
      </c>
      <c r="D113" s="140">
        <f t="shared" si="86"/>
        <v>0</v>
      </c>
      <c r="E113" s="140">
        <f t="shared" si="87"/>
        <v>0</v>
      </c>
      <c r="F113" s="140">
        <f t="shared" si="88"/>
        <v>0</v>
      </c>
      <c r="G113" s="143"/>
      <c r="H113" s="1"/>
      <c r="I113" s="2"/>
      <c r="J113" s="1"/>
      <c r="K113" s="78"/>
      <c r="L113" s="226"/>
      <c r="M113" s="226"/>
      <c r="N113" s="226"/>
      <c r="O113" s="226"/>
      <c r="P113" s="226"/>
      <c r="Q113" s="3"/>
      <c r="R113" s="3"/>
      <c r="S113" s="3"/>
      <c r="T113" s="2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ht="15.75" customHeight="1">
      <c r="A114" s="2"/>
      <c r="B114" s="2"/>
      <c r="C114" s="2"/>
      <c r="D114" s="2"/>
      <c r="E114" s="2"/>
      <c r="F114" s="2"/>
      <c r="G114" s="2"/>
      <c r="H114" s="1"/>
      <c r="I114" s="1"/>
      <c r="J114" s="1"/>
      <c r="K114" s="78"/>
      <c r="L114" s="226"/>
      <c r="M114" s="226"/>
      <c r="N114" s="226"/>
      <c r="O114" s="226"/>
      <c r="P114" s="226"/>
      <c r="Q114" s="226"/>
      <c r="R114" s="226"/>
      <c r="S114" s="226"/>
      <c r="T114" s="1"/>
      <c r="U114" s="226"/>
      <c r="V114" s="226"/>
      <c r="W114" s="226"/>
      <c r="X114" s="226"/>
      <c r="Y114" s="226"/>
      <c r="Z114" s="226"/>
      <c r="AA114" s="226"/>
      <c r="AB114" s="226"/>
      <c r="AC114" s="226"/>
      <c r="AD114" s="226"/>
    </row>
    <row r="115" spans="1:30" ht="15.75" customHeight="1">
      <c r="A115" s="2"/>
      <c r="B115" s="2"/>
      <c r="C115" s="2"/>
      <c r="D115" s="2"/>
      <c r="E115" s="2"/>
      <c r="F115" s="2"/>
      <c r="G115" s="2"/>
      <c r="H115" s="1"/>
      <c r="I115" s="1"/>
      <c r="J115" s="1"/>
      <c r="K115" s="78"/>
      <c r="L115" s="226"/>
      <c r="M115" s="226"/>
      <c r="N115" s="226"/>
      <c r="O115" s="226"/>
      <c r="P115" s="226"/>
      <c r="Q115" s="226"/>
      <c r="R115" s="226"/>
      <c r="S115" s="226"/>
      <c r="T115" s="1"/>
      <c r="U115" s="226"/>
      <c r="V115" s="226"/>
      <c r="W115" s="226"/>
      <c r="X115" s="226"/>
      <c r="Y115" s="226"/>
      <c r="Z115" s="226"/>
      <c r="AA115" s="226"/>
      <c r="AB115" s="226"/>
      <c r="AC115" s="226"/>
      <c r="AD115" s="226"/>
    </row>
    <row r="116" spans="1:30" ht="15.75" customHeight="1">
      <c r="A116" s="2"/>
      <c r="B116" s="2"/>
      <c r="C116" s="2"/>
      <c r="D116" s="2"/>
      <c r="E116" s="2"/>
      <c r="F116" s="2"/>
      <c r="G116" s="2"/>
      <c r="H116" s="1"/>
      <c r="I116" s="1"/>
      <c r="J116" s="1"/>
      <c r="K116" s="78"/>
      <c r="L116" s="226"/>
      <c r="M116" s="226"/>
      <c r="N116" s="226"/>
      <c r="O116" s="226"/>
      <c r="P116" s="226"/>
      <c r="Q116" s="226"/>
      <c r="R116" s="226"/>
      <c r="S116" s="226"/>
      <c r="T116" s="1"/>
      <c r="U116" s="226"/>
      <c r="V116" s="226"/>
      <c r="W116" s="226"/>
      <c r="X116" s="226"/>
      <c r="Y116" s="226"/>
      <c r="Z116" s="226"/>
      <c r="AA116" s="226"/>
      <c r="AB116" s="226"/>
      <c r="AC116" s="226"/>
      <c r="AD116" s="226"/>
    </row>
    <row r="117" spans="1:30" ht="15.75" customHeight="1">
      <c r="A117" s="2"/>
      <c r="B117" s="2"/>
      <c r="C117" s="2"/>
      <c r="D117" s="2"/>
      <c r="E117" s="2"/>
      <c r="F117" s="2"/>
      <c r="G117" s="2"/>
      <c r="H117" s="1"/>
      <c r="I117" s="1"/>
      <c r="J117" s="1"/>
      <c r="K117" s="78"/>
      <c r="L117" s="226"/>
      <c r="M117" s="226"/>
      <c r="N117" s="226"/>
      <c r="O117" s="226"/>
      <c r="P117" s="226"/>
      <c r="Q117" s="226"/>
      <c r="R117" s="226"/>
      <c r="S117" s="226"/>
      <c r="T117" s="1"/>
      <c r="U117" s="226"/>
      <c r="V117" s="226"/>
      <c r="W117" s="226"/>
      <c r="X117" s="226"/>
      <c r="Y117" s="226"/>
      <c r="Z117" s="226"/>
      <c r="AA117" s="226"/>
      <c r="AB117" s="226"/>
      <c r="AC117" s="226"/>
      <c r="AD117" s="226"/>
    </row>
    <row r="118" spans="1:30" ht="15.75" customHeight="1">
      <c r="A118" s="2"/>
      <c r="B118" s="2"/>
      <c r="C118" s="2"/>
      <c r="D118" s="2"/>
      <c r="E118" s="2"/>
      <c r="F118" s="2"/>
      <c r="G118" s="2"/>
      <c r="H118" s="1"/>
      <c r="I118" s="1"/>
      <c r="J118" s="1"/>
      <c r="K118" s="78"/>
      <c r="L118" s="226"/>
      <c r="M118" s="226"/>
      <c r="N118" s="226"/>
      <c r="O118" s="226"/>
      <c r="P118" s="226"/>
      <c r="Q118" s="226"/>
      <c r="R118" s="226"/>
      <c r="S118" s="226"/>
      <c r="T118" s="1"/>
      <c r="U118" s="226"/>
      <c r="V118" s="226"/>
      <c r="W118" s="226"/>
      <c r="X118" s="226"/>
      <c r="Y118" s="226"/>
      <c r="Z118" s="226"/>
      <c r="AA118" s="226"/>
      <c r="AB118" s="226"/>
      <c r="AC118" s="226"/>
      <c r="AD118" s="226"/>
    </row>
    <row r="119" spans="1:30" ht="15.75" hidden="1" customHeight="1">
      <c r="A119" s="3"/>
      <c r="B119" s="3"/>
      <c r="C119" s="3"/>
      <c r="D119" s="3"/>
      <c r="E119" s="3"/>
      <c r="F119" s="3"/>
      <c r="G119" s="3"/>
      <c r="H119" s="1"/>
      <c r="I119" s="226"/>
      <c r="J119" s="78"/>
      <c r="K119" s="78"/>
      <c r="L119" s="3"/>
      <c r="M119" s="3"/>
      <c r="N119" s="3"/>
      <c r="O119" s="3"/>
      <c r="P119" s="3"/>
      <c r="Q119" s="226"/>
      <c r="R119" s="226"/>
      <c r="S119" s="226"/>
      <c r="T119" s="1"/>
      <c r="U119" s="226"/>
      <c r="V119" s="226"/>
      <c r="W119" s="226"/>
      <c r="X119" s="226"/>
      <c r="Y119" s="226"/>
      <c r="Z119" s="226"/>
      <c r="AA119" s="226"/>
      <c r="AB119" s="226"/>
      <c r="AC119" s="226"/>
      <c r="AD119" s="226"/>
    </row>
    <row r="120" spans="1:30" ht="15.75" hidden="1" customHeight="1">
      <c r="A120" s="3"/>
      <c r="B120" s="3"/>
      <c r="C120" s="3"/>
      <c r="D120" s="3"/>
      <c r="E120" s="3"/>
      <c r="F120" s="3"/>
      <c r="G120" s="3"/>
      <c r="H120" s="1"/>
      <c r="I120" s="3"/>
      <c r="J120" s="78"/>
      <c r="K120" s="78"/>
      <c r="L120" s="3"/>
      <c r="M120" s="3"/>
      <c r="N120" s="3"/>
      <c r="O120" s="3"/>
      <c r="P120" s="3"/>
      <c r="Q120" s="3"/>
      <c r="R120" s="3"/>
      <c r="S120" s="3"/>
      <c r="T120" s="2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ht="15.75" hidden="1" customHeight="1">
      <c r="A121" s="3"/>
      <c r="B121" s="3"/>
      <c r="C121" s="3"/>
      <c r="D121" s="3"/>
      <c r="E121" s="3"/>
      <c r="F121" s="3"/>
      <c r="G121" s="3"/>
      <c r="H121" s="1"/>
      <c r="I121" s="3"/>
      <c r="J121" s="78"/>
      <c r="K121" s="78"/>
      <c r="L121" s="3"/>
      <c r="M121" s="3"/>
      <c r="N121" s="3"/>
      <c r="O121" s="3"/>
      <c r="P121" s="3"/>
      <c r="Q121" s="3"/>
      <c r="R121" s="3"/>
      <c r="S121" s="3"/>
      <c r="T121" s="2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ht="15.75" hidden="1" customHeight="1">
      <c r="A122" s="3"/>
      <c r="B122" s="3"/>
      <c r="C122" s="3"/>
      <c r="D122" s="3"/>
      <c r="E122" s="3"/>
      <c r="F122" s="3"/>
      <c r="G122" s="3"/>
      <c r="H122" s="1"/>
      <c r="I122" s="3"/>
      <c r="J122" s="78"/>
      <c r="K122" s="78"/>
      <c r="L122" s="3"/>
      <c r="M122" s="3"/>
      <c r="N122" s="3"/>
      <c r="O122" s="3"/>
      <c r="P122" s="3"/>
      <c r="Q122" s="3"/>
      <c r="R122" s="3"/>
      <c r="S122" s="3"/>
      <c r="T122" s="2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ht="15.75" hidden="1" customHeight="1">
      <c r="A123" s="3"/>
      <c r="B123" s="3"/>
      <c r="C123" s="3"/>
      <c r="D123" s="3"/>
      <c r="E123" s="3"/>
      <c r="F123" s="3"/>
      <c r="G123" s="3"/>
      <c r="H123" s="1"/>
      <c r="I123" s="3"/>
      <c r="J123" s="78"/>
      <c r="K123" s="78"/>
      <c r="L123" s="3"/>
      <c r="M123" s="3"/>
      <c r="N123" s="3"/>
      <c r="O123" s="3"/>
      <c r="P123" s="3"/>
      <c r="Q123" s="3"/>
      <c r="R123" s="3"/>
      <c r="S123" s="3"/>
      <c r="T123" s="2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ht="15.75" hidden="1" customHeight="1">
      <c r="A124" s="3"/>
      <c r="B124" s="3"/>
      <c r="C124" s="3"/>
      <c r="D124" s="3"/>
      <c r="E124" s="3"/>
      <c r="F124" s="3"/>
      <c r="G124" s="3"/>
      <c r="H124" s="1"/>
      <c r="I124" s="3"/>
      <c r="J124" s="78"/>
      <c r="K124" s="78"/>
      <c r="L124" s="3"/>
      <c r="M124" s="3"/>
      <c r="N124" s="3"/>
      <c r="O124" s="3"/>
      <c r="P124" s="3"/>
      <c r="Q124" s="3"/>
      <c r="R124" s="3"/>
      <c r="S124" s="3"/>
      <c r="T124" s="2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ht="15.75" hidden="1" customHeight="1">
      <c r="A125" s="3"/>
      <c r="B125" s="3"/>
      <c r="C125" s="3"/>
      <c r="D125" s="3"/>
      <c r="E125" s="3"/>
      <c r="F125" s="3"/>
      <c r="G125" s="3"/>
      <c r="H125" s="1"/>
      <c r="I125" s="3"/>
      <c r="J125" s="78"/>
      <c r="K125" s="78"/>
      <c r="L125" s="3"/>
      <c r="M125" s="3"/>
      <c r="N125" s="3"/>
      <c r="O125" s="3"/>
      <c r="P125" s="3"/>
      <c r="Q125" s="3"/>
      <c r="R125" s="3"/>
      <c r="S125" s="3"/>
      <c r="T125" s="2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ht="15.75" hidden="1" customHeight="1">
      <c r="A126" s="3"/>
      <c r="B126" s="3"/>
      <c r="C126" s="3"/>
      <c r="D126" s="3"/>
      <c r="E126" s="3"/>
      <c r="F126" s="3"/>
      <c r="G126" s="3"/>
      <c r="H126" s="1"/>
      <c r="I126" s="3"/>
      <c r="J126" s="78"/>
      <c r="K126" s="78"/>
      <c r="L126" s="3"/>
      <c r="M126" s="3"/>
      <c r="N126" s="3"/>
      <c r="O126" s="3"/>
      <c r="P126" s="3"/>
      <c r="Q126" s="3"/>
      <c r="R126" s="3"/>
      <c r="S126" s="3"/>
      <c r="T126" s="2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ht="15.75" hidden="1" customHeight="1">
      <c r="A127" s="3"/>
      <c r="B127" s="3"/>
      <c r="C127" s="3"/>
      <c r="D127" s="3"/>
      <c r="E127" s="3"/>
      <c r="F127" s="3"/>
      <c r="G127" s="3"/>
      <c r="H127" s="1"/>
      <c r="I127" s="3"/>
      <c r="J127" s="78"/>
      <c r="K127" s="78"/>
      <c r="L127" s="3"/>
      <c r="M127" s="3"/>
      <c r="N127" s="3"/>
      <c r="O127" s="3"/>
      <c r="P127" s="3"/>
      <c r="Q127" s="3"/>
      <c r="R127" s="3"/>
      <c r="S127" s="3"/>
      <c r="T127" s="2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ht="15.75" hidden="1" customHeight="1">
      <c r="A128" s="3"/>
      <c r="B128" s="3"/>
      <c r="C128" s="3"/>
      <c r="D128" s="3"/>
      <c r="E128" s="3"/>
      <c r="F128" s="3"/>
      <c r="G128" s="3"/>
      <c r="H128" s="1"/>
      <c r="I128" s="3"/>
      <c r="J128" s="78"/>
      <c r="K128" s="78"/>
      <c r="L128" s="3"/>
      <c r="M128" s="3"/>
      <c r="N128" s="3"/>
      <c r="O128" s="3"/>
      <c r="P128" s="3"/>
      <c r="Q128" s="3"/>
      <c r="R128" s="3"/>
      <c r="S128" s="3"/>
      <c r="T128" s="2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ht="15.75" hidden="1" customHeight="1">
      <c r="A129" s="3"/>
      <c r="B129" s="3"/>
      <c r="C129" s="3"/>
      <c r="D129" s="3"/>
      <c r="E129" s="3"/>
      <c r="F129" s="3"/>
      <c r="G129" s="3"/>
      <c r="H129" s="1"/>
      <c r="I129" s="3"/>
      <c r="J129" s="78"/>
      <c r="K129" s="78"/>
      <c r="L129" s="3"/>
      <c r="M129" s="3"/>
      <c r="N129" s="3"/>
      <c r="O129" s="3"/>
      <c r="P129" s="3"/>
      <c r="Q129" s="3"/>
      <c r="R129" s="3"/>
      <c r="S129" s="3"/>
      <c r="T129" s="2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ht="15.75" hidden="1" customHeight="1">
      <c r="A130" s="3"/>
      <c r="B130" s="3"/>
      <c r="C130" s="3"/>
      <c r="D130" s="3"/>
      <c r="E130" s="3"/>
      <c r="F130" s="3"/>
      <c r="G130" s="3"/>
      <c r="H130" s="1"/>
      <c r="I130" s="3"/>
      <c r="J130" s="78"/>
      <c r="K130" s="78"/>
      <c r="L130" s="3"/>
      <c r="M130" s="3"/>
      <c r="N130" s="3"/>
      <c r="O130" s="3"/>
      <c r="P130" s="3"/>
      <c r="Q130" s="3"/>
      <c r="R130" s="3"/>
      <c r="S130" s="3"/>
      <c r="T130" s="2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ht="15.75" hidden="1" customHeight="1">
      <c r="A131" s="3"/>
      <c r="B131" s="3"/>
      <c r="C131" s="3"/>
      <c r="D131" s="3"/>
      <c r="E131" s="3"/>
      <c r="F131" s="3"/>
      <c r="G131" s="3"/>
      <c r="H131" s="1"/>
      <c r="I131" s="3"/>
      <c r="J131" s="78"/>
      <c r="K131" s="78"/>
      <c r="L131" s="3"/>
      <c r="M131" s="3"/>
      <c r="N131" s="3"/>
      <c r="O131" s="3"/>
      <c r="P131" s="3"/>
      <c r="Q131" s="3"/>
      <c r="R131" s="3"/>
      <c r="S131" s="3"/>
      <c r="T131" s="2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ht="15.75" hidden="1" customHeight="1">
      <c r="A132" s="3"/>
      <c r="B132" s="3"/>
      <c r="C132" s="3"/>
      <c r="D132" s="3"/>
      <c r="E132" s="3"/>
      <c r="F132" s="3"/>
      <c r="G132" s="3"/>
      <c r="H132" s="1"/>
      <c r="I132" s="3"/>
      <c r="J132" s="78"/>
      <c r="K132" s="78"/>
      <c r="L132" s="3"/>
      <c r="M132" s="3"/>
      <c r="N132" s="3"/>
      <c r="O132" s="3"/>
      <c r="P132" s="3"/>
      <c r="Q132" s="3"/>
      <c r="R132" s="3"/>
      <c r="S132" s="3"/>
      <c r="T132" s="2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ht="15.75" hidden="1" customHeight="1">
      <c r="A133" s="3"/>
      <c r="B133" s="3"/>
      <c r="C133" s="3"/>
      <c r="D133" s="3"/>
      <c r="E133" s="3"/>
      <c r="F133" s="3"/>
      <c r="G133" s="3"/>
      <c r="H133" s="1"/>
      <c r="I133" s="3"/>
      <c r="J133" s="78"/>
      <c r="K133" s="78"/>
      <c r="L133" s="3"/>
      <c r="M133" s="3"/>
      <c r="N133" s="3"/>
      <c r="O133" s="3"/>
      <c r="P133" s="3"/>
      <c r="Q133" s="3"/>
      <c r="R133" s="3"/>
      <c r="S133" s="3"/>
      <c r="T133" s="2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ht="15.75" hidden="1" customHeight="1">
      <c r="A134" s="3"/>
      <c r="B134" s="3"/>
      <c r="C134" s="3"/>
      <c r="D134" s="3"/>
      <c r="E134" s="3"/>
      <c r="F134" s="3"/>
      <c r="G134" s="3"/>
      <c r="H134" s="1"/>
      <c r="I134" s="3"/>
      <c r="J134" s="78"/>
      <c r="K134" s="78"/>
      <c r="L134" s="3"/>
      <c r="M134" s="3"/>
      <c r="N134" s="3"/>
      <c r="O134" s="3"/>
      <c r="P134" s="3"/>
      <c r="Q134" s="3"/>
      <c r="R134" s="3"/>
      <c r="S134" s="3"/>
      <c r="T134" s="2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ht="15.75" hidden="1" customHeight="1">
      <c r="A135" s="3"/>
      <c r="B135" s="3"/>
      <c r="C135" s="3"/>
      <c r="D135" s="3"/>
      <c r="E135" s="3"/>
      <c r="F135" s="3"/>
      <c r="G135" s="3"/>
      <c r="H135" s="1"/>
      <c r="I135" s="3"/>
      <c r="J135" s="78"/>
      <c r="K135" s="78"/>
      <c r="L135" s="3"/>
      <c r="M135" s="3"/>
      <c r="N135" s="3"/>
      <c r="O135" s="3"/>
      <c r="P135" s="3"/>
      <c r="Q135" s="3"/>
      <c r="R135" s="3"/>
      <c r="S135" s="3"/>
      <c r="T135" s="2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ht="15.75" hidden="1" customHeight="1">
      <c r="A136" s="3"/>
      <c r="B136" s="3"/>
      <c r="C136" s="3"/>
      <c r="D136" s="3"/>
      <c r="E136" s="3"/>
      <c r="F136" s="3"/>
      <c r="G136" s="3"/>
      <c r="H136" s="1"/>
      <c r="I136" s="3"/>
      <c r="J136" s="78"/>
      <c r="K136" s="78"/>
      <c r="L136" s="3"/>
      <c r="M136" s="3"/>
      <c r="N136" s="3"/>
      <c r="O136" s="3"/>
      <c r="P136" s="3"/>
      <c r="Q136" s="3"/>
      <c r="R136" s="3"/>
      <c r="S136" s="3"/>
      <c r="T136" s="2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ht="15.75" hidden="1" customHeight="1">
      <c r="A137" s="3"/>
      <c r="B137" s="3"/>
      <c r="C137" s="3"/>
      <c r="D137" s="3"/>
      <c r="E137" s="3"/>
      <c r="F137" s="3"/>
      <c r="G137" s="3"/>
      <c r="H137" s="1"/>
      <c r="I137" s="3"/>
      <c r="J137" s="78"/>
      <c r="K137" s="78"/>
      <c r="L137" s="3"/>
      <c r="M137" s="3"/>
      <c r="N137" s="3"/>
      <c r="O137" s="3"/>
      <c r="P137" s="3"/>
      <c r="Q137" s="3"/>
      <c r="R137" s="3"/>
      <c r="S137" s="3"/>
      <c r="T137" s="2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ht="15.75" hidden="1" customHeight="1">
      <c r="A138" s="3"/>
      <c r="B138" s="3"/>
      <c r="C138" s="3"/>
      <c r="D138" s="3"/>
      <c r="E138" s="3"/>
      <c r="F138" s="3"/>
      <c r="G138" s="3"/>
      <c r="H138" s="1"/>
      <c r="I138" s="3"/>
      <c r="J138" s="78"/>
      <c r="K138" s="78"/>
      <c r="L138" s="3"/>
      <c r="M138" s="3"/>
      <c r="N138" s="3"/>
      <c r="O138" s="3"/>
      <c r="P138" s="3"/>
      <c r="Q138" s="3"/>
      <c r="R138" s="3"/>
      <c r="S138" s="3"/>
      <c r="T138" s="2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ht="15.75" hidden="1" customHeight="1">
      <c r="A139" s="3"/>
      <c r="B139" s="3"/>
      <c r="C139" s="3"/>
      <c r="D139" s="3"/>
      <c r="E139" s="3"/>
      <c r="F139" s="3"/>
      <c r="G139" s="3"/>
      <c r="H139" s="1"/>
      <c r="I139" s="3"/>
      <c r="J139" s="78"/>
      <c r="K139" s="78"/>
      <c r="L139" s="3"/>
      <c r="M139" s="3"/>
      <c r="N139" s="3"/>
      <c r="O139" s="3"/>
      <c r="P139" s="3"/>
      <c r="Q139" s="3"/>
      <c r="R139" s="3"/>
      <c r="S139" s="3"/>
      <c r="T139" s="2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ht="15.75" hidden="1" customHeight="1">
      <c r="A140" s="3"/>
      <c r="B140" s="3"/>
      <c r="C140" s="3"/>
      <c r="D140" s="3"/>
      <c r="E140" s="3"/>
      <c r="F140" s="3"/>
      <c r="G140" s="3"/>
      <c r="H140" s="1"/>
      <c r="I140" s="3"/>
      <c r="J140" s="78"/>
      <c r="K140" s="78"/>
      <c r="L140" s="3"/>
      <c r="M140" s="3"/>
      <c r="N140" s="3"/>
      <c r="O140" s="3"/>
      <c r="P140" s="3"/>
      <c r="Q140" s="3"/>
      <c r="R140" s="3"/>
      <c r="S140" s="3"/>
      <c r="T140" s="2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ht="15.75" hidden="1" customHeight="1">
      <c r="A141" s="3"/>
      <c r="B141" s="3"/>
      <c r="C141" s="3"/>
      <c r="D141" s="3"/>
      <c r="E141" s="3"/>
      <c r="F141" s="3"/>
      <c r="G141" s="3"/>
      <c r="H141" s="1"/>
      <c r="I141" s="3"/>
      <c r="J141" s="78"/>
      <c r="K141" s="78"/>
      <c r="L141" s="3"/>
      <c r="M141" s="3"/>
      <c r="N141" s="3"/>
      <c r="O141" s="3"/>
      <c r="P141" s="3"/>
      <c r="Q141" s="3"/>
      <c r="R141" s="3"/>
      <c r="S141" s="3"/>
      <c r="T141" s="2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ht="15.75" hidden="1" customHeight="1">
      <c r="A142" s="3"/>
      <c r="B142" s="3"/>
      <c r="C142" s="3"/>
      <c r="D142" s="3"/>
      <c r="E142" s="3"/>
      <c r="F142" s="3"/>
      <c r="G142" s="3"/>
      <c r="H142" s="1"/>
      <c r="I142" s="3"/>
      <c r="J142" s="78"/>
      <c r="K142" s="78"/>
      <c r="L142" s="3"/>
      <c r="M142" s="3"/>
      <c r="N142" s="3"/>
      <c r="O142" s="3"/>
      <c r="P142" s="3"/>
      <c r="Q142" s="3"/>
      <c r="R142" s="3"/>
      <c r="S142" s="3"/>
      <c r="T142" s="2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ht="15.75" hidden="1" customHeight="1">
      <c r="A143" s="3"/>
      <c r="B143" s="3"/>
      <c r="C143" s="3"/>
      <c r="D143" s="3"/>
      <c r="E143" s="3"/>
      <c r="F143" s="3"/>
      <c r="G143" s="3"/>
      <c r="H143" s="1"/>
      <c r="I143" s="3"/>
      <c r="J143" s="78"/>
      <c r="K143" s="78"/>
      <c r="L143" s="3"/>
      <c r="M143" s="3"/>
      <c r="N143" s="3"/>
      <c r="O143" s="3"/>
      <c r="P143" s="3"/>
      <c r="Q143" s="3"/>
      <c r="R143" s="3"/>
      <c r="S143" s="3"/>
      <c r="T143" s="2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ht="15.75" hidden="1" customHeight="1">
      <c r="A144" s="3"/>
      <c r="B144" s="3"/>
      <c r="C144" s="3"/>
      <c r="D144" s="3"/>
      <c r="E144" s="3"/>
      <c r="F144" s="3"/>
      <c r="G144" s="3"/>
      <c r="H144" s="1"/>
      <c r="I144" s="3"/>
      <c r="J144" s="78"/>
      <c r="K144" s="78"/>
      <c r="L144" s="3"/>
      <c r="M144" s="3"/>
      <c r="N144" s="3"/>
      <c r="O144" s="3"/>
      <c r="P144" s="3"/>
      <c r="Q144" s="3"/>
      <c r="R144" s="3"/>
      <c r="S144" s="3"/>
      <c r="T144" s="2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ht="15.75" hidden="1" customHeight="1">
      <c r="A145" s="3"/>
      <c r="B145" s="3"/>
      <c r="C145" s="3"/>
      <c r="D145" s="3"/>
      <c r="E145" s="3"/>
      <c r="F145" s="3"/>
      <c r="G145" s="3"/>
      <c r="H145" s="1"/>
      <c r="I145" s="3"/>
      <c r="J145" s="78"/>
      <c r="K145" s="78"/>
      <c r="L145" s="3"/>
      <c r="M145" s="3"/>
      <c r="N145" s="3"/>
      <c r="O145" s="3"/>
      <c r="P145" s="3"/>
      <c r="Q145" s="3"/>
      <c r="R145" s="3"/>
      <c r="S145" s="3"/>
      <c r="T145" s="2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ht="15.75" hidden="1" customHeight="1">
      <c r="A146" s="3"/>
      <c r="B146" s="3"/>
      <c r="C146" s="3"/>
      <c r="D146" s="3"/>
      <c r="E146" s="3"/>
      <c r="F146" s="3"/>
      <c r="G146" s="3"/>
      <c r="H146" s="1"/>
      <c r="I146" s="3"/>
      <c r="J146" s="78"/>
      <c r="K146" s="78"/>
      <c r="L146" s="3"/>
      <c r="M146" s="3"/>
      <c r="N146" s="3"/>
      <c r="O146" s="3"/>
      <c r="P146" s="3"/>
      <c r="Q146" s="3"/>
      <c r="R146" s="3"/>
      <c r="S146" s="3"/>
      <c r="T146" s="2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ht="15.75" hidden="1" customHeight="1">
      <c r="A147" s="3"/>
      <c r="B147" s="3"/>
      <c r="C147" s="3"/>
      <c r="D147" s="3"/>
      <c r="E147" s="3"/>
      <c r="F147" s="3"/>
      <c r="G147" s="3"/>
      <c r="H147" s="1"/>
      <c r="I147" s="3"/>
      <c r="J147" s="78"/>
      <c r="K147" s="78"/>
      <c r="L147" s="3"/>
      <c r="M147" s="3"/>
      <c r="N147" s="3"/>
      <c r="O147" s="3"/>
      <c r="P147" s="3"/>
      <c r="Q147" s="3"/>
      <c r="R147" s="3"/>
      <c r="S147" s="3"/>
      <c r="T147" s="2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ht="15.75" hidden="1" customHeight="1">
      <c r="A148" s="3"/>
      <c r="B148" s="3"/>
      <c r="C148" s="3"/>
      <c r="D148" s="3"/>
      <c r="E148" s="3"/>
      <c r="F148" s="3"/>
      <c r="G148" s="3"/>
      <c r="H148" s="1"/>
      <c r="I148" s="3"/>
      <c r="J148" s="78"/>
      <c r="K148" s="78"/>
      <c r="L148" s="3"/>
      <c r="M148" s="3"/>
      <c r="N148" s="3"/>
      <c r="O148" s="3"/>
      <c r="P148" s="3"/>
      <c r="Q148" s="3"/>
      <c r="R148" s="3"/>
      <c r="S148" s="3"/>
      <c r="T148" s="2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ht="15.75" hidden="1" customHeight="1">
      <c r="A149" s="3"/>
      <c r="B149" s="3"/>
      <c r="C149" s="3"/>
      <c r="D149" s="3"/>
      <c r="E149" s="3"/>
      <c r="F149" s="3"/>
      <c r="G149" s="3"/>
      <c r="H149" s="1"/>
      <c r="I149" s="3"/>
      <c r="J149" s="78"/>
      <c r="K149" s="78"/>
      <c r="L149" s="3"/>
      <c r="M149" s="3"/>
      <c r="N149" s="3"/>
      <c r="O149" s="3"/>
      <c r="P149" s="3"/>
      <c r="Q149" s="3"/>
      <c r="R149" s="3"/>
      <c r="S149" s="3"/>
      <c r="T149" s="2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1:30" ht="15.75" hidden="1" customHeight="1">
      <c r="A150" s="3"/>
      <c r="B150" s="3"/>
      <c r="C150" s="3"/>
      <c r="D150" s="3"/>
      <c r="E150" s="3"/>
      <c r="F150" s="3"/>
      <c r="G150" s="3"/>
      <c r="H150" s="1"/>
      <c r="I150" s="3"/>
      <c r="J150" s="78"/>
      <c r="K150" s="78"/>
      <c r="L150" s="3"/>
      <c r="M150" s="3"/>
      <c r="N150" s="3"/>
      <c r="O150" s="3"/>
      <c r="P150" s="3"/>
      <c r="Q150" s="3"/>
      <c r="R150" s="3"/>
      <c r="S150" s="3"/>
      <c r="T150" s="2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1:30" ht="15.75" hidden="1" customHeight="1">
      <c r="A151" s="3"/>
      <c r="B151" s="3"/>
      <c r="C151" s="3"/>
      <c r="D151" s="3"/>
      <c r="E151" s="3"/>
      <c r="F151" s="3"/>
      <c r="G151" s="3"/>
      <c r="H151" s="1"/>
      <c r="I151" s="3"/>
      <c r="J151" s="78"/>
      <c r="K151" s="78"/>
      <c r="L151" s="3"/>
      <c r="M151" s="3"/>
      <c r="N151" s="3"/>
      <c r="O151" s="3"/>
      <c r="P151" s="3"/>
      <c r="Q151" s="3"/>
      <c r="R151" s="3"/>
      <c r="S151" s="3"/>
      <c r="T151" s="2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1:30" ht="15.75" hidden="1" customHeight="1">
      <c r="A152" s="3"/>
      <c r="B152" s="3"/>
      <c r="C152" s="3"/>
      <c r="D152" s="3"/>
      <c r="E152" s="3"/>
      <c r="F152" s="3"/>
      <c r="G152" s="3"/>
      <c r="H152" s="1"/>
      <c r="I152" s="3"/>
      <c r="J152" s="78"/>
      <c r="K152" s="78"/>
      <c r="L152" s="3"/>
      <c r="M152" s="3"/>
      <c r="N152" s="3"/>
      <c r="O152" s="3"/>
      <c r="P152" s="3"/>
      <c r="Q152" s="3"/>
      <c r="R152" s="3"/>
      <c r="S152" s="3"/>
      <c r="T152" s="2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1:30" ht="15.75" hidden="1" customHeight="1">
      <c r="A153" s="3"/>
      <c r="B153" s="3"/>
      <c r="C153" s="3"/>
      <c r="D153" s="3"/>
      <c r="E153" s="3"/>
      <c r="F153" s="3"/>
      <c r="G153" s="3"/>
      <c r="H153" s="1"/>
      <c r="I153" s="3"/>
      <c r="J153" s="78"/>
      <c r="K153" s="78"/>
      <c r="L153" s="3"/>
      <c r="M153" s="3"/>
      <c r="N153" s="3"/>
      <c r="O153" s="3"/>
      <c r="P153" s="3"/>
      <c r="Q153" s="3"/>
      <c r="R153" s="3"/>
      <c r="S153" s="3"/>
      <c r="T153" s="2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1:30" ht="15.75" hidden="1" customHeight="1">
      <c r="A154" s="3"/>
      <c r="B154" s="3"/>
      <c r="C154" s="3"/>
      <c r="D154" s="3"/>
      <c r="E154" s="3"/>
      <c r="F154" s="3"/>
      <c r="G154" s="3"/>
      <c r="H154" s="1"/>
      <c r="I154" s="3"/>
      <c r="J154" s="78"/>
      <c r="K154" s="78"/>
      <c r="L154" s="3"/>
      <c r="M154" s="3"/>
      <c r="N154" s="3"/>
      <c r="O154" s="3"/>
      <c r="P154" s="3"/>
      <c r="Q154" s="3"/>
      <c r="R154" s="3"/>
      <c r="S154" s="3"/>
      <c r="T154" s="2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1:30" ht="15.75" hidden="1" customHeight="1">
      <c r="A155" s="3"/>
      <c r="B155" s="3"/>
      <c r="C155" s="3"/>
      <c r="D155" s="3"/>
      <c r="E155" s="3"/>
      <c r="F155" s="3"/>
      <c r="G155" s="3"/>
      <c r="H155" s="1"/>
      <c r="I155" s="3"/>
      <c r="J155" s="78"/>
      <c r="K155" s="78"/>
      <c r="L155" s="3"/>
      <c r="M155" s="3"/>
      <c r="N155" s="3"/>
      <c r="O155" s="3"/>
      <c r="P155" s="3"/>
      <c r="Q155" s="3"/>
      <c r="R155" s="3"/>
      <c r="S155" s="3"/>
      <c r="T155" s="2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1:30" ht="15.75" hidden="1" customHeight="1">
      <c r="A156" s="3"/>
      <c r="B156" s="3"/>
      <c r="C156" s="3"/>
      <c r="D156" s="3"/>
      <c r="E156" s="3"/>
      <c r="F156" s="3"/>
      <c r="G156" s="3"/>
      <c r="H156" s="1"/>
      <c r="I156" s="3"/>
      <c r="J156" s="78"/>
      <c r="K156" s="78"/>
      <c r="L156" s="3"/>
      <c r="M156" s="3"/>
      <c r="N156" s="3"/>
      <c r="O156" s="3"/>
      <c r="P156" s="3"/>
      <c r="Q156" s="3"/>
      <c r="R156" s="3"/>
      <c r="S156" s="3"/>
      <c r="T156" s="2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1:30" ht="15.75" hidden="1" customHeight="1">
      <c r="A157" s="3"/>
      <c r="B157" s="3"/>
      <c r="C157" s="3"/>
      <c r="D157" s="3"/>
      <c r="E157" s="3"/>
      <c r="F157" s="3"/>
      <c r="G157" s="3"/>
      <c r="H157" s="1"/>
      <c r="I157" s="3"/>
      <c r="J157" s="78"/>
      <c r="K157" s="78"/>
      <c r="L157" s="3"/>
      <c r="M157" s="3"/>
      <c r="N157" s="3"/>
      <c r="O157" s="3"/>
      <c r="P157" s="3"/>
      <c r="Q157" s="3"/>
      <c r="R157" s="3"/>
      <c r="S157" s="3"/>
      <c r="T157" s="2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1:30" ht="15.75" hidden="1" customHeight="1">
      <c r="A158" s="3"/>
      <c r="B158" s="3"/>
      <c r="C158" s="3"/>
      <c r="D158" s="3"/>
      <c r="E158" s="3"/>
      <c r="F158" s="3"/>
      <c r="G158" s="3"/>
      <c r="H158" s="1"/>
      <c r="I158" s="3"/>
      <c r="J158" s="78"/>
      <c r="K158" s="78"/>
      <c r="L158" s="3"/>
      <c r="M158" s="3"/>
      <c r="N158" s="3"/>
      <c r="O158" s="3"/>
      <c r="P158" s="3"/>
      <c r="Q158" s="3"/>
      <c r="R158" s="3"/>
      <c r="S158" s="3"/>
      <c r="T158" s="2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1:30" ht="15.75" hidden="1" customHeight="1">
      <c r="A159" s="3"/>
      <c r="B159" s="3"/>
      <c r="C159" s="3"/>
      <c r="D159" s="3"/>
      <c r="E159" s="3"/>
      <c r="F159" s="3"/>
      <c r="G159" s="3"/>
      <c r="H159" s="1"/>
      <c r="I159" s="3"/>
      <c r="J159" s="78"/>
      <c r="K159" s="78"/>
      <c r="L159" s="3"/>
      <c r="M159" s="3"/>
      <c r="N159" s="3"/>
      <c r="O159" s="3"/>
      <c r="P159" s="3"/>
      <c r="Q159" s="3"/>
      <c r="R159" s="3"/>
      <c r="S159" s="3"/>
      <c r="T159" s="2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ht="15.75" hidden="1" customHeight="1">
      <c r="A160" s="3"/>
      <c r="B160" s="3"/>
      <c r="C160" s="3"/>
      <c r="D160" s="3"/>
      <c r="E160" s="3"/>
      <c r="F160" s="3"/>
      <c r="G160" s="3"/>
      <c r="H160" s="1"/>
      <c r="I160" s="3"/>
      <c r="J160" s="78"/>
      <c r="K160" s="78"/>
      <c r="L160" s="3"/>
      <c r="M160" s="3"/>
      <c r="N160" s="3"/>
      <c r="O160" s="3"/>
      <c r="P160" s="3"/>
      <c r="Q160" s="3"/>
      <c r="R160" s="3"/>
      <c r="S160" s="3"/>
      <c r="T160" s="2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1:30" ht="15.75" hidden="1" customHeight="1">
      <c r="A161" s="3"/>
      <c r="B161" s="3"/>
      <c r="C161" s="3"/>
      <c r="D161" s="3"/>
      <c r="E161" s="3"/>
      <c r="F161" s="3"/>
      <c r="G161" s="3"/>
      <c r="H161" s="1"/>
      <c r="I161" s="3"/>
      <c r="J161" s="78"/>
      <c r="K161" s="78"/>
      <c r="L161" s="3"/>
      <c r="M161" s="3"/>
      <c r="N161" s="3"/>
      <c r="O161" s="3"/>
      <c r="P161" s="3"/>
      <c r="Q161" s="3"/>
      <c r="R161" s="3"/>
      <c r="S161" s="3"/>
      <c r="T161" s="2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1:30" ht="15.75" hidden="1" customHeight="1">
      <c r="A162" s="3"/>
      <c r="B162" s="3"/>
      <c r="C162" s="3"/>
      <c r="D162" s="3"/>
      <c r="E162" s="3"/>
      <c r="F162" s="3"/>
      <c r="G162" s="3"/>
      <c r="H162" s="1"/>
      <c r="I162" s="3"/>
      <c r="J162" s="78"/>
      <c r="K162" s="78"/>
      <c r="L162" s="3"/>
      <c r="M162" s="3"/>
      <c r="N162" s="3"/>
      <c r="O162" s="3"/>
      <c r="P162" s="3"/>
      <c r="Q162" s="3"/>
      <c r="R162" s="3"/>
      <c r="S162" s="3"/>
      <c r="T162" s="2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1:30" ht="15.75" hidden="1" customHeight="1">
      <c r="A163" s="3"/>
      <c r="B163" s="3"/>
      <c r="C163" s="3"/>
      <c r="D163" s="3"/>
      <c r="E163" s="3"/>
      <c r="F163" s="3"/>
      <c r="G163" s="3"/>
      <c r="H163" s="1"/>
      <c r="I163" s="3"/>
      <c r="J163" s="78"/>
      <c r="K163" s="78"/>
      <c r="L163" s="3"/>
      <c r="M163" s="3"/>
      <c r="N163" s="3"/>
      <c r="O163" s="3"/>
      <c r="P163" s="3"/>
      <c r="Q163" s="3"/>
      <c r="R163" s="3"/>
      <c r="S163" s="3"/>
      <c r="T163" s="2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1:30" ht="15.75" hidden="1" customHeight="1">
      <c r="A164" s="3"/>
      <c r="B164" s="3"/>
      <c r="C164" s="3"/>
      <c r="D164" s="3"/>
      <c r="E164" s="3"/>
      <c r="F164" s="3"/>
      <c r="G164" s="3"/>
      <c r="H164" s="1"/>
      <c r="I164" s="3"/>
      <c r="J164" s="78"/>
      <c r="K164" s="78"/>
      <c r="L164" s="3"/>
      <c r="M164" s="3"/>
      <c r="N164" s="3"/>
      <c r="O164" s="3"/>
      <c r="P164" s="3"/>
      <c r="Q164" s="3"/>
      <c r="R164" s="3"/>
      <c r="S164" s="3"/>
      <c r="T164" s="2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1:30" ht="15.75" hidden="1" customHeight="1">
      <c r="A165" s="3"/>
      <c r="B165" s="3"/>
      <c r="C165" s="3"/>
      <c r="D165" s="3"/>
      <c r="E165" s="3"/>
      <c r="F165" s="3"/>
      <c r="G165" s="3"/>
      <c r="H165" s="1"/>
      <c r="I165" s="3"/>
      <c r="J165" s="78"/>
      <c r="K165" s="78"/>
      <c r="L165" s="3"/>
      <c r="M165" s="3"/>
      <c r="N165" s="3"/>
      <c r="O165" s="3"/>
      <c r="P165" s="3"/>
      <c r="Q165" s="3"/>
      <c r="R165" s="3"/>
      <c r="S165" s="3"/>
      <c r="T165" s="2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1:30" ht="15.75" hidden="1" customHeight="1">
      <c r="A166" s="3"/>
      <c r="B166" s="3"/>
      <c r="C166" s="3"/>
      <c r="D166" s="3"/>
      <c r="E166" s="3"/>
      <c r="F166" s="3"/>
      <c r="G166" s="3"/>
      <c r="H166" s="1"/>
      <c r="I166" s="3"/>
      <c r="J166" s="78"/>
      <c r="K166" s="78"/>
      <c r="L166" s="3"/>
      <c r="M166" s="3"/>
      <c r="N166" s="3"/>
      <c r="O166" s="3"/>
      <c r="P166" s="3"/>
      <c r="Q166" s="3"/>
      <c r="R166" s="3"/>
      <c r="S166" s="3"/>
      <c r="T166" s="2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ht="15.75" hidden="1" customHeight="1">
      <c r="A167" s="3"/>
      <c r="B167" s="3"/>
      <c r="C167" s="3"/>
      <c r="D167" s="3"/>
      <c r="E167" s="3"/>
      <c r="F167" s="3"/>
      <c r="G167" s="3"/>
      <c r="H167" s="1"/>
      <c r="I167" s="3"/>
      <c r="J167" s="78"/>
      <c r="K167" s="78"/>
      <c r="L167" s="3"/>
      <c r="M167" s="3"/>
      <c r="N167" s="3"/>
      <c r="O167" s="3"/>
      <c r="P167" s="3"/>
      <c r="Q167" s="3"/>
      <c r="R167" s="3"/>
      <c r="S167" s="3"/>
      <c r="T167" s="2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ht="15.75" hidden="1" customHeight="1">
      <c r="A168" s="3"/>
      <c r="B168" s="3"/>
      <c r="C168" s="3"/>
      <c r="D168" s="3"/>
      <c r="E168" s="3"/>
      <c r="F168" s="3"/>
      <c r="G168" s="3"/>
      <c r="H168" s="1"/>
      <c r="I168" s="3"/>
      <c r="J168" s="78"/>
      <c r="K168" s="78"/>
      <c r="L168" s="3"/>
      <c r="M168" s="3"/>
      <c r="N168" s="3"/>
      <c r="O168" s="3"/>
      <c r="P168" s="3"/>
      <c r="Q168" s="3"/>
      <c r="R168" s="3"/>
      <c r="S168" s="3"/>
      <c r="T168" s="2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ht="15.75" hidden="1" customHeight="1">
      <c r="A169" s="3"/>
      <c r="B169" s="3"/>
      <c r="C169" s="3"/>
      <c r="D169" s="3"/>
      <c r="E169" s="3"/>
      <c r="F169" s="3"/>
      <c r="G169" s="3"/>
      <c r="H169" s="1"/>
      <c r="I169" s="3"/>
      <c r="J169" s="78"/>
      <c r="K169" s="78"/>
      <c r="L169" s="3"/>
      <c r="M169" s="3"/>
      <c r="N169" s="3"/>
      <c r="O169" s="3"/>
      <c r="P169" s="3"/>
      <c r="Q169" s="3"/>
      <c r="R169" s="3"/>
      <c r="S169" s="3"/>
      <c r="T169" s="2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ht="15.75" hidden="1" customHeight="1">
      <c r="A170" s="3"/>
      <c r="B170" s="3"/>
      <c r="C170" s="3"/>
      <c r="D170" s="3"/>
      <c r="E170" s="3"/>
      <c r="F170" s="3"/>
      <c r="G170" s="3"/>
      <c r="H170" s="1"/>
      <c r="I170" s="3"/>
      <c r="J170" s="78"/>
      <c r="K170" s="78"/>
      <c r="L170" s="3"/>
      <c r="M170" s="3"/>
      <c r="N170" s="3"/>
      <c r="O170" s="3"/>
      <c r="P170" s="3"/>
      <c r="Q170" s="3"/>
      <c r="R170" s="3"/>
      <c r="S170" s="3"/>
      <c r="T170" s="2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ht="15.75" hidden="1" customHeight="1">
      <c r="A171" s="3"/>
      <c r="B171" s="3"/>
      <c r="C171" s="3"/>
      <c r="D171" s="3"/>
      <c r="E171" s="3"/>
      <c r="F171" s="3"/>
      <c r="G171" s="3"/>
      <c r="H171" s="1"/>
      <c r="I171" s="3"/>
      <c r="J171" s="78"/>
      <c r="K171" s="78"/>
      <c r="L171" s="3"/>
      <c r="M171" s="3"/>
      <c r="N171" s="3"/>
      <c r="O171" s="3"/>
      <c r="P171" s="3"/>
      <c r="Q171" s="3"/>
      <c r="R171" s="3"/>
      <c r="S171" s="3"/>
      <c r="T171" s="2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ht="15.75" hidden="1" customHeight="1">
      <c r="A172" s="3"/>
      <c r="B172" s="3"/>
      <c r="C172" s="3"/>
      <c r="D172" s="3"/>
      <c r="E172" s="3"/>
      <c r="F172" s="3"/>
      <c r="G172" s="3"/>
      <c r="H172" s="1"/>
      <c r="I172" s="3"/>
      <c r="J172" s="78"/>
      <c r="K172" s="78"/>
      <c r="L172" s="3"/>
      <c r="M172" s="3"/>
      <c r="N172" s="3"/>
      <c r="O172" s="3"/>
      <c r="P172" s="3"/>
      <c r="Q172" s="3"/>
      <c r="R172" s="3"/>
      <c r="S172" s="3"/>
      <c r="T172" s="2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ht="15.75" hidden="1" customHeight="1">
      <c r="A173" s="3"/>
      <c r="B173" s="3"/>
      <c r="C173" s="3"/>
      <c r="D173" s="3"/>
      <c r="E173" s="3"/>
      <c r="F173" s="3"/>
      <c r="G173" s="3"/>
      <c r="H173" s="1"/>
      <c r="I173" s="3"/>
      <c r="J173" s="78"/>
      <c r="K173" s="78"/>
      <c r="L173" s="3"/>
      <c r="M173" s="3"/>
      <c r="N173" s="3"/>
      <c r="O173" s="3"/>
      <c r="P173" s="3"/>
      <c r="Q173" s="3"/>
      <c r="R173" s="3"/>
      <c r="S173" s="3"/>
      <c r="T173" s="2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ht="15.75" hidden="1" customHeight="1">
      <c r="A174" s="3"/>
      <c r="B174" s="3"/>
      <c r="C174" s="3"/>
      <c r="D174" s="3"/>
      <c r="E174" s="3"/>
      <c r="F174" s="3"/>
      <c r="G174" s="3"/>
      <c r="H174" s="1"/>
      <c r="I174" s="3"/>
      <c r="J174" s="78"/>
      <c r="K174" s="78"/>
      <c r="L174" s="3"/>
      <c r="M174" s="3"/>
      <c r="N174" s="3"/>
      <c r="O174" s="3"/>
      <c r="P174" s="3"/>
      <c r="Q174" s="3"/>
      <c r="R174" s="3"/>
      <c r="S174" s="3"/>
      <c r="T174" s="2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ht="15.75" hidden="1" customHeight="1">
      <c r="A175" s="3"/>
      <c r="B175" s="3"/>
      <c r="C175" s="3"/>
      <c r="D175" s="3"/>
      <c r="E175" s="3"/>
      <c r="F175" s="3"/>
      <c r="G175" s="3"/>
      <c r="H175" s="1"/>
      <c r="I175" s="3"/>
      <c r="J175" s="78"/>
      <c r="K175" s="78"/>
      <c r="L175" s="3"/>
      <c r="M175" s="3"/>
      <c r="N175" s="3"/>
      <c r="O175" s="3"/>
      <c r="P175" s="3"/>
      <c r="Q175" s="3"/>
      <c r="R175" s="3"/>
      <c r="S175" s="3"/>
      <c r="T175" s="2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ht="15.75" hidden="1" customHeight="1">
      <c r="A176" s="3"/>
      <c r="B176" s="3"/>
      <c r="C176" s="3"/>
      <c r="D176" s="3"/>
      <c r="E176" s="3"/>
      <c r="F176" s="3"/>
      <c r="G176" s="3"/>
      <c r="H176" s="1"/>
      <c r="I176" s="3"/>
      <c r="J176" s="78"/>
      <c r="K176" s="78"/>
      <c r="L176" s="3"/>
      <c r="M176" s="3"/>
      <c r="N176" s="3"/>
      <c r="O176" s="3"/>
      <c r="P176" s="3"/>
      <c r="Q176" s="3"/>
      <c r="R176" s="3"/>
      <c r="S176" s="3"/>
      <c r="T176" s="2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ht="15.75" hidden="1" customHeight="1">
      <c r="A177" s="3"/>
      <c r="B177" s="3"/>
      <c r="C177" s="3"/>
      <c r="D177" s="3"/>
      <c r="E177" s="3"/>
      <c r="F177" s="3"/>
      <c r="G177" s="3"/>
      <c r="H177" s="1"/>
      <c r="I177" s="3"/>
      <c r="J177" s="78"/>
      <c r="K177" s="78"/>
      <c r="L177" s="3"/>
      <c r="M177" s="3"/>
      <c r="N177" s="3"/>
      <c r="O177" s="3"/>
      <c r="P177" s="3"/>
      <c r="Q177" s="3"/>
      <c r="R177" s="3"/>
      <c r="S177" s="3"/>
      <c r="T177" s="2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ht="15.75" hidden="1" customHeight="1">
      <c r="A178" s="3"/>
      <c r="B178" s="3"/>
      <c r="C178" s="3"/>
      <c r="D178" s="3"/>
      <c r="E178" s="3"/>
      <c r="F178" s="3"/>
      <c r="G178" s="3"/>
      <c r="H178" s="1"/>
      <c r="I178" s="3"/>
      <c r="J178" s="78"/>
      <c r="K178" s="78"/>
      <c r="L178" s="3"/>
      <c r="M178" s="3"/>
      <c r="N178" s="3"/>
      <c r="O178" s="3"/>
      <c r="P178" s="3"/>
      <c r="Q178" s="3"/>
      <c r="R178" s="3"/>
      <c r="S178" s="3"/>
      <c r="T178" s="2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ht="15.75" hidden="1" customHeight="1">
      <c r="A179" s="3"/>
      <c r="B179" s="3"/>
      <c r="C179" s="3"/>
      <c r="D179" s="3"/>
      <c r="E179" s="3"/>
      <c r="F179" s="3"/>
      <c r="G179" s="3"/>
      <c r="H179" s="1"/>
      <c r="I179" s="3"/>
      <c r="J179" s="78"/>
      <c r="K179" s="78"/>
      <c r="L179" s="3"/>
      <c r="M179" s="3"/>
      <c r="N179" s="3"/>
      <c r="O179" s="3"/>
      <c r="P179" s="3"/>
      <c r="Q179" s="3"/>
      <c r="R179" s="3"/>
      <c r="S179" s="3"/>
      <c r="T179" s="2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ht="15.75" hidden="1" customHeight="1">
      <c r="A180" s="3"/>
      <c r="B180" s="3"/>
      <c r="C180" s="3"/>
      <c r="D180" s="3"/>
      <c r="E180" s="3"/>
      <c r="F180" s="3"/>
      <c r="G180" s="3"/>
      <c r="H180" s="1"/>
      <c r="I180" s="3"/>
      <c r="J180" s="78"/>
      <c r="K180" s="78"/>
      <c r="L180" s="3"/>
      <c r="M180" s="3"/>
      <c r="N180" s="3"/>
      <c r="O180" s="3"/>
      <c r="P180" s="3"/>
      <c r="Q180" s="3"/>
      <c r="R180" s="3"/>
      <c r="S180" s="3"/>
      <c r="T180" s="2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ht="15.75" hidden="1" customHeight="1">
      <c r="A181" s="3"/>
      <c r="B181" s="3"/>
      <c r="C181" s="3"/>
      <c r="D181" s="3"/>
      <c r="E181" s="3"/>
      <c r="F181" s="3"/>
      <c r="G181" s="3"/>
      <c r="H181" s="1"/>
      <c r="I181" s="3"/>
      <c r="J181" s="78"/>
      <c r="K181" s="78"/>
      <c r="L181" s="3"/>
      <c r="M181" s="3"/>
      <c r="N181" s="3"/>
      <c r="O181" s="3"/>
      <c r="P181" s="3"/>
      <c r="Q181" s="3"/>
      <c r="R181" s="3"/>
      <c r="S181" s="3"/>
      <c r="T181" s="2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ht="15.75" hidden="1" customHeight="1">
      <c r="A182" s="3"/>
      <c r="B182" s="3"/>
      <c r="C182" s="3"/>
      <c r="D182" s="3"/>
      <c r="E182" s="3"/>
      <c r="F182" s="3"/>
      <c r="G182" s="3"/>
      <c r="H182" s="1"/>
      <c r="I182" s="3"/>
      <c r="J182" s="78"/>
      <c r="K182" s="78"/>
      <c r="L182" s="3"/>
      <c r="M182" s="3"/>
      <c r="N182" s="3"/>
      <c r="O182" s="3"/>
      <c r="P182" s="3"/>
      <c r="Q182" s="3"/>
      <c r="R182" s="3"/>
      <c r="S182" s="3"/>
      <c r="T182" s="2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ht="15.75" hidden="1" customHeight="1">
      <c r="A183" s="3"/>
      <c r="B183" s="3"/>
      <c r="C183" s="3"/>
      <c r="D183" s="3"/>
      <c r="E183" s="3"/>
      <c r="F183" s="3"/>
      <c r="G183" s="3"/>
      <c r="H183" s="1"/>
      <c r="I183" s="3"/>
      <c r="J183" s="78"/>
      <c r="K183" s="78"/>
      <c r="L183" s="3"/>
      <c r="M183" s="3"/>
      <c r="N183" s="3"/>
      <c r="O183" s="3"/>
      <c r="P183" s="3"/>
      <c r="Q183" s="3"/>
      <c r="R183" s="3"/>
      <c r="S183" s="3"/>
      <c r="T183" s="2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ht="15.75" hidden="1" customHeight="1">
      <c r="A184" s="3"/>
      <c r="B184" s="3"/>
      <c r="C184" s="3"/>
      <c r="D184" s="3"/>
      <c r="E184" s="3"/>
      <c r="F184" s="3"/>
      <c r="G184" s="3"/>
      <c r="H184" s="1"/>
      <c r="I184" s="3"/>
      <c r="J184" s="78"/>
      <c r="K184" s="78"/>
      <c r="L184" s="3"/>
      <c r="M184" s="3"/>
      <c r="N184" s="3"/>
      <c r="O184" s="3"/>
      <c r="P184" s="3"/>
      <c r="Q184" s="3"/>
      <c r="R184" s="3"/>
      <c r="S184" s="3"/>
      <c r="T184" s="2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ht="15.75" hidden="1" customHeight="1">
      <c r="A185" s="3"/>
      <c r="B185" s="3"/>
      <c r="C185" s="3"/>
      <c r="D185" s="3"/>
      <c r="E185" s="3"/>
      <c r="F185" s="3"/>
      <c r="G185" s="3"/>
      <c r="H185" s="1"/>
      <c r="I185" s="3"/>
      <c r="J185" s="78"/>
      <c r="K185" s="78"/>
      <c r="L185" s="3"/>
      <c r="M185" s="3"/>
      <c r="N185" s="3"/>
      <c r="O185" s="3"/>
      <c r="P185" s="3"/>
      <c r="Q185" s="3"/>
      <c r="R185" s="3"/>
      <c r="S185" s="3"/>
      <c r="T185" s="2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spans="1:30" ht="15.75" hidden="1" customHeight="1">
      <c r="A186" s="3"/>
      <c r="B186" s="3"/>
      <c r="C186" s="3"/>
      <c r="D186" s="3"/>
      <c r="E186" s="3"/>
      <c r="F186" s="3"/>
      <c r="G186" s="3"/>
      <c r="H186" s="1"/>
      <c r="I186" s="3"/>
      <c r="J186" s="78"/>
      <c r="K186" s="78"/>
      <c r="L186" s="3"/>
      <c r="M186" s="3"/>
      <c r="N186" s="3"/>
      <c r="O186" s="3"/>
      <c r="P186" s="3"/>
      <c r="Q186" s="3"/>
      <c r="R186" s="3"/>
      <c r="S186" s="3"/>
      <c r="T186" s="2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spans="1:30" ht="15.75" hidden="1" customHeight="1">
      <c r="A187" s="3"/>
      <c r="B187" s="3"/>
      <c r="C187" s="3"/>
      <c r="D187" s="3"/>
      <c r="E187" s="3"/>
      <c r="F187" s="3"/>
      <c r="G187" s="3"/>
      <c r="H187" s="1"/>
      <c r="I187" s="3"/>
      <c r="J187" s="78"/>
      <c r="K187" s="78"/>
      <c r="L187" s="3"/>
      <c r="M187" s="3"/>
      <c r="N187" s="3"/>
      <c r="O187" s="3"/>
      <c r="P187" s="3"/>
      <c r="Q187" s="3"/>
      <c r="R187" s="3"/>
      <c r="S187" s="3"/>
      <c r="T187" s="2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spans="1:30" ht="15.75" hidden="1" customHeight="1">
      <c r="A188" s="3"/>
      <c r="B188" s="3"/>
      <c r="C188" s="3"/>
      <c r="D188" s="3"/>
      <c r="E188" s="3"/>
      <c r="F188" s="3"/>
      <c r="G188" s="3"/>
      <c r="H188" s="1"/>
      <c r="I188" s="3"/>
      <c r="J188" s="78"/>
      <c r="K188" s="78"/>
      <c r="L188" s="3"/>
      <c r="M188" s="3"/>
      <c r="N188" s="3"/>
      <c r="O188" s="3"/>
      <c r="P188" s="3"/>
      <c r="Q188" s="3"/>
      <c r="R188" s="3"/>
      <c r="S188" s="3"/>
      <c r="T188" s="2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spans="1:30" ht="15.75" hidden="1" customHeight="1">
      <c r="A189" s="3"/>
      <c r="B189" s="3"/>
      <c r="C189" s="3"/>
      <c r="D189" s="3"/>
      <c r="E189" s="3"/>
      <c r="F189" s="3"/>
      <c r="G189" s="3"/>
      <c r="H189" s="1"/>
      <c r="I189" s="3"/>
      <c r="J189" s="78"/>
      <c r="K189" s="78"/>
      <c r="L189" s="3"/>
      <c r="M189" s="3"/>
      <c r="N189" s="3"/>
      <c r="O189" s="3"/>
      <c r="P189" s="3"/>
      <c r="Q189" s="3"/>
      <c r="R189" s="3"/>
      <c r="S189" s="3"/>
      <c r="T189" s="2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spans="1:30" ht="15.75" hidden="1" customHeight="1">
      <c r="A190" s="3"/>
      <c r="B190" s="3"/>
      <c r="C190" s="3"/>
      <c r="D190" s="3"/>
      <c r="E190" s="3"/>
      <c r="F190" s="3"/>
      <c r="G190" s="3"/>
      <c r="H190" s="1"/>
      <c r="I190" s="3"/>
      <c r="J190" s="78"/>
      <c r="K190" s="78"/>
      <c r="L190" s="3"/>
      <c r="M190" s="3"/>
      <c r="N190" s="3"/>
      <c r="O190" s="3"/>
      <c r="P190" s="3"/>
      <c r="Q190" s="3"/>
      <c r="R190" s="3"/>
      <c r="S190" s="3"/>
      <c r="T190" s="2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spans="1:30" ht="15.75" hidden="1" customHeight="1">
      <c r="A191" s="3"/>
      <c r="B191" s="3"/>
      <c r="C191" s="3"/>
      <c r="D191" s="3"/>
      <c r="E191" s="3"/>
      <c r="F191" s="3"/>
      <c r="G191" s="3"/>
      <c r="H191" s="1"/>
      <c r="I191" s="3"/>
      <c r="J191" s="78"/>
      <c r="K191" s="78"/>
      <c r="L191" s="3"/>
      <c r="M191" s="3"/>
      <c r="N191" s="3"/>
      <c r="O191" s="3"/>
      <c r="P191" s="3"/>
      <c r="Q191" s="3"/>
      <c r="R191" s="3"/>
      <c r="S191" s="3"/>
      <c r="T191" s="2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spans="1:30" ht="15.75" hidden="1" customHeight="1">
      <c r="A192" s="3"/>
      <c r="B192" s="3"/>
      <c r="C192" s="3"/>
      <c r="D192" s="3"/>
      <c r="E192" s="3"/>
      <c r="F192" s="3"/>
      <c r="G192" s="3"/>
      <c r="H192" s="1"/>
      <c r="I192" s="3"/>
      <c r="J192" s="78"/>
      <c r="K192" s="78"/>
      <c r="L192" s="3"/>
      <c r="M192" s="3"/>
      <c r="N192" s="3"/>
      <c r="O192" s="3"/>
      <c r="P192" s="3"/>
      <c r="Q192" s="3"/>
      <c r="R192" s="3"/>
      <c r="S192" s="3"/>
      <c r="T192" s="2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spans="1:30" ht="15.75" hidden="1" customHeight="1">
      <c r="A193" s="3"/>
      <c r="B193" s="3"/>
      <c r="C193" s="3"/>
      <c r="D193" s="3"/>
      <c r="E193" s="3"/>
      <c r="F193" s="3"/>
      <c r="G193" s="3"/>
      <c r="H193" s="1"/>
      <c r="I193" s="3"/>
      <c r="J193" s="78"/>
      <c r="K193" s="78"/>
      <c r="L193" s="3"/>
      <c r="M193" s="3"/>
      <c r="N193" s="3"/>
      <c r="O193" s="3"/>
      <c r="P193" s="3"/>
      <c r="Q193" s="3"/>
      <c r="R193" s="3"/>
      <c r="S193" s="3"/>
      <c r="T193" s="2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spans="1:30" ht="15.75" hidden="1" customHeight="1">
      <c r="A194" s="3"/>
      <c r="B194" s="3"/>
      <c r="C194" s="3"/>
      <c r="D194" s="3"/>
      <c r="E194" s="3"/>
      <c r="F194" s="3"/>
      <c r="G194" s="3"/>
      <c r="H194" s="1"/>
      <c r="I194" s="3"/>
      <c r="J194" s="78"/>
      <c r="K194" s="78"/>
      <c r="L194" s="3"/>
      <c r="M194" s="3"/>
      <c r="N194" s="3"/>
      <c r="O194" s="3"/>
      <c r="P194" s="3"/>
      <c r="Q194" s="3"/>
      <c r="R194" s="3"/>
      <c r="S194" s="3"/>
      <c r="T194" s="2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spans="1:30" ht="15.75" hidden="1" customHeight="1">
      <c r="A195" s="3"/>
      <c r="B195" s="3"/>
      <c r="C195" s="3"/>
      <c r="D195" s="3"/>
      <c r="E195" s="3"/>
      <c r="F195" s="3"/>
      <c r="G195" s="3"/>
      <c r="H195" s="1"/>
      <c r="I195" s="3"/>
      <c r="J195" s="78"/>
      <c r="K195" s="78"/>
      <c r="L195" s="3"/>
      <c r="M195" s="3"/>
      <c r="N195" s="3"/>
      <c r="O195" s="3"/>
      <c r="P195" s="3"/>
      <c r="Q195" s="3"/>
      <c r="R195" s="3"/>
      <c r="S195" s="3"/>
      <c r="T195" s="2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spans="1:30" ht="15.75" hidden="1" customHeight="1">
      <c r="A196" s="3"/>
      <c r="B196" s="3"/>
      <c r="C196" s="3"/>
      <c r="D196" s="3"/>
      <c r="E196" s="3"/>
      <c r="F196" s="3"/>
      <c r="G196" s="3"/>
      <c r="H196" s="1"/>
      <c r="I196" s="3"/>
      <c r="J196" s="78"/>
      <c r="K196" s="78"/>
      <c r="L196" s="3"/>
      <c r="M196" s="3"/>
      <c r="N196" s="3"/>
      <c r="O196" s="3"/>
      <c r="P196" s="3"/>
      <c r="Q196" s="3"/>
      <c r="R196" s="3"/>
      <c r="S196" s="3"/>
      <c r="T196" s="2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spans="1:30" ht="15.75" hidden="1" customHeight="1">
      <c r="A197" s="3"/>
      <c r="B197" s="3"/>
      <c r="C197" s="3"/>
      <c r="D197" s="3"/>
      <c r="E197" s="3"/>
      <c r="F197" s="3"/>
      <c r="G197" s="3"/>
      <c r="H197" s="1"/>
      <c r="I197" s="3"/>
      <c r="J197" s="78"/>
      <c r="K197" s="78"/>
      <c r="L197" s="3"/>
      <c r="M197" s="3"/>
      <c r="N197" s="3"/>
      <c r="O197" s="3"/>
      <c r="P197" s="3"/>
      <c r="Q197" s="3"/>
      <c r="R197" s="3"/>
      <c r="S197" s="3"/>
      <c r="T197" s="2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spans="1:30" ht="15.75" hidden="1" customHeight="1">
      <c r="A198" s="3"/>
      <c r="B198" s="3"/>
      <c r="C198" s="3"/>
      <c r="D198" s="3"/>
      <c r="E198" s="3"/>
      <c r="F198" s="3"/>
      <c r="G198" s="3"/>
      <c r="H198" s="1"/>
      <c r="I198" s="3"/>
      <c r="J198" s="78"/>
      <c r="K198" s="78"/>
      <c r="L198" s="3"/>
      <c r="M198" s="3"/>
      <c r="N198" s="3"/>
      <c r="O198" s="3"/>
      <c r="P198" s="3"/>
      <c r="Q198" s="3"/>
      <c r="R198" s="3"/>
      <c r="S198" s="3"/>
      <c r="T198" s="2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spans="1:30" ht="15.75" hidden="1" customHeight="1">
      <c r="A199" s="3"/>
      <c r="B199" s="3"/>
      <c r="C199" s="3"/>
      <c r="D199" s="3"/>
      <c r="E199" s="3"/>
      <c r="F199" s="3"/>
      <c r="G199" s="3"/>
      <c r="H199" s="1"/>
      <c r="I199" s="3"/>
      <c r="J199" s="78"/>
      <c r="K199" s="78"/>
      <c r="L199" s="3"/>
      <c r="M199" s="3"/>
      <c r="N199" s="3"/>
      <c r="O199" s="3"/>
      <c r="P199" s="3"/>
      <c r="Q199" s="3"/>
      <c r="R199" s="3"/>
      <c r="S199" s="3"/>
      <c r="T199" s="2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spans="1:30" ht="15.75" hidden="1" customHeight="1">
      <c r="A200" s="3"/>
      <c r="B200" s="3"/>
      <c r="C200" s="3"/>
      <c r="D200" s="3"/>
      <c r="E200" s="3"/>
      <c r="F200" s="3"/>
      <c r="G200" s="3"/>
      <c r="H200" s="1"/>
      <c r="I200" s="3"/>
      <c r="J200" s="78"/>
      <c r="K200" s="78"/>
      <c r="L200" s="3"/>
      <c r="M200" s="3"/>
      <c r="N200" s="3"/>
      <c r="O200" s="3"/>
      <c r="P200" s="3"/>
      <c r="Q200" s="3"/>
      <c r="R200" s="3"/>
      <c r="S200" s="3"/>
      <c r="T200" s="2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spans="1:30" ht="15.75" hidden="1" customHeight="1">
      <c r="A201" s="3"/>
      <c r="B201" s="3"/>
      <c r="C201" s="3"/>
      <c r="D201" s="3"/>
      <c r="E201" s="3"/>
      <c r="F201" s="3"/>
      <c r="G201" s="3"/>
      <c r="H201" s="1"/>
      <c r="I201" s="3"/>
      <c r="J201" s="78"/>
      <c r="K201" s="78"/>
      <c r="L201" s="3"/>
      <c r="M201" s="3"/>
      <c r="N201" s="3"/>
      <c r="O201" s="3"/>
      <c r="P201" s="3"/>
      <c r="Q201" s="3"/>
      <c r="R201" s="3"/>
      <c r="S201" s="3"/>
      <c r="T201" s="2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spans="1:30" ht="15.75" hidden="1" customHeight="1">
      <c r="A202" s="3"/>
      <c r="B202" s="3"/>
      <c r="C202" s="3"/>
      <c r="D202" s="3"/>
      <c r="E202" s="3"/>
      <c r="F202" s="3"/>
      <c r="G202" s="3"/>
      <c r="H202" s="1"/>
      <c r="I202" s="3"/>
      <c r="J202" s="78"/>
      <c r="K202" s="78"/>
      <c r="L202" s="3"/>
      <c r="M202" s="3"/>
      <c r="N202" s="3"/>
      <c r="O202" s="3"/>
      <c r="P202" s="3"/>
      <c r="Q202" s="3"/>
      <c r="R202" s="3"/>
      <c r="S202" s="3"/>
      <c r="T202" s="2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spans="1:30" ht="15.75" hidden="1" customHeight="1">
      <c r="A203" s="3"/>
      <c r="B203" s="3"/>
      <c r="C203" s="3"/>
      <c r="D203" s="3"/>
      <c r="E203" s="3"/>
      <c r="F203" s="3"/>
      <c r="G203" s="3"/>
      <c r="H203" s="1"/>
      <c r="I203" s="3"/>
      <c r="J203" s="78"/>
      <c r="K203" s="78"/>
      <c r="L203" s="3"/>
      <c r="M203" s="3"/>
      <c r="N203" s="3"/>
      <c r="O203" s="3"/>
      <c r="P203" s="3"/>
      <c r="Q203" s="3"/>
      <c r="R203" s="3"/>
      <c r="S203" s="3"/>
      <c r="T203" s="2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ht="15.75" hidden="1" customHeight="1">
      <c r="A204" s="3"/>
      <c r="B204" s="3"/>
      <c r="C204" s="3"/>
      <c r="D204" s="3"/>
      <c r="E204" s="3"/>
      <c r="F204" s="3"/>
      <c r="G204" s="3"/>
      <c r="H204" s="1"/>
      <c r="I204" s="3"/>
      <c r="J204" s="78"/>
      <c r="K204" s="78"/>
      <c r="L204" s="3"/>
      <c r="M204" s="3"/>
      <c r="N204" s="3"/>
      <c r="O204" s="3"/>
      <c r="P204" s="3"/>
      <c r="Q204" s="3"/>
      <c r="R204" s="3"/>
      <c r="S204" s="3"/>
      <c r="T204" s="2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ht="15.75" hidden="1" customHeight="1">
      <c r="A205" s="3"/>
      <c r="B205" s="3"/>
      <c r="C205" s="3"/>
      <c r="D205" s="3"/>
      <c r="E205" s="3"/>
      <c r="F205" s="3"/>
      <c r="G205" s="3"/>
      <c r="H205" s="1"/>
      <c r="I205" s="3"/>
      <c r="J205" s="78"/>
      <c r="K205" s="78"/>
      <c r="L205" s="3"/>
      <c r="M205" s="3"/>
      <c r="N205" s="3"/>
      <c r="O205" s="3"/>
      <c r="P205" s="3"/>
      <c r="Q205" s="3"/>
      <c r="R205" s="3"/>
      <c r="S205" s="3"/>
      <c r="T205" s="2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ht="15.75" hidden="1" customHeight="1">
      <c r="A206" s="3"/>
      <c r="B206" s="3"/>
      <c r="C206" s="3"/>
      <c r="D206" s="3"/>
      <c r="E206" s="3"/>
      <c r="F206" s="3"/>
      <c r="G206" s="3"/>
      <c r="H206" s="1"/>
      <c r="I206" s="3"/>
      <c r="J206" s="78"/>
      <c r="K206" s="78"/>
      <c r="L206" s="3"/>
      <c r="M206" s="3"/>
      <c r="N206" s="3"/>
      <c r="O206" s="3"/>
      <c r="P206" s="3"/>
      <c r="Q206" s="3"/>
      <c r="R206" s="3"/>
      <c r="S206" s="3"/>
      <c r="T206" s="2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ht="15.75" hidden="1" customHeight="1">
      <c r="A207" s="3"/>
      <c r="B207" s="3"/>
      <c r="C207" s="3"/>
      <c r="D207" s="3"/>
      <c r="E207" s="3"/>
      <c r="F207" s="3"/>
      <c r="G207" s="3"/>
      <c r="H207" s="1"/>
      <c r="I207" s="3"/>
      <c r="J207" s="78"/>
      <c r="K207" s="78"/>
      <c r="L207" s="3"/>
      <c r="M207" s="3"/>
      <c r="N207" s="3"/>
      <c r="O207" s="3"/>
      <c r="P207" s="3"/>
      <c r="Q207" s="3"/>
      <c r="R207" s="3"/>
      <c r="S207" s="3"/>
      <c r="T207" s="2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ht="15.75" hidden="1" customHeight="1">
      <c r="A208" s="3"/>
      <c r="B208" s="3"/>
      <c r="C208" s="3"/>
      <c r="D208" s="3"/>
      <c r="E208" s="3"/>
      <c r="F208" s="3"/>
      <c r="G208" s="3"/>
      <c r="H208" s="1"/>
      <c r="I208" s="3"/>
      <c r="J208" s="78"/>
      <c r="K208" s="78"/>
      <c r="L208" s="3"/>
      <c r="M208" s="3"/>
      <c r="N208" s="3"/>
      <c r="O208" s="3"/>
      <c r="P208" s="3"/>
      <c r="Q208" s="3"/>
      <c r="R208" s="3"/>
      <c r="S208" s="3"/>
      <c r="T208" s="2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ht="15.75" hidden="1" customHeight="1">
      <c r="A209" s="3"/>
      <c r="B209" s="3"/>
      <c r="C209" s="3"/>
      <c r="D209" s="3"/>
      <c r="E209" s="3"/>
      <c r="F209" s="3"/>
      <c r="G209" s="3"/>
      <c r="H209" s="1"/>
      <c r="I209" s="3"/>
      <c r="J209" s="78"/>
      <c r="K209" s="78"/>
      <c r="L209" s="3"/>
      <c r="M209" s="3"/>
      <c r="N209" s="3"/>
      <c r="O209" s="3"/>
      <c r="P209" s="3"/>
      <c r="Q209" s="3"/>
      <c r="R209" s="3"/>
      <c r="S209" s="3"/>
      <c r="T209" s="2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ht="15.75" hidden="1" customHeight="1">
      <c r="A210" s="3"/>
      <c r="B210" s="3"/>
      <c r="C210" s="3"/>
      <c r="D210" s="3"/>
      <c r="E210" s="3"/>
      <c r="F210" s="3"/>
      <c r="G210" s="3"/>
      <c r="H210" s="1"/>
      <c r="I210" s="3"/>
      <c r="J210" s="78"/>
      <c r="K210" s="78"/>
      <c r="L210" s="3"/>
      <c r="M210" s="3"/>
      <c r="N210" s="3"/>
      <c r="O210" s="3"/>
      <c r="P210" s="3"/>
      <c r="Q210" s="3"/>
      <c r="R210" s="3"/>
      <c r="S210" s="3"/>
      <c r="T210" s="2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ht="15.75" hidden="1" customHeight="1">
      <c r="A211" s="3"/>
      <c r="B211" s="3"/>
      <c r="C211" s="3"/>
      <c r="D211" s="3"/>
      <c r="E211" s="3"/>
      <c r="F211" s="3"/>
      <c r="G211" s="3"/>
      <c r="H211" s="1"/>
      <c r="I211" s="3"/>
      <c r="J211" s="78"/>
      <c r="K211" s="78"/>
      <c r="L211" s="3"/>
      <c r="M211" s="3"/>
      <c r="N211" s="3"/>
      <c r="O211" s="3"/>
      <c r="P211" s="3"/>
      <c r="Q211" s="3"/>
      <c r="R211" s="3"/>
      <c r="S211" s="3"/>
      <c r="T211" s="2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ht="15.75" hidden="1" customHeight="1">
      <c r="A212" s="3"/>
      <c r="B212" s="3"/>
      <c r="C212" s="3"/>
      <c r="D212" s="3"/>
      <c r="E212" s="3"/>
      <c r="F212" s="3"/>
      <c r="G212" s="3"/>
      <c r="H212" s="1"/>
      <c r="I212" s="3"/>
      <c r="J212" s="78"/>
      <c r="K212" s="78"/>
      <c r="L212" s="3"/>
      <c r="M212" s="3"/>
      <c r="N212" s="3"/>
      <c r="O212" s="3"/>
      <c r="P212" s="3"/>
      <c r="Q212" s="3"/>
      <c r="R212" s="3"/>
      <c r="S212" s="3"/>
      <c r="T212" s="2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ht="15.75" hidden="1" customHeight="1">
      <c r="A213" s="3"/>
      <c r="B213" s="3"/>
      <c r="C213" s="3"/>
      <c r="D213" s="3"/>
      <c r="E213" s="3"/>
      <c r="F213" s="3"/>
      <c r="G213" s="3"/>
      <c r="H213" s="1"/>
      <c r="I213" s="3"/>
      <c r="J213" s="78"/>
      <c r="K213" s="78"/>
      <c r="L213" s="3"/>
      <c r="M213" s="3"/>
      <c r="N213" s="3"/>
      <c r="O213" s="3"/>
      <c r="P213" s="3"/>
      <c r="Q213" s="3"/>
      <c r="R213" s="3"/>
      <c r="S213" s="3"/>
      <c r="T213" s="2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spans="1:30" ht="15.75" hidden="1" customHeight="1">
      <c r="A214" s="3"/>
      <c r="B214" s="3"/>
      <c r="C214" s="3"/>
      <c r="D214" s="3"/>
      <c r="E214" s="3"/>
      <c r="F214" s="3"/>
      <c r="G214" s="3"/>
      <c r="H214" s="1"/>
      <c r="I214" s="3"/>
      <c r="J214" s="78"/>
      <c r="K214" s="78"/>
      <c r="L214" s="3"/>
      <c r="M214" s="3"/>
      <c r="N214" s="3"/>
      <c r="O214" s="3"/>
      <c r="P214" s="3"/>
      <c r="Q214" s="3"/>
      <c r="R214" s="3"/>
      <c r="S214" s="3"/>
      <c r="T214" s="2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spans="1:30" ht="15.75" hidden="1" customHeight="1">
      <c r="A215" s="3"/>
      <c r="B215" s="3"/>
      <c r="C215" s="3"/>
      <c r="D215" s="3"/>
      <c r="E215" s="3"/>
      <c r="F215" s="3"/>
      <c r="G215" s="3"/>
      <c r="H215" s="1"/>
      <c r="I215" s="3"/>
      <c r="J215" s="78"/>
      <c r="K215" s="78"/>
      <c r="L215" s="3"/>
      <c r="M215" s="3"/>
      <c r="N215" s="3"/>
      <c r="O215" s="3"/>
      <c r="P215" s="3"/>
      <c r="Q215" s="3"/>
      <c r="R215" s="3"/>
      <c r="S215" s="3"/>
      <c r="T215" s="2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spans="1:30" ht="15.75" hidden="1" customHeight="1">
      <c r="A216" s="3"/>
      <c r="B216" s="3"/>
      <c r="C216" s="3"/>
      <c r="D216" s="3"/>
      <c r="E216" s="3"/>
      <c r="F216" s="3"/>
      <c r="G216" s="3"/>
      <c r="H216" s="1"/>
      <c r="I216" s="3"/>
      <c r="J216" s="78"/>
      <c r="K216" s="78"/>
      <c r="L216" s="3"/>
      <c r="M216" s="3"/>
      <c r="N216" s="3"/>
      <c r="O216" s="3"/>
      <c r="P216" s="3"/>
      <c r="Q216" s="3"/>
      <c r="R216" s="3"/>
      <c r="S216" s="3"/>
      <c r="T216" s="2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spans="1:30" ht="15.75" hidden="1" customHeight="1">
      <c r="A217" s="3"/>
      <c r="B217" s="3"/>
      <c r="C217" s="3"/>
      <c r="D217" s="3"/>
      <c r="E217" s="3"/>
      <c r="F217" s="3"/>
      <c r="G217" s="3"/>
      <c r="H217" s="1"/>
      <c r="I217" s="3"/>
      <c r="J217" s="78"/>
      <c r="K217" s="78"/>
      <c r="L217" s="3"/>
      <c r="M217" s="3"/>
      <c r="N217" s="3"/>
      <c r="O217" s="3"/>
      <c r="P217" s="3"/>
      <c r="Q217" s="3"/>
      <c r="R217" s="3"/>
      <c r="S217" s="3"/>
      <c r="T217" s="2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spans="1:30" ht="15.75" hidden="1" customHeight="1">
      <c r="A218" s="3"/>
      <c r="B218" s="3"/>
      <c r="C218" s="3"/>
      <c r="D218" s="3"/>
      <c r="E218" s="3"/>
      <c r="F218" s="3"/>
      <c r="G218" s="3"/>
      <c r="H218" s="1"/>
      <c r="I218" s="3"/>
      <c r="J218" s="78"/>
      <c r="K218" s="78"/>
      <c r="L218" s="3"/>
      <c r="M218" s="3"/>
      <c r="N218" s="3"/>
      <c r="O218" s="3"/>
      <c r="P218" s="3"/>
      <c r="Q218" s="3"/>
      <c r="R218" s="3"/>
      <c r="S218" s="3"/>
      <c r="T218" s="2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spans="1:30" ht="15.75" hidden="1" customHeight="1">
      <c r="A219" s="3"/>
      <c r="B219" s="3"/>
      <c r="C219" s="3"/>
      <c r="D219" s="3"/>
      <c r="E219" s="3"/>
      <c r="F219" s="3"/>
      <c r="G219" s="3"/>
      <c r="H219" s="1"/>
      <c r="I219" s="3"/>
      <c r="J219" s="78"/>
      <c r="K219" s="78"/>
      <c r="L219" s="3"/>
      <c r="M219" s="3"/>
      <c r="N219" s="3"/>
      <c r="O219" s="3"/>
      <c r="P219" s="3"/>
      <c r="Q219" s="3"/>
      <c r="R219" s="3"/>
      <c r="S219" s="3"/>
      <c r="T219" s="2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1:30" ht="15.75" hidden="1" customHeight="1">
      <c r="A220" s="3"/>
      <c r="B220" s="3"/>
      <c r="C220" s="3"/>
      <c r="D220" s="3"/>
      <c r="E220" s="3"/>
      <c r="F220" s="3"/>
      <c r="G220" s="3"/>
      <c r="H220" s="1"/>
      <c r="I220" s="3"/>
      <c r="J220" s="78"/>
      <c r="K220" s="78"/>
      <c r="L220" s="3"/>
      <c r="M220" s="3"/>
      <c r="N220" s="3"/>
      <c r="O220" s="3"/>
      <c r="P220" s="3"/>
      <c r="Q220" s="3"/>
      <c r="R220" s="3"/>
      <c r="S220" s="3"/>
      <c r="T220" s="2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1:30" ht="15.75" hidden="1" customHeight="1">
      <c r="A221" s="3"/>
      <c r="B221" s="3"/>
      <c r="C221" s="3"/>
      <c r="D221" s="3"/>
      <c r="E221" s="3"/>
      <c r="F221" s="3"/>
      <c r="G221" s="3"/>
      <c r="H221" s="1"/>
      <c r="I221" s="3"/>
      <c r="J221" s="78"/>
      <c r="K221" s="78"/>
      <c r="L221" s="3"/>
      <c r="M221" s="3"/>
      <c r="N221" s="3"/>
      <c r="O221" s="3"/>
      <c r="P221" s="3"/>
      <c r="Q221" s="3"/>
      <c r="R221" s="3"/>
      <c r="S221" s="3"/>
      <c r="T221" s="2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1:30" ht="15.75" hidden="1" customHeight="1">
      <c r="A222" s="3"/>
      <c r="B222" s="3"/>
      <c r="C222" s="3"/>
      <c r="D222" s="3"/>
      <c r="E222" s="3"/>
      <c r="F222" s="3"/>
      <c r="G222" s="3"/>
      <c r="H222" s="1"/>
      <c r="I222" s="3"/>
      <c r="J222" s="78"/>
      <c r="K222" s="78"/>
      <c r="L222" s="3"/>
      <c r="M222" s="3"/>
      <c r="N222" s="3"/>
      <c r="O222" s="3"/>
      <c r="P222" s="3"/>
      <c r="Q222" s="3"/>
      <c r="R222" s="3"/>
      <c r="S222" s="3"/>
      <c r="T222" s="2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spans="1:30" ht="15.75" hidden="1" customHeight="1">
      <c r="A223" s="3"/>
      <c r="B223" s="3"/>
      <c r="C223" s="3"/>
      <c r="D223" s="3"/>
      <c r="E223" s="3"/>
      <c r="F223" s="3"/>
      <c r="G223" s="3"/>
      <c r="H223" s="1"/>
      <c r="I223" s="3"/>
      <c r="J223" s="78"/>
      <c r="K223" s="78"/>
      <c r="L223" s="3"/>
      <c r="M223" s="3"/>
      <c r="N223" s="3"/>
      <c r="O223" s="3"/>
      <c r="P223" s="3"/>
      <c r="Q223" s="3"/>
      <c r="R223" s="3"/>
      <c r="S223" s="3"/>
      <c r="T223" s="2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spans="1:30" ht="15.75" hidden="1" customHeight="1">
      <c r="A224" s="3"/>
      <c r="B224" s="3"/>
      <c r="C224" s="3"/>
      <c r="D224" s="3"/>
      <c r="E224" s="3"/>
      <c r="F224" s="3"/>
      <c r="G224" s="3"/>
      <c r="H224" s="1"/>
      <c r="I224" s="3"/>
      <c r="J224" s="78"/>
      <c r="K224" s="78"/>
      <c r="L224" s="3"/>
      <c r="M224" s="3"/>
      <c r="N224" s="3"/>
      <c r="O224" s="3"/>
      <c r="P224" s="3"/>
      <c r="Q224" s="3"/>
      <c r="R224" s="3"/>
      <c r="S224" s="3"/>
      <c r="T224" s="2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spans="1:30" ht="15.75" hidden="1" customHeight="1">
      <c r="A225" s="3"/>
      <c r="B225" s="3"/>
      <c r="C225" s="3"/>
      <c r="D225" s="3"/>
      <c r="E225" s="3"/>
      <c r="F225" s="3"/>
      <c r="G225" s="3"/>
      <c r="H225" s="1"/>
      <c r="I225" s="3"/>
      <c r="J225" s="78"/>
      <c r="K225" s="78"/>
      <c r="L225" s="3"/>
      <c r="M225" s="3"/>
      <c r="N225" s="3"/>
      <c r="O225" s="3"/>
      <c r="P225" s="3"/>
      <c r="Q225" s="3"/>
      <c r="R225" s="3"/>
      <c r="S225" s="3"/>
      <c r="T225" s="2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spans="1:30" ht="15.75" hidden="1" customHeight="1">
      <c r="A226" s="3"/>
      <c r="B226" s="3"/>
      <c r="C226" s="3"/>
      <c r="D226" s="3"/>
      <c r="E226" s="3"/>
      <c r="F226" s="3"/>
      <c r="G226" s="3"/>
      <c r="H226" s="1"/>
      <c r="I226" s="3"/>
      <c r="J226" s="78"/>
      <c r="K226" s="78"/>
      <c r="L226" s="3"/>
      <c r="M226" s="3"/>
      <c r="N226" s="3"/>
      <c r="O226" s="3"/>
      <c r="P226" s="3"/>
      <c r="Q226" s="3"/>
      <c r="R226" s="3"/>
      <c r="S226" s="3"/>
      <c r="T226" s="2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spans="1:30" ht="15.75" hidden="1" customHeight="1">
      <c r="A227" s="3"/>
      <c r="B227" s="3"/>
      <c r="C227" s="3"/>
      <c r="D227" s="3"/>
      <c r="E227" s="3"/>
      <c r="F227" s="3"/>
      <c r="G227" s="3"/>
      <c r="H227" s="1"/>
      <c r="I227" s="3"/>
      <c r="J227" s="78"/>
      <c r="K227" s="78"/>
      <c r="L227" s="3"/>
      <c r="M227" s="3"/>
      <c r="N227" s="3"/>
      <c r="O227" s="3"/>
      <c r="P227" s="3"/>
      <c r="Q227" s="3"/>
      <c r="R227" s="3"/>
      <c r="S227" s="3"/>
      <c r="T227" s="2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spans="1:30" ht="15.75" hidden="1" customHeight="1">
      <c r="A228" s="3"/>
      <c r="B228" s="3"/>
      <c r="C228" s="3"/>
      <c r="D228" s="3"/>
      <c r="E228" s="3"/>
      <c r="F228" s="3"/>
      <c r="G228" s="3"/>
      <c r="H228" s="1"/>
      <c r="I228" s="3"/>
      <c r="J228" s="78"/>
      <c r="K228" s="78"/>
      <c r="L228" s="3"/>
      <c r="M228" s="3"/>
      <c r="N228" s="3"/>
      <c r="O228" s="3"/>
      <c r="P228" s="3"/>
      <c r="Q228" s="3"/>
      <c r="R228" s="3"/>
      <c r="S228" s="3"/>
      <c r="T228" s="2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spans="1:30" ht="15.75" hidden="1" customHeight="1">
      <c r="A229" s="3"/>
      <c r="B229" s="3"/>
      <c r="C229" s="3"/>
      <c r="D229" s="3"/>
      <c r="E229" s="3"/>
      <c r="F229" s="3"/>
      <c r="G229" s="3"/>
      <c r="H229" s="1"/>
      <c r="I229" s="3"/>
      <c r="J229" s="78"/>
      <c r="K229" s="78"/>
      <c r="L229" s="3"/>
      <c r="M229" s="3"/>
      <c r="N229" s="3"/>
      <c r="O229" s="3"/>
      <c r="P229" s="3"/>
      <c r="Q229" s="3"/>
      <c r="R229" s="3"/>
      <c r="S229" s="3"/>
      <c r="T229" s="2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spans="1:30" ht="15.75" hidden="1" customHeight="1">
      <c r="A230" s="3"/>
      <c r="B230" s="3"/>
      <c r="C230" s="3"/>
      <c r="D230" s="3"/>
      <c r="E230" s="3"/>
      <c r="F230" s="3"/>
      <c r="G230" s="3"/>
      <c r="H230" s="1"/>
      <c r="I230" s="3"/>
      <c r="J230" s="78"/>
      <c r="K230" s="78"/>
      <c r="L230" s="3"/>
      <c r="M230" s="3"/>
      <c r="N230" s="3"/>
      <c r="O230" s="3"/>
      <c r="P230" s="3"/>
      <c r="Q230" s="3"/>
      <c r="R230" s="3"/>
      <c r="S230" s="3"/>
      <c r="T230" s="2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spans="1:30" ht="15.75" hidden="1" customHeight="1">
      <c r="A231" s="3"/>
      <c r="B231" s="3"/>
      <c r="C231" s="3"/>
      <c r="D231" s="3"/>
      <c r="E231" s="3"/>
      <c r="F231" s="3"/>
      <c r="G231" s="3"/>
      <c r="H231" s="1"/>
      <c r="I231" s="3"/>
      <c r="J231" s="78"/>
      <c r="K231" s="78"/>
      <c r="L231" s="3"/>
      <c r="M231" s="3"/>
      <c r="N231" s="3"/>
      <c r="O231" s="3"/>
      <c r="P231" s="3"/>
      <c r="Q231" s="3"/>
      <c r="R231" s="3"/>
      <c r="S231" s="3"/>
      <c r="T231" s="2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ht="15.75" hidden="1" customHeight="1">
      <c r="A232" s="3"/>
      <c r="B232" s="3"/>
      <c r="C232" s="3"/>
      <c r="D232" s="3"/>
      <c r="E232" s="3"/>
      <c r="F232" s="3"/>
      <c r="G232" s="3"/>
      <c r="H232" s="1"/>
      <c r="I232" s="3"/>
      <c r="J232" s="78"/>
      <c r="K232" s="78"/>
      <c r="L232" s="3"/>
      <c r="M232" s="3"/>
      <c r="N232" s="3"/>
      <c r="O232" s="3"/>
      <c r="P232" s="3"/>
      <c r="Q232" s="3"/>
      <c r="R232" s="3"/>
      <c r="S232" s="3"/>
      <c r="T232" s="2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ht="15.75" hidden="1" customHeight="1">
      <c r="A233" s="3"/>
      <c r="B233" s="3"/>
      <c r="C233" s="3"/>
      <c r="D233" s="3"/>
      <c r="E233" s="3"/>
      <c r="F233" s="3"/>
      <c r="G233" s="3"/>
      <c r="H233" s="1"/>
      <c r="I233" s="3"/>
      <c r="J233" s="78"/>
      <c r="K233" s="78"/>
      <c r="L233" s="3"/>
      <c r="M233" s="3"/>
      <c r="N233" s="3"/>
      <c r="O233" s="3"/>
      <c r="P233" s="3"/>
      <c r="Q233" s="3"/>
      <c r="R233" s="3"/>
      <c r="S233" s="3"/>
      <c r="T233" s="2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ht="15.75" hidden="1" customHeight="1">
      <c r="A234" s="3"/>
      <c r="B234" s="3"/>
      <c r="C234" s="3"/>
      <c r="D234" s="3"/>
      <c r="E234" s="3"/>
      <c r="F234" s="3"/>
      <c r="G234" s="3"/>
      <c r="H234" s="1"/>
      <c r="I234" s="3"/>
      <c r="J234" s="78"/>
      <c r="K234" s="78"/>
      <c r="L234" s="3"/>
      <c r="M234" s="3"/>
      <c r="N234" s="3"/>
      <c r="O234" s="3"/>
      <c r="P234" s="3"/>
      <c r="Q234" s="3"/>
      <c r="R234" s="3"/>
      <c r="S234" s="3"/>
      <c r="T234" s="2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ht="15.75" hidden="1" customHeight="1">
      <c r="A235" s="3"/>
      <c r="B235" s="3"/>
      <c r="C235" s="3"/>
      <c r="D235" s="3"/>
      <c r="E235" s="3"/>
      <c r="F235" s="3"/>
      <c r="G235" s="3"/>
      <c r="H235" s="1"/>
      <c r="I235" s="3"/>
      <c r="J235" s="78"/>
      <c r="K235" s="78"/>
      <c r="L235" s="3"/>
      <c r="M235" s="3"/>
      <c r="N235" s="3"/>
      <c r="O235" s="3"/>
      <c r="P235" s="3"/>
      <c r="Q235" s="3"/>
      <c r="R235" s="3"/>
      <c r="S235" s="3"/>
      <c r="T235" s="2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ht="15.75" hidden="1" customHeight="1">
      <c r="A236" s="3"/>
      <c r="B236" s="3"/>
      <c r="C236" s="3"/>
      <c r="D236" s="3"/>
      <c r="E236" s="3"/>
      <c r="F236" s="3"/>
      <c r="G236" s="3"/>
      <c r="H236" s="1"/>
      <c r="I236" s="3"/>
      <c r="J236" s="78"/>
      <c r="K236" s="78"/>
      <c r="L236" s="3"/>
      <c r="M236" s="3"/>
      <c r="N236" s="3"/>
      <c r="O236" s="3"/>
      <c r="P236" s="3"/>
      <c r="Q236" s="3"/>
      <c r="R236" s="3"/>
      <c r="S236" s="3"/>
      <c r="T236" s="2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ht="15.75" hidden="1" customHeight="1">
      <c r="A237" s="3"/>
      <c r="B237" s="3"/>
      <c r="C237" s="3"/>
      <c r="D237" s="3"/>
      <c r="E237" s="3"/>
      <c r="F237" s="3"/>
      <c r="G237" s="3"/>
      <c r="H237" s="1"/>
      <c r="I237" s="3"/>
      <c r="J237" s="78"/>
      <c r="K237" s="78"/>
      <c r="L237" s="3"/>
      <c r="M237" s="3"/>
      <c r="N237" s="3"/>
      <c r="O237" s="3"/>
      <c r="P237" s="3"/>
      <c r="Q237" s="3"/>
      <c r="R237" s="3"/>
      <c r="S237" s="3"/>
      <c r="T237" s="2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ht="15.75" hidden="1" customHeight="1">
      <c r="A238" s="3"/>
      <c r="B238" s="3"/>
      <c r="C238" s="3"/>
      <c r="D238" s="3"/>
      <c r="E238" s="3"/>
      <c r="F238" s="3"/>
      <c r="G238" s="3"/>
      <c r="H238" s="1"/>
      <c r="I238" s="3"/>
      <c r="J238" s="78"/>
      <c r="K238" s="78"/>
      <c r="L238" s="3"/>
      <c r="M238" s="3"/>
      <c r="N238" s="3"/>
      <c r="O238" s="3"/>
      <c r="P238" s="3"/>
      <c r="Q238" s="3"/>
      <c r="R238" s="3"/>
      <c r="S238" s="3"/>
      <c r="T238" s="2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ht="15.75" hidden="1" customHeight="1">
      <c r="A239" s="3"/>
      <c r="B239" s="3"/>
      <c r="C239" s="3"/>
      <c r="D239" s="3"/>
      <c r="E239" s="3"/>
      <c r="F239" s="3"/>
      <c r="G239" s="3"/>
      <c r="H239" s="1"/>
      <c r="I239" s="3"/>
      <c r="J239" s="78"/>
      <c r="K239" s="78"/>
      <c r="L239" s="3"/>
      <c r="M239" s="3"/>
      <c r="N239" s="3"/>
      <c r="O239" s="3"/>
      <c r="P239" s="3"/>
      <c r="Q239" s="3"/>
      <c r="R239" s="3"/>
      <c r="S239" s="3"/>
      <c r="T239" s="2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ht="15.75" hidden="1" customHeight="1">
      <c r="A240" s="3"/>
      <c r="B240" s="3"/>
      <c r="C240" s="3"/>
      <c r="D240" s="3"/>
      <c r="E240" s="3"/>
      <c r="F240" s="3"/>
      <c r="G240" s="3"/>
      <c r="H240" s="1"/>
      <c r="I240" s="3"/>
      <c r="J240" s="78"/>
      <c r="K240" s="78"/>
      <c r="L240" s="3"/>
      <c r="M240" s="3"/>
      <c r="N240" s="3"/>
      <c r="O240" s="3"/>
      <c r="P240" s="3"/>
      <c r="Q240" s="3"/>
      <c r="R240" s="3"/>
      <c r="S240" s="3"/>
      <c r="T240" s="2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ht="15.75" hidden="1" customHeight="1">
      <c r="A241" s="3"/>
      <c r="B241" s="3"/>
      <c r="C241" s="3"/>
      <c r="D241" s="3"/>
      <c r="E241" s="3"/>
      <c r="F241" s="3"/>
      <c r="G241" s="3"/>
      <c r="H241" s="1"/>
      <c r="I241" s="3"/>
      <c r="J241" s="78"/>
      <c r="K241" s="78"/>
      <c r="L241" s="3"/>
      <c r="M241" s="3"/>
      <c r="N241" s="3"/>
      <c r="O241" s="3"/>
      <c r="P241" s="3"/>
      <c r="Q241" s="3"/>
      <c r="R241" s="3"/>
      <c r="S241" s="3"/>
      <c r="T241" s="2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ht="15.75" hidden="1" customHeight="1">
      <c r="A242" s="3"/>
      <c r="B242" s="3"/>
      <c r="C242" s="3"/>
      <c r="D242" s="3"/>
      <c r="E242" s="3"/>
      <c r="F242" s="3"/>
      <c r="G242" s="3"/>
      <c r="H242" s="1"/>
      <c r="I242" s="3"/>
      <c r="J242" s="78"/>
      <c r="K242" s="78"/>
      <c r="L242" s="3"/>
      <c r="M242" s="3"/>
      <c r="N242" s="3"/>
      <c r="O242" s="3"/>
      <c r="P242" s="3"/>
      <c r="Q242" s="3"/>
      <c r="R242" s="3"/>
      <c r="S242" s="3"/>
      <c r="T242" s="2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ht="15.75" hidden="1" customHeight="1">
      <c r="A243" s="3"/>
      <c r="B243" s="3"/>
      <c r="C243" s="3"/>
      <c r="D243" s="3"/>
      <c r="E243" s="3"/>
      <c r="F243" s="3"/>
      <c r="G243" s="3"/>
      <c r="H243" s="1"/>
      <c r="I243" s="3"/>
      <c r="J243" s="78"/>
      <c r="K243" s="78"/>
      <c r="L243" s="3"/>
      <c r="M243" s="3"/>
      <c r="N243" s="3"/>
      <c r="O243" s="3"/>
      <c r="P243" s="3"/>
      <c r="Q243" s="3"/>
      <c r="R243" s="3"/>
      <c r="S243" s="3"/>
      <c r="T243" s="2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ht="15.75" hidden="1" customHeight="1">
      <c r="A244" s="3"/>
      <c r="B244" s="3"/>
      <c r="C244" s="3"/>
      <c r="D244" s="3"/>
      <c r="E244" s="3"/>
      <c r="F244" s="3"/>
      <c r="G244" s="3"/>
      <c r="H244" s="1"/>
      <c r="I244" s="3"/>
      <c r="J244" s="78"/>
      <c r="K244" s="78"/>
      <c r="L244" s="3"/>
      <c r="M244" s="3"/>
      <c r="N244" s="3"/>
      <c r="O244" s="3"/>
      <c r="P244" s="3"/>
      <c r="Q244" s="3"/>
      <c r="R244" s="3"/>
      <c r="S244" s="3"/>
      <c r="T244" s="2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ht="15.75" hidden="1" customHeight="1">
      <c r="A245" s="3"/>
      <c r="B245" s="3"/>
      <c r="C245" s="3"/>
      <c r="D245" s="3"/>
      <c r="E245" s="3"/>
      <c r="F245" s="3"/>
      <c r="G245" s="3"/>
      <c r="H245" s="1"/>
      <c r="I245" s="3"/>
      <c r="J245" s="78"/>
      <c r="K245" s="78"/>
      <c r="L245" s="3"/>
      <c r="M245" s="3"/>
      <c r="N245" s="3"/>
      <c r="O245" s="3"/>
      <c r="P245" s="3"/>
      <c r="Q245" s="3"/>
      <c r="R245" s="3"/>
      <c r="S245" s="3"/>
      <c r="T245" s="2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ht="15.75" hidden="1" customHeight="1">
      <c r="A246" s="3"/>
      <c r="B246" s="3"/>
      <c r="C246" s="3"/>
      <c r="D246" s="3"/>
      <c r="E246" s="3"/>
      <c r="F246" s="3"/>
      <c r="G246" s="3"/>
      <c r="H246" s="1"/>
      <c r="I246" s="3"/>
      <c r="J246" s="78"/>
      <c r="K246" s="78"/>
      <c r="L246" s="3"/>
      <c r="M246" s="3"/>
      <c r="N246" s="3"/>
      <c r="O246" s="3"/>
      <c r="P246" s="3"/>
      <c r="Q246" s="3"/>
      <c r="R246" s="3"/>
      <c r="S246" s="3"/>
      <c r="T246" s="2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ht="15.75" hidden="1" customHeight="1">
      <c r="A247" s="3"/>
      <c r="B247" s="3"/>
      <c r="C247" s="3"/>
      <c r="D247" s="3"/>
      <c r="E247" s="3"/>
      <c r="F247" s="3"/>
      <c r="G247" s="3"/>
      <c r="H247" s="1"/>
      <c r="I247" s="3"/>
      <c r="J247" s="78"/>
      <c r="K247" s="78"/>
      <c r="L247" s="3"/>
      <c r="M247" s="3"/>
      <c r="N247" s="3"/>
      <c r="O247" s="3"/>
      <c r="P247" s="3"/>
      <c r="Q247" s="3"/>
      <c r="R247" s="3"/>
      <c r="S247" s="3"/>
      <c r="T247" s="2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ht="15.75" hidden="1" customHeight="1">
      <c r="A248" s="3"/>
      <c r="B248" s="3"/>
      <c r="C248" s="3"/>
      <c r="D248" s="3"/>
      <c r="E248" s="3"/>
      <c r="F248" s="3"/>
      <c r="G248" s="3"/>
      <c r="H248" s="1"/>
      <c r="I248" s="3"/>
      <c r="J248" s="78"/>
      <c r="K248" s="78"/>
      <c r="L248" s="3"/>
      <c r="M248" s="3"/>
      <c r="N248" s="3"/>
      <c r="O248" s="3"/>
      <c r="P248" s="3"/>
      <c r="Q248" s="3"/>
      <c r="R248" s="3"/>
      <c r="S248" s="3"/>
      <c r="T248" s="2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ht="15.75" hidden="1" customHeight="1">
      <c r="A249" s="3"/>
      <c r="B249" s="3"/>
      <c r="C249" s="3"/>
      <c r="D249" s="3"/>
      <c r="E249" s="3"/>
      <c r="F249" s="3"/>
      <c r="G249" s="3"/>
      <c r="H249" s="1"/>
      <c r="I249" s="3"/>
      <c r="J249" s="78"/>
      <c r="K249" s="78"/>
      <c r="L249" s="3"/>
      <c r="M249" s="3"/>
      <c r="N249" s="3"/>
      <c r="O249" s="3"/>
      <c r="P249" s="3"/>
      <c r="Q249" s="3"/>
      <c r="R249" s="3"/>
      <c r="S249" s="3"/>
      <c r="T249" s="2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ht="15.75" hidden="1" customHeight="1">
      <c r="A250" s="3"/>
      <c r="B250" s="3"/>
      <c r="C250" s="3"/>
      <c r="D250" s="3"/>
      <c r="E250" s="3"/>
      <c r="F250" s="3"/>
      <c r="G250" s="3"/>
      <c r="H250" s="1"/>
      <c r="I250" s="3"/>
      <c r="J250" s="78"/>
      <c r="K250" s="78"/>
      <c r="L250" s="3"/>
      <c r="M250" s="3"/>
      <c r="N250" s="3"/>
      <c r="O250" s="3"/>
      <c r="P250" s="3"/>
      <c r="Q250" s="3"/>
      <c r="R250" s="3"/>
      <c r="S250" s="3"/>
      <c r="T250" s="2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ht="15.75" hidden="1" customHeight="1">
      <c r="A251" s="3"/>
      <c r="B251" s="3"/>
      <c r="C251" s="3"/>
      <c r="D251" s="3"/>
      <c r="E251" s="3"/>
      <c r="F251" s="3"/>
      <c r="G251" s="3"/>
      <c r="H251" s="1"/>
      <c r="I251" s="3"/>
      <c r="J251" s="78"/>
      <c r="K251" s="78"/>
      <c r="L251" s="3"/>
      <c r="M251" s="3"/>
      <c r="N251" s="3"/>
      <c r="O251" s="3"/>
      <c r="P251" s="3"/>
      <c r="Q251" s="3"/>
      <c r="R251" s="3"/>
      <c r="S251" s="3"/>
      <c r="T251" s="2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ht="15.75" hidden="1" customHeight="1">
      <c r="A252" s="3"/>
      <c r="B252" s="3"/>
      <c r="C252" s="3"/>
      <c r="D252" s="3"/>
      <c r="E252" s="3"/>
      <c r="F252" s="3"/>
      <c r="G252" s="3"/>
      <c r="H252" s="1"/>
      <c r="I252" s="3"/>
      <c r="J252" s="78"/>
      <c r="K252" s="78"/>
      <c r="L252" s="3"/>
      <c r="M252" s="3"/>
      <c r="N252" s="3"/>
      <c r="O252" s="3"/>
      <c r="P252" s="3"/>
      <c r="Q252" s="3"/>
      <c r="R252" s="3"/>
      <c r="S252" s="3"/>
      <c r="T252" s="2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ht="15.75" hidden="1" customHeight="1">
      <c r="A253" s="3"/>
      <c r="B253" s="3"/>
      <c r="C253" s="3"/>
      <c r="D253" s="3"/>
      <c r="E253" s="3"/>
      <c r="F253" s="3"/>
      <c r="G253" s="3"/>
      <c r="H253" s="1"/>
      <c r="I253" s="3"/>
      <c r="J253" s="78"/>
      <c r="K253" s="78"/>
      <c r="L253" s="3"/>
      <c r="M253" s="3"/>
      <c r="N253" s="3"/>
      <c r="O253" s="3"/>
      <c r="P253" s="3"/>
      <c r="Q253" s="3"/>
      <c r="R253" s="3"/>
      <c r="S253" s="3"/>
      <c r="T253" s="2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ht="15.75" hidden="1" customHeight="1">
      <c r="A254" s="3"/>
      <c r="B254" s="3"/>
      <c r="C254" s="3"/>
      <c r="D254" s="3"/>
      <c r="E254" s="3"/>
      <c r="F254" s="3"/>
      <c r="G254" s="3"/>
      <c r="H254" s="1"/>
      <c r="I254" s="3"/>
      <c r="J254" s="78"/>
      <c r="K254" s="78"/>
      <c r="L254" s="3"/>
      <c r="M254" s="3"/>
      <c r="N254" s="3"/>
      <c r="O254" s="3"/>
      <c r="P254" s="3"/>
      <c r="Q254" s="3"/>
      <c r="R254" s="3"/>
      <c r="S254" s="3"/>
      <c r="T254" s="2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ht="15.75" hidden="1" customHeight="1">
      <c r="A255" s="3"/>
      <c r="B255" s="3"/>
      <c r="C255" s="3"/>
      <c r="D255" s="3"/>
      <c r="E255" s="3"/>
      <c r="F255" s="3"/>
      <c r="G255" s="3"/>
      <c r="H255" s="1"/>
      <c r="I255" s="3"/>
      <c r="J255" s="78"/>
      <c r="K255" s="78"/>
      <c r="L255" s="3"/>
      <c r="M255" s="3"/>
      <c r="N255" s="3"/>
      <c r="O255" s="3"/>
      <c r="P255" s="3"/>
      <c r="Q255" s="3"/>
      <c r="R255" s="3"/>
      <c r="S255" s="3"/>
      <c r="T255" s="2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ht="15.75" hidden="1" customHeight="1">
      <c r="A256" s="3"/>
      <c r="B256" s="3"/>
      <c r="C256" s="3"/>
      <c r="D256" s="3"/>
      <c r="E256" s="3"/>
      <c r="F256" s="3"/>
      <c r="G256" s="3"/>
      <c r="H256" s="1"/>
      <c r="I256" s="3"/>
      <c r="J256" s="78"/>
      <c r="K256" s="78"/>
      <c r="L256" s="3"/>
      <c r="M256" s="3"/>
      <c r="N256" s="3"/>
      <c r="O256" s="3"/>
      <c r="P256" s="3"/>
      <c r="Q256" s="3"/>
      <c r="R256" s="3"/>
      <c r="S256" s="3"/>
      <c r="T256" s="2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ht="15.75" hidden="1" customHeight="1">
      <c r="A257" s="3"/>
      <c r="B257" s="3"/>
      <c r="C257" s="3"/>
      <c r="D257" s="3"/>
      <c r="E257" s="3"/>
      <c r="F257" s="3"/>
      <c r="G257" s="3"/>
      <c r="H257" s="1"/>
      <c r="I257" s="3"/>
      <c r="J257" s="78"/>
      <c r="K257" s="78"/>
      <c r="L257" s="3"/>
      <c r="M257" s="3"/>
      <c r="N257" s="3"/>
      <c r="O257" s="3"/>
      <c r="P257" s="3"/>
      <c r="Q257" s="3"/>
      <c r="R257" s="3"/>
      <c r="S257" s="3"/>
      <c r="T257" s="2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ht="15.75" hidden="1" customHeight="1">
      <c r="A258" s="3"/>
      <c r="B258" s="3"/>
      <c r="C258" s="3"/>
      <c r="D258" s="3"/>
      <c r="E258" s="3"/>
      <c r="F258" s="3"/>
      <c r="G258" s="3"/>
      <c r="H258" s="1"/>
      <c r="I258" s="3"/>
      <c r="J258" s="78"/>
      <c r="K258" s="78"/>
      <c r="L258" s="3"/>
      <c r="M258" s="3"/>
      <c r="N258" s="3"/>
      <c r="O258" s="3"/>
      <c r="P258" s="3"/>
      <c r="Q258" s="3"/>
      <c r="R258" s="3"/>
      <c r="S258" s="3"/>
      <c r="T258" s="2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ht="15.75" hidden="1" customHeight="1">
      <c r="A259" s="3"/>
      <c r="B259" s="3"/>
      <c r="C259" s="3"/>
      <c r="D259" s="3"/>
      <c r="E259" s="3"/>
      <c r="F259" s="3"/>
      <c r="G259" s="3"/>
      <c r="H259" s="1"/>
      <c r="I259" s="3"/>
      <c r="J259" s="78"/>
      <c r="K259" s="78"/>
      <c r="L259" s="3"/>
      <c r="M259" s="3"/>
      <c r="N259" s="3"/>
      <c r="O259" s="3"/>
      <c r="P259" s="3"/>
      <c r="Q259" s="3"/>
      <c r="R259" s="3"/>
      <c r="S259" s="3"/>
      <c r="T259" s="2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ht="15.75" hidden="1" customHeight="1">
      <c r="A260" s="3"/>
      <c r="B260" s="3"/>
      <c r="C260" s="3"/>
      <c r="D260" s="3"/>
      <c r="E260" s="3"/>
      <c r="F260" s="3"/>
      <c r="G260" s="3"/>
      <c r="H260" s="1"/>
      <c r="I260" s="3"/>
      <c r="J260" s="78"/>
      <c r="K260" s="78"/>
      <c r="L260" s="3"/>
      <c r="M260" s="3"/>
      <c r="N260" s="3"/>
      <c r="O260" s="3"/>
      <c r="P260" s="3"/>
      <c r="Q260" s="3"/>
      <c r="R260" s="3"/>
      <c r="S260" s="3"/>
      <c r="T260" s="2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ht="15.75" hidden="1" customHeight="1">
      <c r="A261" s="3"/>
      <c r="B261" s="3"/>
      <c r="C261" s="3"/>
      <c r="D261" s="3"/>
      <c r="E261" s="3"/>
      <c r="F261" s="3"/>
      <c r="G261" s="3"/>
      <c r="H261" s="1"/>
      <c r="I261" s="3"/>
      <c r="J261" s="78"/>
      <c r="K261" s="78"/>
      <c r="L261" s="3"/>
      <c r="M261" s="3"/>
      <c r="N261" s="3"/>
      <c r="O261" s="3"/>
      <c r="P261" s="3"/>
      <c r="Q261" s="3"/>
      <c r="R261" s="3"/>
      <c r="S261" s="3"/>
      <c r="T261" s="2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ht="15.75" hidden="1" customHeight="1">
      <c r="A262" s="3"/>
      <c r="B262" s="3"/>
      <c r="C262" s="3"/>
      <c r="D262" s="3"/>
      <c r="E262" s="3"/>
      <c r="F262" s="3"/>
      <c r="G262" s="3"/>
      <c r="H262" s="1"/>
      <c r="I262" s="3"/>
      <c r="J262" s="78"/>
      <c r="K262" s="78"/>
      <c r="L262" s="3"/>
      <c r="M262" s="3"/>
      <c r="N262" s="3"/>
      <c r="O262" s="3"/>
      <c r="P262" s="3"/>
      <c r="Q262" s="3"/>
      <c r="R262" s="3"/>
      <c r="S262" s="3"/>
      <c r="T262" s="2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ht="15.75" hidden="1" customHeight="1">
      <c r="A263" s="3"/>
      <c r="B263" s="3"/>
      <c r="C263" s="3"/>
      <c r="D263" s="3"/>
      <c r="E263" s="3"/>
      <c r="F263" s="3"/>
      <c r="G263" s="3"/>
      <c r="H263" s="1"/>
      <c r="I263" s="3"/>
      <c r="J263" s="78"/>
      <c r="K263" s="78"/>
      <c r="L263" s="3"/>
      <c r="M263" s="3"/>
      <c r="N263" s="3"/>
      <c r="O263" s="3"/>
      <c r="P263" s="3"/>
      <c r="Q263" s="3"/>
      <c r="R263" s="3"/>
      <c r="S263" s="3"/>
      <c r="T263" s="2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ht="15.75" hidden="1" customHeight="1">
      <c r="A264" s="3"/>
      <c r="B264" s="3"/>
      <c r="C264" s="3"/>
      <c r="D264" s="3"/>
      <c r="E264" s="3"/>
      <c r="F264" s="3"/>
      <c r="G264" s="3"/>
      <c r="H264" s="1"/>
      <c r="I264" s="3"/>
      <c r="J264" s="78"/>
      <c r="K264" s="78"/>
      <c r="L264" s="3"/>
      <c r="M264" s="3"/>
      <c r="N264" s="3"/>
      <c r="O264" s="3"/>
      <c r="P264" s="3"/>
      <c r="Q264" s="3"/>
      <c r="R264" s="3"/>
      <c r="S264" s="3"/>
      <c r="T264" s="2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ht="15.75" hidden="1" customHeight="1">
      <c r="A265" s="3"/>
      <c r="B265" s="3"/>
      <c r="C265" s="3"/>
      <c r="D265" s="3"/>
      <c r="E265" s="3"/>
      <c r="F265" s="3"/>
      <c r="G265" s="3"/>
      <c r="H265" s="1"/>
      <c r="I265" s="3"/>
      <c r="J265" s="78"/>
      <c r="K265" s="78"/>
      <c r="L265" s="3"/>
      <c r="M265" s="3"/>
      <c r="N265" s="3"/>
      <c r="O265" s="3"/>
      <c r="P265" s="3"/>
      <c r="Q265" s="3"/>
      <c r="R265" s="3"/>
      <c r="S265" s="3"/>
      <c r="T265" s="2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ht="15.75" hidden="1" customHeight="1">
      <c r="A266" s="3"/>
      <c r="B266" s="3"/>
      <c r="C266" s="3"/>
      <c r="D266" s="3"/>
      <c r="E266" s="3"/>
      <c r="F266" s="3"/>
      <c r="G266" s="3"/>
      <c r="H266" s="1"/>
      <c r="I266" s="3"/>
      <c r="J266" s="78"/>
      <c r="K266" s="78"/>
      <c r="L266" s="3"/>
      <c r="M266" s="3"/>
      <c r="N266" s="3"/>
      <c r="O266" s="3"/>
      <c r="P266" s="3"/>
      <c r="Q266" s="3"/>
      <c r="R266" s="3"/>
      <c r="S266" s="3"/>
      <c r="T266" s="2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ht="15.75" hidden="1" customHeight="1">
      <c r="A267" s="3"/>
      <c r="B267" s="3"/>
      <c r="C267" s="3"/>
      <c r="D267" s="3"/>
      <c r="E267" s="3"/>
      <c r="F267" s="3"/>
      <c r="G267" s="3"/>
      <c r="H267" s="1"/>
      <c r="I267" s="3"/>
      <c r="J267" s="78"/>
      <c r="K267" s="78"/>
      <c r="L267" s="3"/>
      <c r="M267" s="3"/>
      <c r="N267" s="3"/>
      <c r="O267" s="3"/>
      <c r="P267" s="3"/>
      <c r="Q267" s="3"/>
      <c r="R267" s="3"/>
      <c r="S267" s="3"/>
      <c r="T267" s="2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ht="15.75" hidden="1" customHeight="1">
      <c r="A268" s="3"/>
      <c r="B268" s="3"/>
      <c r="C268" s="3"/>
      <c r="D268" s="3"/>
      <c r="E268" s="3"/>
      <c r="F268" s="3"/>
      <c r="G268" s="3"/>
      <c r="H268" s="1"/>
      <c r="I268" s="3"/>
      <c r="J268" s="78"/>
      <c r="K268" s="78"/>
      <c r="L268" s="3"/>
      <c r="M268" s="3"/>
      <c r="N268" s="3"/>
      <c r="O268" s="3"/>
      <c r="P268" s="3"/>
      <c r="Q268" s="3"/>
      <c r="R268" s="3"/>
      <c r="S268" s="3"/>
      <c r="T268" s="2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ht="15.75" hidden="1" customHeight="1">
      <c r="A269" s="3"/>
      <c r="B269" s="3"/>
      <c r="C269" s="3"/>
      <c r="D269" s="3"/>
      <c r="E269" s="3"/>
      <c r="F269" s="3"/>
      <c r="G269" s="3"/>
      <c r="H269" s="1"/>
      <c r="I269" s="3"/>
      <c r="J269" s="78"/>
      <c r="K269" s="78"/>
      <c r="L269" s="3"/>
      <c r="M269" s="3"/>
      <c r="N269" s="3"/>
      <c r="O269" s="3"/>
      <c r="P269" s="3"/>
      <c r="Q269" s="3"/>
      <c r="R269" s="3"/>
      <c r="S269" s="3"/>
      <c r="T269" s="2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ht="15.75" hidden="1" customHeight="1">
      <c r="A270" s="3"/>
      <c r="B270" s="3"/>
      <c r="C270" s="3"/>
      <c r="D270" s="3"/>
      <c r="E270" s="3"/>
      <c r="F270" s="3"/>
      <c r="G270" s="3"/>
      <c r="H270" s="1"/>
      <c r="I270" s="3"/>
      <c r="J270" s="78"/>
      <c r="K270" s="78"/>
      <c r="L270" s="3"/>
      <c r="M270" s="3"/>
      <c r="N270" s="3"/>
      <c r="O270" s="3"/>
      <c r="P270" s="3"/>
      <c r="Q270" s="3"/>
      <c r="R270" s="3"/>
      <c r="S270" s="3"/>
      <c r="T270" s="2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ht="15.75" hidden="1" customHeight="1">
      <c r="A271" s="3"/>
      <c r="B271" s="3"/>
      <c r="C271" s="3"/>
      <c r="D271" s="3"/>
      <c r="E271" s="3"/>
      <c r="F271" s="3"/>
      <c r="G271" s="3"/>
      <c r="H271" s="1"/>
      <c r="I271" s="3"/>
      <c r="J271" s="78"/>
      <c r="K271" s="78"/>
      <c r="L271" s="3"/>
      <c r="M271" s="3"/>
      <c r="N271" s="3"/>
      <c r="O271" s="3"/>
      <c r="P271" s="3"/>
      <c r="Q271" s="3"/>
      <c r="R271" s="3"/>
      <c r="S271" s="3"/>
      <c r="T271" s="2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ht="15.75" hidden="1" customHeight="1">
      <c r="A272" s="3"/>
      <c r="B272" s="3"/>
      <c r="C272" s="3"/>
      <c r="D272" s="3"/>
      <c r="E272" s="3"/>
      <c r="F272" s="3"/>
      <c r="G272" s="3"/>
      <c r="H272" s="1"/>
      <c r="I272" s="3"/>
      <c r="J272" s="78"/>
      <c r="K272" s="78"/>
      <c r="L272" s="3"/>
      <c r="M272" s="3"/>
      <c r="N272" s="3"/>
      <c r="O272" s="3"/>
      <c r="P272" s="3"/>
      <c r="Q272" s="3"/>
      <c r="R272" s="3"/>
      <c r="S272" s="3"/>
      <c r="T272" s="2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ht="15.75" hidden="1" customHeight="1">
      <c r="A273" s="3"/>
      <c r="B273" s="3"/>
      <c r="C273" s="3"/>
      <c r="D273" s="3"/>
      <c r="E273" s="3"/>
      <c r="F273" s="3"/>
      <c r="G273" s="3"/>
      <c r="H273" s="1"/>
      <c r="I273" s="3"/>
      <c r="J273" s="78"/>
      <c r="K273" s="78"/>
      <c r="L273" s="3"/>
      <c r="M273" s="3"/>
      <c r="N273" s="3"/>
      <c r="O273" s="3"/>
      <c r="P273" s="3"/>
      <c r="Q273" s="3"/>
      <c r="R273" s="3"/>
      <c r="S273" s="3"/>
      <c r="T273" s="2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ht="15.75" hidden="1" customHeight="1">
      <c r="A274" s="3"/>
      <c r="B274" s="3"/>
      <c r="C274" s="3"/>
      <c r="D274" s="3"/>
      <c r="E274" s="3"/>
      <c r="F274" s="3"/>
      <c r="G274" s="3"/>
      <c r="H274" s="1"/>
      <c r="I274" s="3"/>
      <c r="J274" s="78"/>
      <c r="K274" s="78"/>
      <c r="L274" s="3"/>
      <c r="M274" s="3"/>
      <c r="N274" s="3"/>
      <c r="O274" s="3"/>
      <c r="P274" s="3"/>
      <c r="Q274" s="3"/>
      <c r="R274" s="3"/>
      <c r="S274" s="3"/>
      <c r="T274" s="2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ht="15.75" hidden="1" customHeight="1">
      <c r="A275" s="3"/>
      <c r="B275" s="3"/>
      <c r="C275" s="3"/>
      <c r="D275" s="3"/>
      <c r="E275" s="3"/>
      <c r="F275" s="3"/>
      <c r="G275" s="3"/>
      <c r="H275" s="1"/>
      <c r="I275" s="3"/>
      <c r="J275" s="78"/>
      <c r="K275" s="78"/>
      <c r="L275" s="3"/>
      <c r="M275" s="3"/>
      <c r="N275" s="3"/>
      <c r="O275" s="3"/>
      <c r="P275" s="3"/>
      <c r="Q275" s="3"/>
      <c r="R275" s="3"/>
      <c r="S275" s="3"/>
      <c r="T275" s="2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ht="15.75" hidden="1" customHeight="1">
      <c r="A276" s="3"/>
      <c r="B276" s="3"/>
      <c r="C276" s="3"/>
      <c r="D276" s="3"/>
      <c r="E276" s="3"/>
      <c r="F276" s="3"/>
      <c r="G276" s="3"/>
      <c r="H276" s="1"/>
      <c r="I276" s="3"/>
      <c r="J276" s="78"/>
      <c r="K276" s="78"/>
      <c r="L276" s="3"/>
      <c r="M276" s="3"/>
      <c r="N276" s="3"/>
      <c r="O276" s="3"/>
      <c r="P276" s="3"/>
      <c r="Q276" s="3"/>
      <c r="R276" s="3"/>
      <c r="S276" s="3"/>
      <c r="T276" s="2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ht="15.75" hidden="1" customHeight="1">
      <c r="A277" s="3"/>
      <c r="B277" s="3"/>
      <c r="C277" s="3"/>
      <c r="D277" s="3"/>
      <c r="E277" s="3"/>
      <c r="F277" s="3"/>
      <c r="G277" s="3"/>
      <c r="H277" s="1"/>
      <c r="I277" s="3"/>
      <c r="J277" s="78"/>
      <c r="K277" s="78"/>
      <c r="L277" s="3"/>
      <c r="M277" s="3"/>
      <c r="N277" s="3"/>
      <c r="O277" s="3"/>
      <c r="P277" s="3"/>
      <c r="Q277" s="3"/>
      <c r="R277" s="3"/>
      <c r="S277" s="3"/>
      <c r="T277" s="2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ht="15.75" hidden="1" customHeight="1">
      <c r="A278" s="3"/>
      <c r="B278" s="3"/>
      <c r="C278" s="3"/>
      <c r="D278" s="3"/>
      <c r="E278" s="3"/>
      <c r="F278" s="3"/>
      <c r="G278" s="3"/>
      <c r="H278" s="1"/>
      <c r="I278" s="3"/>
      <c r="J278" s="78"/>
      <c r="K278" s="78"/>
      <c r="L278" s="3"/>
      <c r="M278" s="3"/>
      <c r="N278" s="3"/>
      <c r="O278" s="3"/>
      <c r="P278" s="3"/>
      <c r="Q278" s="3"/>
      <c r="R278" s="3"/>
      <c r="S278" s="3"/>
      <c r="T278" s="2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ht="15.75" hidden="1" customHeight="1">
      <c r="A279" s="3"/>
      <c r="B279" s="3"/>
      <c r="C279" s="3"/>
      <c r="D279" s="3"/>
      <c r="E279" s="3"/>
      <c r="F279" s="3"/>
      <c r="G279" s="3"/>
      <c r="H279" s="1"/>
      <c r="I279" s="3"/>
      <c r="J279" s="78"/>
      <c r="K279" s="78"/>
      <c r="L279" s="3"/>
      <c r="M279" s="3"/>
      <c r="N279" s="3"/>
      <c r="O279" s="3"/>
      <c r="P279" s="3"/>
      <c r="Q279" s="3"/>
      <c r="R279" s="3"/>
      <c r="S279" s="3"/>
      <c r="T279" s="2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ht="15.75" hidden="1" customHeight="1">
      <c r="A280" s="3"/>
      <c r="B280" s="3"/>
      <c r="C280" s="3"/>
      <c r="D280" s="3"/>
      <c r="E280" s="3"/>
      <c r="F280" s="3"/>
      <c r="G280" s="3"/>
      <c r="H280" s="1"/>
      <c r="I280" s="3"/>
      <c r="J280" s="78"/>
      <c r="K280" s="78"/>
      <c r="L280" s="3"/>
      <c r="M280" s="3"/>
      <c r="N280" s="3"/>
      <c r="O280" s="3"/>
      <c r="P280" s="3"/>
      <c r="Q280" s="3"/>
      <c r="R280" s="3"/>
      <c r="S280" s="3"/>
      <c r="T280" s="2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ht="15.75" hidden="1" customHeight="1">
      <c r="A281" s="3"/>
      <c r="B281" s="3"/>
      <c r="C281" s="3"/>
      <c r="D281" s="3"/>
      <c r="E281" s="3"/>
      <c r="F281" s="3"/>
      <c r="G281" s="3"/>
      <c r="H281" s="1"/>
      <c r="I281" s="3"/>
      <c r="J281" s="78"/>
      <c r="K281" s="78"/>
      <c r="L281" s="3"/>
      <c r="M281" s="3"/>
      <c r="N281" s="3"/>
      <c r="O281" s="3"/>
      <c r="P281" s="3"/>
      <c r="Q281" s="3"/>
      <c r="R281" s="3"/>
      <c r="S281" s="3"/>
      <c r="T281" s="2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ht="15.75" hidden="1" customHeight="1">
      <c r="A282" s="3"/>
      <c r="B282" s="3"/>
      <c r="C282" s="3"/>
      <c r="D282" s="3"/>
      <c r="E282" s="3"/>
      <c r="F282" s="3"/>
      <c r="G282" s="3"/>
      <c r="H282" s="1"/>
      <c r="I282" s="3"/>
      <c r="J282" s="78"/>
      <c r="K282" s="78"/>
      <c r="L282" s="3"/>
      <c r="M282" s="3"/>
      <c r="N282" s="3"/>
      <c r="O282" s="3"/>
      <c r="P282" s="3"/>
      <c r="Q282" s="3"/>
      <c r="R282" s="3"/>
      <c r="S282" s="3"/>
      <c r="T282" s="2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ht="15.75" hidden="1" customHeight="1">
      <c r="A283" s="3"/>
      <c r="B283" s="3"/>
      <c r="C283" s="3"/>
      <c r="D283" s="3"/>
      <c r="E283" s="3"/>
      <c r="F283" s="3"/>
      <c r="G283" s="3"/>
      <c r="H283" s="1"/>
      <c r="I283" s="3"/>
      <c r="J283" s="78"/>
      <c r="K283" s="78"/>
      <c r="L283" s="3"/>
      <c r="M283" s="3"/>
      <c r="N283" s="3"/>
      <c r="O283" s="3"/>
      <c r="P283" s="3"/>
      <c r="Q283" s="3"/>
      <c r="R283" s="3"/>
      <c r="S283" s="3"/>
      <c r="T283" s="2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ht="15.75" hidden="1" customHeight="1">
      <c r="A284" s="3"/>
      <c r="B284" s="3"/>
      <c r="C284" s="3"/>
      <c r="D284" s="3"/>
      <c r="E284" s="3"/>
      <c r="F284" s="3"/>
      <c r="G284" s="3"/>
      <c r="H284" s="1"/>
      <c r="I284" s="3"/>
      <c r="J284" s="78"/>
      <c r="K284" s="78"/>
      <c r="L284" s="3"/>
      <c r="M284" s="3"/>
      <c r="N284" s="3"/>
      <c r="O284" s="3"/>
      <c r="P284" s="3"/>
      <c r="Q284" s="3"/>
      <c r="R284" s="3"/>
      <c r="S284" s="3"/>
      <c r="T284" s="2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ht="15.75" hidden="1" customHeight="1">
      <c r="A285" s="3"/>
      <c r="B285" s="3"/>
      <c r="C285" s="3"/>
      <c r="D285" s="3"/>
      <c r="E285" s="3"/>
      <c r="F285" s="3"/>
      <c r="G285" s="3"/>
      <c r="H285" s="1"/>
      <c r="I285" s="3"/>
      <c r="J285" s="78"/>
      <c r="K285" s="78"/>
      <c r="L285" s="3"/>
      <c r="M285" s="3"/>
      <c r="N285" s="3"/>
      <c r="O285" s="3"/>
      <c r="P285" s="3"/>
      <c r="Q285" s="3"/>
      <c r="R285" s="3"/>
      <c r="S285" s="3"/>
      <c r="T285" s="2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ht="15.75" hidden="1" customHeight="1">
      <c r="A286" s="3"/>
      <c r="B286" s="3"/>
      <c r="C286" s="3"/>
      <c r="D286" s="3"/>
      <c r="E286" s="3"/>
      <c r="F286" s="3"/>
      <c r="G286" s="3"/>
      <c r="H286" s="1"/>
      <c r="I286" s="3"/>
      <c r="J286" s="78"/>
      <c r="K286" s="78"/>
      <c r="L286" s="3"/>
      <c r="M286" s="3"/>
      <c r="N286" s="3"/>
      <c r="O286" s="3"/>
      <c r="P286" s="3"/>
      <c r="Q286" s="3"/>
      <c r="R286" s="3"/>
      <c r="S286" s="3"/>
      <c r="T286" s="2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ht="15.75" hidden="1" customHeight="1">
      <c r="A287" s="3"/>
      <c r="B287" s="3"/>
      <c r="C287" s="3"/>
      <c r="D287" s="3"/>
      <c r="E287" s="3"/>
      <c r="F287" s="3"/>
      <c r="G287" s="3"/>
      <c r="H287" s="1"/>
      <c r="I287" s="3"/>
      <c r="J287" s="78"/>
      <c r="K287" s="78"/>
      <c r="L287" s="3"/>
      <c r="M287" s="3"/>
      <c r="N287" s="3"/>
      <c r="O287" s="3"/>
      <c r="P287" s="3"/>
      <c r="Q287" s="3"/>
      <c r="R287" s="3"/>
      <c r="S287" s="3"/>
      <c r="T287" s="2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ht="15.75" hidden="1" customHeight="1">
      <c r="A288" s="3"/>
      <c r="B288" s="3"/>
      <c r="C288" s="3"/>
      <c r="D288" s="3"/>
      <c r="E288" s="3"/>
      <c r="F288" s="3"/>
      <c r="G288" s="3"/>
      <c r="H288" s="1"/>
      <c r="I288" s="3"/>
      <c r="J288" s="78"/>
      <c r="K288" s="78"/>
      <c r="L288" s="3"/>
      <c r="M288" s="3"/>
      <c r="N288" s="3"/>
      <c r="O288" s="3"/>
      <c r="P288" s="3"/>
      <c r="Q288" s="3"/>
      <c r="R288" s="3"/>
      <c r="S288" s="3"/>
      <c r="T288" s="2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ht="15.75" hidden="1" customHeight="1">
      <c r="A289" s="3"/>
      <c r="B289" s="3"/>
      <c r="C289" s="3"/>
      <c r="D289" s="3"/>
      <c r="E289" s="3"/>
      <c r="F289" s="3"/>
      <c r="G289" s="3"/>
      <c r="H289" s="1"/>
      <c r="I289" s="3"/>
      <c r="J289" s="78"/>
      <c r="K289" s="78"/>
      <c r="L289" s="3"/>
      <c r="M289" s="3"/>
      <c r="N289" s="3"/>
      <c r="O289" s="3"/>
      <c r="P289" s="3"/>
      <c r="Q289" s="3"/>
      <c r="R289" s="3"/>
      <c r="S289" s="3"/>
      <c r="T289" s="2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ht="15.75" hidden="1" customHeight="1">
      <c r="A290" s="3"/>
      <c r="B290" s="3"/>
      <c r="C290" s="3"/>
      <c r="D290" s="3"/>
      <c r="E290" s="3"/>
      <c r="F290" s="3"/>
      <c r="G290" s="3"/>
      <c r="H290" s="1"/>
      <c r="I290" s="3"/>
      <c r="J290" s="78"/>
      <c r="K290" s="78"/>
      <c r="L290" s="3"/>
      <c r="M290" s="3"/>
      <c r="N290" s="3"/>
      <c r="O290" s="3"/>
      <c r="P290" s="3"/>
      <c r="Q290" s="3"/>
      <c r="R290" s="3"/>
      <c r="S290" s="3"/>
      <c r="T290" s="2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ht="15.75" hidden="1" customHeight="1">
      <c r="A291" s="3"/>
      <c r="B291" s="3"/>
      <c r="C291" s="3"/>
      <c r="D291" s="3"/>
      <c r="E291" s="3"/>
      <c r="F291" s="3"/>
      <c r="G291" s="3"/>
      <c r="H291" s="1"/>
      <c r="I291" s="3"/>
      <c r="J291" s="78"/>
      <c r="K291" s="78"/>
      <c r="L291" s="3"/>
      <c r="M291" s="3"/>
      <c r="N291" s="3"/>
      <c r="O291" s="3"/>
      <c r="P291" s="3"/>
      <c r="Q291" s="3"/>
      <c r="R291" s="3"/>
      <c r="S291" s="3"/>
      <c r="T291" s="2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ht="15.75" hidden="1" customHeight="1">
      <c r="A292" s="3"/>
      <c r="B292" s="3"/>
      <c r="C292" s="3"/>
      <c r="D292" s="3"/>
      <c r="E292" s="3"/>
      <c r="F292" s="3"/>
      <c r="G292" s="3"/>
      <c r="H292" s="1"/>
      <c r="I292" s="3"/>
      <c r="J292" s="78"/>
      <c r="K292" s="78"/>
      <c r="L292" s="3"/>
      <c r="M292" s="3"/>
      <c r="N292" s="3"/>
      <c r="O292" s="3"/>
      <c r="P292" s="3"/>
      <c r="Q292" s="3"/>
      <c r="R292" s="3"/>
      <c r="S292" s="3"/>
      <c r="T292" s="2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ht="15.75" hidden="1" customHeight="1">
      <c r="A293" s="3"/>
      <c r="B293" s="3"/>
      <c r="C293" s="3"/>
      <c r="D293" s="3"/>
      <c r="E293" s="3"/>
      <c r="F293" s="3"/>
      <c r="G293" s="3"/>
      <c r="H293" s="1"/>
      <c r="I293" s="3"/>
      <c r="J293" s="78"/>
      <c r="K293" s="78"/>
      <c r="L293" s="3"/>
      <c r="M293" s="3"/>
      <c r="N293" s="3"/>
      <c r="O293" s="3"/>
      <c r="P293" s="3"/>
      <c r="Q293" s="3"/>
      <c r="R293" s="3"/>
      <c r="S293" s="3"/>
      <c r="T293" s="2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ht="15.75" hidden="1" customHeight="1">
      <c r="A294" s="3"/>
      <c r="B294" s="3"/>
      <c r="C294" s="3"/>
      <c r="D294" s="3"/>
      <c r="E294" s="3"/>
      <c r="F294" s="3"/>
      <c r="G294" s="3"/>
      <c r="H294" s="1"/>
      <c r="I294" s="3"/>
      <c r="J294" s="78"/>
      <c r="K294" s="78"/>
      <c r="L294" s="3"/>
      <c r="M294" s="3"/>
      <c r="N294" s="3"/>
      <c r="O294" s="3"/>
      <c r="P294" s="3"/>
      <c r="Q294" s="3"/>
      <c r="R294" s="3"/>
      <c r="S294" s="3"/>
      <c r="T294" s="2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ht="15.75" hidden="1" customHeight="1">
      <c r="A295" s="3"/>
      <c r="B295" s="3"/>
      <c r="C295" s="3"/>
      <c r="D295" s="3"/>
      <c r="E295" s="3"/>
      <c r="F295" s="3"/>
      <c r="G295" s="3"/>
      <c r="H295" s="1"/>
      <c r="I295" s="3"/>
      <c r="J295" s="78"/>
      <c r="K295" s="78"/>
      <c r="L295" s="3"/>
      <c r="M295" s="3"/>
      <c r="N295" s="3"/>
      <c r="O295" s="3"/>
      <c r="P295" s="3"/>
      <c r="Q295" s="3"/>
      <c r="R295" s="3"/>
      <c r="S295" s="3"/>
      <c r="T295" s="2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ht="15.75" hidden="1" customHeight="1">
      <c r="A296" s="3"/>
      <c r="B296" s="3"/>
      <c r="C296" s="3"/>
      <c r="D296" s="3"/>
      <c r="E296" s="3"/>
      <c r="F296" s="3"/>
      <c r="G296" s="3"/>
      <c r="H296" s="1"/>
      <c r="I296" s="3"/>
      <c r="J296" s="78"/>
      <c r="K296" s="78"/>
      <c r="L296" s="3"/>
      <c r="M296" s="3"/>
      <c r="N296" s="3"/>
      <c r="O296" s="3"/>
      <c r="P296" s="3"/>
      <c r="Q296" s="3"/>
      <c r="R296" s="3"/>
      <c r="S296" s="3"/>
      <c r="T296" s="2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ht="15.75" hidden="1" customHeight="1">
      <c r="A297" s="3"/>
      <c r="B297" s="3"/>
      <c r="C297" s="3"/>
      <c r="D297" s="3"/>
      <c r="E297" s="3"/>
      <c r="F297" s="3"/>
      <c r="G297" s="3"/>
      <c r="H297" s="1"/>
      <c r="I297" s="3"/>
      <c r="J297" s="78"/>
      <c r="K297" s="78"/>
      <c r="L297" s="3"/>
      <c r="M297" s="3"/>
      <c r="N297" s="3"/>
      <c r="O297" s="3"/>
      <c r="P297" s="3"/>
      <c r="Q297" s="3"/>
      <c r="R297" s="3"/>
      <c r="S297" s="3"/>
      <c r="T297" s="2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ht="15.75" hidden="1" customHeight="1">
      <c r="A298" s="3"/>
      <c r="B298" s="3"/>
      <c r="C298" s="3"/>
      <c r="D298" s="3"/>
      <c r="E298" s="3"/>
      <c r="F298" s="3"/>
      <c r="G298" s="3"/>
      <c r="H298" s="1"/>
      <c r="I298" s="3"/>
      <c r="J298" s="78"/>
      <c r="K298" s="78"/>
      <c r="L298" s="3"/>
      <c r="M298" s="3"/>
      <c r="N298" s="3"/>
      <c r="O298" s="3"/>
      <c r="P298" s="3"/>
      <c r="Q298" s="3"/>
      <c r="R298" s="3"/>
      <c r="S298" s="3"/>
      <c r="T298" s="2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ht="15.75" hidden="1" customHeight="1">
      <c r="A299" s="3"/>
      <c r="B299" s="3"/>
      <c r="C299" s="3"/>
      <c r="D299" s="3"/>
      <c r="E299" s="3"/>
      <c r="F299" s="3"/>
      <c r="G299" s="3"/>
      <c r="H299" s="1"/>
      <c r="I299" s="3"/>
      <c r="J299" s="78"/>
      <c r="K299" s="78"/>
      <c r="L299" s="3"/>
      <c r="M299" s="3"/>
      <c r="N299" s="3"/>
      <c r="O299" s="3"/>
      <c r="P299" s="3"/>
      <c r="Q299" s="3"/>
      <c r="R299" s="3"/>
      <c r="S299" s="3"/>
      <c r="T299" s="2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ht="15.75" hidden="1" customHeight="1">
      <c r="A300" s="3"/>
      <c r="B300" s="3"/>
      <c r="C300" s="3"/>
      <c r="D300" s="3"/>
      <c r="E300" s="3"/>
      <c r="F300" s="3"/>
      <c r="G300" s="3"/>
      <c r="H300" s="1"/>
      <c r="I300" s="3"/>
      <c r="J300" s="78"/>
      <c r="K300" s="78"/>
      <c r="L300" s="3"/>
      <c r="M300" s="3"/>
      <c r="N300" s="3"/>
      <c r="O300" s="3"/>
      <c r="P300" s="3"/>
      <c r="Q300" s="3"/>
      <c r="R300" s="3"/>
      <c r="S300" s="3"/>
      <c r="T300" s="2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ht="15.75" hidden="1" customHeight="1">
      <c r="A301" s="3"/>
      <c r="B301" s="3"/>
      <c r="C301" s="3"/>
      <c r="D301" s="3"/>
      <c r="E301" s="3"/>
      <c r="F301" s="3"/>
      <c r="G301" s="3"/>
      <c r="H301" s="1"/>
      <c r="I301" s="3"/>
      <c r="J301" s="78"/>
      <c r="K301" s="78"/>
      <c r="L301" s="3"/>
      <c r="M301" s="3"/>
      <c r="N301" s="3"/>
      <c r="O301" s="3"/>
      <c r="P301" s="3"/>
      <c r="Q301" s="3"/>
      <c r="R301" s="3"/>
      <c r="S301" s="3"/>
      <c r="T301" s="2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ht="15.75" hidden="1" customHeight="1">
      <c r="A302" s="3"/>
      <c r="B302" s="3"/>
      <c r="C302" s="3"/>
      <c r="D302" s="3"/>
      <c r="E302" s="3"/>
      <c r="F302" s="3"/>
      <c r="G302" s="3"/>
      <c r="H302" s="1"/>
      <c r="I302" s="3"/>
      <c r="J302" s="78"/>
      <c r="K302" s="78"/>
      <c r="L302" s="3"/>
      <c r="M302" s="3"/>
      <c r="N302" s="3"/>
      <c r="O302" s="3"/>
      <c r="P302" s="3"/>
      <c r="Q302" s="3"/>
      <c r="R302" s="3"/>
      <c r="S302" s="3"/>
      <c r="T302" s="2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ht="15.75" hidden="1" customHeight="1">
      <c r="A303" s="3"/>
      <c r="B303" s="3"/>
      <c r="C303" s="3"/>
      <c r="D303" s="3"/>
      <c r="E303" s="3"/>
      <c r="F303" s="3"/>
      <c r="G303" s="3"/>
      <c r="H303" s="1"/>
      <c r="I303" s="3"/>
      <c r="J303" s="78"/>
      <c r="K303" s="78"/>
      <c r="L303" s="3"/>
      <c r="M303" s="3"/>
      <c r="N303" s="3"/>
      <c r="O303" s="3"/>
      <c r="P303" s="3"/>
      <c r="Q303" s="3"/>
      <c r="R303" s="3"/>
      <c r="S303" s="3"/>
      <c r="T303" s="2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ht="15.75" hidden="1" customHeight="1">
      <c r="A304" s="3"/>
      <c r="B304" s="3"/>
      <c r="C304" s="3"/>
      <c r="D304" s="3"/>
      <c r="E304" s="3"/>
      <c r="F304" s="3"/>
      <c r="G304" s="3"/>
      <c r="H304" s="1"/>
      <c r="I304" s="3"/>
      <c r="J304" s="78"/>
      <c r="K304" s="78"/>
      <c r="L304" s="3"/>
      <c r="M304" s="3"/>
      <c r="N304" s="3"/>
      <c r="O304" s="3"/>
      <c r="P304" s="3"/>
      <c r="Q304" s="3"/>
      <c r="R304" s="3"/>
      <c r="S304" s="3"/>
      <c r="T304" s="2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ht="15.75" hidden="1" customHeight="1">
      <c r="A305" s="3"/>
      <c r="B305" s="3"/>
      <c r="C305" s="3"/>
      <c r="D305" s="3"/>
      <c r="E305" s="3"/>
      <c r="F305" s="3"/>
      <c r="G305" s="3"/>
      <c r="H305" s="1"/>
      <c r="I305" s="3"/>
      <c r="J305" s="78"/>
      <c r="K305" s="78"/>
      <c r="L305" s="3"/>
      <c r="M305" s="3"/>
      <c r="N305" s="3"/>
      <c r="O305" s="3"/>
      <c r="P305" s="3"/>
      <c r="Q305" s="3"/>
      <c r="R305" s="3"/>
      <c r="S305" s="3"/>
      <c r="T305" s="2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ht="15.75" hidden="1" customHeight="1">
      <c r="A306" s="3"/>
      <c r="B306" s="3"/>
      <c r="C306" s="3"/>
      <c r="D306" s="3"/>
      <c r="E306" s="3"/>
      <c r="F306" s="3"/>
      <c r="G306" s="3"/>
      <c r="H306" s="1"/>
      <c r="I306" s="3"/>
      <c r="J306" s="78"/>
      <c r="K306" s="78"/>
      <c r="L306" s="3"/>
      <c r="M306" s="3"/>
      <c r="N306" s="3"/>
      <c r="O306" s="3"/>
      <c r="P306" s="3"/>
      <c r="Q306" s="3"/>
      <c r="R306" s="3"/>
      <c r="S306" s="3"/>
      <c r="T306" s="2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ht="15.75" hidden="1" customHeight="1">
      <c r="A307" s="3"/>
      <c r="B307" s="3"/>
      <c r="C307" s="3"/>
      <c r="D307" s="3"/>
      <c r="E307" s="3"/>
      <c r="F307" s="3"/>
      <c r="G307" s="3"/>
      <c r="H307" s="1"/>
      <c r="I307" s="3"/>
      <c r="J307" s="78"/>
      <c r="K307" s="78"/>
      <c r="L307" s="3"/>
      <c r="M307" s="3"/>
      <c r="N307" s="3"/>
      <c r="O307" s="3"/>
      <c r="P307" s="3"/>
      <c r="Q307" s="3"/>
      <c r="R307" s="3"/>
      <c r="S307" s="3"/>
      <c r="T307" s="2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ht="15.75" hidden="1" customHeight="1">
      <c r="A308" s="3"/>
      <c r="B308" s="3"/>
      <c r="C308" s="3"/>
      <c r="D308" s="3"/>
      <c r="E308" s="3"/>
      <c r="F308" s="3"/>
      <c r="G308" s="3"/>
      <c r="H308" s="1"/>
      <c r="I308" s="3"/>
      <c r="J308" s="78"/>
      <c r="K308" s="78"/>
      <c r="L308" s="3"/>
      <c r="M308" s="3"/>
      <c r="N308" s="3"/>
      <c r="O308" s="3"/>
      <c r="P308" s="3"/>
      <c r="Q308" s="3"/>
      <c r="R308" s="3"/>
      <c r="S308" s="3"/>
      <c r="T308" s="2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ht="15.75" hidden="1" customHeight="1">
      <c r="A309" s="3"/>
      <c r="B309" s="3"/>
      <c r="C309" s="3"/>
      <c r="D309" s="3"/>
      <c r="E309" s="3"/>
      <c r="F309" s="3"/>
      <c r="G309" s="3"/>
      <c r="H309" s="1"/>
      <c r="I309" s="3"/>
      <c r="J309" s="78"/>
      <c r="K309" s="78"/>
      <c r="L309" s="3"/>
      <c r="M309" s="3"/>
      <c r="N309" s="3"/>
      <c r="O309" s="3"/>
      <c r="P309" s="3"/>
      <c r="Q309" s="3"/>
      <c r="R309" s="3"/>
      <c r="S309" s="3"/>
      <c r="T309" s="2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ht="15.75" hidden="1" customHeight="1">
      <c r="A310" s="3"/>
      <c r="B310" s="3"/>
      <c r="C310" s="3"/>
      <c r="D310" s="3"/>
      <c r="E310" s="3"/>
      <c r="F310" s="3"/>
      <c r="G310" s="3"/>
      <c r="H310" s="1"/>
      <c r="I310" s="3"/>
      <c r="J310" s="78"/>
      <c r="K310" s="78"/>
      <c r="L310" s="3"/>
      <c r="M310" s="3"/>
      <c r="N310" s="3"/>
      <c r="O310" s="3"/>
      <c r="P310" s="3"/>
      <c r="Q310" s="3"/>
      <c r="R310" s="3"/>
      <c r="S310" s="3"/>
      <c r="T310" s="2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ht="15.75" hidden="1" customHeight="1">
      <c r="A311" s="3"/>
      <c r="B311" s="3"/>
      <c r="C311" s="3"/>
      <c r="D311" s="3"/>
      <c r="E311" s="3"/>
      <c r="F311" s="3"/>
      <c r="G311" s="3"/>
      <c r="H311" s="1"/>
      <c r="I311" s="3"/>
      <c r="J311" s="78"/>
      <c r="K311" s="78"/>
      <c r="L311" s="3"/>
      <c r="M311" s="3"/>
      <c r="N311" s="3"/>
      <c r="O311" s="3"/>
      <c r="P311" s="3"/>
      <c r="Q311" s="3"/>
      <c r="R311" s="3"/>
      <c r="S311" s="3"/>
      <c r="T311" s="2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ht="15.75" hidden="1" customHeight="1">
      <c r="A312" s="3"/>
      <c r="B312" s="3"/>
      <c r="C312" s="3"/>
      <c r="D312" s="3"/>
      <c r="E312" s="3"/>
      <c r="F312" s="3"/>
      <c r="G312" s="3"/>
      <c r="H312" s="1"/>
      <c r="I312" s="3"/>
      <c r="J312" s="78"/>
      <c r="K312" s="78"/>
      <c r="L312" s="3"/>
      <c r="M312" s="3"/>
      <c r="N312" s="3"/>
      <c r="O312" s="3"/>
      <c r="P312" s="3"/>
      <c r="Q312" s="3"/>
      <c r="R312" s="3"/>
      <c r="S312" s="3"/>
      <c r="T312" s="2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ht="15.75" hidden="1" customHeight="1">
      <c r="A313" s="3"/>
      <c r="B313" s="3"/>
      <c r="C313" s="3"/>
      <c r="D313" s="3"/>
      <c r="E313" s="3"/>
      <c r="F313" s="3"/>
      <c r="G313" s="3"/>
      <c r="H313" s="1"/>
      <c r="I313" s="3"/>
      <c r="J313" s="78"/>
      <c r="K313" s="78"/>
      <c r="L313" s="3"/>
      <c r="M313" s="3"/>
      <c r="N313" s="3"/>
      <c r="O313" s="3"/>
      <c r="P313" s="3"/>
      <c r="Q313" s="3"/>
      <c r="R313" s="3"/>
      <c r="S313" s="3"/>
      <c r="T313" s="2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2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2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2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2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2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2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2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2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2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2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2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2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2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2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2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2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spans="1: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2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spans="1:30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2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spans="1:30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2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spans="1:30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2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spans="1:30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2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spans="1:30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2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spans="1:30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2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spans="1:30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2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spans="1:30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2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spans="1:30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2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spans="1:3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2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spans="1:30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2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spans="1:30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2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spans="1:30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2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spans="1:30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2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spans="1:30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2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spans="1:30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2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spans="1:30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2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spans="1:30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2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spans="1:30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2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spans="1:3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2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spans="1:30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2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spans="1:30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2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spans="1:30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2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spans="1:30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2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spans="1:30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2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spans="1:30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2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spans="1:30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2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spans="1:30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2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spans="1:30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2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spans="1:3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2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spans="1:30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2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spans="1:30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2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spans="1:30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2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spans="1:30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2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spans="1:30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2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spans="1:30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2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spans="1:30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2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spans="1:30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2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spans="1:30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2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spans="1:3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2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spans="1:30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2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spans="1:30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2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spans="1:30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2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spans="1:30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2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spans="1:30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2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spans="1:30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2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spans="1:30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2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spans="1:30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2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spans="1:30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2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spans="1:3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2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spans="1:30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2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spans="1:30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2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spans="1:30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2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spans="1:30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2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spans="1:30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2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spans="1:30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2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spans="1:30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2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spans="1:30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2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spans="1:30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2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spans="1:3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2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spans="1:30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2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spans="1:30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2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spans="1:30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2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spans="1:30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2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spans="1:30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2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spans="1:30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2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spans="1:30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2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spans="1:30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2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spans="1:30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2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spans="1:3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2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spans="1:30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2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spans="1:30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2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spans="1:30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2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spans="1:30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2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spans="1:30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2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spans="1:30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2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spans="1:30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2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spans="1:30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2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spans="1:30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2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spans="1:3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2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spans="1:30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2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spans="1:30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2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spans="1:30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2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spans="1:30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2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spans="1:30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2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spans="1:30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2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  <row r="417" spans="1:30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2"/>
      <c r="U417" s="3"/>
      <c r="V417" s="3"/>
      <c r="W417" s="3"/>
      <c r="X417" s="3"/>
      <c r="Y417" s="3"/>
      <c r="Z417" s="3"/>
      <c r="AA417" s="3"/>
      <c r="AB417" s="3"/>
      <c r="AC417" s="3"/>
      <c r="AD417" s="3"/>
    </row>
    <row r="418" spans="1:30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2"/>
      <c r="U418" s="3"/>
      <c r="V418" s="3"/>
      <c r="W418" s="3"/>
      <c r="X418" s="3"/>
      <c r="Y418" s="3"/>
      <c r="Z418" s="3"/>
      <c r="AA418" s="3"/>
      <c r="AB418" s="3"/>
      <c r="AC418" s="3"/>
      <c r="AD418" s="3"/>
    </row>
    <row r="419" spans="1:30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2"/>
      <c r="U419" s="3"/>
      <c r="V419" s="3"/>
      <c r="W419" s="3"/>
      <c r="X419" s="3"/>
      <c r="Y419" s="3"/>
      <c r="Z419" s="3"/>
      <c r="AA419" s="3"/>
      <c r="AB419" s="3"/>
      <c r="AC419" s="3"/>
      <c r="AD419" s="3"/>
    </row>
    <row r="420" spans="1:3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2"/>
      <c r="U420" s="3"/>
      <c r="V420" s="3"/>
      <c r="W420" s="3"/>
      <c r="X420" s="3"/>
      <c r="Y420" s="3"/>
      <c r="Z420" s="3"/>
      <c r="AA420" s="3"/>
      <c r="AB420" s="3"/>
      <c r="AC420" s="3"/>
      <c r="AD420" s="3"/>
    </row>
    <row r="421" spans="1:30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2"/>
      <c r="U421" s="3"/>
      <c r="V421" s="3"/>
      <c r="W421" s="3"/>
      <c r="X421" s="3"/>
      <c r="Y421" s="3"/>
      <c r="Z421" s="3"/>
      <c r="AA421" s="3"/>
      <c r="AB421" s="3"/>
      <c r="AC421" s="3"/>
      <c r="AD421" s="3"/>
    </row>
    <row r="422" spans="1:30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2"/>
      <c r="U422" s="3"/>
      <c r="V422" s="3"/>
      <c r="W422" s="3"/>
      <c r="X422" s="3"/>
      <c r="Y422" s="3"/>
      <c r="Z422" s="3"/>
      <c r="AA422" s="3"/>
      <c r="AB422" s="3"/>
      <c r="AC422" s="3"/>
      <c r="AD422" s="3"/>
    </row>
    <row r="423" spans="1:30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2"/>
      <c r="U423" s="3"/>
      <c r="V423" s="3"/>
      <c r="W423" s="3"/>
      <c r="X423" s="3"/>
      <c r="Y423" s="3"/>
      <c r="Z423" s="3"/>
      <c r="AA423" s="3"/>
      <c r="AB423" s="3"/>
      <c r="AC423" s="3"/>
      <c r="AD423" s="3"/>
    </row>
    <row r="424" spans="1:30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2"/>
      <c r="U424" s="3"/>
      <c r="V424" s="3"/>
      <c r="W424" s="3"/>
      <c r="X424" s="3"/>
      <c r="Y424" s="3"/>
      <c r="Z424" s="3"/>
      <c r="AA424" s="3"/>
      <c r="AB424" s="3"/>
      <c r="AC424" s="3"/>
      <c r="AD424" s="3"/>
    </row>
    <row r="425" spans="1:30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2"/>
      <c r="U425" s="3"/>
      <c r="V425" s="3"/>
      <c r="W425" s="3"/>
      <c r="X425" s="3"/>
      <c r="Y425" s="3"/>
      <c r="Z425" s="3"/>
      <c r="AA425" s="3"/>
      <c r="AB425" s="3"/>
      <c r="AC425" s="3"/>
      <c r="AD425" s="3"/>
    </row>
    <row r="426" spans="1:30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2"/>
      <c r="U426" s="3"/>
      <c r="V426" s="3"/>
      <c r="W426" s="3"/>
      <c r="X426" s="3"/>
      <c r="Y426" s="3"/>
      <c r="Z426" s="3"/>
      <c r="AA426" s="3"/>
      <c r="AB426" s="3"/>
      <c r="AC426" s="3"/>
      <c r="AD426" s="3"/>
    </row>
    <row r="427" spans="1:30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2"/>
      <c r="U427" s="3"/>
      <c r="V427" s="3"/>
      <c r="W427" s="3"/>
      <c r="X427" s="3"/>
      <c r="Y427" s="3"/>
      <c r="Z427" s="3"/>
      <c r="AA427" s="3"/>
      <c r="AB427" s="3"/>
      <c r="AC427" s="3"/>
      <c r="AD427" s="3"/>
    </row>
    <row r="428" spans="1:30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2"/>
      <c r="U428" s="3"/>
      <c r="V428" s="3"/>
      <c r="W428" s="3"/>
      <c r="X428" s="3"/>
      <c r="Y428" s="3"/>
      <c r="Z428" s="3"/>
      <c r="AA428" s="3"/>
      <c r="AB428" s="3"/>
      <c r="AC428" s="3"/>
      <c r="AD428" s="3"/>
    </row>
    <row r="429" spans="1:30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2"/>
      <c r="U429" s="3"/>
      <c r="V429" s="3"/>
      <c r="W429" s="3"/>
      <c r="X429" s="3"/>
      <c r="Y429" s="3"/>
      <c r="Z429" s="3"/>
      <c r="AA429" s="3"/>
      <c r="AB429" s="3"/>
      <c r="AC429" s="3"/>
      <c r="AD429" s="3"/>
    </row>
    <row r="430" spans="1: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2"/>
      <c r="U430" s="3"/>
      <c r="V430" s="3"/>
      <c r="W430" s="3"/>
      <c r="X430" s="3"/>
      <c r="Y430" s="3"/>
      <c r="Z430" s="3"/>
      <c r="AA430" s="3"/>
      <c r="AB430" s="3"/>
      <c r="AC430" s="3"/>
      <c r="AD430" s="3"/>
    </row>
    <row r="431" spans="1:30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2"/>
      <c r="U431" s="3"/>
      <c r="V431" s="3"/>
      <c r="W431" s="3"/>
      <c r="X431" s="3"/>
      <c r="Y431" s="3"/>
      <c r="Z431" s="3"/>
      <c r="AA431" s="3"/>
      <c r="AB431" s="3"/>
      <c r="AC431" s="3"/>
      <c r="AD431" s="3"/>
    </row>
    <row r="432" spans="1:30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2"/>
      <c r="U432" s="3"/>
      <c r="V432" s="3"/>
      <c r="W432" s="3"/>
      <c r="X432" s="3"/>
      <c r="Y432" s="3"/>
      <c r="Z432" s="3"/>
      <c r="AA432" s="3"/>
      <c r="AB432" s="3"/>
      <c r="AC432" s="3"/>
      <c r="AD432" s="3"/>
    </row>
    <row r="433" spans="1:30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2"/>
      <c r="U433" s="3"/>
      <c r="V433" s="3"/>
      <c r="W433" s="3"/>
      <c r="X433" s="3"/>
      <c r="Y433" s="3"/>
      <c r="Z433" s="3"/>
      <c r="AA433" s="3"/>
      <c r="AB433" s="3"/>
      <c r="AC433" s="3"/>
      <c r="AD433" s="3"/>
    </row>
    <row r="434" spans="1:30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2"/>
      <c r="U434" s="3"/>
      <c r="V434" s="3"/>
      <c r="W434" s="3"/>
      <c r="X434" s="3"/>
      <c r="Y434" s="3"/>
      <c r="Z434" s="3"/>
      <c r="AA434" s="3"/>
      <c r="AB434" s="3"/>
      <c r="AC434" s="3"/>
      <c r="AD434" s="3"/>
    </row>
    <row r="435" spans="1:30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2"/>
      <c r="U435" s="3"/>
      <c r="V435" s="3"/>
      <c r="W435" s="3"/>
      <c r="X435" s="3"/>
      <c r="Y435" s="3"/>
      <c r="Z435" s="3"/>
      <c r="AA435" s="3"/>
      <c r="AB435" s="3"/>
      <c r="AC435" s="3"/>
      <c r="AD435" s="3"/>
    </row>
    <row r="436" spans="1:30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2"/>
      <c r="U436" s="3"/>
      <c r="V436" s="3"/>
      <c r="W436" s="3"/>
      <c r="X436" s="3"/>
      <c r="Y436" s="3"/>
      <c r="Z436" s="3"/>
      <c r="AA436" s="3"/>
      <c r="AB436" s="3"/>
      <c r="AC436" s="3"/>
      <c r="AD436" s="3"/>
    </row>
    <row r="437" spans="1:30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2"/>
      <c r="U437" s="3"/>
      <c r="V437" s="3"/>
      <c r="W437" s="3"/>
      <c r="X437" s="3"/>
      <c r="Y437" s="3"/>
      <c r="Z437" s="3"/>
      <c r="AA437" s="3"/>
      <c r="AB437" s="3"/>
      <c r="AC437" s="3"/>
      <c r="AD437" s="3"/>
    </row>
    <row r="438" spans="1:30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2"/>
      <c r="U438" s="3"/>
      <c r="V438" s="3"/>
      <c r="W438" s="3"/>
      <c r="X438" s="3"/>
      <c r="Y438" s="3"/>
      <c r="Z438" s="3"/>
      <c r="AA438" s="3"/>
      <c r="AB438" s="3"/>
      <c r="AC438" s="3"/>
      <c r="AD438" s="3"/>
    </row>
    <row r="439" spans="1:30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2"/>
      <c r="U439" s="3"/>
      <c r="V439" s="3"/>
      <c r="W439" s="3"/>
      <c r="X439" s="3"/>
      <c r="Y439" s="3"/>
      <c r="Z439" s="3"/>
      <c r="AA439" s="3"/>
      <c r="AB439" s="3"/>
      <c r="AC439" s="3"/>
      <c r="AD439" s="3"/>
    </row>
    <row r="440" spans="1:3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2"/>
      <c r="U440" s="3"/>
      <c r="V440" s="3"/>
      <c r="W440" s="3"/>
      <c r="X440" s="3"/>
      <c r="Y440" s="3"/>
      <c r="Z440" s="3"/>
      <c r="AA440" s="3"/>
      <c r="AB440" s="3"/>
      <c r="AC440" s="3"/>
      <c r="AD440" s="3"/>
    </row>
    <row r="441" spans="1:30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2"/>
      <c r="U441" s="3"/>
      <c r="V441" s="3"/>
      <c r="W441" s="3"/>
      <c r="X441" s="3"/>
      <c r="Y441" s="3"/>
      <c r="Z441" s="3"/>
      <c r="AA441" s="3"/>
      <c r="AB441" s="3"/>
      <c r="AC441" s="3"/>
      <c r="AD441" s="3"/>
    </row>
    <row r="442" spans="1:30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2"/>
      <c r="U442" s="3"/>
      <c r="V442" s="3"/>
      <c r="W442" s="3"/>
      <c r="X442" s="3"/>
      <c r="Y442" s="3"/>
      <c r="Z442" s="3"/>
      <c r="AA442" s="3"/>
      <c r="AB442" s="3"/>
      <c r="AC442" s="3"/>
      <c r="AD442" s="3"/>
    </row>
    <row r="443" spans="1:30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2"/>
      <c r="U443" s="3"/>
      <c r="V443" s="3"/>
      <c r="W443" s="3"/>
      <c r="X443" s="3"/>
      <c r="Y443" s="3"/>
      <c r="Z443" s="3"/>
      <c r="AA443" s="3"/>
      <c r="AB443" s="3"/>
      <c r="AC443" s="3"/>
      <c r="AD443" s="3"/>
    </row>
    <row r="444" spans="1:30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2"/>
      <c r="U444" s="3"/>
      <c r="V444" s="3"/>
      <c r="W444" s="3"/>
      <c r="X444" s="3"/>
      <c r="Y444" s="3"/>
      <c r="Z444" s="3"/>
      <c r="AA444" s="3"/>
      <c r="AB444" s="3"/>
      <c r="AC444" s="3"/>
      <c r="AD444" s="3"/>
    </row>
    <row r="445" spans="1:30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2"/>
      <c r="U445" s="3"/>
      <c r="V445" s="3"/>
      <c r="W445" s="3"/>
      <c r="X445" s="3"/>
      <c r="Y445" s="3"/>
      <c r="Z445" s="3"/>
      <c r="AA445" s="3"/>
      <c r="AB445" s="3"/>
      <c r="AC445" s="3"/>
      <c r="AD445" s="3"/>
    </row>
    <row r="446" spans="1:30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2"/>
      <c r="U446" s="3"/>
      <c r="V446" s="3"/>
      <c r="W446" s="3"/>
      <c r="X446" s="3"/>
      <c r="Y446" s="3"/>
      <c r="Z446" s="3"/>
      <c r="AA446" s="3"/>
      <c r="AB446" s="3"/>
      <c r="AC446" s="3"/>
      <c r="AD446" s="3"/>
    </row>
    <row r="447" spans="1:30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2"/>
      <c r="U447" s="3"/>
      <c r="V447" s="3"/>
      <c r="W447" s="3"/>
      <c r="X447" s="3"/>
      <c r="Y447" s="3"/>
      <c r="Z447" s="3"/>
      <c r="AA447" s="3"/>
      <c r="AB447" s="3"/>
      <c r="AC447" s="3"/>
      <c r="AD447" s="3"/>
    </row>
    <row r="448" spans="1:30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2"/>
      <c r="U448" s="3"/>
      <c r="V448" s="3"/>
      <c r="W448" s="3"/>
      <c r="X448" s="3"/>
      <c r="Y448" s="3"/>
      <c r="Z448" s="3"/>
      <c r="AA448" s="3"/>
      <c r="AB448" s="3"/>
      <c r="AC448" s="3"/>
      <c r="AD448" s="3"/>
    </row>
    <row r="449" spans="1:30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2"/>
      <c r="U449" s="3"/>
      <c r="V449" s="3"/>
      <c r="W449" s="3"/>
      <c r="X449" s="3"/>
      <c r="Y449" s="3"/>
      <c r="Z449" s="3"/>
      <c r="AA449" s="3"/>
      <c r="AB449" s="3"/>
      <c r="AC449" s="3"/>
      <c r="AD449" s="3"/>
    </row>
    <row r="450" spans="1:3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2"/>
      <c r="U450" s="3"/>
      <c r="V450" s="3"/>
      <c r="W450" s="3"/>
      <c r="X450" s="3"/>
      <c r="Y450" s="3"/>
      <c r="Z450" s="3"/>
      <c r="AA450" s="3"/>
      <c r="AB450" s="3"/>
      <c r="AC450" s="3"/>
      <c r="AD450" s="3"/>
    </row>
    <row r="451" spans="1:30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2"/>
      <c r="U451" s="3"/>
      <c r="V451" s="3"/>
      <c r="W451" s="3"/>
      <c r="X451" s="3"/>
      <c r="Y451" s="3"/>
      <c r="Z451" s="3"/>
      <c r="AA451" s="3"/>
      <c r="AB451" s="3"/>
      <c r="AC451" s="3"/>
      <c r="AD451" s="3"/>
    </row>
    <row r="452" spans="1:30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2"/>
      <c r="U452" s="3"/>
      <c r="V452" s="3"/>
      <c r="W452" s="3"/>
      <c r="X452" s="3"/>
      <c r="Y452" s="3"/>
      <c r="Z452" s="3"/>
      <c r="AA452" s="3"/>
      <c r="AB452" s="3"/>
      <c r="AC452" s="3"/>
      <c r="AD452" s="3"/>
    </row>
    <row r="453" spans="1:30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2"/>
      <c r="U453" s="3"/>
      <c r="V453" s="3"/>
      <c r="W453" s="3"/>
      <c r="X453" s="3"/>
      <c r="Y453" s="3"/>
      <c r="Z453" s="3"/>
      <c r="AA453" s="3"/>
      <c r="AB453" s="3"/>
      <c r="AC453" s="3"/>
      <c r="AD453" s="3"/>
    </row>
    <row r="454" spans="1:30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2"/>
      <c r="U454" s="3"/>
      <c r="V454" s="3"/>
      <c r="W454" s="3"/>
      <c r="X454" s="3"/>
      <c r="Y454" s="3"/>
      <c r="Z454" s="3"/>
      <c r="AA454" s="3"/>
      <c r="AB454" s="3"/>
      <c r="AC454" s="3"/>
      <c r="AD454" s="3"/>
    </row>
    <row r="455" spans="1:30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2"/>
      <c r="U455" s="3"/>
      <c r="V455" s="3"/>
      <c r="W455" s="3"/>
      <c r="X455" s="3"/>
      <c r="Y455" s="3"/>
      <c r="Z455" s="3"/>
      <c r="AA455" s="3"/>
      <c r="AB455" s="3"/>
      <c r="AC455" s="3"/>
      <c r="AD455" s="3"/>
    </row>
    <row r="456" spans="1:30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2"/>
      <c r="U456" s="3"/>
      <c r="V456" s="3"/>
      <c r="W456" s="3"/>
      <c r="X456" s="3"/>
      <c r="Y456" s="3"/>
      <c r="Z456" s="3"/>
      <c r="AA456" s="3"/>
      <c r="AB456" s="3"/>
      <c r="AC456" s="3"/>
      <c r="AD456" s="3"/>
    </row>
    <row r="457" spans="1:30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2"/>
      <c r="U457" s="3"/>
      <c r="V457" s="3"/>
      <c r="W457" s="3"/>
      <c r="X457" s="3"/>
      <c r="Y457" s="3"/>
      <c r="Z457" s="3"/>
      <c r="AA457" s="3"/>
      <c r="AB457" s="3"/>
      <c r="AC457" s="3"/>
      <c r="AD457" s="3"/>
    </row>
    <row r="458" spans="1:30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2"/>
      <c r="U458" s="3"/>
      <c r="V458" s="3"/>
      <c r="W458" s="3"/>
      <c r="X458" s="3"/>
      <c r="Y458" s="3"/>
      <c r="Z458" s="3"/>
      <c r="AA458" s="3"/>
      <c r="AB458" s="3"/>
      <c r="AC458" s="3"/>
      <c r="AD458" s="3"/>
    </row>
    <row r="459" spans="1:30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2"/>
      <c r="U459" s="3"/>
      <c r="V459" s="3"/>
      <c r="W459" s="3"/>
      <c r="X459" s="3"/>
      <c r="Y459" s="3"/>
      <c r="Z459" s="3"/>
      <c r="AA459" s="3"/>
      <c r="AB459" s="3"/>
      <c r="AC459" s="3"/>
      <c r="AD459" s="3"/>
    </row>
    <row r="460" spans="1:3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2"/>
      <c r="U460" s="3"/>
      <c r="V460" s="3"/>
      <c r="W460" s="3"/>
      <c r="X460" s="3"/>
      <c r="Y460" s="3"/>
      <c r="Z460" s="3"/>
      <c r="AA460" s="3"/>
      <c r="AB460" s="3"/>
      <c r="AC460" s="3"/>
      <c r="AD460" s="3"/>
    </row>
    <row r="461" spans="1:30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2"/>
      <c r="U461" s="3"/>
      <c r="V461" s="3"/>
      <c r="W461" s="3"/>
      <c r="X461" s="3"/>
      <c r="Y461" s="3"/>
      <c r="Z461" s="3"/>
      <c r="AA461" s="3"/>
      <c r="AB461" s="3"/>
      <c r="AC461" s="3"/>
      <c r="AD461" s="3"/>
    </row>
    <row r="462" spans="1:30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2"/>
      <c r="U462" s="3"/>
      <c r="V462" s="3"/>
      <c r="W462" s="3"/>
      <c r="X462" s="3"/>
      <c r="Y462" s="3"/>
      <c r="Z462" s="3"/>
      <c r="AA462" s="3"/>
      <c r="AB462" s="3"/>
      <c r="AC462" s="3"/>
      <c r="AD462" s="3"/>
    </row>
    <row r="463" spans="1:30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2"/>
      <c r="U463" s="3"/>
      <c r="V463" s="3"/>
      <c r="W463" s="3"/>
      <c r="X463" s="3"/>
      <c r="Y463" s="3"/>
      <c r="Z463" s="3"/>
      <c r="AA463" s="3"/>
      <c r="AB463" s="3"/>
      <c r="AC463" s="3"/>
      <c r="AD463" s="3"/>
    </row>
    <row r="464" spans="1:30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2"/>
      <c r="U464" s="3"/>
      <c r="V464" s="3"/>
      <c r="W464" s="3"/>
      <c r="X464" s="3"/>
      <c r="Y464" s="3"/>
      <c r="Z464" s="3"/>
      <c r="AA464" s="3"/>
      <c r="AB464" s="3"/>
      <c r="AC464" s="3"/>
      <c r="AD464" s="3"/>
    </row>
    <row r="465" spans="1:30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2"/>
      <c r="U465" s="3"/>
      <c r="V465" s="3"/>
      <c r="W465" s="3"/>
      <c r="X465" s="3"/>
      <c r="Y465" s="3"/>
      <c r="Z465" s="3"/>
      <c r="AA465" s="3"/>
      <c r="AB465" s="3"/>
      <c r="AC465" s="3"/>
      <c r="AD465" s="3"/>
    </row>
    <row r="466" spans="1:30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2"/>
      <c r="U466" s="3"/>
      <c r="V466" s="3"/>
      <c r="W466" s="3"/>
      <c r="X466" s="3"/>
      <c r="Y466" s="3"/>
      <c r="Z466" s="3"/>
      <c r="AA466" s="3"/>
      <c r="AB466" s="3"/>
      <c r="AC466" s="3"/>
      <c r="AD466" s="3"/>
    </row>
    <row r="467" spans="1:30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2"/>
      <c r="U467" s="3"/>
      <c r="V467" s="3"/>
      <c r="W467" s="3"/>
      <c r="X467" s="3"/>
      <c r="Y467" s="3"/>
      <c r="Z467" s="3"/>
      <c r="AA467" s="3"/>
      <c r="AB467" s="3"/>
      <c r="AC467" s="3"/>
      <c r="AD467" s="3"/>
    </row>
    <row r="468" spans="1:30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2"/>
      <c r="U468" s="3"/>
      <c r="V468" s="3"/>
      <c r="W468" s="3"/>
      <c r="X468" s="3"/>
      <c r="Y468" s="3"/>
      <c r="Z468" s="3"/>
      <c r="AA468" s="3"/>
      <c r="AB468" s="3"/>
      <c r="AC468" s="3"/>
      <c r="AD468" s="3"/>
    </row>
    <row r="469" spans="1:30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2"/>
      <c r="U469" s="3"/>
      <c r="V469" s="3"/>
      <c r="W469" s="3"/>
      <c r="X469" s="3"/>
      <c r="Y469" s="3"/>
      <c r="Z469" s="3"/>
      <c r="AA469" s="3"/>
      <c r="AB469" s="3"/>
      <c r="AC469" s="3"/>
      <c r="AD469" s="3"/>
    </row>
    <row r="470" spans="1:3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2"/>
      <c r="U470" s="3"/>
      <c r="V470" s="3"/>
      <c r="W470" s="3"/>
      <c r="X470" s="3"/>
      <c r="Y470" s="3"/>
      <c r="Z470" s="3"/>
      <c r="AA470" s="3"/>
      <c r="AB470" s="3"/>
      <c r="AC470" s="3"/>
      <c r="AD470" s="3"/>
    </row>
    <row r="471" spans="1:30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2"/>
      <c r="U471" s="3"/>
      <c r="V471" s="3"/>
      <c r="W471" s="3"/>
      <c r="X471" s="3"/>
      <c r="Y471" s="3"/>
      <c r="Z471" s="3"/>
      <c r="AA471" s="3"/>
      <c r="AB471" s="3"/>
      <c r="AC471" s="3"/>
      <c r="AD471" s="3"/>
    </row>
    <row r="472" spans="1:30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2"/>
      <c r="U472" s="3"/>
      <c r="V472" s="3"/>
      <c r="W472" s="3"/>
      <c r="X472" s="3"/>
      <c r="Y472" s="3"/>
      <c r="Z472" s="3"/>
      <c r="AA472" s="3"/>
      <c r="AB472" s="3"/>
      <c r="AC472" s="3"/>
      <c r="AD472" s="3"/>
    </row>
    <row r="473" spans="1:30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2"/>
      <c r="U473" s="3"/>
      <c r="V473" s="3"/>
      <c r="W473" s="3"/>
      <c r="X473" s="3"/>
      <c r="Y473" s="3"/>
      <c r="Z473" s="3"/>
      <c r="AA473" s="3"/>
      <c r="AB473" s="3"/>
      <c r="AC473" s="3"/>
      <c r="AD473" s="3"/>
    </row>
    <row r="474" spans="1:30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2"/>
      <c r="U474" s="3"/>
      <c r="V474" s="3"/>
      <c r="W474" s="3"/>
      <c r="X474" s="3"/>
      <c r="Y474" s="3"/>
      <c r="Z474" s="3"/>
      <c r="AA474" s="3"/>
      <c r="AB474" s="3"/>
      <c r="AC474" s="3"/>
      <c r="AD474" s="3"/>
    </row>
    <row r="475" spans="1:30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2"/>
      <c r="U475" s="3"/>
      <c r="V475" s="3"/>
      <c r="W475" s="3"/>
      <c r="X475" s="3"/>
      <c r="Y475" s="3"/>
      <c r="Z475" s="3"/>
      <c r="AA475" s="3"/>
      <c r="AB475" s="3"/>
      <c r="AC475" s="3"/>
      <c r="AD475" s="3"/>
    </row>
    <row r="476" spans="1:30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2"/>
      <c r="U476" s="3"/>
      <c r="V476" s="3"/>
      <c r="W476" s="3"/>
      <c r="X476" s="3"/>
      <c r="Y476" s="3"/>
      <c r="Z476" s="3"/>
      <c r="AA476" s="3"/>
      <c r="AB476" s="3"/>
      <c r="AC476" s="3"/>
      <c r="AD476" s="3"/>
    </row>
    <row r="477" spans="1:30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2"/>
      <c r="U477" s="3"/>
      <c r="V477" s="3"/>
      <c r="W477" s="3"/>
      <c r="X477" s="3"/>
      <c r="Y477" s="3"/>
      <c r="Z477" s="3"/>
      <c r="AA477" s="3"/>
      <c r="AB477" s="3"/>
      <c r="AC477" s="3"/>
      <c r="AD477" s="3"/>
    </row>
    <row r="478" spans="1:30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2"/>
      <c r="U478" s="3"/>
      <c r="V478" s="3"/>
      <c r="W478" s="3"/>
      <c r="X478" s="3"/>
      <c r="Y478" s="3"/>
      <c r="Z478" s="3"/>
      <c r="AA478" s="3"/>
      <c r="AB478" s="3"/>
      <c r="AC478" s="3"/>
      <c r="AD478" s="3"/>
    </row>
    <row r="479" spans="1:30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2"/>
      <c r="U479" s="3"/>
      <c r="V479" s="3"/>
      <c r="W479" s="3"/>
      <c r="X479" s="3"/>
      <c r="Y479" s="3"/>
      <c r="Z479" s="3"/>
      <c r="AA479" s="3"/>
      <c r="AB479" s="3"/>
      <c r="AC479" s="3"/>
      <c r="AD479" s="3"/>
    </row>
    <row r="480" spans="1:3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2"/>
      <c r="U480" s="3"/>
      <c r="V480" s="3"/>
      <c r="W480" s="3"/>
      <c r="X480" s="3"/>
      <c r="Y480" s="3"/>
      <c r="Z480" s="3"/>
      <c r="AA480" s="3"/>
      <c r="AB480" s="3"/>
      <c r="AC480" s="3"/>
      <c r="AD480" s="3"/>
    </row>
    <row r="481" spans="1:30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2"/>
      <c r="U481" s="3"/>
      <c r="V481" s="3"/>
      <c r="W481" s="3"/>
      <c r="X481" s="3"/>
      <c r="Y481" s="3"/>
      <c r="Z481" s="3"/>
      <c r="AA481" s="3"/>
      <c r="AB481" s="3"/>
      <c r="AC481" s="3"/>
      <c r="AD481" s="3"/>
    </row>
    <row r="482" spans="1:30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2"/>
      <c r="U482" s="3"/>
      <c r="V482" s="3"/>
      <c r="W482" s="3"/>
      <c r="X482" s="3"/>
      <c r="Y482" s="3"/>
      <c r="Z482" s="3"/>
      <c r="AA482" s="3"/>
      <c r="AB482" s="3"/>
      <c r="AC482" s="3"/>
      <c r="AD482" s="3"/>
    </row>
    <row r="483" spans="1:30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2"/>
      <c r="U483" s="3"/>
      <c r="V483" s="3"/>
      <c r="W483" s="3"/>
      <c r="X483" s="3"/>
      <c r="Y483" s="3"/>
      <c r="Z483" s="3"/>
      <c r="AA483" s="3"/>
      <c r="AB483" s="3"/>
      <c r="AC483" s="3"/>
      <c r="AD483" s="3"/>
    </row>
    <row r="484" spans="1:30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2"/>
      <c r="U484" s="3"/>
      <c r="V484" s="3"/>
      <c r="W484" s="3"/>
      <c r="X484" s="3"/>
      <c r="Y484" s="3"/>
      <c r="Z484" s="3"/>
      <c r="AA484" s="3"/>
      <c r="AB484" s="3"/>
      <c r="AC484" s="3"/>
      <c r="AD484" s="3"/>
    </row>
    <row r="485" spans="1:30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2"/>
      <c r="U485" s="3"/>
      <c r="V485" s="3"/>
      <c r="W485" s="3"/>
      <c r="X485" s="3"/>
      <c r="Y485" s="3"/>
      <c r="Z485" s="3"/>
      <c r="AA485" s="3"/>
      <c r="AB485" s="3"/>
      <c r="AC485" s="3"/>
      <c r="AD485" s="3"/>
    </row>
    <row r="486" spans="1:30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2"/>
      <c r="U486" s="3"/>
      <c r="V486" s="3"/>
      <c r="W486" s="3"/>
      <c r="X486" s="3"/>
      <c r="Y486" s="3"/>
      <c r="Z486" s="3"/>
      <c r="AA486" s="3"/>
      <c r="AB486" s="3"/>
      <c r="AC486" s="3"/>
      <c r="AD486" s="3"/>
    </row>
    <row r="487" spans="1:30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2"/>
      <c r="U487" s="3"/>
      <c r="V487" s="3"/>
      <c r="W487" s="3"/>
      <c r="X487" s="3"/>
      <c r="Y487" s="3"/>
      <c r="Z487" s="3"/>
      <c r="AA487" s="3"/>
      <c r="AB487" s="3"/>
      <c r="AC487" s="3"/>
      <c r="AD487" s="3"/>
    </row>
    <row r="488" spans="1:30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2"/>
      <c r="U488" s="3"/>
      <c r="V488" s="3"/>
      <c r="W488" s="3"/>
      <c r="X488" s="3"/>
      <c r="Y488" s="3"/>
      <c r="Z488" s="3"/>
      <c r="AA488" s="3"/>
      <c r="AB488" s="3"/>
      <c r="AC488" s="3"/>
      <c r="AD488" s="3"/>
    </row>
    <row r="489" spans="1:30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2"/>
      <c r="U489" s="3"/>
      <c r="V489" s="3"/>
      <c r="W489" s="3"/>
      <c r="X489" s="3"/>
      <c r="Y489" s="3"/>
      <c r="Z489" s="3"/>
      <c r="AA489" s="3"/>
      <c r="AB489" s="3"/>
      <c r="AC489" s="3"/>
      <c r="AD489" s="3"/>
    </row>
    <row r="490" spans="1:3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2"/>
      <c r="U490" s="3"/>
      <c r="V490" s="3"/>
      <c r="W490" s="3"/>
      <c r="X490" s="3"/>
      <c r="Y490" s="3"/>
      <c r="Z490" s="3"/>
      <c r="AA490" s="3"/>
      <c r="AB490" s="3"/>
      <c r="AC490" s="3"/>
      <c r="AD490" s="3"/>
    </row>
    <row r="491" spans="1:30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2"/>
      <c r="U491" s="3"/>
      <c r="V491" s="3"/>
      <c r="W491" s="3"/>
      <c r="X491" s="3"/>
      <c r="Y491" s="3"/>
      <c r="Z491" s="3"/>
      <c r="AA491" s="3"/>
      <c r="AB491" s="3"/>
      <c r="AC491" s="3"/>
      <c r="AD491" s="3"/>
    </row>
    <row r="492" spans="1:30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2"/>
      <c r="U492" s="3"/>
      <c r="V492" s="3"/>
      <c r="W492" s="3"/>
      <c r="X492" s="3"/>
      <c r="Y492" s="3"/>
      <c r="Z492" s="3"/>
      <c r="AA492" s="3"/>
      <c r="AB492" s="3"/>
      <c r="AC492" s="3"/>
      <c r="AD492" s="3"/>
    </row>
    <row r="493" spans="1:30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2"/>
      <c r="U493" s="3"/>
      <c r="V493" s="3"/>
      <c r="W493" s="3"/>
      <c r="X493" s="3"/>
      <c r="Y493" s="3"/>
      <c r="Z493" s="3"/>
      <c r="AA493" s="3"/>
      <c r="AB493" s="3"/>
      <c r="AC493" s="3"/>
      <c r="AD493" s="3"/>
    </row>
    <row r="494" spans="1:30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2"/>
      <c r="U494" s="3"/>
      <c r="V494" s="3"/>
      <c r="W494" s="3"/>
      <c r="X494" s="3"/>
      <c r="Y494" s="3"/>
      <c r="Z494" s="3"/>
      <c r="AA494" s="3"/>
      <c r="AB494" s="3"/>
      <c r="AC494" s="3"/>
      <c r="AD494" s="3"/>
    </row>
    <row r="495" spans="1:30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2"/>
      <c r="U495" s="3"/>
      <c r="V495" s="3"/>
      <c r="W495" s="3"/>
      <c r="X495" s="3"/>
      <c r="Y495" s="3"/>
      <c r="Z495" s="3"/>
      <c r="AA495" s="3"/>
      <c r="AB495" s="3"/>
      <c r="AC495" s="3"/>
      <c r="AD495" s="3"/>
    </row>
    <row r="496" spans="1:30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2"/>
      <c r="U496" s="3"/>
      <c r="V496" s="3"/>
      <c r="W496" s="3"/>
      <c r="X496" s="3"/>
      <c r="Y496" s="3"/>
      <c r="Z496" s="3"/>
      <c r="AA496" s="3"/>
      <c r="AB496" s="3"/>
      <c r="AC496" s="3"/>
      <c r="AD496" s="3"/>
    </row>
    <row r="497" spans="1:30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2"/>
      <c r="U497" s="3"/>
      <c r="V497" s="3"/>
      <c r="W497" s="3"/>
      <c r="X497" s="3"/>
      <c r="Y497" s="3"/>
      <c r="Z497" s="3"/>
      <c r="AA497" s="3"/>
      <c r="AB497" s="3"/>
      <c r="AC497" s="3"/>
      <c r="AD497" s="3"/>
    </row>
    <row r="498" spans="1:30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2"/>
      <c r="U498" s="3"/>
      <c r="V498" s="3"/>
      <c r="W498" s="3"/>
      <c r="X498" s="3"/>
      <c r="Y498" s="3"/>
      <c r="Z498" s="3"/>
      <c r="AA498" s="3"/>
      <c r="AB498" s="3"/>
      <c r="AC498" s="3"/>
      <c r="AD498" s="3"/>
    </row>
    <row r="499" spans="1:30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2"/>
      <c r="U499" s="3"/>
      <c r="V499" s="3"/>
      <c r="W499" s="3"/>
      <c r="X499" s="3"/>
      <c r="Y499" s="3"/>
      <c r="Z499" s="3"/>
      <c r="AA499" s="3"/>
      <c r="AB499" s="3"/>
      <c r="AC499" s="3"/>
      <c r="AD499" s="3"/>
    </row>
    <row r="500" spans="1:3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2"/>
      <c r="U500" s="3"/>
      <c r="V500" s="3"/>
      <c r="W500" s="3"/>
      <c r="X500" s="3"/>
      <c r="Y500" s="3"/>
      <c r="Z500" s="3"/>
      <c r="AA500" s="3"/>
      <c r="AB500" s="3"/>
      <c r="AC500" s="3"/>
      <c r="AD500" s="3"/>
    </row>
    <row r="501" spans="1:30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2"/>
      <c r="U501" s="3"/>
      <c r="V501" s="3"/>
      <c r="W501" s="3"/>
      <c r="X501" s="3"/>
      <c r="Y501" s="3"/>
      <c r="Z501" s="3"/>
      <c r="AA501" s="3"/>
      <c r="AB501" s="3"/>
      <c r="AC501" s="3"/>
      <c r="AD501" s="3"/>
    </row>
    <row r="502" spans="1:30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2"/>
      <c r="U502" s="3"/>
      <c r="V502" s="3"/>
      <c r="W502" s="3"/>
      <c r="X502" s="3"/>
      <c r="Y502" s="3"/>
      <c r="Z502" s="3"/>
      <c r="AA502" s="3"/>
      <c r="AB502" s="3"/>
      <c r="AC502" s="3"/>
      <c r="AD502" s="3"/>
    </row>
    <row r="503" spans="1:30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2"/>
      <c r="U503" s="3"/>
      <c r="V503" s="3"/>
      <c r="W503" s="3"/>
      <c r="X503" s="3"/>
      <c r="Y503" s="3"/>
      <c r="Z503" s="3"/>
      <c r="AA503" s="3"/>
      <c r="AB503" s="3"/>
      <c r="AC503" s="3"/>
      <c r="AD503" s="3"/>
    </row>
    <row r="504" spans="1:30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2"/>
      <c r="U504" s="3"/>
      <c r="V504" s="3"/>
      <c r="W504" s="3"/>
      <c r="X504" s="3"/>
      <c r="Y504" s="3"/>
      <c r="Z504" s="3"/>
      <c r="AA504" s="3"/>
      <c r="AB504" s="3"/>
      <c r="AC504" s="3"/>
      <c r="AD504" s="3"/>
    </row>
    <row r="505" spans="1:30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2"/>
      <c r="U505" s="3"/>
      <c r="V505" s="3"/>
      <c r="W505" s="3"/>
      <c r="X505" s="3"/>
      <c r="Y505" s="3"/>
      <c r="Z505" s="3"/>
      <c r="AA505" s="3"/>
      <c r="AB505" s="3"/>
      <c r="AC505" s="3"/>
      <c r="AD505" s="3"/>
    </row>
    <row r="506" spans="1:30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2"/>
      <c r="U506" s="3"/>
      <c r="V506" s="3"/>
      <c r="W506" s="3"/>
      <c r="X506" s="3"/>
      <c r="Y506" s="3"/>
      <c r="Z506" s="3"/>
      <c r="AA506" s="3"/>
      <c r="AB506" s="3"/>
      <c r="AC506" s="3"/>
      <c r="AD506" s="3"/>
    </row>
    <row r="507" spans="1:30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2"/>
      <c r="U507" s="3"/>
      <c r="V507" s="3"/>
      <c r="W507" s="3"/>
      <c r="X507" s="3"/>
      <c r="Y507" s="3"/>
      <c r="Z507" s="3"/>
      <c r="AA507" s="3"/>
      <c r="AB507" s="3"/>
      <c r="AC507" s="3"/>
      <c r="AD507" s="3"/>
    </row>
    <row r="508" spans="1:30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2"/>
      <c r="U508" s="3"/>
      <c r="V508" s="3"/>
      <c r="W508" s="3"/>
      <c r="X508" s="3"/>
      <c r="Y508" s="3"/>
      <c r="Z508" s="3"/>
      <c r="AA508" s="3"/>
      <c r="AB508" s="3"/>
      <c r="AC508" s="3"/>
      <c r="AD508" s="3"/>
    </row>
    <row r="509" spans="1:30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2"/>
      <c r="U509" s="3"/>
      <c r="V509" s="3"/>
      <c r="W509" s="3"/>
      <c r="X509" s="3"/>
      <c r="Y509" s="3"/>
      <c r="Z509" s="3"/>
      <c r="AA509" s="3"/>
      <c r="AB509" s="3"/>
      <c r="AC509" s="3"/>
      <c r="AD509" s="3"/>
    </row>
    <row r="510" spans="1:3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2"/>
      <c r="U510" s="3"/>
      <c r="V510" s="3"/>
      <c r="W510" s="3"/>
      <c r="X510" s="3"/>
      <c r="Y510" s="3"/>
      <c r="Z510" s="3"/>
      <c r="AA510" s="3"/>
      <c r="AB510" s="3"/>
      <c r="AC510" s="3"/>
      <c r="AD510" s="3"/>
    </row>
    <row r="511" spans="1:30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2"/>
      <c r="U511" s="3"/>
      <c r="V511" s="3"/>
      <c r="W511" s="3"/>
      <c r="X511" s="3"/>
      <c r="Y511" s="3"/>
      <c r="Z511" s="3"/>
      <c r="AA511" s="3"/>
      <c r="AB511" s="3"/>
      <c r="AC511" s="3"/>
      <c r="AD511" s="3"/>
    </row>
    <row r="512" spans="1:30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2"/>
      <c r="U512" s="3"/>
      <c r="V512" s="3"/>
      <c r="W512" s="3"/>
      <c r="X512" s="3"/>
      <c r="Y512" s="3"/>
      <c r="Z512" s="3"/>
      <c r="AA512" s="3"/>
      <c r="AB512" s="3"/>
      <c r="AC512" s="3"/>
      <c r="AD512" s="3"/>
    </row>
    <row r="513" spans="1:30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2"/>
      <c r="U513" s="3"/>
      <c r="V513" s="3"/>
      <c r="W513" s="3"/>
      <c r="X513" s="3"/>
      <c r="Y513" s="3"/>
      <c r="Z513" s="3"/>
      <c r="AA513" s="3"/>
      <c r="AB513" s="3"/>
      <c r="AC513" s="3"/>
      <c r="AD513" s="3"/>
    </row>
    <row r="514" spans="1:30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2"/>
      <c r="U514" s="3"/>
      <c r="V514" s="3"/>
      <c r="W514" s="3"/>
      <c r="X514" s="3"/>
      <c r="Y514" s="3"/>
      <c r="Z514" s="3"/>
      <c r="AA514" s="3"/>
      <c r="AB514" s="3"/>
      <c r="AC514" s="3"/>
      <c r="AD514" s="3"/>
    </row>
    <row r="515" spans="1:30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2"/>
      <c r="U515" s="3"/>
      <c r="V515" s="3"/>
      <c r="W515" s="3"/>
      <c r="X515" s="3"/>
      <c r="Y515" s="3"/>
      <c r="Z515" s="3"/>
      <c r="AA515" s="3"/>
      <c r="AB515" s="3"/>
      <c r="AC515" s="3"/>
      <c r="AD515" s="3"/>
    </row>
    <row r="516" spans="1:30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2"/>
      <c r="U516" s="3"/>
      <c r="V516" s="3"/>
      <c r="W516" s="3"/>
      <c r="X516" s="3"/>
      <c r="Y516" s="3"/>
      <c r="Z516" s="3"/>
      <c r="AA516" s="3"/>
      <c r="AB516" s="3"/>
      <c r="AC516" s="3"/>
      <c r="AD516" s="3"/>
    </row>
    <row r="517" spans="1:30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2"/>
      <c r="U517" s="3"/>
      <c r="V517" s="3"/>
      <c r="W517" s="3"/>
      <c r="X517" s="3"/>
      <c r="Y517" s="3"/>
      <c r="Z517" s="3"/>
      <c r="AA517" s="3"/>
      <c r="AB517" s="3"/>
      <c r="AC517" s="3"/>
      <c r="AD517" s="3"/>
    </row>
    <row r="518" spans="1:30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2"/>
      <c r="U518" s="3"/>
      <c r="V518" s="3"/>
      <c r="W518" s="3"/>
      <c r="X518" s="3"/>
      <c r="Y518" s="3"/>
      <c r="Z518" s="3"/>
      <c r="AA518" s="3"/>
      <c r="AB518" s="3"/>
      <c r="AC518" s="3"/>
      <c r="AD518" s="3"/>
    </row>
    <row r="519" spans="1:30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2"/>
      <c r="U519" s="3"/>
      <c r="V519" s="3"/>
      <c r="W519" s="3"/>
      <c r="X519" s="3"/>
      <c r="Y519" s="3"/>
      <c r="Z519" s="3"/>
      <c r="AA519" s="3"/>
      <c r="AB519" s="3"/>
      <c r="AC519" s="3"/>
      <c r="AD519" s="3"/>
    </row>
    <row r="520" spans="1:3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2"/>
      <c r="U520" s="3"/>
      <c r="V520" s="3"/>
      <c r="W520" s="3"/>
      <c r="X520" s="3"/>
      <c r="Y520" s="3"/>
      <c r="Z520" s="3"/>
      <c r="AA520" s="3"/>
      <c r="AB520" s="3"/>
      <c r="AC520" s="3"/>
      <c r="AD520" s="3"/>
    </row>
    <row r="521" spans="1:30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2"/>
      <c r="U521" s="3"/>
      <c r="V521" s="3"/>
      <c r="W521" s="3"/>
      <c r="X521" s="3"/>
      <c r="Y521" s="3"/>
      <c r="Z521" s="3"/>
      <c r="AA521" s="3"/>
      <c r="AB521" s="3"/>
      <c r="AC521" s="3"/>
      <c r="AD521" s="3"/>
    </row>
    <row r="522" spans="1:30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2"/>
      <c r="U522" s="3"/>
      <c r="V522" s="3"/>
      <c r="W522" s="3"/>
      <c r="X522" s="3"/>
      <c r="Y522" s="3"/>
      <c r="Z522" s="3"/>
      <c r="AA522" s="3"/>
      <c r="AB522" s="3"/>
      <c r="AC522" s="3"/>
      <c r="AD522" s="3"/>
    </row>
    <row r="523" spans="1:30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2"/>
      <c r="U523" s="3"/>
      <c r="V523" s="3"/>
      <c r="W523" s="3"/>
      <c r="X523" s="3"/>
      <c r="Y523" s="3"/>
      <c r="Z523" s="3"/>
      <c r="AA523" s="3"/>
      <c r="AB523" s="3"/>
      <c r="AC523" s="3"/>
      <c r="AD523" s="3"/>
    </row>
    <row r="524" spans="1:30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2"/>
      <c r="U524" s="3"/>
      <c r="V524" s="3"/>
      <c r="W524" s="3"/>
      <c r="X524" s="3"/>
      <c r="Y524" s="3"/>
      <c r="Z524" s="3"/>
      <c r="AA524" s="3"/>
      <c r="AB524" s="3"/>
      <c r="AC524" s="3"/>
      <c r="AD524" s="3"/>
    </row>
    <row r="525" spans="1:30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2"/>
      <c r="U525" s="3"/>
      <c r="V525" s="3"/>
      <c r="W525" s="3"/>
      <c r="X525" s="3"/>
      <c r="Y525" s="3"/>
      <c r="Z525" s="3"/>
      <c r="AA525" s="3"/>
      <c r="AB525" s="3"/>
      <c r="AC525" s="3"/>
      <c r="AD525" s="3"/>
    </row>
    <row r="526" spans="1:30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2"/>
      <c r="U526" s="3"/>
      <c r="V526" s="3"/>
      <c r="W526" s="3"/>
      <c r="X526" s="3"/>
      <c r="Y526" s="3"/>
      <c r="Z526" s="3"/>
      <c r="AA526" s="3"/>
      <c r="AB526" s="3"/>
      <c r="AC526" s="3"/>
      <c r="AD526" s="3"/>
    </row>
    <row r="527" spans="1:30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2"/>
      <c r="U527" s="3"/>
      <c r="V527" s="3"/>
      <c r="W527" s="3"/>
      <c r="X527" s="3"/>
      <c r="Y527" s="3"/>
      <c r="Z527" s="3"/>
      <c r="AA527" s="3"/>
      <c r="AB527" s="3"/>
      <c r="AC527" s="3"/>
      <c r="AD527" s="3"/>
    </row>
    <row r="528" spans="1:30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2"/>
      <c r="U528" s="3"/>
      <c r="V528" s="3"/>
      <c r="W528" s="3"/>
      <c r="X528" s="3"/>
      <c r="Y528" s="3"/>
      <c r="Z528" s="3"/>
      <c r="AA528" s="3"/>
      <c r="AB528" s="3"/>
      <c r="AC528" s="3"/>
      <c r="AD528" s="3"/>
    </row>
    <row r="529" spans="1:30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2"/>
      <c r="U529" s="3"/>
      <c r="V529" s="3"/>
      <c r="W529" s="3"/>
      <c r="X529" s="3"/>
      <c r="Y529" s="3"/>
      <c r="Z529" s="3"/>
      <c r="AA529" s="3"/>
      <c r="AB529" s="3"/>
      <c r="AC529" s="3"/>
      <c r="AD529" s="3"/>
    </row>
    <row r="530" spans="1: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2"/>
      <c r="U530" s="3"/>
      <c r="V530" s="3"/>
      <c r="W530" s="3"/>
      <c r="X530" s="3"/>
      <c r="Y530" s="3"/>
      <c r="Z530" s="3"/>
      <c r="AA530" s="3"/>
      <c r="AB530" s="3"/>
      <c r="AC530" s="3"/>
      <c r="AD530" s="3"/>
    </row>
    <row r="531" spans="1:30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2"/>
      <c r="U531" s="3"/>
      <c r="V531" s="3"/>
      <c r="W531" s="3"/>
      <c r="X531" s="3"/>
      <c r="Y531" s="3"/>
      <c r="Z531" s="3"/>
      <c r="AA531" s="3"/>
      <c r="AB531" s="3"/>
      <c r="AC531" s="3"/>
      <c r="AD531" s="3"/>
    </row>
    <row r="532" spans="1:30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2"/>
      <c r="U532" s="3"/>
      <c r="V532" s="3"/>
      <c r="W532" s="3"/>
      <c r="X532" s="3"/>
      <c r="Y532" s="3"/>
      <c r="Z532" s="3"/>
      <c r="AA532" s="3"/>
      <c r="AB532" s="3"/>
      <c r="AC532" s="3"/>
      <c r="AD532" s="3"/>
    </row>
    <row r="533" spans="1:30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2"/>
      <c r="U533" s="3"/>
      <c r="V533" s="3"/>
      <c r="W533" s="3"/>
      <c r="X533" s="3"/>
      <c r="Y533" s="3"/>
      <c r="Z533" s="3"/>
      <c r="AA533" s="3"/>
      <c r="AB533" s="3"/>
      <c r="AC533" s="3"/>
      <c r="AD533" s="3"/>
    </row>
    <row r="534" spans="1:30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2"/>
      <c r="U534" s="3"/>
      <c r="V534" s="3"/>
      <c r="W534" s="3"/>
      <c r="X534" s="3"/>
      <c r="Y534" s="3"/>
      <c r="Z534" s="3"/>
      <c r="AA534" s="3"/>
      <c r="AB534" s="3"/>
      <c r="AC534" s="3"/>
      <c r="AD534" s="3"/>
    </row>
    <row r="535" spans="1:30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2"/>
      <c r="U535" s="3"/>
      <c r="V535" s="3"/>
      <c r="W535" s="3"/>
      <c r="X535" s="3"/>
      <c r="Y535" s="3"/>
      <c r="Z535" s="3"/>
      <c r="AA535" s="3"/>
      <c r="AB535" s="3"/>
      <c r="AC535" s="3"/>
      <c r="AD535" s="3"/>
    </row>
    <row r="536" spans="1:30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2"/>
      <c r="U536" s="3"/>
      <c r="V536" s="3"/>
      <c r="W536" s="3"/>
      <c r="X536" s="3"/>
      <c r="Y536" s="3"/>
      <c r="Z536" s="3"/>
      <c r="AA536" s="3"/>
      <c r="AB536" s="3"/>
      <c r="AC536" s="3"/>
      <c r="AD536" s="3"/>
    </row>
    <row r="537" spans="1:30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2"/>
      <c r="U537" s="3"/>
      <c r="V537" s="3"/>
      <c r="W537" s="3"/>
      <c r="X537" s="3"/>
      <c r="Y537" s="3"/>
      <c r="Z537" s="3"/>
      <c r="AA537" s="3"/>
      <c r="AB537" s="3"/>
      <c r="AC537" s="3"/>
      <c r="AD537" s="3"/>
    </row>
    <row r="538" spans="1:30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2"/>
      <c r="U538" s="3"/>
      <c r="V538" s="3"/>
      <c r="W538" s="3"/>
      <c r="X538" s="3"/>
      <c r="Y538" s="3"/>
      <c r="Z538" s="3"/>
      <c r="AA538" s="3"/>
      <c r="AB538" s="3"/>
      <c r="AC538" s="3"/>
      <c r="AD538" s="3"/>
    </row>
    <row r="539" spans="1:30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2"/>
      <c r="U539" s="3"/>
      <c r="V539" s="3"/>
      <c r="W539" s="3"/>
      <c r="X539" s="3"/>
      <c r="Y539" s="3"/>
      <c r="Z539" s="3"/>
      <c r="AA539" s="3"/>
      <c r="AB539" s="3"/>
      <c r="AC539" s="3"/>
      <c r="AD539" s="3"/>
    </row>
    <row r="540" spans="1:3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2"/>
      <c r="U540" s="3"/>
      <c r="V540" s="3"/>
      <c r="W540" s="3"/>
      <c r="X540" s="3"/>
      <c r="Y540" s="3"/>
      <c r="Z540" s="3"/>
      <c r="AA540" s="3"/>
      <c r="AB540" s="3"/>
      <c r="AC540" s="3"/>
      <c r="AD540" s="3"/>
    </row>
    <row r="541" spans="1:30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2"/>
      <c r="U541" s="3"/>
      <c r="V541" s="3"/>
      <c r="W541" s="3"/>
      <c r="X541" s="3"/>
      <c r="Y541" s="3"/>
      <c r="Z541" s="3"/>
      <c r="AA541" s="3"/>
      <c r="AB541" s="3"/>
      <c r="AC541" s="3"/>
      <c r="AD541" s="3"/>
    </row>
    <row r="542" spans="1:30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2"/>
      <c r="U542" s="3"/>
      <c r="V542" s="3"/>
      <c r="W542" s="3"/>
      <c r="X542" s="3"/>
      <c r="Y542" s="3"/>
      <c r="Z542" s="3"/>
      <c r="AA542" s="3"/>
      <c r="AB542" s="3"/>
      <c r="AC542" s="3"/>
      <c r="AD542" s="3"/>
    </row>
    <row r="543" spans="1:30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2"/>
      <c r="U543" s="3"/>
      <c r="V543" s="3"/>
      <c r="W543" s="3"/>
      <c r="X543" s="3"/>
      <c r="Y543" s="3"/>
      <c r="Z543" s="3"/>
      <c r="AA543" s="3"/>
      <c r="AB543" s="3"/>
      <c r="AC543" s="3"/>
      <c r="AD543" s="3"/>
    </row>
    <row r="544" spans="1:30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2"/>
      <c r="U544" s="3"/>
      <c r="V544" s="3"/>
      <c r="W544" s="3"/>
      <c r="X544" s="3"/>
      <c r="Y544" s="3"/>
      <c r="Z544" s="3"/>
      <c r="AA544" s="3"/>
      <c r="AB544" s="3"/>
      <c r="AC544" s="3"/>
      <c r="AD544" s="3"/>
    </row>
    <row r="545" spans="1:30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2"/>
      <c r="U545" s="3"/>
      <c r="V545" s="3"/>
      <c r="W545" s="3"/>
      <c r="X545" s="3"/>
      <c r="Y545" s="3"/>
      <c r="Z545" s="3"/>
      <c r="AA545" s="3"/>
      <c r="AB545" s="3"/>
      <c r="AC545" s="3"/>
      <c r="AD545" s="3"/>
    </row>
    <row r="546" spans="1:30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2"/>
      <c r="U546" s="3"/>
      <c r="V546" s="3"/>
      <c r="W546" s="3"/>
      <c r="X546" s="3"/>
      <c r="Y546" s="3"/>
      <c r="Z546" s="3"/>
      <c r="AA546" s="3"/>
      <c r="AB546" s="3"/>
      <c r="AC546" s="3"/>
      <c r="AD546" s="3"/>
    </row>
    <row r="547" spans="1:30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2"/>
      <c r="U547" s="3"/>
      <c r="V547" s="3"/>
      <c r="W547" s="3"/>
      <c r="X547" s="3"/>
      <c r="Y547" s="3"/>
      <c r="Z547" s="3"/>
      <c r="AA547" s="3"/>
      <c r="AB547" s="3"/>
      <c r="AC547" s="3"/>
      <c r="AD547" s="3"/>
    </row>
    <row r="548" spans="1:30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2"/>
      <c r="U548" s="3"/>
      <c r="V548" s="3"/>
      <c r="W548" s="3"/>
      <c r="X548" s="3"/>
      <c r="Y548" s="3"/>
      <c r="Z548" s="3"/>
      <c r="AA548" s="3"/>
      <c r="AB548" s="3"/>
      <c r="AC548" s="3"/>
      <c r="AD548" s="3"/>
    </row>
    <row r="549" spans="1:30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2"/>
      <c r="U549" s="3"/>
      <c r="V549" s="3"/>
      <c r="W549" s="3"/>
      <c r="X549" s="3"/>
      <c r="Y549" s="3"/>
      <c r="Z549" s="3"/>
      <c r="AA549" s="3"/>
      <c r="AB549" s="3"/>
      <c r="AC549" s="3"/>
      <c r="AD549" s="3"/>
    </row>
    <row r="550" spans="1:3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2"/>
      <c r="U550" s="3"/>
      <c r="V550" s="3"/>
      <c r="W550" s="3"/>
      <c r="X550" s="3"/>
      <c r="Y550" s="3"/>
      <c r="Z550" s="3"/>
      <c r="AA550" s="3"/>
      <c r="AB550" s="3"/>
      <c r="AC550" s="3"/>
      <c r="AD550" s="3"/>
    </row>
    <row r="551" spans="1:30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2"/>
      <c r="U551" s="3"/>
      <c r="V551" s="3"/>
      <c r="W551" s="3"/>
      <c r="X551" s="3"/>
      <c r="Y551" s="3"/>
      <c r="Z551" s="3"/>
      <c r="AA551" s="3"/>
      <c r="AB551" s="3"/>
      <c r="AC551" s="3"/>
      <c r="AD551" s="3"/>
    </row>
    <row r="552" spans="1:30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2"/>
      <c r="U552" s="3"/>
      <c r="V552" s="3"/>
      <c r="W552" s="3"/>
      <c r="X552" s="3"/>
      <c r="Y552" s="3"/>
      <c r="Z552" s="3"/>
      <c r="AA552" s="3"/>
      <c r="AB552" s="3"/>
      <c r="AC552" s="3"/>
      <c r="AD552" s="3"/>
    </row>
    <row r="553" spans="1:30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2"/>
      <c r="U553" s="3"/>
      <c r="V553" s="3"/>
      <c r="W553" s="3"/>
      <c r="X553" s="3"/>
      <c r="Y553" s="3"/>
      <c r="Z553" s="3"/>
      <c r="AA553" s="3"/>
      <c r="AB553" s="3"/>
      <c r="AC553" s="3"/>
      <c r="AD553" s="3"/>
    </row>
    <row r="554" spans="1:30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2"/>
      <c r="U554" s="3"/>
      <c r="V554" s="3"/>
      <c r="W554" s="3"/>
      <c r="X554" s="3"/>
      <c r="Y554" s="3"/>
      <c r="Z554" s="3"/>
      <c r="AA554" s="3"/>
      <c r="AB554" s="3"/>
      <c r="AC554" s="3"/>
      <c r="AD554" s="3"/>
    </row>
    <row r="555" spans="1:30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2"/>
      <c r="U555" s="3"/>
      <c r="V555" s="3"/>
      <c r="W555" s="3"/>
      <c r="X555" s="3"/>
      <c r="Y555" s="3"/>
      <c r="Z555" s="3"/>
      <c r="AA555" s="3"/>
      <c r="AB555" s="3"/>
      <c r="AC555" s="3"/>
      <c r="AD555" s="3"/>
    </row>
    <row r="556" spans="1:30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2"/>
      <c r="U556" s="3"/>
      <c r="V556" s="3"/>
      <c r="W556" s="3"/>
      <c r="X556" s="3"/>
      <c r="Y556" s="3"/>
      <c r="Z556" s="3"/>
      <c r="AA556" s="3"/>
      <c r="AB556" s="3"/>
      <c r="AC556" s="3"/>
      <c r="AD556" s="3"/>
    </row>
    <row r="557" spans="1:30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2"/>
      <c r="U557" s="3"/>
      <c r="V557" s="3"/>
      <c r="W557" s="3"/>
      <c r="X557" s="3"/>
      <c r="Y557" s="3"/>
      <c r="Z557" s="3"/>
      <c r="AA557" s="3"/>
      <c r="AB557" s="3"/>
      <c r="AC557" s="3"/>
      <c r="AD557" s="3"/>
    </row>
    <row r="558" spans="1:30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2"/>
      <c r="U558" s="3"/>
      <c r="V558" s="3"/>
      <c r="W558" s="3"/>
      <c r="X558" s="3"/>
      <c r="Y558" s="3"/>
      <c r="Z558" s="3"/>
      <c r="AA558" s="3"/>
      <c r="AB558" s="3"/>
      <c r="AC558" s="3"/>
      <c r="AD558" s="3"/>
    </row>
    <row r="559" spans="1:30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2"/>
      <c r="U559" s="3"/>
      <c r="V559" s="3"/>
      <c r="W559" s="3"/>
      <c r="X559" s="3"/>
      <c r="Y559" s="3"/>
      <c r="Z559" s="3"/>
      <c r="AA559" s="3"/>
      <c r="AB559" s="3"/>
      <c r="AC559" s="3"/>
      <c r="AD559" s="3"/>
    </row>
    <row r="560" spans="1:3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2"/>
      <c r="U560" s="3"/>
      <c r="V560" s="3"/>
      <c r="W560" s="3"/>
      <c r="X560" s="3"/>
      <c r="Y560" s="3"/>
      <c r="Z560" s="3"/>
      <c r="AA560" s="3"/>
      <c r="AB560" s="3"/>
      <c r="AC560" s="3"/>
      <c r="AD560" s="3"/>
    </row>
    <row r="561" spans="1:30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2"/>
      <c r="U561" s="3"/>
      <c r="V561" s="3"/>
      <c r="W561" s="3"/>
      <c r="X561" s="3"/>
      <c r="Y561" s="3"/>
      <c r="Z561" s="3"/>
      <c r="AA561" s="3"/>
      <c r="AB561" s="3"/>
      <c r="AC561" s="3"/>
      <c r="AD561" s="3"/>
    </row>
    <row r="562" spans="1:30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2"/>
      <c r="U562" s="3"/>
      <c r="V562" s="3"/>
      <c r="W562" s="3"/>
      <c r="X562" s="3"/>
      <c r="Y562" s="3"/>
      <c r="Z562" s="3"/>
      <c r="AA562" s="3"/>
      <c r="AB562" s="3"/>
      <c r="AC562" s="3"/>
      <c r="AD562" s="3"/>
    </row>
    <row r="563" spans="1:30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2"/>
      <c r="U563" s="3"/>
      <c r="V563" s="3"/>
      <c r="W563" s="3"/>
      <c r="X563" s="3"/>
      <c r="Y563" s="3"/>
      <c r="Z563" s="3"/>
      <c r="AA563" s="3"/>
      <c r="AB563" s="3"/>
      <c r="AC563" s="3"/>
      <c r="AD563" s="3"/>
    </row>
    <row r="564" spans="1:30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2"/>
      <c r="U564" s="3"/>
      <c r="V564" s="3"/>
      <c r="W564" s="3"/>
      <c r="X564" s="3"/>
      <c r="Y564" s="3"/>
      <c r="Z564" s="3"/>
      <c r="AA564" s="3"/>
      <c r="AB564" s="3"/>
      <c r="AC564" s="3"/>
      <c r="AD564" s="3"/>
    </row>
    <row r="565" spans="1:30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2"/>
      <c r="U565" s="3"/>
      <c r="V565" s="3"/>
      <c r="W565" s="3"/>
      <c r="X565" s="3"/>
      <c r="Y565" s="3"/>
      <c r="Z565" s="3"/>
      <c r="AA565" s="3"/>
      <c r="AB565" s="3"/>
      <c r="AC565" s="3"/>
      <c r="AD565" s="3"/>
    </row>
    <row r="566" spans="1:30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2"/>
      <c r="U566" s="3"/>
      <c r="V566" s="3"/>
      <c r="W566" s="3"/>
      <c r="X566" s="3"/>
      <c r="Y566" s="3"/>
      <c r="Z566" s="3"/>
      <c r="AA566" s="3"/>
      <c r="AB566" s="3"/>
      <c r="AC566" s="3"/>
      <c r="AD566" s="3"/>
    </row>
    <row r="567" spans="1:30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2"/>
      <c r="U567" s="3"/>
      <c r="V567" s="3"/>
      <c r="W567" s="3"/>
      <c r="X567" s="3"/>
      <c r="Y567" s="3"/>
      <c r="Z567" s="3"/>
      <c r="AA567" s="3"/>
      <c r="AB567" s="3"/>
      <c r="AC567" s="3"/>
      <c r="AD567" s="3"/>
    </row>
    <row r="568" spans="1:30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2"/>
      <c r="U568" s="3"/>
      <c r="V568" s="3"/>
      <c r="W568" s="3"/>
      <c r="X568" s="3"/>
      <c r="Y568" s="3"/>
      <c r="Z568" s="3"/>
      <c r="AA568" s="3"/>
      <c r="AB568" s="3"/>
      <c r="AC568" s="3"/>
      <c r="AD568" s="3"/>
    </row>
    <row r="569" spans="1:30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2"/>
      <c r="U569" s="3"/>
      <c r="V569" s="3"/>
      <c r="W569" s="3"/>
      <c r="X569" s="3"/>
      <c r="Y569" s="3"/>
      <c r="Z569" s="3"/>
      <c r="AA569" s="3"/>
      <c r="AB569" s="3"/>
      <c r="AC569" s="3"/>
      <c r="AD569" s="3"/>
    </row>
    <row r="570" spans="1:3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2"/>
      <c r="U570" s="3"/>
      <c r="V570" s="3"/>
      <c r="W570" s="3"/>
      <c r="X570" s="3"/>
      <c r="Y570" s="3"/>
      <c r="Z570" s="3"/>
      <c r="AA570" s="3"/>
      <c r="AB570" s="3"/>
      <c r="AC570" s="3"/>
      <c r="AD570" s="3"/>
    </row>
    <row r="571" spans="1:30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2"/>
      <c r="U571" s="3"/>
      <c r="V571" s="3"/>
      <c r="W571" s="3"/>
      <c r="X571" s="3"/>
      <c r="Y571" s="3"/>
      <c r="Z571" s="3"/>
      <c r="AA571" s="3"/>
      <c r="AB571" s="3"/>
      <c r="AC571" s="3"/>
      <c r="AD571" s="3"/>
    </row>
    <row r="572" spans="1:30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2"/>
      <c r="U572" s="3"/>
      <c r="V572" s="3"/>
      <c r="W572" s="3"/>
      <c r="X572" s="3"/>
      <c r="Y572" s="3"/>
      <c r="Z572" s="3"/>
      <c r="AA572" s="3"/>
      <c r="AB572" s="3"/>
      <c r="AC572" s="3"/>
      <c r="AD572" s="3"/>
    </row>
    <row r="573" spans="1:30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2"/>
      <c r="U573" s="3"/>
      <c r="V573" s="3"/>
      <c r="W573" s="3"/>
      <c r="X573" s="3"/>
      <c r="Y573" s="3"/>
      <c r="Z573" s="3"/>
      <c r="AA573" s="3"/>
      <c r="AB573" s="3"/>
      <c r="AC573" s="3"/>
      <c r="AD573" s="3"/>
    </row>
    <row r="574" spans="1:30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2"/>
      <c r="U574" s="3"/>
      <c r="V574" s="3"/>
      <c r="W574" s="3"/>
      <c r="X574" s="3"/>
      <c r="Y574" s="3"/>
      <c r="Z574" s="3"/>
      <c r="AA574" s="3"/>
      <c r="AB574" s="3"/>
      <c r="AC574" s="3"/>
      <c r="AD574" s="3"/>
    </row>
    <row r="575" spans="1:30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2"/>
      <c r="U575" s="3"/>
      <c r="V575" s="3"/>
      <c r="W575" s="3"/>
      <c r="X575" s="3"/>
      <c r="Y575" s="3"/>
      <c r="Z575" s="3"/>
      <c r="AA575" s="3"/>
      <c r="AB575" s="3"/>
      <c r="AC575" s="3"/>
      <c r="AD575" s="3"/>
    </row>
    <row r="576" spans="1:30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2"/>
      <c r="U576" s="3"/>
      <c r="V576" s="3"/>
      <c r="W576" s="3"/>
      <c r="X576" s="3"/>
      <c r="Y576" s="3"/>
      <c r="Z576" s="3"/>
      <c r="AA576" s="3"/>
      <c r="AB576" s="3"/>
      <c r="AC576" s="3"/>
      <c r="AD576" s="3"/>
    </row>
    <row r="577" spans="1:30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2"/>
      <c r="U577" s="3"/>
      <c r="V577" s="3"/>
      <c r="W577" s="3"/>
      <c r="X577" s="3"/>
      <c r="Y577" s="3"/>
      <c r="Z577" s="3"/>
      <c r="AA577" s="3"/>
      <c r="AB577" s="3"/>
      <c r="AC577" s="3"/>
      <c r="AD577" s="3"/>
    </row>
    <row r="578" spans="1:30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2"/>
      <c r="U578" s="3"/>
      <c r="V578" s="3"/>
      <c r="W578" s="3"/>
      <c r="X578" s="3"/>
      <c r="Y578" s="3"/>
      <c r="Z578" s="3"/>
      <c r="AA578" s="3"/>
      <c r="AB578" s="3"/>
      <c r="AC578" s="3"/>
      <c r="AD578" s="3"/>
    </row>
    <row r="579" spans="1:30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2"/>
      <c r="U579" s="3"/>
      <c r="V579" s="3"/>
      <c r="W579" s="3"/>
      <c r="X579" s="3"/>
      <c r="Y579" s="3"/>
      <c r="Z579" s="3"/>
      <c r="AA579" s="3"/>
      <c r="AB579" s="3"/>
      <c r="AC579" s="3"/>
      <c r="AD579" s="3"/>
    </row>
    <row r="580" spans="1:3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2"/>
      <c r="U580" s="3"/>
      <c r="V580" s="3"/>
      <c r="W580" s="3"/>
      <c r="X580" s="3"/>
      <c r="Y580" s="3"/>
      <c r="Z580" s="3"/>
      <c r="AA580" s="3"/>
      <c r="AB580" s="3"/>
      <c r="AC580" s="3"/>
      <c r="AD580" s="3"/>
    </row>
    <row r="581" spans="1:30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2"/>
      <c r="U581" s="3"/>
      <c r="V581" s="3"/>
      <c r="W581" s="3"/>
      <c r="X581" s="3"/>
      <c r="Y581" s="3"/>
      <c r="Z581" s="3"/>
      <c r="AA581" s="3"/>
      <c r="AB581" s="3"/>
      <c r="AC581" s="3"/>
      <c r="AD581" s="3"/>
    </row>
    <row r="582" spans="1:30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2"/>
      <c r="U582" s="3"/>
      <c r="V582" s="3"/>
      <c r="W582" s="3"/>
      <c r="X582" s="3"/>
      <c r="Y582" s="3"/>
      <c r="Z582" s="3"/>
      <c r="AA582" s="3"/>
      <c r="AB582" s="3"/>
      <c r="AC582" s="3"/>
      <c r="AD582" s="3"/>
    </row>
    <row r="583" spans="1:30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2"/>
      <c r="U583" s="3"/>
      <c r="V583" s="3"/>
      <c r="W583" s="3"/>
      <c r="X583" s="3"/>
      <c r="Y583" s="3"/>
      <c r="Z583" s="3"/>
      <c r="AA583" s="3"/>
      <c r="AB583" s="3"/>
      <c r="AC583" s="3"/>
      <c r="AD583" s="3"/>
    </row>
    <row r="584" spans="1:30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2"/>
      <c r="U584" s="3"/>
      <c r="V584" s="3"/>
      <c r="W584" s="3"/>
      <c r="X584" s="3"/>
      <c r="Y584" s="3"/>
      <c r="Z584" s="3"/>
      <c r="AA584" s="3"/>
      <c r="AB584" s="3"/>
      <c r="AC584" s="3"/>
      <c r="AD584" s="3"/>
    </row>
    <row r="585" spans="1:30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2"/>
      <c r="U585" s="3"/>
      <c r="V585" s="3"/>
      <c r="W585" s="3"/>
      <c r="X585" s="3"/>
      <c r="Y585" s="3"/>
      <c r="Z585" s="3"/>
      <c r="AA585" s="3"/>
      <c r="AB585" s="3"/>
      <c r="AC585" s="3"/>
      <c r="AD585" s="3"/>
    </row>
    <row r="586" spans="1:30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2"/>
      <c r="U586" s="3"/>
      <c r="V586" s="3"/>
      <c r="W586" s="3"/>
      <c r="X586" s="3"/>
      <c r="Y586" s="3"/>
      <c r="Z586" s="3"/>
      <c r="AA586" s="3"/>
      <c r="AB586" s="3"/>
      <c r="AC586" s="3"/>
      <c r="AD586" s="3"/>
    </row>
    <row r="587" spans="1:30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2"/>
      <c r="U587" s="3"/>
      <c r="V587" s="3"/>
      <c r="W587" s="3"/>
      <c r="X587" s="3"/>
      <c r="Y587" s="3"/>
      <c r="Z587" s="3"/>
      <c r="AA587" s="3"/>
      <c r="AB587" s="3"/>
      <c r="AC587" s="3"/>
      <c r="AD587" s="3"/>
    </row>
    <row r="588" spans="1:30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2"/>
      <c r="U588" s="3"/>
      <c r="V588" s="3"/>
      <c r="W588" s="3"/>
      <c r="X588" s="3"/>
      <c r="Y588" s="3"/>
      <c r="Z588" s="3"/>
      <c r="AA588" s="3"/>
      <c r="AB588" s="3"/>
      <c r="AC588" s="3"/>
      <c r="AD588" s="3"/>
    </row>
    <row r="589" spans="1:30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2"/>
      <c r="U589" s="3"/>
      <c r="V589" s="3"/>
      <c r="W589" s="3"/>
      <c r="X589" s="3"/>
      <c r="Y589" s="3"/>
      <c r="Z589" s="3"/>
      <c r="AA589" s="3"/>
      <c r="AB589" s="3"/>
      <c r="AC589" s="3"/>
      <c r="AD589" s="3"/>
    </row>
    <row r="590" spans="1:3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2"/>
      <c r="U590" s="3"/>
      <c r="V590" s="3"/>
      <c r="W590" s="3"/>
      <c r="X590" s="3"/>
      <c r="Y590" s="3"/>
      <c r="Z590" s="3"/>
      <c r="AA590" s="3"/>
      <c r="AB590" s="3"/>
      <c r="AC590" s="3"/>
      <c r="AD590" s="3"/>
    </row>
    <row r="591" spans="1:30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2"/>
      <c r="U591" s="3"/>
      <c r="V591" s="3"/>
      <c r="W591" s="3"/>
      <c r="X591" s="3"/>
      <c r="Y591" s="3"/>
      <c r="Z591" s="3"/>
      <c r="AA591" s="3"/>
      <c r="AB591" s="3"/>
      <c r="AC591" s="3"/>
      <c r="AD591" s="3"/>
    </row>
    <row r="592" spans="1:30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2"/>
      <c r="U592" s="3"/>
      <c r="V592" s="3"/>
      <c r="W592" s="3"/>
      <c r="X592" s="3"/>
      <c r="Y592" s="3"/>
      <c r="Z592" s="3"/>
      <c r="AA592" s="3"/>
      <c r="AB592" s="3"/>
      <c r="AC592" s="3"/>
      <c r="AD592" s="3"/>
    </row>
    <row r="593" spans="1:30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2"/>
      <c r="U593" s="3"/>
      <c r="V593" s="3"/>
      <c r="W593" s="3"/>
      <c r="X593" s="3"/>
      <c r="Y593" s="3"/>
      <c r="Z593" s="3"/>
      <c r="AA593" s="3"/>
      <c r="AB593" s="3"/>
      <c r="AC593" s="3"/>
      <c r="AD593" s="3"/>
    </row>
    <row r="594" spans="1:30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2"/>
      <c r="U594" s="3"/>
      <c r="V594" s="3"/>
      <c r="W594" s="3"/>
      <c r="X594" s="3"/>
      <c r="Y594" s="3"/>
      <c r="Z594" s="3"/>
      <c r="AA594" s="3"/>
      <c r="AB594" s="3"/>
      <c r="AC594" s="3"/>
      <c r="AD594" s="3"/>
    </row>
    <row r="595" spans="1:30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2"/>
      <c r="U595" s="3"/>
      <c r="V595" s="3"/>
      <c r="W595" s="3"/>
      <c r="X595" s="3"/>
      <c r="Y595" s="3"/>
      <c r="Z595" s="3"/>
      <c r="AA595" s="3"/>
      <c r="AB595" s="3"/>
      <c r="AC595" s="3"/>
      <c r="AD595" s="3"/>
    </row>
    <row r="596" spans="1:30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2"/>
      <c r="U596" s="3"/>
      <c r="V596" s="3"/>
      <c r="W596" s="3"/>
      <c r="X596" s="3"/>
      <c r="Y596" s="3"/>
      <c r="Z596" s="3"/>
      <c r="AA596" s="3"/>
      <c r="AB596" s="3"/>
      <c r="AC596" s="3"/>
      <c r="AD596" s="3"/>
    </row>
    <row r="597" spans="1:30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2"/>
      <c r="U597" s="3"/>
      <c r="V597" s="3"/>
      <c r="W597" s="3"/>
      <c r="X597" s="3"/>
      <c r="Y597" s="3"/>
      <c r="Z597" s="3"/>
      <c r="AA597" s="3"/>
      <c r="AB597" s="3"/>
      <c r="AC597" s="3"/>
      <c r="AD597" s="3"/>
    </row>
    <row r="598" spans="1:30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2"/>
      <c r="U598" s="3"/>
      <c r="V598" s="3"/>
      <c r="W598" s="3"/>
      <c r="X598" s="3"/>
      <c r="Y598" s="3"/>
      <c r="Z598" s="3"/>
      <c r="AA598" s="3"/>
      <c r="AB598" s="3"/>
      <c r="AC598" s="3"/>
      <c r="AD598" s="3"/>
    </row>
    <row r="599" spans="1:30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2"/>
      <c r="U599" s="3"/>
      <c r="V599" s="3"/>
      <c r="W599" s="3"/>
      <c r="X599" s="3"/>
      <c r="Y599" s="3"/>
      <c r="Z599" s="3"/>
      <c r="AA599" s="3"/>
      <c r="AB599" s="3"/>
      <c r="AC599" s="3"/>
      <c r="AD599" s="3"/>
    </row>
    <row r="600" spans="1:3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2"/>
      <c r="U600" s="3"/>
      <c r="V600" s="3"/>
      <c r="W600" s="3"/>
      <c r="X600" s="3"/>
      <c r="Y600" s="3"/>
      <c r="Z600" s="3"/>
      <c r="AA600" s="3"/>
      <c r="AB600" s="3"/>
      <c r="AC600" s="3"/>
      <c r="AD600" s="3"/>
    </row>
    <row r="601" spans="1:30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2"/>
      <c r="U601" s="3"/>
      <c r="V601" s="3"/>
      <c r="W601" s="3"/>
      <c r="X601" s="3"/>
      <c r="Y601" s="3"/>
      <c r="Z601" s="3"/>
      <c r="AA601" s="3"/>
      <c r="AB601" s="3"/>
      <c r="AC601" s="3"/>
      <c r="AD601" s="3"/>
    </row>
    <row r="602" spans="1:30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2"/>
      <c r="U602" s="3"/>
      <c r="V602" s="3"/>
      <c r="W602" s="3"/>
      <c r="X602" s="3"/>
      <c r="Y602" s="3"/>
      <c r="Z602" s="3"/>
      <c r="AA602" s="3"/>
      <c r="AB602" s="3"/>
      <c r="AC602" s="3"/>
      <c r="AD602" s="3"/>
    </row>
    <row r="603" spans="1:30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2"/>
      <c r="U603" s="3"/>
      <c r="V603" s="3"/>
      <c r="W603" s="3"/>
      <c r="X603" s="3"/>
      <c r="Y603" s="3"/>
      <c r="Z603" s="3"/>
      <c r="AA603" s="3"/>
      <c r="AB603" s="3"/>
      <c r="AC603" s="3"/>
      <c r="AD603" s="3"/>
    </row>
    <row r="604" spans="1:30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2"/>
      <c r="U604" s="3"/>
      <c r="V604" s="3"/>
      <c r="W604" s="3"/>
      <c r="X604" s="3"/>
      <c r="Y604" s="3"/>
      <c r="Z604" s="3"/>
      <c r="AA604" s="3"/>
      <c r="AB604" s="3"/>
      <c r="AC604" s="3"/>
      <c r="AD604" s="3"/>
    </row>
    <row r="605" spans="1:30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2"/>
      <c r="U605" s="3"/>
      <c r="V605" s="3"/>
      <c r="W605" s="3"/>
      <c r="X605" s="3"/>
      <c r="Y605" s="3"/>
      <c r="Z605" s="3"/>
      <c r="AA605" s="3"/>
      <c r="AB605" s="3"/>
      <c r="AC605" s="3"/>
      <c r="AD605" s="3"/>
    </row>
    <row r="606" spans="1:30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2"/>
      <c r="U606" s="3"/>
      <c r="V606" s="3"/>
      <c r="W606" s="3"/>
      <c r="X606" s="3"/>
      <c r="Y606" s="3"/>
      <c r="Z606" s="3"/>
      <c r="AA606" s="3"/>
      <c r="AB606" s="3"/>
      <c r="AC606" s="3"/>
      <c r="AD606" s="3"/>
    </row>
    <row r="607" spans="1:30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2"/>
      <c r="U607" s="3"/>
      <c r="V607" s="3"/>
      <c r="W607" s="3"/>
      <c r="X607" s="3"/>
      <c r="Y607" s="3"/>
      <c r="Z607" s="3"/>
      <c r="AA607" s="3"/>
      <c r="AB607" s="3"/>
      <c r="AC607" s="3"/>
      <c r="AD607" s="3"/>
    </row>
    <row r="608" spans="1:30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2"/>
      <c r="U608" s="3"/>
      <c r="V608" s="3"/>
      <c r="W608" s="3"/>
      <c r="X608" s="3"/>
      <c r="Y608" s="3"/>
      <c r="Z608" s="3"/>
      <c r="AA608" s="3"/>
      <c r="AB608" s="3"/>
      <c r="AC608" s="3"/>
      <c r="AD608" s="3"/>
    </row>
    <row r="609" spans="1:30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2"/>
      <c r="U609" s="3"/>
      <c r="V609" s="3"/>
      <c r="W609" s="3"/>
      <c r="X609" s="3"/>
      <c r="Y609" s="3"/>
      <c r="Z609" s="3"/>
      <c r="AA609" s="3"/>
      <c r="AB609" s="3"/>
      <c r="AC609" s="3"/>
      <c r="AD609" s="3"/>
    </row>
    <row r="610" spans="1:3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2"/>
      <c r="U610" s="3"/>
      <c r="V610" s="3"/>
      <c r="W610" s="3"/>
      <c r="X610" s="3"/>
      <c r="Y610" s="3"/>
      <c r="Z610" s="3"/>
      <c r="AA610" s="3"/>
      <c r="AB610" s="3"/>
      <c r="AC610" s="3"/>
      <c r="AD610" s="3"/>
    </row>
    <row r="611" spans="1:30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2"/>
      <c r="U611" s="3"/>
      <c r="V611" s="3"/>
      <c r="W611" s="3"/>
      <c r="X611" s="3"/>
      <c r="Y611" s="3"/>
      <c r="Z611" s="3"/>
      <c r="AA611" s="3"/>
      <c r="AB611" s="3"/>
      <c r="AC611" s="3"/>
      <c r="AD611" s="3"/>
    </row>
    <row r="612" spans="1:30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2"/>
      <c r="U612" s="3"/>
      <c r="V612" s="3"/>
      <c r="W612" s="3"/>
      <c r="X612" s="3"/>
      <c r="Y612" s="3"/>
      <c r="Z612" s="3"/>
      <c r="AA612" s="3"/>
      <c r="AB612" s="3"/>
      <c r="AC612" s="3"/>
      <c r="AD612" s="3"/>
    </row>
    <row r="613" spans="1:30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2"/>
      <c r="U613" s="3"/>
      <c r="V613" s="3"/>
      <c r="W613" s="3"/>
      <c r="X613" s="3"/>
      <c r="Y613" s="3"/>
      <c r="Z613" s="3"/>
      <c r="AA613" s="3"/>
      <c r="AB613" s="3"/>
      <c r="AC613" s="3"/>
      <c r="AD613" s="3"/>
    </row>
    <row r="614" spans="1:30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2"/>
      <c r="U614" s="3"/>
      <c r="V614" s="3"/>
      <c r="W614" s="3"/>
      <c r="X614" s="3"/>
      <c r="Y614" s="3"/>
      <c r="Z614" s="3"/>
      <c r="AA614" s="3"/>
      <c r="AB614" s="3"/>
      <c r="AC614" s="3"/>
      <c r="AD614" s="3"/>
    </row>
    <row r="615" spans="1:30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2"/>
      <c r="U615" s="3"/>
      <c r="V615" s="3"/>
      <c r="W615" s="3"/>
      <c r="X615" s="3"/>
      <c r="Y615" s="3"/>
      <c r="Z615" s="3"/>
      <c r="AA615" s="3"/>
      <c r="AB615" s="3"/>
      <c r="AC615" s="3"/>
      <c r="AD615" s="3"/>
    </row>
    <row r="616" spans="1:30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2"/>
      <c r="U616" s="3"/>
      <c r="V616" s="3"/>
      <c r="W616" s="3"/>
      <c r="X616" s="3"/>
      <c r="Y616" s="3"/>
      <c r="Z616" s="3"/>
      <c r="AA616" s="3"/>
      <c r="AB616" s="3"/>
      <c r="AC616" s="3"/>
      <c r="AD616" s="3"/>
    </row>
    <row r="617" spans="1:30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2"/>
      <c r="U617" s="3"/>
      <c r="V617" s="3"/>
      <c r="W617" s="3"/>
      <c r="X617" s="3"/>
      <c r="Y617" s="3"/>
      <c r="Z617" s="3"/>
      <c r="AA617" s="3"/>
      <c r="AB617" s="3"/>
      <c r="AC617" s="3"/>
      <c r="AD617" s="3"/>
    </row>
    <row r="618" spans="1:30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2"/>
      <c r="U618" s="3"/>
      <c r="V618" s="3"/>
      <c r="W618" s="3"/>
      <c r="X618" s="3"/>
      <c r="Y618" s="3"/>
      <c r="Z618" s="3"/>
      <c r="AA618" s="3"/>
      <c r="AB618" s="3"/>
      <c r="AC618" s="3"/>
      <c r="AD618" s="3"/>
    </row>
    <row r="619" spans="1:30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2"/>
      <c r="U619" s="3"/>
      <c r="V619" s="3"/>
      <c r="W619" s="3"/>
      <c r="X619" s="3"/>
      <c r="Y619" s="3"/>
      <c r="Z619" s="3"/>
      <c r="AA619" s="3"/>
      <c r="AB619" s="3"/>
      <c r="AC619" s="3"/>
      <c r="AD619" s="3"/>
    </row>
    <row r="620" spans="1:3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2"/>
      <c r="U620" s="3"/>
      <c r="V620" s="3"/>
      <c r="W620" s="3"/>
      <c r="X620" s="3"/>
      <c r="Y620" s="3"/>
      <c r="Z620" s="3"/>
      <c r="AA620" s="3"/>
      <c r="AB620" s="3"/>
      <c r="AC620" s="3"/>
      <c r="AD620" s="3"/>
    </row>
    <row r="621" spans="1:30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2"/>
      <c r="U621" s="3"/>
      <c r="V621" s="3"/>
      <c r="W621" s="3"/>
      <c r="X621" s="3"/>
      <c r="Y621" s="3"/>
      <c r="Z621" s="3"/>
      <c r="AA621" s="3"/>
      <c r="AB621" s="3"/>
      <c r="AC621" s="3"/>
      <c r="AD621" s="3"/>
    </row>
    <row r="622" spans="1:30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2"/>
      <c r="U622" s="3"/>
      <c r="V622" s="3"/>
      <c r="W622" s="3"/>
      <c r="X622" s="3"/>
      <c r="Y622" s="3"/>
      <c r="Z622" s="3"/>
      <c r="AA622" s="3"/>
      <c r="AB622" s="3"/>
      <c r="AC622" s="3"/>
      <c r="AD622" s="3"/>
    </row>
    <row r="623" spans="1:30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2"/>
      <c r="U623" s="3"/>
      <c r="V623" s="3"/>
      <c r="W623" s="3"/>
      <c r="X623" s="3"/>
      <c r="Y623" s="3"/>
      <c r="Z623" s="3"/>
      <c r="AA623" s="3"/>
      <c r="AB623" s="3"/>
      <c r="AC623" s="3"/>
      <c r="AD623" s="3"/>
    </row>
    <row r="624" spans="1:30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2"/>
      <c r="U624" s="3"/>
      <c r="V624" s="3"/>
      <c r="W624" s="3"/>
      <c r="X624" s="3"/>
      <c r="Y624" s="3"/>
      <c r="Z624" s="3"/>
      <c r="AA624" s="3"/>
      <c r="AB624" s="3"/>
      <c r="AC624" s="3"/>
      <c r="AD624" s="3"/>
    </row>
    <row r="625" spans="1:30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2"/>
      <c r="U625" s="3"/>
      <c r="V625" s="3"/>
      <c r="W625" s="3"/>
      <c r="X625" s="3"/>
      <c r="Y625" s="3"/>
      <c r="Z625" s="3"/>
      <c r="AA625" s="3"/>
      <c r="AB625" s="3"/>
      <c r="AC625" s="3"/>
      <c r="AD625" s="3"/>
    </row>
    <row r="626" spans="1:30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2"/>
      <c r="U626" s="3"/>
      <c r="V626" s="3"/>
      <c r="W626" s="3"/>
      <c r="X626" s="3"/>
      <c r="Y626" s="3"/>
      <c r="Z626" s="3"/>
      <c r="AA626" s="3"/>
      <c r="AB626" s="3"/>
      <c r="AC626" s="3"/>
      <c r="AD626" s="3"/>
    </row>
    <row r="627" spans="1:30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2"/>
      <c r="U627" s="3"/>
      <c r="V627" s="3"/>
      <c r="W627" s="3"/>
      <c r="X627" s="3"/>
      <c r="Y627" s="3"/>
      <c r="Z627" s="3"/>
      <c r="AA627" s="3"/>
      <c r="AB627" s="3"/>
      <c r="AC627" s="3"/>
      <c r="AD627" s="3"/>
    </row>
    <row r="628" spans="1:30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2"/>
      <c r="U628" s="3"/>
      <c r="V628" s="3"/>
      <c r="W628" s="3"/>
      <c r="X628" s="3"/>
      <c r="Y628" s="3"/>
      <c r="Z628" s="3"/>
      <c r="AA628" s="3"/>
      <c r="AB628" s="3"/>
      <c r="AC628" s="3"/>
      <c r="AD628" s="3"/>
    </row>
    <row r="629" spans="1:30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2"/>
      <c r="U629" s="3"/>
      <c r="V629" s="3"/>
      <c r="W629" s="3"/>
      <c r="X629" s="3"/>
      <c r="Y629" s="3"/>
      <c r="Z629" s="3"/>
      <c r="AA629" s="3"/>
      <c r="AB629" s="3"/>
      <c r="AC629" s="3"/>
      <c r="AD629" s="3"/>
    </row>
    <row r="630" spans="1: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2"/>
      <c r="U630" s="3"/>
      <c r="V630" s="3"/>
      <c r="W630" s="3"/>
      <c r="X630" s="3"/>
      <c r="Y630" s="3"/>
      <c r="Z630" s="3"/>
      <c r="AA630" s="3"/>
      <c r="AB630" s="3"/>
      <c r="AC630" s="3"/>
      <c r="AD630" s="3"/>
    </row>
    <row r="631" spans="1:30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2"/>
      <c r="U631" s="3"/>
      <c r="V631" s="3"/>
      <c r="W631" s="3"/>
      <c r="X631" s="3"/>
      <c r="Y631" s="3"/>
      <c r="Z631" s="3"/>
      <c r="AA631" s="3"/>
      <c r="AB631" s="3"/>
      <c r="AC631" s="3"/>
      <c r="AD631" s="3"/>
    </row>
    <row r="632" spans="1:30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2"/>
      <c r="U632" s="3"/>
      <c r="V632" s="3"/>
      <c r="W632" s="3"/>
      <c r="X632" s="3"/>
      <c r="Y632" s="3"/>
      <c r="Z632" s="3"/>
      <c r="AA632" s="3"/>
      <c r="AB632" s="3"/>
      <c r="AC632" s="3"/>
      <c r="AD632" s="3"/>
    </row>
    <row r="633" spans="1:30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2"/>
      <c r="U633" s="3"/>
      <c r="V633" s="3"/>
      <c r="W633" s="3"/>
      <c r="X633" s="3"/>
      <c r="Y633" s="3"/>
      <c r="Z633" s="3"/>
      <c r="AA633" s="3"/>
      <c r="AB633" s="3"/>
      <c r="AC633" s="3"/>
      <c r="AD633" s="3"/>
    </row>
    <row r="634" spans="1:30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2"/>
      <c r="U634" s="3"/>
      <c r="V634" s="3"/>
      <c r="W634" s="3"/>
      <c r="X634" s="3"/>
      <c r="Y634" s="3"/>
      <c r="Z634" s="3"/>
      <c r="AA634" s="3"/>
      <c r="AB634" s="3"/>
      <c r="AC634" s="3"/>
      <c r="AD634" s="3"/>
    </row>
    <row r="635" spans="1:30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2"/>
      <c r="U635" s="3"/>
      <c r="V635" s="3"/>
      <c r="W635" s="3"/>
      <c r="X635" s="3"/>
      <c r="Y635" s="3"/>
      <c r="Z635" s="3"/>
      <c r="AA635" s="3"/>
      <c r="AB635" s="3"/>
      <c r="AC635" s="3"/>
      <c r="AD635" s="3"/>
    </row>
    <row r="636" spans="1:30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2"/>
      <c r="U636" s="3"/>
      <c r="V636" s="3"/>
      <c r="W636" s="3"/>
      <c r="X636" s="3"/>
      <c r="Y636" s="3"/>
      <c r="Z636" s="3"/>
      <c r="AA636" s="3"/>
      <c r="AB636" s="3"/>
      <c r="AC636" s="3"/>
      <c r="AD636" s="3"/>
    </row>
    <row r="637" spans="1:30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2"/>
      <c r="U637" s="3"/>
      <c r="V637" s="3"/>
      <c r="W637" s="3"/>
      <c r="X637" s="3"/>
      <c r="Y637" s="3"/>
      <c r="Z637" s="3"/>
      <c r="AA637" s="3"/>
      <c r="AB637" s="3"/>
      <c r="AC637" s="3"/>
      <c r="AD637" s="3"/>
    </row>
    <row r="638" spans="1:30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2"/>
      <c r="U638" s="3"/>
      <c r="V638" s="3"/>
      <c r="W638" s="3"/>
      <c r="X638" s="3"/>
      <c r="Y638" s="3"/>
      <c r="Z638" s="3"/>
      <c r="AA638" s="3"/>
      <c r="AB638" s="3"/>
      <c r="AC638" s="3"/>
      <c r="AD638" s="3"/>
    </row>
    <row r="639" spans="1:30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2"/>
      <c r="U639" s="3"/>
      <c r="V639" s="3"/>
      <c r="W639" s="3"/>
      <c r="X639" s="3"/>
      <c r="Y639" s="3"/>
      <c r="Z639" s="3"/>
      <c r="AA639" s="3"/>
      <c r="AB639" s="3"/>
      <c r="AC639" s="3"/>
      <c r="AD639" s="3"/>
    </row>
    <row r="640" spans="1:3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2"/>
      <c r="U640" s="3"/>
      <c r="V640" s="3"/>
      <c r="W640" s="3"/>
      <c r="X640" s="3"/>
      <c r="Y640" s="3"/>
      <c r="Z640" s="3"/>
      <c r="AA640" s="3"/>
      <c r="AB640" s="3"/>
      <c r="AC640" s="3"/>
      <c r="AD640" s="3"/>
    </row>
    <row r="641" spans="1:30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2"/>
      <c r="U641" s="3"/>
      <c r="V641" s="3"/>
      <c r="W641" s="3"/>
      <c r="X641" s="3"/>
      <c r="Y641" s="3"/>
      <c r="Z641" s="3"/>
      <c r="AA641" s="3"/>
      <c r="AB641" s="3"/>
      <c r="AC641" s="3"/>
      <c r="AD641" s="3"/>
    </row>
    <row r="642" spans="1:30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2"/>
      <c r="U642" s="3"/>
      <c r="V642" s="3"/>
      <c r="W642" s="3"/>
      <c r="X642" s="3"/>
      <c r="Y642" s="3"/>
      <c r="Z642" s="3"/>
      <c r="AA642" s="3"/>
      <c r="AB642" s="3"/>
      <c r="AC642" s="3"/>
      <c r="AD642" s="3"/>
    </row>
    <row r="643" spans="1:30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2"/>
      <c r="U643" s="3"/>
      <c r="V643" s="3"/>
      <c r="W643" s="3"/>
      <c r="X643" s="3"/>
      <c r="Y643" s="3"/>
      <c r="Z643" s="3"/>
      <c r="AA643" s="3"/>
      <c r="AB643" s="3"/>
      <c r="AC643" s="3"/>
      <c r="AD643" s="3"/>
    </row>
    <row r="644" spans="1:30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2"/>
      <c r="U644" s="3"/>
      <c r="V644" s="3"/>
      <c r="W644" s="3"/>
      <c r="X644" s="3"/>
      <c r="Y644" s="3"/>
      <c r="Z644" s="3"/>
      <c r="AA644" s="3"/>
      <c r="AB644" s="3"/>
      <c r="AC644" s="3"/>
      <c r="AD644" s="3"/>
    </row>
    <row r="645" spans="1:30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2"/>
      <c r="U645" s="3"/>
      <c r="V645" s="3"/>
      <c r="W645" s="3"/>
      <c r="X645" s="3"/>
      <c r="Y645" s="3"/>
      <c r="Z645" s="3"/>
      <c r="AA645" s="3"/>
      <c r="AB645" s="3"/>
      <c r="AC645" s="3"/>
      <c r="AD645" s="3"/>
    </row>
    <row r="646" spans="1:30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2"/>
      <c r="U646" s="3"/>
      <c r="V646" s="3"/>
      <c r="W646" s="3"/>
      <c r="X646" s="3"/>
      <c r="Y646" s="3"/>
      <c r="Z646" s="3"/>
      <c r="AA646" s="3"/>
      <c r="AB646" s="3"/>
      <c r="AC646" s="3"/>
      <c r="AD646" s="3"/>
    </row>
    <row r="647" spans="1:30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2"/>
      <c r="U647" s="3"/>
      <c r="V647" s="3"/>
      <c r="W647" s="3"/>
      <c r="X647" s="3"/>
      <c r="Y647" s="3"/>
      <c r="Z647" s="3"/>
      <c r="AA647" s="3"/>
      <c r="AB647" s="3"/>
      <c r="AC647" s="3"/>
      <c r="AD647" s="3"/>
    </row>
    <row r="648" spans="1:30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2"/>
      <c r="U648" s="3"/>
      <c r="V648" s="3"/>
      <c r="W648" s="3"/>
      <c r="X648" s="3"/>
      <c r="Y648" s="3"/>
      <c r="Z648" s="3"/>
      <c r="AA648" s="3"/>
      <c r="AB648" s="3"/>
      <c r="AC648" s="3"/>
      <c r="AD648" s="3"/>
    </row>
    <row r="649" spans="1:30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2"/>
      <c r="U649" s="3"/>
      <c r="V649" s="3"/>
      <c r="W649" s="3"/>
      <c r="X649" s="3"/>
      <c r="Y649" s="3"/>
      <c r="Z649" s="3"/>
      <c r="AA649" s="3"/>
      <c r="AB649" s="3"/>
      <c r="AC649" s="3"/>
      <c r="AD649" s="3"/>
    </row>
    <row r="650" spans="1:3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2"/>
      <c r="U650" s="3"/>
      <c r="V650" s="3"/>
      <c r="W650" s="3"/>
      <c r="X650" s="3"/>
      <c r="Y650" s="3"/>
      <c r="Z650" s="3"/>
      <c r="AA650" s="3"/>
      <c r="AB650" s="3"/>
      <c r="AC650" s="3"/>
      <c r="AD650" s="3"/>
    </row>
    <row r="651" spans="1:30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2"/>
      <c r="U651" s="3"/>
      <c r="V651" s="3"/>
      <c r="W651" s="3"/>
      <c r="X651" s="3"/>
      <c r="Y651" s="3"/>
      <c r="Z651" s="3"/>
      <c r="AA651" s="3"/>
      <c r="AB651" s="3"/>
      <c r="AC651" s="3"/>
      <c r="AD651" s="3"/>
    </row>
    <row r="652" spans="1:30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2"/>
      <c r="U652" s="3"/>
      <c r="V652" s="3"/>
      <c r="W652" s="3"/>
      <c r="X652" s="3"/>
      <c r="Y652" s="3"/>
      <c r="Z652" s="3"/>
      <c r="AA652" s="3"/>
      <c r="AB652" s="3"/>
      <c r="AC652" s="3"/>
      <c r="AD652" s="3"/>
    </row>
    <row r="653" spans="1:30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2"/>
      <c r="U653" s="3"/>
      <c r="V653" s="3"/>
      <c r="W653" s="3"/>
      <c r="X653" s="3"/>
      <c r="Y653" s="3"/>
      <c r="Z653" s="3"/>
      <c r="AA653" s="3"/>
      <c r="AB653" s="3"/>
      <c r="AC653" s="3"/>
      <c r="AD653" s="3"/>
    </row>
    <row r="654" spans="1:30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2"/>
      <c r="U654" s="3"/>
      <c r="V654" s="3"/>
      <c r="W654" s="3"/>
      <c r="X654" s="3"/>
      <c r="Y654" s="3"/>
      <c r="Z654" s="3"/>
      <c r="AA654" s="3"/>
      <c r="AB654" s="3"/>
      <c r="AC654" s="3"/>
      <c r="AD654" s="3"/>
    </row>
    <row r="655" spans="1:30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2"/>
      <c r="U655" s="3"/>
      <c r="V655" s="3"/>
      <c r="W655" s="3"/>
      <c r="X655" s="3"/>
      <c r="Y655" s="3"/>
      <c r="Z655" s="3"/>
      <c r="AA655" s="3"/>
      <c r="AB655" s="3"/>
      <c r="AC655" s="3"/>
      <c r="AD655" s="3"/>
    </row>
    <row r="656" spans="1:30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2"/>
      <c r="U656" s="3"/>
      <c r="V656" s="3"/>
      <c r="W656" s="3"/>
      <c r="X656" s="3"/>
      <c r="Y656" s="3"/>
      <c r="Z656" s="3"/>
      <c r="AA656" s="3"/>
      <c r="AB656" s="3"/>
      <c r="AC656" s="3"/>
      <c r="AD656" s="3"/>
    </row>
    <row r="657" spans="1:30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2"/>
      <c r="U657" s="3"/>
      <c r="V657" s="3"/>
      <c r="W657" s="3"/>
      <c r="X657" s="3"/>
      <c r="Y657" s="3"/>
      <c r="Z657" s="3"/>
      <c r="AA657" s="3"/>
      <c r="AB657" s="3"/>
      <c r="AC657" s="3"/>
      <c r="AD657" s="3"/>
    </row>
    <row r="658" spans="1:30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2"/>
      <c r="U658" s="3"/>
      <c r="V658" s="3"/>
      <c r="W658" s="3"/>
      <c r="X658" s="3"/>
      <c r="Y658" s="3"/>
      <c r="Z658" s="3"/>
      <c r="AA658" s="3"/>
      <c r="AB658" s="3"/>
      <c r="AC658" s="3"/>
      <c r="AD658" s="3"/>
    </row>
    <row r="659" spans="1:30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2"/>
      <c r="U659" s="3"/>
      <c r="V659" s="3"/>
      <c r="W659" s="3"/>
      <c r="X659" s="3"/>
      <c r="Y659" s="3"/>
      <c r="Z659" s="3"/>
      <c r="AA659" s="3"/>
      <c r="AB659" s="3"/>
      <c r="AC659" s="3"/>
      <c r="AD659" s="3"/>
    </row>
    <row r="660" spans="1:3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2"/>
      <c r="U660" s="3"/>
      <c r="V660" s="3"/>
      <c r="W660" s="3"/>
      <c r="X660" s="3"/>
      <c r="Y660" s="3"/>
      <c r="Z660" s="3"/>
      <c r="AA660" s="3"/>
      <c r="AB660" s="3"/>
      <c r="AC660" s="3"/>
      <c r="AD660" s="3"/>
    </row>
    <row r="661" spans="1:30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2"/>
      <c r="U661" s="3"/>
      <c r="V661" s="3"/>
      <c r="W661" s="3"/>
      <c r="X661" s="3"/>
      <c r="Y661" s="3"/>
      <c r="Z661" s="3"/>
      <c r="AA661" s="3"/>
      <c r="AB661" s="3"/>
      <c r="AC661" s="3"/>
      <c r="AD661" s="3"/>
    </row>
    <row r="662" spans="1:30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2"/>
      <c r="U662" s="3"/>
      <c r="V662" s="3"/>
      <c r="W662" s="3"/>
      <c r="X662" s="3"/>
      <c r="Y662" s="3"/>
      <c r="Z662" s="3"/>
      <c r="AA662" s="3"/>
      <c r="AB662" s="3"/>
      <c r="AC662" s="3"/>
      <c r="AD662" s="3"/>
    </row>
    <row r="663" spans="1:30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2"/>
      <c r="U663" s="3"/>
      <c r="V663" s="3"/>
      <c r="W663" s="3"/>
      <c r="X663" s="3"/>
      <c r="Y663" s="3"/>
      <c r="Z663" s="3"/>
      <c r="AA663" s="3"/>
      <c r="AB663" s="3"/>
      <c r="AC663" s="3"/>
      <c r="AD663" s="3"/>
    </row>
    <row r="664" spans="1:30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2"/>
      <c r="U664" s="3"/>
      <c r="V664" s="3"/>
      <c r="W664" s="3"/>
      <c r="X664" s="3"/>
      <c r="Y664" s="3"/>
      <c r="Z664" s="3"/>
      <c r="AA664" s="3"/>
      <c r="AB664" s="3"/>
      <c r="AC664" s="3"/>
      <c r="AD664" s="3"/>
    </row>
    <row r="665" spans="1:30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2"/>
      <c r="U665" s="3"/>
      <c r="V665" s="3"/>
      <c r="W665" s="3"/>
      <c r="X665" s="3"/>
      <c r="Y665" s="3"/>
      <c r="Z665" s="3"/>
      <c r="AA665" s="3"/>
      <c r="AB665" s="3"/>
      <c r="AC665" s="3"/>
      <c r="AD665" s="3"/>
    </row>
    <row r="666" spans="1:30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2"/>
      <c r="U666" s="3"/>
      <c r="V666" s="3"/>
      <c r="W666" s="3"/>
      <c r="X666" s="3"/>
      <c r="Y666" s="3"/>
      <c r="Z666" s="3"/>
      <c r="AA666" s="3"/>
      <c r="AB666" s="3"/>
      <c r="AC666" s="3"/>
      <c r="AD666" s="3"/>
    </row>
    <row r="667" spans="1:30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2"/>
      <c r="U667" s="3"/>
      <c r="V667" s="3"/>
      <c r="W667" s="3"/>
      <c r="X667" s="3"/>
      <c r="Y667" s="3"/>
      <c r="Z667" s="3"/>
      <c r="AA667" s="3"/>
      <c r="AB667" s="3"/>
      <c r="AC667" s="3"/>
      <c r="AD667" s="3"/>
    </row>
    <row r="668" spans="1:30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2"/>
      <c r="U668" s="3"/>
      <c r="V668" s="3"/>
      <c r="W668" s="3"/>
      <c r="X668" s="3"/>
      <c r="Y668" s="3"/>
      <c r="Z668" s="3"/>
      <c r="AA668" s="3"/>
      <c r="AB668" s="3"/>
      <c r="AC668" s="3"/>
      <c r="AD668" s="3"/>
    </row>
    <row r="669" spans="1:30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2"/>
      <c r="U669" s="3"/>
      <c r="V669" s="3"/>
      <c r="W669" s="3"/>
      <c r="X669" s="3"/>
      <c r="Y669" s="3"/>
      <c r="Z669" s="3"/>
      <c r="AA669" s="3"/>
      <c r="AB669" s="3"/>
      <c r="AC669" s="3"/>
      <c r="AD669" s="3"/>
    </row>
    <row r="670" spans="1:3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2"/>
      <c r="U670" s="3"/>
      <c r="V670" s="3"/>
      <c r="W670" s="3"/>
      <c r="X670" s="3"/>
      <c r="Y670" s="3"/>
      <c r="Z670" s="3"/>
      <c r="AA670" s="3"/>
      <c r="AB670" s="3"/>
      <c r="AC670" s="3"/>
      <c r="AD670" s="3"/>
    </row>
    <row r="671" spans="1:30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2"/>
      <c r="U671" s="3"/>
      <c r="V671" s="3"/>
      <c r="W671" s="3"/>
      <c r="X671" s="3"/>
      <c r="Y671" s="3"/>
      <c r="Z671" s="3"/>
      <c r="AA671" s="3"/>
      <c r="AB671" s="3"/>
      <c r="AC671" s="3"/>
      <c r="AD671" s="3"/>
    </row>
    <row r="672" spans="1:30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2"/>
      <c r="U672" s="3"/>
      <c r="V672" s="3"/>
      <c r="W672" s="3"/>
      <c r="X672" s="3"/>
      <c r="Y672" s="3"/>
      <c r="Z672" s="3"/>
      <c r="AA672" s="3"/>
      <c r="AB672" s="3"/>
      <c r="AC672" s="3"/>
      <c r="AD672" s="3"/>
    </row>
    <row r="673" spans="1:30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2"/>
      <c r="U673" s="3"/>
      <c r="V673" s="3"/>
      <c r="W673" s="3"/>
      <c r="X673" s="3"/>
      <c r="Y673" s="3"/>
      <c r="Z673" s="3"/>
      <c r="AA673" s="3"/>
      <c r="AB673" s="3"/>
      <c r="AC673" s="3"/>
      <c r="AD673" s="3"/>
    </row>
    <row r="674" spans="1:30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2"/>
      <c r="U674" s="3"/>
      <c r="V674" s="3"/>
      <c r="W674" s="3"/>
      <c r="X674" s="3"/>
      <c r="Y674" s="3"/>
      <c r="Z674" s="3"/>
      <c r="AA674" s="3"/>
      <c r="AB674" s="3"/>
      <c r="AC674" s="3"/>
      <c r="AD674" s="3"/>
    </row>
    <row r="675" spans="1:30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2"/>
      <c r="U675" s="3"/>
      <c r="V675" s="3"/>
      <c r="W675" s="3"/>
      <c r="X675" s="3"/>
      <c r="Y675" s="3"/>
      <c r="Z675" s="3"/>
      <c r="AA675" s="3"/>
      <c r="AB675" s="3"/>
      <c r="AC675" s="3"/>
      <c r="AD675" s="3"/>
    </row>
    <row r="676" spans="1:30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2"/>
      <c r="U676" s="3"/>
      <c r="V676" s="3"/>
      <c r="W676" s="3"/>
      <c r="X676" s="3"/>
      <c r="Y676" s="3"/>
      <c r="Z676" s="3"/>
      <c r="AA676" s="3"/>
      <c r="AB676" s="3"/>
      <c r="AC676" s="3"/>
      <c r="AD676" s="3"/>
    </row>
    <row r="677" spans="1:30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2"/>
      <c r="U677" s="3"/>
      <c r="V677" s="3"/>
      <c r="W677" s="3"/>
      <c r="X677" s="3"/>
      <c r="Y677" s="3"/>
      <c r="Z677" s="3"/>
      <c r="AA677" s="3"/>
      <c r="AB677" s="3"/>
      <c r="AC677" s="3"/>
      <c r="AD677" s="3"/>
    </row>
    <row r="678" spans="1:30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2"/>
      <c r="U678" s="3"/>
      <c r="V678" s="3"/>
      <c r="W678" s="3"/>
      <c r="X678" s="3"/>
      <c r="Y678" s="3"/>
      <c r="Z678" s="3"/>
      <c r="AA678" s="3"/>
      <c r="AB678" s="3"/>
      <c r="AC678" s="3"/>
      <c r="AD678" s="3"/>
    </row>
    <row r="679" spans="1:30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2"/>
      <c r="U679" s="3"/>
      <c r="V679" s="3"/>
      <c r="W679" s="3"/>
      <c r="X679" s="3"/>
      <c r="Y679" s="3"/>
      <c r="Z679" s="3"/>
      <c r="AA679" s="3"/>
      <c r="AB679" s="3"/>
      <c r="AC679" s="3"/>
      <c r="AD679" s="3"/>
    </row>
    <row r="680" spans="1:3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2"/>
      <c r="U680" s="3"/>
      <c r="V680" s="3"/>
      <c r="W680" s="3"/>
      <c r="X680" s="3"/>
      <c r="Y680" s="3"/>
      <c r="Z680" s="3"/>
      <c r="AA680" s="3"/>
      <c r="AB680" s="3"/>
      <c r="AC680" s="3"/>
      <c r="AD680" s="3"/>
    </row>
    <row r="681" spans="1:30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2"/>
      <c r="U681" s="3"/>
      <c r="V681" s="3"/>
      <c r="W681" s="3"/>
      <c r="X681" s="3"/>
      <c r="Y681" s="3"/>
      <c r="Z681" s="3"/>
      <c r="AA681" s="3"/>
      <c r="AB681" s="3"/>
      <c r="AC681" s="3"/>
      <c r="AD681" s="3"/>
    </row>
    <row r="682" spans="1:30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2"/>
      <c r="U682" s="3"/>
      <c r="V682" s="3"/>
      <c r="W682" s="3"/>
      <c r="X682" s="3"/>
      <c r="Y682" s="3"/>
      <c r="Z682" s="3"/>
      <c r="AA682" s="3"/>
      <c r="AB682" s="3"/>
      <c r="AC682" s="3"/>
      <c r="AD682" s="3"/>
    </row>
    <row r="683" spans="1:30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2"/>
      <c r="U683" s="3"/>
      <c r="V683" s="3"/>
      <c r="W683" s="3"/>
      <c r="X683" s="3"/>
      <c r="Y683" s="3"/>
      <c r="Z683" s="3"/>
      <c r="AA683" s="3"/>
      <c r="AB683" s="3"/>
      <c r="AC683" s="3"/>
      <c r="AD683" s="3"/>
    </row>
    <row r="684" spans="1:30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2"/>
      <c r="U684" s="3"/>
      <c r="V684" s="3"/>
      <c r="W684" s="3"/>
      <c r="X684" s="3"/>
      <c r="Y684" s="3"/>
      <c r="Z684" s="3"/>
      <c r="AA684" s="3"/>
      <c r="AB684" s="3"/>
      <c r="AC684" s="3"/>
      <c r="AD684" s="3"/>
    </row>
    <row r="685" spans="1:30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2"/>
      <c r="U685" s="3"/>
      <c r="V685" s="3"/>
      <c r="W685" s="3"/>
      <c r="X685" s="3"/>
      <c r="Y685" s="3"/>
      <c r="Z685" s="3"/>
      <c r="AA685" s="3"/>
      <c r="AB685" s="3"/>
      <c r="AC685" s="3"/>
      <c r="AD685" s="3"/>
    </row>
    <row r="686" spans="1:30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2"/>
      <c r="U686" s="3"/>
      <c r="V686" s="3"/>
      <c r="W686" s="3"/>
      <c r="X686" s="3"/>
      <c r="Y686" s="3"/>
      <c r="Z686" s="3"/>
      <c r="AA686" s="3"/>
      <c r="AB686" s="3"/>
      <c r="AC686" s="3"/>
      <c r="AD686" s="3"/>
    </row>
    <row r="687" spans="1:30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2"/>
      <c r="U687" s="3"/>
      <c r="V687" s="3"/>
      <c r="W687" s="3"/>
      <c r="X687" s="3"/>
      <c r="Y687" s="3"/>
      <c r="Z687" s="3"/>
      <c r="AA687" s="3"/>
      <c r="AB687" s="3"/>
      <c r="AC687" s="3"/>
      <c r="AD687" s="3"/>
    </row>
    <row r="688" spans="1:30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2"/>
      <c r="U688" s="3"/>
      <c r="V688" s="3"/>
      <c r="W688" s="3"/>
      <c r="X688" s="3"/>
      <c r="Y688" s="3"/>
      <c r="Z688" s="3"/>
      <c r="AA688" s="3"/>
      <c r="AB688" s="3"/>
      <c r="AC688" s="3"/>
      <c r="AD688" s="3"/>
    </row>
    <row r="689" spans="1:30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2"/>
      <c r="U689" s="3"/>
      <c r="V689" s="3"/>
      <c r="W689" s="3"/>
      <c r="X689" s="3"/>
      <c r="Y689" s="3"/>
      <c r="Z689" s="3"/>
      <c r="AA689" s="3"/>
      <c r="AB689" s="3"/>
      <c r="AC689" s="3"/>
      <c r="AD689" s="3"/>
    </row>
    <row r="690" spans="1:3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2"/>
      <c r="U690" s="3"/>
      <c r="V690" s="3"/>
      <c r="W690" s="3"/>
      <c r="X690" s="3"/>
      <c r="Y690" s="3"/>
      <c r="Z690" s="3"/>
      <c r="AA690" s="3"/>
      <c r="AB690" s="3"/>
      <c r="AC690" s="3"/>
      <c r="AD690" s="3"/>
    </row>
    <row r="691" spans="1:30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2"/>
      <c r="U691" s="3"/>
      <c r="V691" s="3"/>
      <c r="W691" s="3"/>
      <c r="X691" s="3"/>
      <c r="Y691" s="3"/>
      <c r="Z691" s="3"/>
      <c r="AA691" s="3"/>
      <c r="AB691" s="3"/>
      <c r="AC691" s="3"/>
      <c r="AD691" s="3"/>
    </row>
    <row r="692" spans="1:30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2"/>
      <c r="U692" s="3"/>
      <c r="V692" s="3"/>
      <c r="W692" s="3"/>
      <c r="X692" s="3"/>
      <c r="Y692" s="3"/>
      <c r="Z692" s="3"/>
      <c r="AA692" s="3"/>
      <c r="AB692" s="3"/>
      <c r="AC692" s="3"/>
      <c r="AD692" s="3"/>
    </row>
    <row r="693" spans="1:30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2"/>
      <c r="U693" s="3"/>
      <c r="V693" s="3"/>
      <c r="W693" s="3"/>
      <c r="X693" s="3"/>
      <c r="Y693" s="3"/>
      <c r="Z693" s="3"/>
      <c r="AA693" s="3"/>
      <c r="AB693" s="3"/>
      <c r="AC693" s="3"/>
      <c r="AD693" s="3"/>
    </row>
    <row r="694" spans="1:30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2"/>
      <c r="U694" s="3"/>
      <c r="V694" s="3"/>
      <c r="W694" s="3"/>
      <c r="X694" s="3"/>
      <c r="Y694" s="3"/>
      <c r="Z694" s="3"/>
      <c r="AA694" s="3"/>
      <c r="AB694" s="3"/>
      <c r="AC694" s="3"/>
      <c r="AD694" s="3"/>
    </row>
    <row r="695" spans="1:30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2"/>
      <c r="U695" s="3"/>
      <c r="V695" s="3"/>
      <c r="W695" s="3"/>
      <c r="X695" s="3"/>
      <c r="Y695" s="3"/>
      <c r="Z695" s="3"/>
      <c r="AA695" s="3"/>
      <c r="AB695" s="3"/>
      <c r="AC695" s="3"/>
      <c r="AD695" s="3"/>
    </row>
    <row r="696" spans="1:30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2"/>
      <c r="U696" s="3"/>
      <c r="V696" s="3"/>
      <c r="W696" s="3"/>
      <c r="X696" s="3"/>
      <c r="Y696" s="3"/>
      <c r="Z696" s="3"/>
      <c r="AA696" s="3"/>
      <c r="AB696" s="3"/>
      <c r="AC696" s="3"/>
      <c r="AD696" s="3"/>
    </row>
    <row r="697" spans="1:30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2"/>
      <c r="U697" s="3"/>
      <c r="V697" s="3"/>
      <c r="W697" s="3"/>
      <c r="X697" s="3"/>
      <c r="Y697" s="3"/>
      <c r="Z697" s="3"/>
      <c r="AA697" s="3"/>
      <c r="AB697" s="3"/>
      <c r="AC697" s="3"/>
      <c r="AD697" s="3"/>
    </row>
    <row r="698" spans="1:30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2"/>
      <c r="U698" s="3"/>
      <c r="V698" s="3"/>
      <c r="W698" s="3"/>
      <c r="X698" s="3"/>
      <c r="Y698" s="3"/>
      <c r="Z698" s="3"/>
      <c r="AA698" s="3"/>
      <c r="AB698" s="3"/>
      <c r="AC698" s="3"/>
      <c r="AD698" s="3"/>
    </row>
    <row r="699" spans="1:30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2"/>
      <c r="U699" s="3"/>
      <c r="V699" s="3"/>
      <c r="W699" s="3"/>
      <c r="X699" s="3"/>
      <c r="Y699" s="3"/>
      <c r="Z699" s="3"/>
      <c r="AA699" s="3"/>
      <c r="AB699" s="3"/>
      <c r="AC699" s="3"/>
      <c r="AD699" s="3"/>
    </row>
    <row r="700" spans="1:3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2"/>
      <c r="U700" s="3"/>
      <c r="V700" s="3"/>
      <c r="W700" s="3"/>
      <c r="X700" s="3"/>
      <c r="Y700" s="3"/>
      <c r="Z700" s="3"/>
      <c r="AA700" s="3"/>
      <c r="AB700" s="3"/>
      <c r="AC700" s="3"/>
      <c r="AD700" s="3"/>
    </row>
    <row r="701" spans="1:30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2"/>
      <c r="U701" s="3"/>
      <c r="V701" s="3"/>
      <c r="W701" s="3"/>
      <c r="X701" s="3"/>
      <c r="Y701" s="3"/>
      <c r="Z701" s="3"/>
      <c r="AA701" s="3"/>
      <c r="AB701" s="3"/>
      <c r="AC701" s="3"/>
      <c r="AD701" s="3"/>
    </row>
    <row r="702" spans="1:30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2"/>
      <c r="U702" s="3"/>
      <c r="V702" s="3"/>
      <c r="W702" s="3"/>
      <c r="X702" s="3"/>
      <c r="Y702" s="3"/>
      <c r="Z702" s="3"/>
      <c r="AA702" s="3"/>
      <c r="AB702" s="3"/>
      <c r="AC702" s="3"/>
      <c r="AD702" s="3"/>
    </row>
    <row r="703" spans="1:30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2"/>
      <c r="U703" s="3"/>
      <c r="V703" s="3"/>
      <c r="W703" s="3"/>
      <c r="X703" s="3"/>
      <c r="Y703" s="3"/>
      <c r="Z703" s="3"/>
      <c r="AA703" s="3"/>
      <c r="AB703" s="3"/>
      <c r="AC703" s="3"/>
      <c r="AD703" s="3"/>
    </row>
    <row r="704" spans="1:30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2"/>
      <c r="U704" s="3"/>
      <c r="V704" s="3"/>
      <c r="W704" s="3"/>
      <c r="X704" s="3"/>
      <c r="Y704" s="3"/>
      <c r="Z704" s="3"/>
      <c r="AA704" s="3"/>
      <c r="AB704" s="3"/>
      <c r="AC704" s="3"/>
      <c r="AD704" s="3"/>
    </row>
    <row r="705" spans="1:30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2"/>
      <c r="U705" s="3"/>
      <c r="V705" s="3"/>
      <c r="W705" s="3"/>
      <c r="X705" s="3"/>
      <c r="Y705" s="3"/>
      <c r="Z705" s="3"/>
      <c r="AA705" s="3"/>
      <c r="AB705" s="3"/>
      <c r="AC705" s="3"/>
      <c r="AD705" s="3"/>
    </row>
    <row r="706" spans="1:30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2"/>
      <c r="U706" s="3"/>
      <c r="V706" s="3"/>
      <c r="W706" s="3"/>
      <c r="X706" s="3"/>
      <c r="Y706" s="3"/>
      <c r="Z706" s="3"/>
      <c r="AA706" s="3"/>
      <c r="AB706" s="3"/>
      <c r="AC706" s="3"/>
      <c r="AD706" s="3"/>
    </row>
    <row r="707" spans="1:30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2"/>
      <c r="U707" s="3"/>
      <c r="V707" s="3"/>
      <c r="W707" s="3"/>
      <c r="X707" s="3"/>
      <c r="Y707" s="3"/>
      <c r="Z707" s="3"/>
      <c r="AA707" s="3"/>
      <c r="AB707" s="3"/>
      <c r="AC707" s="3"/>
      <c r="AD707" s="3"/>
    </row>
    <row r="708" spans="1:30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2"/>
      <c r="U708" s="3"/>
      <c r="V708" s="3"/>
      <c r="W708" s="3"/>
      <c r="X708" s="3"/>
      <c r="Y708" s="3"/>
      <c r="Z708" s="3"/>
      <c r="AA708" s="3"/>
      <c r="AB708" s="3"/>
      <c r="AC708" s="3"/>
      <c r="AD708" s="3"/>
    </row>
    <row r="709" spans="1:30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2"/>
      <c r="U709" s="3"/>
      <c r="V709" s="3"/>
      <c r="W709" s="3"/>
      <c r="X709" s="3"/>
      <c r="Y709" s="3"/>
      <c r="Z709" s="3"/>
      <c r="AA709" s="3"/>
      <c r="AB709" s="3"/>
      <c r="AC709" s="3"/>
      <c r="AD709" s="3"/>
    </row>
    <row r="710" spans="1:3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2"/>
      <c r="U710" s="3"/>
      <c r="V710" s="3"/>
      <c r="W710" s="3"/>
      <c r="X710" s="3"/>
      <c r="Y710" s="3"/>
      <c r="Z710" s="3"/>
      <c r="AA710" s="3"/>
      <c r="AB710" s="3"/>
      <c r="AC710" s="3"/>
      <c r="AD710" s="3"/>
    </row>
    <row r="711" spans="1:30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2"/>
      <c r="U711" s="3"/>
      <c r="V711" s="3"/>
      <c r="W711" s="3"/>
      <c r="X711" s="3"/>
      <c r="Y711" s="3"/>
      <c r="Z711" s="3"/>
      <c r="AA711" s="3"/>
      <c r="AB711" s="3"/>
      <c r="AC711" s="3"/>
      <c r="AD711" s="3"/>
    </row>
    <row r="712" spans="1:30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2"/>
      <c r="U712" s="3"/>
      <c r="V712" s="3"/>
      <c r="W712" s="3"/>
      <c r="X712" s="3"/>
      <c r="Y712" s="3"/>
      <c r="Z712" s="3"/>
      <c r="AA712" s="3"/>
      <c r="AB712" s="3"/>
      <c r="AC712" s="3"/>
      <c r="AD712" s="3"/>
    </row>
    <row r="713" spans="1:30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2"/>
      <c r="U713" s="3"/>
      <c r="V713" s="3"/>
      <c r="W713" s="3"/>
      <c r="X713" s="3"/>
      <c r="Y713" s="3"/>
      <c r="Z713" s="3"/>
      <c r="AA713" s="3"/>
      <c r="AB713" s="3"/>
      <c r="AC713" s="3"/>
      <c r="AD713" s="3"/>
    </row>
    <row r="714" spans="1:30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2"/>
      <c r="U714" s="3"/>
      <c r="V714" s="3"/>
      <c r="W714" s="3"/>
      <c r="X714" s="3"/>
      <c r="Y714" s="3"/>
      <c r="Z714" s="3"/>
      <c r="AA714" s="3"/>
      <c r="AB714" s="3"/>
      <c r="AC714" s="3"/>
      <c r="AD714" s="3"/>
    </row>
    <row r="715" spans="1:30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2"/>
      <c r="U715" s="3"/>
      <c r="V715" s="3"/>
      <c r="W715" s="3"/>
      <c r="X715" s="3"/>
      <c r="Y715" s="3"/>
      <c r="Z715" s="3"/>
      <c r="AA715" s="3"/>
      <c r="AB715" s="3"/>
      <c r="AC715" s="3"/>
      <c r="AD715" s="3"/>
    </row>
    <row r="716" spans="1:30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2"/>
      <c r="U716" s="3"/>
      <c r="V716" s="3"/>
      <c r="W716" s="3"/>
      <c r="X716" s="3"/>
      <c r="Y716" s="3"/>
      <c r="Z716" s="3"/>
      <c r="AA716" s="3"/>
      <c r="AB716" s="3"/>
      <c r="AC716" s="3"/>
      <c r="AD716" s="3"/>
    </row>
    <row r="717" spans="1:30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2"/>
      <c r="U717" s="3"/>
      <c r="V717" s="3"/>
      <c r="W717" s="3"/>
      <c r="X717" s="3"/>
      <c r="Y717" s="3"/>
      <c r="Z717" s="3"/>
      <c r="AA717" s="3"/>
      <c r="AB717" s="3"/>
      <c r="AC717" s="3"/>
      <c r="AD717" s="3"/>
    </row>
    <row r="718" spans="1:30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2"/>
      <c r="U718" s="3"/>
      <c r="V718" s="3"/>
      <c r="W718" s="3"/>
      <c r="X718" s="3"/>
      <c r="Y718" s="3"/>
      <c r="Z718" s="3"/>
      <c r="AA718" s="3"/>
      <c r="AB718" s="3"/>
      <c r="AC718" s="3"/>
      <c r="AD718" s="3"/>
    </row>
    <row r="719" spans="1:30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2"/>
      <c r="U719" s="3"/>
      <c r="V719" s="3"/>
      <c r="W719" s="3"/>
      <c r="X719" s="3"/>
      <c r="Y719" s="3"/>
      <c r="Z719" s="3"/>
      <c r="AA719" s="3"/>
      <c r="AB719" s="3"/>
      <c r="AC719" s="3"/>
      <c r="AD719" s="3"/>
    </row>
    <row r="720" spans="1:3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2"/>
      <c r="U720" s="3"/>
      <c r="V720" s="3"/>
      <c r="W720" s="3"/>
      <c r="X720" s="3"/>
      <c r="Y720" s="3"/>
      <c r="Z720" s="3"/>
      <c r="AA720" s="3"/>
      <c r="AB720" s="3"/>
      <c r="AC720" s="3"/>
      <c r="AD720" s="3"/>
    </row>
    <row r="721" spans="1:30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2"/>
      <c r="U721" s="3"/>
      <c r="V721" s="3"/>
      <c r="W721" s="3"/>
      <c r="X721" s="3"/>
      <c r="Y721" s="3"/>
      <c r="Z721" s="3"/>
      <c r="AA721" s="3"/>
      <c r="AB721" s="3"/>
      <c r="AC721" s="3"/>
      <c r="AD721" s="3"/>
    </row>
    <row r="722" spans="1:30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2"/>
      <c r="U722" s="3"/>
      <c r="V722" s="3"/>
      <c r="W722" s="3"/>
      <c r="X722" s="3"/>
      <c r="Y722" s="3"/>
      <c r="Z722" s="3"/>
      <c r="AA722" s="3"/>
      <c r="AB722" s="3"/>
      <c r="AC722" s="3"/>
      <c r="AD722" s="3"/>
    </row>
    <row r="723" spans="1:30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2"/>
      <c r="U723" s="3"/>
      <c r="V723" s="3"/>
      <c r="W723" s="3"/>
      <c r="X723" s="3"/>
      <c r="Y723" s="3"/>
      <c r="Z723" s="3"/>
      <c r="AA723" s="3"/>
      <c r="AB723" s="3"/>
      <c r="AC723" s="3"/>
      <c r="AD723" s="3"/>
    </row>
    <row r="724" spans="1:30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2"/>
      <c r="U724" s="3"/>
      <c r="V724" s="3"/>
      <c r="W724" s="3"/>
      <c r="X724" s="3"/>
      <c r="Y724" s="3"/>
      <c r="Z724" s="3"/>
      <c r="AA724" s="3"/>
      <c r="AB724" s="3"/>
      <c r="AC724" s="3"/>
      <c r="AD724" s="3"/>
    </row>
    <row r="725" spans="1:30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2"/>
      <c r="U725" s="3"/>
      <c r="V725" s="3"/>
      <c r="W725" s="3"/>
      <c r="X725" s="3"/>
      <c r="Y725" s="3"/>
      <c r="Z725" s="3"/>
      <c r="AA725" s="3"/>
      <c r="AB725" s="3"/>
      <c r="AC725" s="3"/>
      <c r="AD725" s="3"/>
    </row>
    <row r="726" spans="1:30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2"/>
      <c r="U726" s="3"/>
      <c r="V726" s="3"/>
      <c r="W726" s="3"/>
      <c r="X726" s="3"/>
      <c r="Y726" s="3"/>
      <c r="Z726" s="3"/>
      <c r="AA726" s="3"/>
      <c r="AB726" s="3"/>
      <c r="AC726" s="3"/>
      <c r="AD726" s="3"/>
    </row>
    <row r="727" spans="1:30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2"/>
      <c r="U727" s="3"/>
      <c r="V727" s="3"/>
      <c r="W727" s="3"/>
      <c r="X727" s="3"/>
      <c r="Y727" s="3"/>
      <c r="Z727" s="3"/>
      <c r="AA727" s="3"/>
      <c r="AB727" s="3"/>
      <c r="AC727" s="3"/>
      <c r="AD727" s="3"/>
    </row>
    <row r="728" spans="1:30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2"/>
      <c r="U728" s="3"/>
      <c r="V728" s="3"/>
      <c r="W728" s="3"/>
      <c r="X728" s="3"/>
      <c r="Y728" s="3"/>
      <c r="Z728" s="3"/>
      <c r="AA728" s="3"/>
      <c r="AB728" s="3"/>
      <c r="AC728" s="3"/>
      <c r="AD728" s="3"/>
    </row>
    <row r="729" spans="1:30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2"/>
      <c r="U729" s="3"/>
      <c r="V729" s="3"/>
      <c r="W729" s="3"/>
      <c r="X729" s="3"/>
      <c r="Y729" s="3"/>
      <c r="Z729" s="3"/>
      <c r="AA729" s="3"/>
      <c r="AB729" s="3"/>
      <c r="AC729" s="3"/>
      <c r="AD729" s="3"/>
    </row>
    <row r="730" spans="1: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2"/>
      <c r="U730" s="3"/>
      <c r="V730" s="3"/>
      <c r="W730" s="3"/>
      <c r="X730" s="3"/>
      <c r="Y730" s="3"/>
      <c r="Z730" s="3"/>
      <c r="AA730" s="3"/>
      <c r="AB730" s="3"/>
      <c r="AC730" s="3"/>
      <c r="AD730" s="3"/>
    </row>
    <row r="731" spans="1:30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2"/>
      <c r="U731" s="3"/>
      <c r="V731" s="3"/>
      <c r="W731" s="3"/>
      <c r="X731" s="3"/>
      <c r="Y731" s="3"/>
      <c r="Z731" s="3"/>
      <c r="AA731" s="3"/>
      <c r="AB731" s="3"/>
      <c r="AC731" s="3"/>
      <c r="AD731" s="3"/>
    </row>
    <row r="732" spans="1:30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2"/>
      <c r="U732" s="3"/>
      <c r="V732" s="3"/>
      <c r="W732" s="3"/>
      <c r="X732" s="3"/>
      <c r="Y732" s="3"/>
      <c r="Z732" s="3"/>
      <c r="AA732" s="3"/>
      <c r="AB732" s="3"/>
      <c r="AC732" s="3"/>
      <c r="AD732" s="3"/>
    </row>
    <row r="733" spans="1:30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2"/>
      <c r="U733" s="3"/>
      <c r="V733" s="3"/>
      <c r="W733" s="3"/>
      <c r="X733" s="3"/>
      <c r="Y733" s="3"/>
      <c r="Z733" s="3"/>
      <c r="AA733" s="3"/>
      <c r="AB733" s="3"/>
      <c r="AC733" s="3"/>
      <c r="AD733" s="3"/>
    </row>
    <row r="734" spans="1:30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2"/>
      <c r="U734" s="3"/>
      <c r="V734" s="3"/>
      <c r="W734" s="3"/>
      <c r="X734" s="3"/>
      <c r="Y734" s="3"/>
      <c r="Z734" s="3"/>
      <c r="AA734" s="3"/>
      <c r="AB734" s="3"/>
      <c r="AC734" s="3"/>
      <c r="AD734" s="3"/>
    </row>
    <row r="735" spans="1:30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2"/>
      <c r="U735" s="3"/>
      <c r="V735" s="3"/>
      <c r="W735" s="3"/>
      <c r="X735" s="3"/>
      <c r="Y735" s="3"/>
      <c r="Z735" s="3"/>
      <c r="AA735" s="3"/>
      <c r="AB735" s="3"/>
      <c r="AC735" s="3"/>
      <c r="AD735" s="3"/>
    </row>
    <row r="736" spans="1:30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2"/>
      <c r="U736" s="3"/>
      <c r="V736" s="3"/>
      <c r="W736" s="3"/>
      <c r="X736" s="3"/>
      <c r="Y736" s="3"/>
      <c r="Z736" s="3"/>
      <c r="AA736" s="3"/>
      <c r="AB736" s="3"/>
      <c r="AC736" s="3"/>
      <c r="AD736" s="3"/>
    </row>
    <row r="737" spans="1:30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2"/>
      <c r="U737" s="3"/>
      <c r="V737" s="3"/>
      <c r="W737" s="3"/>
      <c r="X737" s="3"/>
      <c r="Y737" s="3"/>
      <c r="Z737" s="3"/>
      <c r="AA737" s="3"/>
      <c r="AB737" s="3"/>
      <c r="AC737" s="3"/>
      <c r="AD737" s="3"/>
    </row>
    <row r="738" spans="1:30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2"/>
      <c r="U738" s="3"/>
      <c r="V738" s="3"/>
      <c r="W738" s="3"/>
      <c r="X738" s="3"/>
      <c r="Y738" s="3"/>
      <c r="Z738" s="3"/>
      <c r="AA738" s="3"/>
      <c r="AB738" s="3"/>
      <c r="AC738" s="3"/>
      <c r="AD738" s="3"/>
    </row>
    <row r="739" spans="1:30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2"/>
      <c r="U739" s="3"/>
      <c r="V739" s="3"/>
      <c r="W739" s="3"/>
      <c r="X739" s="3"/>
      <c r="Y739" s="3"/>
      <c r="Z739" s="3"/>
      <c r="AA739" s="3"/>
      <c r="AB739" s="3"/>
      <c r="AC739" s="3"/>
      <c r="AD739" s="3"/>
    </row>
    <row r="740" spans="1:3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2"/>
      <c r="U740" s="3"/>
      <c r="V740" s="3"/>
      <c r="W740" s="3"/>
      <c r="X740" s="3"/>
      <c r="Y740" s="3"/>
      <c r="Z740" s="3"/>
      <c r="AA740" s="3"/>
      <c r="AB740" s="3"/>
      <c r="AC740" s="3"/>
      <c r="AD740" s="3"/>
    </row>
    <row r="741" spans="1:30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2"/>
      <c r="U741" s="3"/>
      <c r="V741" s="3"/>
      <c r="W741" s="3"/>
      <c r="X741" s="3"/>
      <c r="Y741" s="3"/>
      <c r="Z741" s="3"/>
      <c r="AA741" s="3"/>
      <c r="AB741" s="3"/>
      <c r="AC741" s="3"/>
      <c r="AD741" s="3"/>
    </row>
    <row r="742" spans="1:30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2"/>
      <c r="U742" s="3"/>
      <c r="V742" s="3"/>
      <c r="W742" s="3"/>
      <c r="X742" s="3"/>
      <c r="Y742" s="3"/>
      <c r="Z742" s="3"/>
      <c r="AA742" s="3"/>
      <c r="AB742" s="3"/>
      <c r="AC742" s="3"/>
      <c r="AD742" s="3"/>
    </row>
    <row r="743" spans="1:30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2"/>
      <c r="U743" s="3"/>
      <c r="V743" s="3"/>
      <c r="W743" s="3"/>
      <c r="X743" s="3"/>
      <c r="Y743" s="3"/>
      <c r="Z743" s="3"/>
      <c r="AA743" s="3"/>
      <c r="AB743" s="3"/>
      <c r="AC743" s="3"/>
      <c r="AD743" s="3"/>
    </row>
    <row r="744" spans="1:30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2"/>
      <c r="U744" s="3"/>
      <c r="V744" s="3"/>
      <c r="W744" s="3"/>
      <c r="X744" s="3"/>
      <c r="Y744" s="3"/>
      <c r="Z744" s="3"/>
      <c r="AA744" s="3"/>
      <c r="AB744" s="3"/>
      <c r="AC744" s="3"/>
      <c r="AD744" s="3"/>
    </row>
    <row r="745" spans="1:30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2"/>
      <c r="U745" s="3"/>
      <c r="V745" s="3"/>
      <c r="W745" s="3"/>
      <c r="X745" s="3"/>
      <c r="Y745" s="3"/>
      <c r="Z745" s="3"/>
      <c r="AA745" s="3"/>
      <c r="AB745" s="3"/>
      <c r="AC745" s="3"/>
      <c r="AD745" s="3"/>
    </row>
    <row r="746" spans="1:30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2"/>
      <c r="U746" s="3"/>
      <c r="V746" s="3"/>
      <c r="W746" s="3"/>
      <c r="X746" s="3"/>
      <c r="Y746" s="3"/>
      <c r="Z746" s="3"/>
      <c r="AA746" s="3"/>
      <c r="AB746" s="3"/>
      <c r="AC746" s="3"/>
      <c r="AD746" s="3"/>
    </row>
    <row r="747" spans="1:30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2"/>
      <c r="U747" s="3"/>
      <c r="V747" s="3"/>
      <c r="W747" s="3"/>
      <c r="X747" s="3"/>
      <c r="Y747" s="3"/>
      <c r="Z747" s="3"/>
      <c r="AA747" s="3"/>
      <c r="AB747" s="3"/>
      <c r="AC747" s="3"/>
      <c r="AD747" s="3"/>
    </row>
    <row r="748" spans="1:30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2"/>
      <c r="U748" s="3"/>
      <c r="V748" s="3"/>
      <c r="W748" s="3"/>
      <c r="X748" s="3"/>
      <c r="Y748" s="3"/>
      <c r="Z748" s="3"/>
      <c r="AA748" s="3"/>
      <c r="AB748" s="3"/>
      <c r="AC748" s="3"/>
      <c r="AD748" s="3"/>
    </row>
    <row r="749" spans="1:30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2"/>
      <c r="U749" s="3"/>
      <c r="V749" s="3"/>
      <c r="W749" s="3"/>
      <c r="X749" s="3"/>
      <c r="Y749" s="3"/>
      <c r="Z749" s="3"/>
      <c r="AA749" s="3"/>
      <c r="AB749" s="3"/>
      <c r="AC749" s="3"/>
      <c r="AD749" s="3"/>
    </row>
    <row r="750" spans="1:3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2"/>
      <c r="U750" s="3"/>
      <c r="V750" s="3"/>
      <c r="W750" s="3"/>
      <c r="X750" s="3"/>
      <c r="Y750" s="3"/>
      <c r="Z750" s="3"/>
      <c r="AA750" s="3"/>
      <c r="AB750" s="3"/>
      <c r="AC750" s="3"/>
      <c r="AD750" s="3"/>
    </row>
    <row r="751" spans="1:30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2"/>
      <c r="U751" s="3"/>
      <c r="V751" s="3"/>
      <c r="W751" s="3"/>
      <c r="X751" s="3"/>
      <c r="Y751" s="3"/>
      <c r="Z751" s="3"/>
      <c r="AA751" s="3"/>
      <c r="AB751" s="3"/>
      <c r="AC751" s="3"/>
      <c r="AD751" s="3"/>
    </row>
    <row r="752" spans="1:30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2"/>
      <c r="U752" s="3"/>
      <c r="V752" s="3"/>
      <c r="W752" s="3"/>
      <c r="X752" s="3"/>
      <c r="Y752" s="3"/>
      <c r="Z752" s="3"/>
      <c r="AA752" s="3"/>
      <c r="AB752" s="3"/>
      <c r="AC752" s="3"/>
      <c r="AD752" s="3"/>
    </row>
    <row r="753" spans="1:30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2"/>
      <c r="U753" s="3"/>
      <c r="V753" s="3"/>
      <c r="W753" s="3"/>
      <c r="X753" s="3"/>
      <c r="Y753" s="3"/>
      <c r="Z753" s="3"/>
      <c r="AA753" s="3"/>
      <c r="AB753" s="3"/>
      <c r="AC753" s="3"/>
      <c r="AD753" s="3"/>
    </row>
    <row r="754" spans="1:30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2"/>
      <c r="U754" s="3"/>
      <c r="V754" s="3"/>
      <c r="W754" s="3"/>
      <c r="X754" s="3"/>
      <c r="Y754" s="3"/>
      <c r="Z754" s="3"/>
      <c r="AA754" s="3"/>
      <c r="AB754" s="3"/>
      <c r="AC754" s="3"/>
      <c r="AD754" s="3"/>
    </row>
    <row r="755" spans="1:30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2"/>
      <c r="U755" s="3"/>
      <c r="V755" s="3"/>
      <c r="W755" s="3"/>
      <c r="X755" s="3"/>
      <c r="Y755" s="3"/>
      <c r="Z755" s="3"/>
      <c r="AA755" s="3"/>
      <c r="AB755" s="3"/>
      <c r="AC755" s="3"/>
      <c r="AD755" s="3"/>
    </row>
    <row r="756" spans="1:30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2"/>
      <c r="U756" s="3"/>
      <c r="V756" s="3"/>
      <c r="W756" s="3"/>
      <c r="X756" s="3"/>
      <c r="Y756" s="3"/>
      <c r="Z756" s="3"/>
      <c r="AA756" s="3"/>
      <c r="AB756" s="3"/>
      <c r="AC756" s="3"/>
      <c r="AD756" s="3"/>
    </row>
    <row r="757" spans="1:30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2"/>
      <c r="U757" s="3"/>
      <c r="V757" s="3"/>
      <c r="W757" s="3"/>
      <c r="X757" s="3"/>
      <c r="Y757" s="3"/>
      <c r="Z757" s="3"/>
      <c r="AA757" s="3"/>
      <c r="AB757" s="3"/>
      <c r="AC757" s="3"/>
      <c r="AD757" s="3"/>
    </row>
    <row r="758" spans="1:30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2"/>
      <c r="U758" s="3"/>
      <c r="V758" s="3"/>
      <c r="W758" s="3"/>
      <c r="X758" s="3"/>
      <c r="Y758" s="3"/>
      <c r="Z758" s="3"/>
      <c r="AA758" s="3"/>
      <c r="AB758" s="3"/>
      <c r="AC758" s="3"/>
      <c r="AD758" s="3"/>
    </row>
    <row r="759" spans="1:30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2"/>
      <c r="U759" s="3"/>
      <c r="V759" s="3"/>
      <c r="W759" s="3"/>
      <c r="X759" s="3"/>
      <c r="Y759" s="3"/>
      <c r="Z759" s="3"/>
      <c r="AA759" s="3"/>
      <c r="AB759" s="3"/>
      <c r="AC759" s="3"/>
      <c r="AD759" s="3"/>
    </row>
    <row r="760" spans="1:3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2"/>
      <c r="U760" s="3"/>
      <c r="V760" s="3"/>
      <c r="W760" s="3"/>
      <c r="X760" s="3"/>
      <c r="Y760" s="3"/>
      <c r="Z760" s="3"/>
      <c r="AA760" s="3"/>
      <c r="AB760" s="3"/>
      <c r="AC760" s="3"/>
      <c r="AD760" s="3"/>
    </row>
    <row r="761" spans="1:30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2"/>
      <c r="U761" s="3"/>
      <c r="V761" s="3"/>
      <c r="W761" s="3"/>
      <c r="X761" s="3"/>
      <c r="Y761" s="3"/>
      <c r="Z761" s="3"/>
      <c r="AA761" s="3"/>
      <c r="AB761" s="3"/>
      <c r="AC761" s="3"/>
      <c r="AD761" s="3"/>
    </row>
    <row r="762" spans="1:30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2"/>
      <c r="U762" s="3"/>
      <c r="V762" s="3"/>
      <c r="W762" s="3"/>
      <c r="X762" s="3"/>
      <c r="Y762" s="3"/>
      <c r="Z762" s="3"/>
      <c r="AA762" s="3"/>
      <c r="AB762" s="3"/>
      <c r="AC762" s="3"/>
      <c r="AD762" s="3"/>
    </row>
    <row r="763" spans="1:30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2"/>
      <c r="U763" s="3"/>
      <c r="V763" s="3"/>
      <c r="W763" s="3"/>
      <c r="X763" s="3"/>
      <c r="Y763" s="3"/>
      <c r="Z763" s="3"/>
      <c r="AA763" s="3"/>
      <c r="AB763" s="3"/>
      <c r="AC763" s="3"/>
      <c r="AD763" s="3"/>
    </row>
    <row r="764" spans="1:30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2"/>
      <c r="U764" s="3"/>
      <c r="V764" s="3"/>
      <c r="W764" s="3"/>
      <c r="X764" s="3"/>
      <c r="Y764" s="3"/>
      <c r="Z764" s="3"/>
      <c r="AA764" s="3"/>
      <c r="AB764" s="3"/>
      <c r="AC764" s="3"/>
      <c r="AD764" s="3"/>
    </row>
    <row r="765" spans="1:30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2"/>
      <c r="U765" s="3"/>
      <c r="V765" s="3"/>
      <c r="W765" s="3"/>
      <c r="X765" s="3"/>
      <c r="Y765" s="3"/>
      <c r="Z765" s="3"/>
      <c r="AA765" s="3"/>
      <c r="AB765" s="3"/>
      <c r="AC765" s="3"/>
      <c r="AD765" s="3"/>
    </row>
    <row r="766" spans="1:30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2"/>
      <c r="U766" s="3"/>
      <c r="V766" s="3"/>
      <c r="W766" s="3"/>
      <c r="X766" s="3"/>
      <c r="Y766" s="3"/>
      <c r="Z766" s="3"/>
      <c r="AA766" s="3"/>
      <c r="AB766" s="3"/>
      <c r="AC766" s="3"/>
      <c r="AD766" s="3"/>
    </row>
    <row r="767" spans="1:30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2"/>
      <c r="U767" s="3"/>
      <c r="V767" s="3"/>
      <c r="W767" s="3"/>
      <c r="X767" s="3"/>
      <c r="Y767" s="3"/>
      <c r="Z767" s="3"/>
      <c r="AA767" s="3"/>
      <c r="AB767" s="3"/>
      <c r="AC767" s="3"/>
      <c r="AD767" s="3"/>
    </row>
    <row r="768" spans="1:30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2"/>
      <c r="U768" s="3"/>
      <c r="V768" s="3"/>
      <c r="W768" s="3"/>
      <c r="X768" s="3"/>
      <c r="Y768" s="3"/>
      <c r="Z768" s="3"/>
      <c r="AA768" s="3"/>
      <c r="AB768" s="3"/>
      <c r="AC768" s="3"/>
      <c r="AD768" s="3"/>
    </row>
    <row r="769" spans="1:30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2"/>
      <c r="U769" s="3"/>
      <c r="V769" s="3"/>
      <c r="W769" s="3"/>
      <c r="X769" s="3"/>
      <c r="Y769" s="3"/>
      <c r="Z769" s="3"/>
      <c r="AA769" s="3"/>
      <c r="AB769" s="3"/>
      <c r="AC769" s="3"/>
      <c r="AD769" s="3"/>
    </row>
    <row r="770" spans="1:3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2"/>
      <c r="U770" s="3"/>
      <c r="V770" s="3"/>
      <c r="W770" s="3"/>
      <c r="X770" s="3"/>
      <c r="Y770" s="3"/>
      <c r="Z770" s="3"/>
      <c r="AA770" s="3"/>
      <c r="AB770" s="3"/>
      <c r="AC770" s="3"/>
      <c r="AD770" s="3"/>
    </row>
    <row r="771" spans="1:30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2"/>
      <c r="U771" s="3"/>
      <c r="V771" s="3"/>
      <c r="W771" s="3"/>
      <c r="X771" s="3"/>
      <c r="Y771" s="3"/>
      <c r="Z771" s="3"/>
      <c r="AA771" s="3"/>
      <c r="AB771" s="3"/>
      <c r="AC771" s="3"/>
      <c r="AD771" s="3"/>
    </row>
    <row r="772" spans="1:30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2"/>
      <c r="U772" s="3"/>
      <c r="V772" s="3"/>
      <c r="W772" s="3"/>
      <c r="X772" s="3"/>
      <c r="Y772" s="3"/>
      <c r="Z772" s="3"/>
      <c r="AA772" s="3"/>
      <c r="AB772" s="3"/>
      <c r="AC772" s="3"/>
      <c r="AD772" s="3"/>
    </row>
    <row r="773" spans="1:30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2"/>
      <c r="U773" s="3"/>
      <c r="V773" s="3"/>
      <c r="W773" s="3"/>
      <c r="X773" s="3"/>
      <c r="Y773" s="3"/>
      <c r="Z773" s="3"/>
      <c r="AA773" s="3"/>
      <c r="AB773" s="3"/>
      <c r="AC773" s="3"/>
      <c r="AD773" s="3"/>
    </row>
    <row r="774" spans="1:30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2"/>
      <c r="U774" s="3"/>
      <c r="V774" s="3"/>
      <c r="W774" s="3"/>
      <c r="X774" s="3"/>
      <c r="Y774" s="3"/>
      <c r="Z774" s="3"/>
      <c r="AA774" s="3"/>
      <c r="AB774" s="3"/>
      <c r="AC774" s="3"/>
      <c r="AD774" s="3"/>
    </row>
    <row r="775" spans="1:30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2"/>
      <c r="U775" s="3"/>
      <c r="V775" s="3"/>
      <c r="W775" s="3"/>
      <c r="X775" s="3"/>
      <c r="Y775" s="3"/>
      <c r="Z775" s="3"/>
      <c r="AA775" s="3"/>
      <c r="AB775" s="3"/>
      <c r="AC775" s="3"/>
      <c r="AD775" s="3"/>
    </row>
    <row r="776" spans="1:30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2"/>
      <c r="U776" s="3"/>
      <c r="V776" s="3"/>
      <c r="W776" s="3"/>
      <c r="X776" s="3"/>
      <c r="Y776" s="3"/>
      <c r="Z776" s="3"/>
      <c r="AA776" s="3"/>
      <c r="AB776" s="3"/>
      <c r="AC776" s="3"/>
      <c r="AD776" s="3"/>
    </row>
    <row r="777" spans="1:30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2"/>
      <c r="U777" s="3"/>
      <c r="V777" s="3"/>
      <c r="W777" s="3"/>
      <c r="X777" s="3"/>
      <c r="Y777" s="3"/>
      <c r="Z777" s="3"/>
      <c r="AA777" s="3"/>
      <c r="AB777" s="3"/>
      <c r="AC777" s="3"/>
      <c r="AD777" s="3"/>
    </row>
    <row r="778" spans="1:30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2"/>
      <c r="U778" s="3"/>
      <c r="V778" s="3"/>
      <c r="W778" s="3"/>
      <c r="X778" s="3"/>
      <c r="Y778" s="3"/>
      <c r="Z778" s="3"/>
      <c r="AA778" s="3"/>
      <c r="AB778" s="3"/>
      <c r="AC778" s="3"/>
      <c r="AD778" s="3"/>
    </row>
    <row r="779" spans="1:30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2"/>
      <c r="U779" s="3"/>
      <c r="V779" s="3"/>
      <c r="W779" s="3"/>
      <c r="X779" s="3"/>
      <c r="Y779" s="3"/>
      <c r="Z779" s="3"/>
      <c r="AA779" s="3"/>
      <c r="AB779" s="3"/>
      <c r="AC779" s="3"/>
      <c r="AD779" s="3"/>
    </row>
    <row r="780" spans="1:3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2"/>
      <c r="U780" s="3"/>
      <c r="V780" s="3"/>
      <c r="W780" s="3"/>
      <c r="X780" s="3"/>
      <c r="Y780" s="3"/>
      <c r="Z780" s="3"/>
      <c r="AA780" s="3"/>
      <c r="AB780" s="3"/>
      <c r="AC780" s="3"/>
      <c r="AD780" s="3"/>
    </row>
    <row r="781" spans="1:30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2"/>
      <c r="U781" s="3"/>
      <c r="V781" s="3"/>
      <c r="W781" s="3"/>
      <c r="X781" s="3"/>
      <c r="Y781" s="3"/>
      <c r="Z781" s="3"/>
      <c r="AA781" s="3"/>
      <c r="AB781" s="3"/>
      <c r="AC781" s="3"/>
      <c r="AD781" s="3"/>
    </row>
    <row r="782" spans="1:30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2"/>
      <c r="U782" s="3"/>
      <c r="V782" s="3"/>
      <c r="W782" s="3"/>
      <c r="X782" s="3"/>
      <c r="Y782" s="3"/>
      <c r="Z782" s="3"/>
      <c r="AA782" s="3"/>
      <c r="AB782" s="3"/>
      <c r="AC782" s="3"/>
      <c r="AD782" s="3"/>
    </row>
    <row r="783" spans="1:30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2"/>
      <c r="U783" s="3"/>
      <c r="V783" s="3"/>
      <c r="W783" s="3"/>
      <c r="X783" s="3"/>
      <c r="Y783" s="3"/>
      <c r="Z783" s="3"/>
      <c r="AA783" s="3"/>
      <c r="AB783" s="3"/>
      <c r="AC783" s="3"/>
      <c r="AD783" s="3"/>
    </row>
    <row r="784" spans="1:30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2"/>
      <c r="U784" s="3"/>
      <c r="V784" s="3"/>
      <c r="W784" s="3"/>
      <c r="X784" s="3"/>
      <c r="Y784" s="3"/>
      <c r="Z784" s="3"/>
      <c r="AA784" s="3"/>
      <c r="AB784" s="3"/>
      <c r="AC784" s="3"/>
      <c r="AD784" s="3"/>
    </row>
    <row r="785" spans="1:30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2"/>
      <c r="U785" s="3"/>
      <c r="V785" s="3"/>
      <c r="W785" s="3"/>
      <c r="X785" s="3"/>
      <c r="Y785" s="3"/>
      <c r="Z785" s="3"/>
      <c r="AA785" s="3"/>
      <c r="AB785" s="3"/>
      <c r="AC785" s="3"/>
      <c r="AD785" s="3"/>
    </row>
    <row r="786" spans="1:30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2"/>
      <c r="U786" s="3"/>
      <c r="V786" s="3"/>
      <c r="W786" s="3"/>
      <c r="X786" s="3"/>
      <c r="Y786" s="3"/>
      <c r="Z786" s="3"/>
      <c r="AA786" s="3"/>
      <c r="AB786" s="3"/>
      <c r="AC786" s="3"/>
      <c r="AD786" s="3"/>
    </row>
    <row r="787" spans="1:30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2"/>
      <c r="U787" s="3"/>
      <c r="V787" s="3"/>
      <c r="W787" s="3"/>
      <c r="X787" s="3"/>
      <c r="Y787" s="3"/>
      <c r="Z787" s="3"/>
      <c r="AA787" s="3"/>
      <c r="AB787" s="3"/>
      <c r="AC787" s="3"/>
      <c r="AD787" s="3"/>
    </row>
    <row r="788" spans="1:30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2"/>
      <c r="U788" s="3"/>
      <c r="V788" s="3"/>
      <c r="W788" s="3"/>
      <c r="X788" s="3"/>
      <c r="Y788" s="3"/>
      <c r="Z788" s="3"/>
      <c r="AA788" s="3"/>
      <c r="AB788" s="3"/>
      <c r="AC788" s="3"/>
      <c r="AD788" s="3"/>
    </row>
    <row r="789" spans="1:30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2"/>
      <c r="U789" s="3"/>
      <c r="V789" s="3"/>
      <c r="W789" s="3"/>
      <c r="X789" s="3"/>
      <c r="Y789" s="3"/>
      <c r="Z789" s="3"/>
      <c r="AA789" s="3"/>
      <c r="AB789" s="3"/>
      <c r="AC789" s="3"/>
      <c r="AD789" s="3"/>
    </row>
    <row r="790" spans="1:3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2"/>
      <c r="U790" s="3"/>
      <c r="V790" s="3"/>
      <c r="W790" s="3"/>
      <c r="X790" s="3"/>
      <c r="Y790" s="3"/>
      <c r="Z790" s="3"/>
      <c r="AA790" s="3"/>
      <c r="AB790" s="3"/>
      <c r="AC790" s="3"/>
      <c r="AD790" s="3"/>
    </row>
    <row r="791" spans="1:30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2"/>
      <c r="U791" s="3"/>
      <c r="V791" s="3"/>
      <c r="W791" s="3"/>
      <c r="X791" s="3"/>
      <c r="Y791" s="3"/>
      <c r="Z791" s="3"/>
      <c r="AA791" s="3"/>
      <c r="AB791" s="3"/>
      <c r="AC791" s="3"/>
      <c r="AD791" s="3"/>
    </row>
    <row r="792" spans="1:30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2"/>
      <c r="U792" s="3"/>
      <c r="V792" s="3"/>
      <c r="W792" s="3"/>
      <c r="X792" s="3"/>
      <c r="Y792" s="3"/>
      <c r="Z792" s="3"/>
      <c r="AA792" s="3"/>
      <c r="AB792" s="3"/>
      <c r="AC792" s="3"/>
      <c r="AD792" s="3"/>
    </row>
    <row r="793" spans="1:30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2"/>
      <c r="U793" s="3"/>
      <c r="V793" s="3"/>
      <c r="W793" s="3"/>
      <c r="X793" s="3"/>
      <c r="Y793" s="3"/>
      <c r="Z793" s="3"/>
      <c r="AA793" s="3"/>
      <c r="AB793" s="3"/>
      <c r="AC793" s="3"/>
      <c r="AD793" s="3"/>
    </row>
    <row r="794" spans="1:30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2"/>
      <c r="U794" s="3"/>
      <c r="V794" s="3"/>
      <c r="W794" s="3"/>
      <c r="X794" s="3"/>
      <c r="Y794" s="3"/>
      <c r="Z794" s="3"/>
      <c r="AA794" s="3"/>
      <c r="AB794" s="3"/>
      <c r="AC794" s="3"/>
      <c r="AD794" s="3"/>
    </row>
    <row r="795" spans="1:30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2"/>
      <c r="U795" s="3"/>
      <c r="V795" s="3"/>
      <c r="W795" s="3"/>
      <c r="X795" s="3"/>
      <c r="Y795" s="3"/>
      <c r="Z795" s="3"/>
      <c r="AA795" s="3"/>
      <c r="AB795" s="3"/>
      <c r="AC795" s="3"/>
      <c r="AD795" s="3"/>
    </row>
    <row r="796" spans="1:30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2"/>
      <c r="U796" s="3"/>
      <c r="V796" s="3"/>
      <c r="W796" s="3"/>
      <c r="X796" s="3"/>
      <c r="Y796" s="3"/>
      <c r="Z796" s="3"/>
      <c r="AA796" s="3"/>
      <c r="AB796" s="3"/>
      <c r="AC796" s="3"/>
      <c r="AD796" s="3"/>
    </row>
    <row r="797" spans="1:30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2"/>
      <c r="U797" s="3"/>
      <c r="V797" s="3"/>
      <c r="W797" s="3"/>
      <c r="X797" s="3"/>
      <c r="Y797" s="3"/>
      <c r="Z797" s="3"/>
      <c r="AA797" s="3"/>
      <c r="AB797" s="3"/>
      <c r="AC797" s="3"/>
      <c r="AD797" s="3"/>
    </row>
    <row r="798" spans="1:30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2"/>
      <c r="U798" s="3"/>
      <c r="V798" s="3"/>
      <c r="W798" s="3"/>
      <c r="X798" s="3"/>
      <c r="Y798" s="3"/>
      <c r="Z798" s="3"/>
      <c r="AA798" s="3"/>
      <c r="AB798" s="3"/>
      <c r="AC798" s="3"/>
      <c r="AD798" s="3"/>
    </row>
    <row r="799" spans="1:30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2"/>
      <c r="U799" s="3"/>
      <c r="V799" s="3"/>
      <c r="W799" s="3"/>
      <c r="X799" s="3"/>
      <c r="Y799" s="3"/>
      <c r="Z799" s="3"/>
      <c r="AA799" s="3"/>
      <c r="AB799" s="3"/>
      <c r="AC799" s="3"/>
      <c r="AD799" s="3"/>
    </row>
    <row r="800" spans="1:3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2"/>
      <c r="U800" s="3"/>
      <c r="V800" s="3"/>
      <c r="W800" s="3"/>
      <c r="X800" s="3"/>
      <c r="Y800" s="3"/>
      <c r="Z800" s="3"/>
      <c r="AA800" s="3"/>
      <c r="AB800" s="3"/>
      <c r="AC800" s="3"/>
      <c r="AD800" s="3"/>
    </row>
    <row r="801" spans="1:30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2"/>
      <c r="U801" s="3"/>
      <c r="V801" s="3"/>
      <c r="W801" s="3"/>
      <c r="X801" s="3"/>
      <c r="Y801" s="3"/>
      <c r="Z801" s="3"/>
      <c r="AA801" s="3"/>
      <c r="AB801" s="3"/>
      <c r="AC801" s="3"/>
      <c r="AD801" s="3"/>
    </row>
    <row r="802" spans="1:30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2"/>
      <c r="U802" s="3"/>
      <c r="V802" s="3"/>
      <c r="W802" s="3"/>
      <c r="X802" s="3"/>
      <c r="Y802" s="3"/>
      <c r="Z802" s="3"/>
      <c r="AA802" s="3"/>
      <c r="AB802" s="3"/>
      <c r="AC802" s="3"/>
      <c r="AD802" s="3"/>
    </row>
    <row r="803" spans="1:30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2"/>
      <c r="U803" s="3"/>
      <c r="V803" s="3"/>
      <c r="W803" s="3"/>
      <c r="X803" s="3"/>
      <c r="Y803" s="3"/>
      <c r="Z803" s="3"/>
      <c r="AA803" s="3"/>
      <c r="AB803" s="3"/>
      <c r="AC803" s="3"/>
      <c r="AD803" s="3"/>
    </row>
    <row r="804" spans="1:30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2"/>
      <c r="U804" s="3"/>
      <c r="V804" s="3"/>
      <c r="W804" s="3"/>
      <c r="X804" s="3"/>
      <c r="Y804" s="3"/>
      <c r="Z804" s="3"/>
      <c r="AA804" s="3"/>
      <c r="AB804" s="3"/>
      <c r="AC804" s="3"/>
      <c r="AD804" s="3"/>
    </row>
    <row r="805" spans="1:30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2"/>
      <c r="U805" s="3"/>
      <c r="V805" s="3"/>
      <c r="W805" s="3"/>
      <c r="X805" s="3"/>
      <c r="Y805" s="3"/>
      <c r="Z805" s="3"/>
      <c r="AA805" s="3"/>
      <c r="AB805" s="3"/>
      <c r="AC805" s="3"/>
      <c r="AD805" s="3"/>
    </row>
    <row r="806" spans="1:30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2"/>
      <c r="U806" s="3"/>
      <c r="V806" s="3"/>
      <c r="W806" s="3"/>
      <c r="X806" s="3"/>
      <c r="Y806" s="3"/>
      <c r="Z806" s="3"/>
      <c r="AA806" s="3"/>
      <c r="AB806" s="3"/>
      <c r="AC806" s="3"/>
      <c r="AD806" s="3"/>
    </row>
    <row r="807" spans="1:30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2"/>
      <c r="U807" s="3"/>
      <c r="V807" s="3"/>
      <c r="W807" s="3"/>
      <c r="X807" s="3"/>
      <c r="Y807" s="3"/>
      <c r="Z807" s="3"/>
      <c r="AA807" s="3"/>
      <c r="AB807" s="3"/>
      <c r="AC807" s="3"/>
      <c r="AD807" s="3"/>
    </row>
    <row r="808" spans="1:30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2"/>
      <c r="U808" s="3"/>
      <c r="V808" s="3"/>
      <c r="W808" s="3"/>
      <c r="X808" s="3"/>
      <c r="Y808" s="3"/>
      <c r="Z808" s="3"/>
      <c r="AA808" s="3"/>
      <c r="AB808" s="3"/>
      <c r="AC808" s="3"/>
      <c r="AD808" s="3"/>
    </row>
    <row r="809" spans="1:30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2"/>
      <c r="U809" s="3"/>
      <c r="V809" s="3"/>
      <c r="W809" s="3"/>
      <c r="X809" s="3"/>
      <c r="Y809" s="3"/>
      <c r="Z809" s="3"/>
      <c r="AA809" s="3"/>
      <c r="AB809" s="3"/>
      <c r="AC809" s="3"/>
      <c r="AD809" s="3"/>
    </row>
    <row r="810" spans="1:3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2"/>
      <c r="U810" s="3"/>
      <c r="V810" s="3"/>
      <c r="W810" s="3"/>
      <c r="X810" s="3"/>
      <c r="Y810" s="3"/>
      <c r="Z810" s="3"/>
      <c r="AA810" s="3"/>
      <c r="AB810" s="3"/>
      <c r="AC810" s="3"/>
      <c r="AD810" s="3"/>
    </row>
    <row r="811" spans="1:30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2"/>
      <c r="U811" s="3"/>
      <c r="V811" s="3"/>
      <c r="W811" s="3"/>
      <c r="X811" s="3"/>
      <c r="Y811" s="3"/>
      <c r="Z811" s="3"/>
      <c r="AA811" s="3"/>
      <c r="AB811" s="3"/>
      <c r="AC811" s="3"/>
      <c r="AD811" s="3"/>
    </row>
    <row r="812" spans="1:30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2"/>
      <c r="U812" s="3"/>
      <c r="V812" s="3"/>
      <c r="W812" s="3"/>
      <c r="X812" s="3"/>
      <c r="Y812" s="3"/>
      <c r="Z812" s="3"/>
      <c r="AA812" s="3"/>
      <c r="AB812" s="3"/>
      <c r="AC812" s="3"/>
      <c r="AD812" s="3"/>
    </row>
    <row r="813" spans="1:30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2"/>
      <c r="U813" s="3"/>
      <c r="V813" s="3"/>
      <c r="W813" s="3"/>
      <c r="X813" s="3"/>
      <c r="Y813" s="3"/>
      <c r="Z813" s="3"/>
      <c r="AA813" s="3"/>
      <c r="AB813" s="3"/>
      <c r="AC813" s="3"/>
      <c r="AD813" s="3"/>
    </row>
    <row r="814" spans="1:30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2"/>
      <c r="U814" s="3"/>
      <c r="V814" s="3"/>
      <c r="W814" s="3"/>
      <c r="X814" s="3"/>
      <c r="Y814" s="3"/>
      <c r="Z814" s="3"/>
      <c r="AA814" s="3"/>
      <c r="AB814" s="3"/>
      <c r="AC814" s="3"/>
      <c r="AD814" s="3"/>
    </row>
    <row r="815" spans="1:30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2"/>
      <c r="U815" s="3"/>
      <c r="V815" s="3"/>
      <c r="W815" s="3"/>
      <c r="X815" s="3"/>
      <c r="Y815" s="3"/>
      <c r="Z815" s="3"/>
      <c r="AA815" s="3"/>
      <c r="AB815" s="3"/>
      <c r="AC815" s="3"/>
      <c r="AD815" s="3"/>
    </row>
    <row r="816" spans="1:30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2"/>
      <c r="U816" s="3"/>
      <c r="V816" s="3"/>
      <c r="W816" s="3"/>
      <c r="X816" s="3"/>
      <c r="Y816" s="3"/>
      <c r="Z816" s="3"/>
      <c r="AA816" s="3"/>
      <c r="AB816" s="3"/>
      <c r="AC816" s="3"/>
      <c r="AD816" s="3"/>
    </row>
    <row r="817" spans="1:30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2"/>
      <c r="U817" s="3"/>
      <c r="V817" s="3"/>
      <c r="W817" s="3"/>
      <c r="X817" s="3"/>
      <c r="Y817" s="3"/>
      <c r="Z817" s="3"/>
      <c r="AA817" s="3"/>
      <c r="AB817" s="3"/>
      <c r="AC817" s="3"/>
      <c r="AD817" s="3"/>
    </row>
    <row r="818" spans="1:30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2"/>
      <c r="U818" s="3"/>
      <c r="V818" s="3"/>
      <c r="W818" s="3"/>
      <c r="X818" s="3"/>
      <c r="Y818" s="3"/>
      <c r="Z818" s="3"/>
      <c r="AA818" s="3"/>
      <c r="AB818" s="3"/>
      <c r="AC818" s="3"/>
      <c r="AD818" s="3"/>
    </row>
    <row r="819" spans="1:30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2"/>
      <c r="U819" s="3"/>
      <c r="V819" s="3"/>
      <c r="W819" s="3"/>
      <c r="X819" s="3"/>
      <c r="Y819" s="3"/>
      <c r="Z819" s="3"/>
      <c r="AA819" s="3"/>
      <c r="AB819" s="3"/>
      <c r="AC819" s="3"/>
      <c r="AD819" s="3"/>
    </row>
    <row r="820" spans="1:3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2"/>
      <c r="U820" s="3"/>
      <c r="V820" s="3"/>
      <c r="W820" s="3"/>
      <c r="X820" s="3"/>
      <c r="Y820" s="3"/>
      <c r="Z820" s="3"/>
      <c r="AA820" s="3"/>
      <c r="AB820" s="3"/>
      <c r="AC820" s="3"/>
      <c r="AD820" s="3"/>
    </row>
    <row r="821" spans="1:30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2"/>
      <c r="U821" s="3"/>
      <c r="V821" s="3"/>
      <c r="W821" s="3"/>
      <c r="X821" s="3"/>
      <c r="Y821" s="3"/>
      <c r="Z821" s="3"/>
      <c r="AA821" s="3"/>
      <c r="AB821" s="3"/>
      <c r="AC821" s="3"/>
      <c r="AD821" s="3"/>
    </row>
    <row r="822" spans="1:30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2"/>
      <c r="U822" s="3"/>
      <c r="V822" s="3"/>
      <c r="W822" s="3"/>
      <c r="X822" s="3"/>
      <c r="Y822" s="3"/>
      <c r="Z822" s="3"/>
      <c r="AA822" s="3"/>
      <c r="AB822" s="3"/>
      <c r="AC822" s="3"/>
      <c r="AD822" s="3"/>
    </row>
    <row r="823" spans="1:30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2"/>
      <c r="U823" s="3"/>
      <c r="V823" s="3"/>
      <c r="W823" s="3"/>
      <c r="X823" s="3"/>
      <c r="Y823" s="3"/>
      <c r="Z823" s="3"/>
      <c r="AA823" s="3"/>
      <c r="AB823" s="3"/>
      <c r="AC823" s="3"/>
      <c r="AD823" s="3"/>
    </row>
    <row r="824" spans="1:30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2"/>
      <c r="U824" s="3"/>
      <c r="V824" s="3"/>
      <c r="W824" s="3"/>
      <c r="X824" s="3"/>
      <c r="Y824" s="3"/>
      <c r="Z824" s="3"/>
      <c r="AA824" s="3"/>
      <c r="AB824" s="3"/>
      <c r="AC824" s="3"/>
      <c r="AD824" s="3"/>
    </row>
    <row r="825" spans="1:30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2"/>
      <c r="U825" s="3"/>
      <c r="V825" s="3"/>
      <c r="W825" s="3"/>
      <c r="X825" s="3"/>
      <c r="Y825" s="3"/>
      <c r="Z825" s="3"/>
      <c r="AA825" s="3"/>
      <c r="AB825" s="3"/>
      <c r="AC825" s="3"/>
      <c r="AD825" s="3"/>
    </row>
    <row r="826" spans="1:30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2"/>
      <c r="U826" s="3"/>
      <c r="V826" s="3"/>
      <c r="W826" s="3"/>
      <c r="X826" s="3"/>
      <c r="Y826" s="3"/>
      <c r="Z826" s="3"/>
      <c r="AA826" s="3"/>
      <c r="AB826" s="3"/>
      <c r="AC826" s="3"/>
      <c r="AD826" s="3"/>
    </row>
    <row r="827" spans="1:30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2"/>
      <c r="U827" s="3"/>
      <c r="V827" s="3"/>
      <c r="W827" s="3"/>
      <c r="X827" s="3"/>
      <c r="Y827" s="3"/>
      <c r="Z827" s="3"/>
      <c r="AA827" s="3"/>
      <c r="AB827" s="3"/>
      <c r="AC827" s="3"/>
      <c r="AD827" s="3"/>
    </row>
    <row r="828" spans="1:30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2"/>
      <c r="U828" s="3"/>
      <c r="V828" s="3"/>
      <c r="W828" s="3"/>
      <c r="X828" s="3"/>
      <c r="Y828" s="3"/>
      <c r="Z828" s="3"/>
      <c r="AA828" s="3"/>
      <c r="AB828" s="3"/>
      <c r="AC828" s="3"/>
      <c r="AD828" s="3"/>
    </row>
    <row r="829" spans="1:30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2"/>
      <c r="U829" s="3"/>
      <c r="V829" s="3"/>
      <c r="W829" s="3"/>
      <c r="X829" s="3"/>
      <c r="Y829" s="3"/>
      <c r="Z829" s="3"/>
      <c r="AA829" s="3"/>
      <c r="AB829" s="3"/>
      <c r="AC829" s="3"/>
      <c r="AD829" s="3"/>
    </row>
    <row r="830" spans="1: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2"/>
      <c r="U830" s="3"/>
      <c r="V830" s="3"/>
      <c r="W830" s="3"/>
      <c r="X830" s="3"/>
      <c r="Y830" s="3"/>
      <c r="Z830" s="3"/>
      <c r="AA830" s="3"/>
      <c r="AB830" s="3"/>
      <c r="AC830" s="3"/>
      <c r="AD830" s="3"/>
    </row>
    <row r="831" spans="1:30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2"/>
      <c r="U831" s="3"/>
      <c r="V831" s="3"/>
      <c r="W831" s="3"/>
      <c r="X831" s="3"/>
      <c r="Y831" s="3"/>
      <c r="Z831" s="3"/>
      <c r="AA831" s="3"/>
      <c r="AB831" s="3"/>
      <c r="AC831" s="3"/>
      <c r="AD831" s="3"/>
    </row>
    <row r="832" spans="1:30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2"/>
      <c r="U832" s="3"/>
      <c r="V832" s="3"/>
      <c r="W832" s="3"/>
      <c r="X832" s="3"/>
      <c r="Y832" s="3"/>
      <c r="Z832" s="3"/>
      <c r="AA832" s="3"/>
      <c r="AB832" s="3"/>
      <c r="AC832" s="3"/>
      <c r="AD832" s="3"/>
    </row>
    <row r="833" spans="1:30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2"/>
      <c r="U833" s="3"/>
      <c r="V833" s="3"/>
      <c r="W833" s="3"/>
      <c r="X833" s="3"/>
      <c r="Y833" s="3"/>
      <c r="Z833" s="3"/>
      <c r="AA833" s="3"/>
      <c r="AB833" s="3"/>
      <c r="AC833" s="3"/>
      <c r="AD833" s="3"/>
    </row>
    <row r="834" spans="1:30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2"/>
      <c r="U834" s="3"/>
      <c r="V834" s="3"/>
      <c r="W834" s="3"/>
      <c r="X834" s="3"/>
      <c r="Y834" s="3"/>
      <c r="Z834" s="3"/>
      <c r="AA834" s="3"/>
      <c r="AB834" s="3"/>
      <c r="AC834" s="3"/>
      <c r="AD834" s="3"/>
    </row>
    <row r="835" spans="1:30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2"/>
      <c r="U835" s="3"/>
      <c r="V835" s="3"/>
      <c r="W835" s="3"/>
      <c r="X835" s="3"/>
      <c r="Y835" s="3"/>
      <c r="Z835" s="3"/>
      <c r="AA835" s="3"/>
      <c r="AB835" s="3"/>
      <c r="AC835" s="3"/>
      <c r="AD835" s="3"/>
    </row>
    <row r="836" spans="1:30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2"/>
      <c r="U836" s="3"/>
      <c r="V836" s="3"/>
      <c r="W836" s="3"/>
      <c r="X836" s="3"/>
      <c r="Y836" s="3"/>
      <c r="Z836" s="3"/>
      <c r="AA836" s="3"/>
      <c r="AB836" s="3"/>
      <c r="AC836" s="3"/>
      <c r="AD836" s="3"/>
    </row>
    <row r="837" spans="1:30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2"/>
      <c r="U837" s="3"/>
      <c r="V837" s="3"/>
      <c r="W837" s="3"/>
      <c r="X837" s="3"/>
      <c r="Y837" s="3"/>
      <c r="Z837" s="3"/>
      <c r="AA837" s="3"/>
      <c r="AB837" s="3"/>
      <c r="AC837" s="3"/>
      <c r="AD837" s="3"/>
    </row>
    <row r="838" spans="1:30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2"/>
      <c r="U838" s="3"/>
      <c r="V838" s="3"/>
      <c r="W838" s="3"/>
      <c r="X838" s="3"/>
      <c r="Y838" s="3"/>
      <c r="Z838" s="3"/>
      <c r="AA838" s="3"/>
      <c r="AB838" s="3"/>
      <c r="AC838" s="3"/>
      <c r="AD838" s="3"/>
    </row>
    <row r="839" spans="1:30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2"/>
      <c r="U839" s="3"/>
      <c r="V839" s="3"/>
      <c r="W839" s="3"/>
      <c r="X839" s="3"/>
      <c r="Y839" s="3"/>
      <c r="Z839" s="3"/>
      <c r="AA839" s="3"/>
      <c r="AB839" s="3"/>
      <c r="AC839" s="3"/>
      <c r="AD839" s="3"/>
    </row>
    <row r="840" spans="1:3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2"/>
      <c r="U840" s="3"/>
      <c r="V840" s="3"/>
      <c r="W840" s="3"/>
      <c r="X840" s="3"/>
      <c r="Y840" s="3"/>
      <c r="Z840" s="3"/>
      <c r="AA840" s="3"/>
      <c r="AB840" s="3"/>
      <c r="AC840" s="3"/>
      <c r="AD840" s="3"/>
    </row>
    <row r="841" spans="1:30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2"/>
      <c r="U841" s="3"/>
      <c r="V841" s="3"/>
      <c r="W841" s="3"/>
      <c r="X841" s="3"/>
      <c r="Y841" s="3"/>
      <c r="Z841" s="3"/>
      <c r="AA841" s="3"/>
      <c r="AB841" s="3"/>
      <c r="AC841" s="3"/>
      <c r="AD841" s="3"/>
    </row>
    <row r="842" spans="1:30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2"/>
      <c r="U842" s="3"/>
      <c r="V842" s="3"/>
      <c r="W842" s="3"/>
      <c r="X842" s="3"/>
      <c r="Y842" s="3"/>
      <c r="Z842" s="3"/>
      <c r="AA842" s="3"/>
      <c r="AB842" s="3"/>
      <c r="AC842" s="3"/>
      <c r="AD842" s="3"/>
    </row>
    <row r="843" spans="1:30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2"/>
      <c r="U843" s="3"/>
      <c r="V843" s="3"/>
      <c r="W843" s="3"/>
      <c r="X843" s="3"/>
      <c r="Y843" s="3"/>
      <c r="Z843" s="3"/>
      <c r="AA843" s="3"/>
      <c r="AB843" s="3"/>
      <c r="AC843" s="3"/>
      <c r="AD843" s="3"/>
    </row>
    <row r="844" spans="1:30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2"/>
      <c r="U844" s="3"/>
      <c r="V844" s="3"/>
      <c r="W844" s="3"/>
      <c r="X844" s="3"/>
      <c r="Y844" s="3"/>
      <c r="Z844" s="3"/>
      <c r="AA844" s="3"/>
      <c r="AB844" s="3"/>
      <c r="AC844" s="3"/>
      <c r="AD844" s="3"/>
    </row>
    <row r="845" spans="1:30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2"/>
      <c r="U845" s="3"/>
      <c r="V845" s="3"/>
      <c r="W845" s="3"/>
      <c r="X845" s="3"/>
      <c r="Y845" s="3"/>
      <c r="Z845" s="3"/>
      <c r="AA845" s="3"/>
      <c r="AB845" s="3"/>
      <c r="AC845" s="3"/>
      <c r="AD845" s="3"/>
    </row>
    <row r="846" spans="1:30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2"/>
      <c r="U846" s="3"/>
      <c r="V846" s="3"/>
      <c r="W846" s="3"/>
      <c r="X846" s="3"/>
      <c r="Y846" s="3"/>
      <c r="Z846" s="3"/>
      <c r="AA846" s="3"/>
      <c r="AB846" s="3"/>
      <c r="AC846" s="3"/>
      <c r="AD846" s="3"/>
    </row>
    <row r="847" spans="1:30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2"/>
      <c r="U847" s="3"/>
      <c r="V847" s="3"/>
      <c r="W847" s="3"/>
      <c r="X847" s="3"/>
      <c r="Y847" s="3"/>
      <c r="Z847" s="3"/>
      <c r="AA847" s="3"/>
      <c r="AB847" s="3"/>
      <c r="AC847" s="3"/>
      <c r="AD847" s="3"/>
    </row>
    <row r="848" spans="1:30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2"/>
      <c r="U848" s="3"/>
      <c r="V848" s="3"/>
      <c r="W848" s="3"/>
      <c r="X848" s="3"/>
      <c r="Y848" s="3"/>
      <c r="Z848" s="3"/>
      <c r="AA848" s="3"/>
      <c r="AB848" s="3"/>
      <c r="AC848" s="3"/>
      <c r="AD848" s="3"/>
    </row>
    <row r="849" spans="1:30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2"/>
      <c r="U849" s="3"/>
      <c r="V849" s="3"/>
      <c r="W849" s="3"/>
      <c r="X849" s="3"/>
      <c r="Y849" s="3"/>
      <c r="Z849" s="3"/>
      <c r="AA849" s="3"/>
      <c r="AB849" s="3"/>
      <c r="AC849" s="3"/>
      <c r="AD849" s="3"/>
    </row>
    <row r="850" spans="1:3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2"/>
      <c r="U850" s="3"/>
      <c r="V850" s="3"/>
      <c r="W850" s="3"/>
      <c r="X850" s="3"/>
      <c r="Y850" s="3"/>
      <c r="Z850" s="3"/>
      <c r="AA850" s="3"/>
      <c r="AB850" s="3"/>
      <c r="AC850" s="3"/>
      <c r="AD850" s="3"/>
    </row>
    <row r="851" spans="1:30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2"/>
      <c r="U851" s="3"/>
      <c r="V851" s="3"/>
      <c r="W851" s="3"/>
      <c r="X851" s="3"/>
      <c r="Y851" s="3"/>
      <c r="Z851" s="3"/>
      <c r="AA851" s="3"/>
      <c r="AB851" s="3"/>
      <c r="AC851" s="3"/>
      <c r="AD851" s="3"/>
    </row>
    <row r="852" spans="1:30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2"/>
      <c r="U852" s="3"/>
      <c r="V852" s="3"/>
      <c r="W852" s="3"/>
      <c r="X852" s="3"/>
      <c r="Y852" s="3"/>
      <c r="Z852" s="3"/>
      <c r="AA852" s="3"/>
      <c r="AB852" s="3"/>
      <c r="AC852" s="3"/>
      <c r="AD852" s="3"/>
    </row>
    <row r="853" spans="1:30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2"/>
      <c r="U853" s="3"/>
      <c r="V853" s="3"/>
      <c r="W853" s="3"/>
      <c r="X853" s="3"/>
      <c r="Y853" s="3"/>
      <c r="Z853" s="3"/>
      <c r="AA853" s="3"/>
      <c r="AB853" s="3"/>
      <c r="AC853" s="3"/>
      <c r="AD853" s="3"/>
    </row>
    <row r="854" spans="1:30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2"/>
      <c r="U854" s="3"/>
      <c r="V854" s="3"/>
      <c r="W854" s="3"/>
      <c r="X854" s="3"/>
      <c r="Y854" s="3"/>
      <c r="Z854" s="3"/>
      <c r="AA854" s="3"/>
      <c r="AB854" s="3"/>
      <c r="AC854" s="3"/>
      <c r="AD854" s="3"/>
    </row>
    <row r="855" spans="1:30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2"/>
      <c r="U855" s="3"/>
      <c r="V855" s="3"/>
      <c r="W855" s="3"/>
      <c r="X855" s="3"/>
      <c r="Y855" s="3"/>
      <c r="Z855" s="3"/>
      <c r="AA855" s="3"/>
      <c r="AB855" s="3"/>
      <c r="AC855" s="3"/>
      <c r="AD855" s="3"/>
    </row>
    <row r="856" spans="1:30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2"/>
      <c r="U856" s="3"/>
      <c r="V856" s="3"/>
      <c r="W856" s="3"/>
      <c r="X856" s="3"/>
      <c r="Y856" s="3"/>
      <c r="Z856" s="3"/>
      <c r="AA856" s="3"/>
      <c r="AB856" s="3"/>
      <c r="AC856" s="3"/>
      <c r="AD856" s="3"/>
    </row>
    <row r="857" spans="1:30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2"/>
      <c r="U857" s="3"/>
      <c r="V857" s="3"/>
      <c r="W857" s="3"/>
      <c r="X857" s="3"/>
      <c r="Y857" s="3"/>
      <c r="Z857" s="3"/>
      <c r="AA857" s="3"/>
      <c r="AB857" s="3"/>
      <c r="AC857" s="3"/>
      <c r="AD857" s="3"/>
    </row>
    <row r="858" spans="1:30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2"/>
      <c r="U858" s="3"/>
      <c r="V858" s="3"/>
      <c r="W858" s="3"/>
      <c r="X858" s="3"/>
      <c r="Y858" s="3"/>
      <c r="Z858" s="3"/>
      <c r="AA858" s="3"/>
      <c r="AB858" s="3"/>
      <c r="AC858" s="3"/>
      <c r="AD858" s="3"/>
    </row>
    <row r="859" spans="1:30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2"/>
      <c r="U859" s="3"/>
      <c r="V859" s="3"/>
      <c r="W859" s="3"/>
      <c r="X859" s="3"/>
      <c r="Y859" s="3"/>
      <c r="Z859" s="3"/>
      <c r="AA859" s="3"/>
      <c r="AB859" s="3"/>
      <c r="AC859" s="3"/>
      <c r="AD859" s="3"/>
    </row>
    <row r="860" spans="1:3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2"/>
      <c r="U860" s="3"/>
      <c r="V860" s="3"/>
      <c r="W860" s="3"/>
      <c r="X860" s="3"/>
      <c r="Y860" s="3"/>
      <c r="Z860" s="3"/>
      <c r="AA860" s="3"/>
      <c r="AB860" s="3"/>
      <c r="AC860" s="3"/>
      <c r="AD860" s="3"/>
    </row>
    <row r="861" spans="1:30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2"/>
      <c r="U861" s="3"/>
      <c r="V861" s="3"/>
      <c r="W861" s="3"/>
      <c r="X861" s="3"/>
      <c r="Y861" s="3"/>
      <c r="Z861" s="3"/>
      <c r="AA861" s="3"/>
      <c r="AB861" s="3"/>
      <c r="AC861" s="3"/>
      <c r="AD861" s="3"/>
    </row>
    <row r="862" spans="1:30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2"/>
      <c r="U862" s="3"/>
      <c r="V862" s="3"/>
      <c r="W862" s="3"/>
      <c r="X862" s="3"/>
      <c r="Y862" s="3"/>
      <c r="Z862" s="3"/>
      <c r="AA862" s="3"/>
      <c r="AB862" s="3"/>
      <c r="AC862" s="3"/>
      <c r="AD862" s="3"/>
    </row>
    <row r="863" spans="1:30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2"/>
      <c r="U863" s="3"/>
      <c r="V863" s="3"/>
      <c r="W863" s="3"/>
      <c r="X863" s="3"/>
      <c r="Y863" s="3"/>
      <c r="Z863" s="3"/>
      <c r="AA863" s="3"/>
      <c r="AB863" s="3"/>
      <c r="AC863" s="3"/>
      <c r="AD863" s="3"/>
    </row>
    <row r="864" spans="1:30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2"/>
      <c r="U864" s="3"/>
      <c r="V864" s="3"/>
      <c r="W864" s="3"/>
      <c r="X864" s="3"/>
      <c r="Y864" s="3"/>
      <c r="Z864" s="3"/>
      <c r="AA864" s="3"/>
      <c r="AB864" s="3"/>
      <c r="AC864" s="3"/>
      <c r="AD864" s="3"/>
    </row>
    <row r="865" spans="1:30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2"/>
      <c r="U865" s="3"/>
      <c r="V865" s="3"/>
      <c r="W865" s="3"/>
      <c r="X865" s="3"/>
      <c r="Y865" s="3"/>
      <c r="Z865" s="3"/>
      <c r="AA865" s="3"/>
      <c r="AB865" s="3"/>
      <c r="AC865" s="3"/>
      <c r="AD865" s="3"/>
    </row>
    <row r="866" spans="1:30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2"/>
      <c r="U866" s="3"/>
      <c r="V866" s="3"/>
      <c r="W866" s="3"/>
      <c r="X866" s="3"/>
      <c r="Y866" s="3"/>
      <c r="Z866" s="3"/>
      <c r="AA866" s="3"/>
      <c r="AB866" s="3"/>
      <c r="AC866" s="3"/>
      <c r="AD866" s="3"/>
    </row>
    <row r="867" spans="1:30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2"/>
      <c r="U867" s="3"/>
      <c r="V867" s="3"/>
      <c r="W867" s="3"/>
      <c r="X867" s="3"/>
      <c r="Y867" s="3"/>
      <c r="Z867" s="3"/>
      <c r="AA867" s="3"/>
      <c r="AB867" s="3"/>
      <c r="AC867" s="3"/>
      <c r="AD867" s="3"/>
    </row>
    <row r="868" spans="1:30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2"/>
      <c r="U868" s="3"/>
      <c r="V868" s="3"/>
      <c r="W868" s="3"/>
      <c r="X868" s="3"/>
      <c r="Y868" s="3"/>
      <c r="Z868" s="3"/>
      <c r="AA868" s="3"/>
      <c r="AB868" s="3"/>
      <c r="AC868" s="3"/>
      <c r="AD868" s="3"/>
    </row>
    <row r="869" spans="1:30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2"/>
      <c r="U869" s="3"/>
      <c r="V869" s="3"/>
      <c r="W869" s="3"/>
      <c r="X869" s="3"/>
      <c r="Y869" s="3"/>
      <c r="Z869" s="3"/>
      <c r="AA869" s="3"/>
      <c r="AB869" s="3"/>
      <c r="AC869" s="3"/>
      <c r="AD869" s="3"/>
    </row>
    <row r="870" spans="1:3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2"/>
      <c r="U870" s="3"/>
      <c r="V870" s="3"/>
      <c r="W870" s="3"/>
      <c r="X870" s="3"/>
      <c r="Y870" s="3"/>
      <c r="Z870" s="3"/>
      <c r="AA870" s="3"/>
      <c r="AB870" s="3"/>
      <c r="AC870" s="3"/>
      <c r="AD870" s="3"/>
    </row>
    <row r="871" spans="1:30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2"/>
      <c r="U871" s="3"/>
      <c r="V871" s="3"/>
      <c r="W871" s="3"/>
      <c r="X871" s="3"/>
      <c r="Y871" s="3"/>
      <c r="Z871" s="3"/>
      <c r="AA871" s="3"/>
      <c r="AB871" s="3"/>
      <c r="AC871" s="3"/>
      <c r="AD871" s="3"/>
    </row>
    <row r="872" spans="1:30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2"/>
      <c r="U872" s="3"/>
      <c r="V872" s="3"/>
      <c r="W872" s="3"/>
      <c r="X872" s="3"/>
      <c r="Y872" s="3"/>
      <c r="Z872" s="3"/>
      <c r="AA872" s="3"/>
      <c r="AB872" s="3"/>
      <c r="AC872" s="3"/>
      <c r="AD872" s="3"/>
    </row>
    <row r="873" spans="1:30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2"/>
      <c r="U873" s="3"/>
      <c r="V873" s="3"/>
      <c r="W873" s="3"/>
      <c r="X873" s="3"/>
      <c r="Y873" s="3"/>
      <c r="Z873" s="3"/>
      <c r="AA873" s="3"/>
      <c r="AB873" s="3"/>
      <c r="AC873" s="3"/>
      <c r="AD873" s="3"/>
    </row>
    <row r="874" spans="1:30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2"/>
      <c r="U874" s="3"/>
      <c r="V874" s="3"/>
      <c r="W874" s="3"/>
      <c r="X874" s="3"/>
      <c r="Y874" s="3"/>
      <c r="Z874" s="3"/>
      <c r="AA874" s="3"/>
      <c r="AB874" s="3"/>
      <c r="AC874" s="3"/>
      <c r="AD874" s="3"/>
    </row>
    <row r="875" spans="1:30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2"/>
      <c r="U875" s="3"/>
      <c r="V875" s="3"/>
      <c r="W875" s="3"/>
      <c r="X875" s="3"/>
      <c r="Y875" s="3"/>
      <c r="Z875" s="3"/>
      <c r="AA875" s="3"/>
      <c r="AB875" s="3"/>
      <c r="AC875" s="3"/>
      <c r="AD875" s="3"/>
    </row>
    <row r="876" spans="1:30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2"/>
      <c r="U876" s="3"/>
      <c r="V876" s="3"/>
      <c r="W876" s="3"/>
      <c r="X876" s="3"/>
      <c r="Y876" s="3"/>
      <c r="Z876" s="3"/>
      <c r="AA876" s="3"/>
      <c r="AB876" s="3"/>
      <c r="AC876" s="3"/>
      <c r="AD876" s="3"/>
    </row>
    <row r="877" spans="1:30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2"/>
      <c r="U877" s="3"/>
      <c r="V877" s="3"/>
      <c r="W877" s="3"/>
      <c r="X877" s="3"/>
      <c r="Y877" s="3"/>
      <c r="Z877" s="3"/>
      <c r="AA877" s="3"/>
      <c r="AB877" s="3"/>
      <c r="AC877" s="3"/>
      <c r="AD877" s="3"/>
    </row>
    <row r="878" spans="1:30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2"/>
      <c r="U878" s="3"/>
      <c r="V878" s="3"/>
      <c r="W878" s="3"/>
      <c r="X878" s="3"/>
      <c r="Y878" s="3"/>
      <c r="Z878" s="3"/>
      <c r="AA878" s="3"/>
      <c r="AB878" s="3"/>
      <c r="AC878" s="3"/>
      <c r="AD878" s="3"/>
    </row>
    <row r="879" spans="1:30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2"/>
      <c r="U879" s="3"/>
      <c r="V879" s="3"/>
      <c r="W879" s="3"/>
      <c r="X879" s="3"/>
      <c r="Y879" s="3"/>
      <c r="Z879" s="3"/>
      <c r="AA879" s="3"/>
      <c r="AB879" s="3"/>
      <c r="AC879" s="3"/>
      <c r="AD879" s="3"/>
    </row>
    <row r="880" spans="1:3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2"/>
      <c r="U880" s="3"/>
      <c r="V880" s="3"/>
      <c r="W880" s="3"/>
      <c r="X880" s="3"/>
      <c r="Y880" s="3"/>
      <c r="Z880" s="3"/>
      <c r="AA880" s="3"/>
      <c r="AB880" s="3"/>
      <c r="AC880" s="3"/>
      <c r="AD880" s="3"/>
    </row>
    <row r="881" spans="1:30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2"/>
      <c r="U881" s="3"/>
      <c r="V881" s="3"/>
      <c r="W881" s="3"/>
      <c r="X881" s="3"/>
      <c r="Y881" s="3"/>
      <c r="Z881" s="3"/>
      <c r="AA881" s="3"/>
      <c r="AB881" s="3"/>
      <c r="AC881" s="3"/>
      <c r="AD881" s="3"/>
    </row>
    <row r="882" spans="1:30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2"/>
      <c r="U882" s="3"/>
      <c r="V882" s="3"/>
      <c r="W882" s="3"/>
      <c r="X882" s="3"/>
      <c r="Y882" s="3"/>
      <c r="Z882" s="3"/>
      <c r="AA882" s="3"/>
      <c r="AB882" s="3"/>
      <c r="AC882" s="3"/>
      <c r="AD882" s="3"/>
    </row>
    <row r="883" spans="1:30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2"/>
      <c r="U883" s="3"/>
      <c r="V883" s="3"/>
      <c r="W883" s="3"/>
      <c r="X883" s="3"/>
      <c r="Y883" s="3"/>
      <c r="Z883" s="3"/>
      <c r="AA883" s="3"/>
      <c r="AB883" s="3"/>
      <c r="AC883" s="3"/>
      <c r="AD883" s="3"/>
    </row>
    <row r="884" spans="1:30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2"/>
      <c r="U884" s="3"/>
      <c r="V884" s="3"/>
      <c r="W884" s="3"/>
      <c r="X884" s="3"/>
      <c r="Y884" s="3"/>
      <c r="Z884" s="3"/>
      <c r="AA884" s="3"/>
      <c r="AB884" s="3"/>
      <c r="AC884" s="3"/>
      <c r="AD884" s="3"/>
    </row>
    <row r="885" spans="1:30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2"/>
      <c r="U885" s="3"/>
      <c r="V885" s="3"/>
      <c r="W885" s="3"/>
      <c r="X885" s="3"/>
      <c r="Y885" s="3"/>
      <c r="Z885" s="3"/>
      <c r="AA885" s="3"/>
      <c r="AB885" s="3"/>
      <c r="AC885" s="3"/>
      <c r="AD885" s="3"/>
    </row>
    <row r="886" spans="1:30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2"/>
      <c r="U886" s="3"/>
      <c r="V886" s="3"/>
      <c r="W886" s="3"/>
      <c r="X886" s="3"/>
      <c r="Y886" s="3"/>
      <c r="Z886" s="3"/>
      <c r="AA886" s="3"/>
      <c r="AB886" s="3"/>
      <c r="AC886" s="3"/>
      <c r="AD886" s="3"/>
    </row>
    <row r="887" spans="1:30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2"/>
      <c r="U887" s="3"/>
      <c r="V887" s="3"/>
      <c r="W887" s="3"/>
      <c r="X887" s="3"/>
      <c r="Y887" s="3"/>
      <c r="Z887" s="3"/>
      <c r="AA887" s="3"/>
      <c r="AB887" s="3"/>
      <c r="AC887" s="3"/>
      <c r="AD887" s="3"/>
    </row>
    <row r="888" spans="1:30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2"/>
      <c r="U888" s="3"/>
      <c r="V888" s="3"/>
      <c r="W888" s="3"/>
      <c r="X888" s="3"/>
      <c r="Y888" s="3"/>
      <c r="Z888" s="3"/>
      <c r="AA888" s="3"/>
      <c r="AB888" s="3"/>
      <c r="AC888" s="3"/>
      <c r="AD888" s="3"/>
    </row>
    <row r="889" spans="1:30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2"/>
      <c r="U889" s="3"/>
      <c r="V889" s="3"/>
      <c r="W889" s="3"/>
      <c r="X889" s="3"/>
      <c r="Y889" s="3"/>
      <c r="Z889" s="3"/>
      <c r="AA889" s="3"/>
      <c r="AB889" s="3"/>
      <c r="AC889" s="3"/>
      <c r="AD889" s="3"/>
    </row>
    <row r="890" spans="1:3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2"/>
      <c r="U890" s="3"/>
      <c r="V890" s="3"/>
      <c r="W890" s="3"/>
      <c r="X890" s="3"/>
      <c r="Y890" s="3"/>
      <c r="Z890" s="3"/>
      <c r="AA890" s="3"/>
      <c r="AB890" s="3"/>
      <c r="AC890" s="3"/>
      <c r="AD890" s="3"/>
    </row>
    <row r="891" spans="1:30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2"/>
      <c r="U891" s="3"/>
      <c r="V891" s="3"/>
      <c r="W891" s="3"/>
      <c r="X891" s="3"/>
      <c r="Y891" s="3"/>
      <c r="Z891" s="3"/>
      <c r="AA891" s="3"/>
      <c r="AB891" s="3"/>
      <c r="AC891" s="3"/>
      <c r="AD891" s="3"/>
    </row>
    <row r="892" spans="1:30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2"/>
      <c r="U892" s="3"/>
      <c r="V892" s="3"/>
      <c r="W892" s="3"/>
      <c r="X892" s="3"/>
      <c r="Y892" s="3"/>
      <c r="Z892" s="3"/>
      <c r="AA892" s="3"/>
      <c r="AB892" s="3"/>
      <c r="AC892" s="3"/>
      <c r="AD892" s="3"/>
    </row>
    <row r="893" spans="1:30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2"/>
      <c r="U893" s="3"/>
      <c r="V893" s="3"/>
      <c r="W893" s="3"/>
      <c r="X893" s="3"/>
      <c r="Y893" s="3"/>
      <c r="Z893" s="3"/>
      <c r="AA893" s="3"/>
      <c r="AB893" s="3"/>
      <c r="AC893" s="3"/>
      <c r="AD893" s="3"/>
    </row>
    <row r="894" spans="1:30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2"/>
      <c r="U894" s="3"/>
      <c r="V894" s="3"/>
      <c r="W894" s="3"/>
      <c r="X894" s="3"/>
      <c r="Y894" s="3"/>
      <c r="Z894" s="3"/>
      <c r="AA894" s="3"/>
      <c r="AB894" s="3"/>
      <c r="AC894" s="3"/>
      <c r="AD894" s="3"/>
    </row>
    <row r="895" spans="1:30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2"/>
      <c r="U895" s="3"/>
      <c r="V895" s="3"/>
      <c r="W895" s="3"/>
      <c r="X895" s="3"/>
      <c r="Y895" s="3"/>
      <c r="Z895" s="3"/>
      <c r="AA895" s="3"/>
      <c r="AB895" s="3"/>
      <c r="AC895" s="3"/>
      <c r="AD895" s="3"/>
    </row>
    <row r="896" spans="1:30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2"/>
      <c r="U896" s="3"/>
      <c r="V896" s="3"/>
      <c r="W896" s="3"/>
      <c r="X896" s="3"/>
      <c r="Y896" s="3"/>
      <c r="Z896" s="3"/>
      <c r="AA896" s="3"/>
      <c r="AB896" s="3"/>
      <c r="AC896" s="3"/>
      <c r="AD896" s="3"/>
    </row>
    <row r="897" spans="1:30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2"/>
      <c r="U897" s="3"/>
      <c r="V897" s="3"/>
      <c r="W897" s="3"/>
      <c r="X897" s="3"/>
      <c r="Y897" s="3"/>
      <c r="Z897" s="3"/>
      <c r="AA897" s="3"/>
      <c r="AB897" s="3"/>
      <c r="AC897" s="3"/>
      <c r="AD897" s="3"/>
    </row>
    <row r="898" spans="1:30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2"/>
      <c r="U898" s="3"/>
      <c r="V898" s="3"/>
      <c r="W898" s="3"/>
      <c r="X898" s="3"/>
      <c r="Y898" s="3"/>
      <c r="Z898" s="3"/>
      <c r="AA898" s="3"/>
      <c r="AB898" s="3"/>
      <c r="AC898" s="3"/>
      <c r="AD898" s="3"/>
    </row>
    <row r="899" spans="1:30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2"/>
      <c r="U899" s="3"/>
      <c r="V899" s="3"/>
      <c r="W899" s="3"/>
      <c r="X899" s="3"/>
      <c r="Y899" s="3"/>
      <c r="Z899" s="3"/>
      <c r="AA899" s="3"/>
      <c r="AB899" s="3"/>
      <c r="AC899" s="3"/>
      <c r="AD899" s="3"/>
    </row>
    <row r="900" spans="1:3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2"/>
      <c r="U900" s="3"/>
      <c r="V900" s="3"/>
      <c r="W900" s="3"/>
      <c r="X900" s="3"/>
      <c r="Y900" s="3"/>
      <c r="Z900" s="3"/>
      <c r="AA900" s="3"/>
      <c r="AB900" s="3"/>
      <c r="AC900" s="3"/>
      <c r="AD900" s="3"/>
    </row>
    <row r="901" spans="1:30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2"/>
      <c r="U901" s="3"/>
      <c r="V901" s="3"/>
      <c r="W901" s="3"/>
      <c r="X901" s="3"/>
      <c r="Y901" s="3"/>
      <c r="Z901" s="3"/>
      <c r="AA901" s="3"/>
      <c r="AB901" s="3"/>
      <c r="AC901" s="3"/>
      <c r="AD901" s="3"/>
    </row>
    <row r="902" spans="1:30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2"/>
      <c r="U902" s="3"/>
      <c r="V902" s="3"/>
      <c r="W902" s="3"/>
      <c r="X902" s="3"/>
      <c r="Y902" s="3"/>
      <c r="Z902" s="3"/>
      <c r="AA902" s="3"/>
      <c r="AB902" s="3"/>
      <c r="AC902" s="3"/>
      <c r="AD902" s="3"/>
    </row>
    <row r="903" spans="1:30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2"/>
      <c r="U903" s="3"/>
      <c r="V903" s="3"/>
      <c r="W903" s="3"/>
      <c r="X903" s="3"/>
      <c r="Y903" s="3"/>
      <c r="Z903" s="3"/>
      <c r="AA903" s="3"/>
      <c r="AB903" s="3"/>
      <c r="AC903" s="3"/>
      <c r="AD903" s="3"/>
    </row>
    <row r="904" spans="1:30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2"/>
      <c r="U904" s="3"/>
      <c r="V904" s="3"/>
      <c r="W904" s="3"/>
      <c r="X904" s="3"/>
      <c r="Y904" s="3"/>
      <c r="Z904" s="3"/>
      <c r="AA904" s="3"/>
      <c r="AB904" s="3"/>
      <c r="AC904" s="3"/>
      <c r="AD904" s="3"/>
    </row>
    <row r="905" spans="1:30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2"/>
      <c r="U905" s="3"/>
      <c r="V905" s="3"/>
      <c r="W905" s="3"/>
      <c r="X905" s="3"/>
      <c r="Y905" s="3"/>
      <c r="Z905" s="3"/>
      <c r="AA905" s="3"/>
      <c r="AB905" s="3"/>
      <c r="AC905" s="3"/>
      <c r="AD905" s="3"/>
    </row>
    <row r="906" spans="1:30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2"/>
      <c r="U906" s="3"/>
      <c r="V906" s="3"/>
      <c r="W906" s="3"/>
      <c r="X906" s="3"/>
      <c r="Y906" s="3"/>
      <c r="Z906" s="3"/>
      <c r="AA906" s="3"/>
      <c r="AB906" s="3"/>
      <c r="AC906" s="3"/>
      <c r="AD906" s="3"/>
    </row>
    <row r="907" spans="1:30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2"/>
      <c r="U907" s="3"/>
      <c r="V907" s="3"/>
      <c r="W907" s="3"/>
      <c r="X907" s="3"/>
      <c r="Y907" s="3"/>
      <c r="Z907" s="3"/>
      <c r="AA907" s="3"/>
      <c r="AB907" s="3"/>
      <c r="AC907" s="3"/>
      <c r="AD907" s="3"/>
    </row>
    <row r="908" spans="1:30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2"/>
      <c r="U908" s="3"/>
      <c r="V908" s="3"/>
      <c r="W908" s="3"/>
      <c r="X908" s="3"/>
      <c r="Y908" s="3"/>
      <c r="Z908" s="3"/>
      <c r="AA908" s="3"/>
      <c r="AB908" s="3"/>
      <c r="AC908" s="3"/>
      <c r="AD908" s="3"/>
    </row>
    <row r="909" spans="1:30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2"/>
      <c r="U909" s="3"/>
      <c r="V909" s="3"/>
      <c r="W909" s="3"/>
      <c r="X909" s="3"/>
      <c r="Y909" s="3"/>
      <c r="Z909" s="3"/>
      <c r="AA909" s="3"/>
      <c r="AB909" s="3"/>
      <c r="AC909" s="3"/>
      <c r="AD909" s="3"/>
    </row>
    <row r="910" spans="1:3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2"/>
      <c r="U910" s="3"/>
      <c r="V910" s="3"/>
      <c r="W910" s="3"/>
      <c r="X910" s="3"/>
      <c r="Y910" s="3"/>
      <c r="Z910" s="3"/>
      <c r="AA910" s="3"/>
      <c r="AB910" s="3"/>
      <c r="AC910" s="3"/>
      <c r="AD910" s="3"/>
    </row>
    <row r="911" spans="1:30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2"/>
      <c r="U911" s="3"/>
      <c r="V911" s="3"/>
      <c r="W911" s="3"/>
      <c r="X911" s="3"/>
      <c r="Y911" s="3"/>
      <c r="Z911" s="3"/>
      <c r="AA911" s="3"/>
      <c r="AB911" s="3"/>
      <c r="AC911" s="3"/>
      <c r="AD911" s="3"/>
    </row>
    <row r="912" spans="1:30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2"/>
      <c r="U912" s="3"/>
      <c r="V912" s="3"/>
      <c r="W912" s="3"/>
      <c r="X912" s="3"/>
      <c r="Y912" s="3"/>
      <c r="Z912" s="3"/>
      <c r="AA912" s="3"/>
      <c r="AB912" s="3"/>
      <c r="AC912" s="3"/>
      <c r="AD912" s="3"/>
    </row>
    <row r="913" spans="1:30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2"/>
      <c r="U913" s="3"/>
      <c r="V913" s="3"/>
      <c r="W913" s="3"/>
      <c r="X913" s="3"/>
      <c r="Y913" s="3"/>
      <c r="Z913" s="3"/>
      <c r="AA913" s="3"/>
      <c r="AB913" s="3"/>
      <c r="AC913" s="3"/>
      <c r="AD913" s="3"/>
    </row>
    <row r="914" spans="1:30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2"/>
      <c r="U914" s="3"/>
      <c r="V914" s="3"/>
      <c r="W914" s="3"/>
      <c r="X914" s="3"/>
      <c r="Y914" s="3"/>
      <c r="Z914" s="3"/>
      <c r="AA914" s="3"/>
      <c r="AB914" s="3"/>
      <c r="AC914" s="3"/>
      <c r="AD914" s="3"/>
    </row>
    <row r="915" spans="1:30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2"/>
      <c r="U915" s="3"/>
      <c r="V915" s="3"/>
      <c r="W915" s="3"/>
      <c r="X915" s="3"/>
      <c r="Y915" s="3"/>
      <c r="Z915" s="3"/>
      <c r="AA915" s="3"/>
      <c r="AB915" s="3"/>
      <c r="AC915" s="3"/>
      <c r="AD915" s="3"/>
    </row>
    <row r="916" spans="1:30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2"/>
      <c r="U916" s="3"/>
      <c r="V916" s="3"/>
      <c r="W916" s="3"/>
      <c r="X916" s="3"/>
      <c r="Y916" s="3"/>
      <c r="Z916" s="3"/>
      <c r="AA916" s="3"/>
      <c r="AB916" s="3"/>
      <c r="AC916" s="3"/>
      <c r="AD916" s="3"/>
    </row>
    <row r="917" spans="1:30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2"/>
      <c r="U917" s="3"/>
      <c r="V917" s="3"/>
      <c r="W917" s="3"/>
      <c r="X917" s="3"/>
      <c r="Y917" s="3"/>
      <c r="Z917" s="3"/>
      <c r="AA917" s="3"/>
      <c r="AB917" s="3"/>
      <c r="AC917" s="3"/>
      <c r="AD917" s="3"/>
    </row>
    <row r="918" spans="1:30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2"/>
      <c r="U918" s="3"/>
      <c r="V918" s="3"/>
      <c r="W918" s="3"/>
      <c r="X918" s="3"/>
      <c r="Y918" s="3"/>
      <c r="Z918" s="3"/>
      <c r="AA918" s="3"/>
      <c r="AB918" s="3"/>
      <c r="AC918" s="3"/>
      <c r="AD918" s="3"/>
    </row>
    <row r="919" spans="1:30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2"/>
      <c r="U919" s="3"/>
      <c r="V919" s="3"/>
      <c r="W919" s="3"/>
      <c r="X919" s="3"/>
      <c r="Y919" s="3"/>
      <c r="Z919" s="3"/>
      <c r="AA919" s="3"/>
      <c r="AB919" s="3"/>
      <c r="AC919" s="3"/>
      <c r="AD919" s="3"/>
    </row>
    <row r="920" spans="1:3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2"/>
      <c r="U920" s="3"/>
      <c r="V920" s="3"/>
      <c r="W920" s="3"/>
      <c r="X920" s="3"/>
      <c r="Y920" s="3"/>
      <c r="Z920" s="3"/>
      <c r="AA920" s="3"/>
      <c r="AB920" s="3"/>
      <c r="AC920" s="3"/>
      <c r="AD920" s="3"/>
    </row>
    <row r="921" spans="1:30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2"/>
      <c r="U921" s="3"/>
      <c r="V921" s="3"/>
      <c r="W921" s="3"/>
      <c r="X921" s="3"/>
      <c r="Y921" s="3"/>
      <c r="Z921" s="3"/>
      <c r="AA921" s="3"/>
      <c r="AB921" s="3"/>
      <c r="AC921" s="3"/>
      <c r="AD921" s="3"/>
    </row>
    <row r="922" spans="1:30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2"/>
      <c r="U922" s="3"/>
      <c r="V922" s="3"/>
      <c r="W922" s="3"/>
      <c r="X922" s="3"/>
      <c r="Y922" s="3"/>
      <c r="Z922" s="3"/>
      <c r="AA922" s="3"/>
      <c r="AB922" s="3"/>
      <c r="AC922" s="3"/>
      <c r="AD922" s="3"/>
    </row>
    <row r="923" spans="1:30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2"/>
      <c r="U923" s="3"/>
      <c r="V923" s="3"/>
      <c r="W923" s="3"/>
      <c r="X923" s="3"/>
      <c r="Y923" s="3"/>
      <c r="Z923" s="3"/>
      <c r="AA923" s="3"/>
      <c r="AB923" s="3"/>
      <c r="AC923" s="3"/>
      <c r="AD923" s="3"/>
    </row>
    <row r="924" spans="1:30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2"/>
      <c r="U924" s="3"/>
      <c r="V924" s="3"/>
      <c r="W924" s="3"/>
      <c r="X924" s="3"/>
      <c r="Y924" s="3"/>
      <c r="Z924" s="3"/>
      <c r="AA924" s="3"/>
      <c r="AB924" s="3"/>
      <c r="AC924" s="3"/>
      <c r="AD924" s="3"/>
    </row>
    <row r="925" spans="1:30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2"/>
      <c r="U925" s="3"/>
      <c r="V925" s="3"/>
      <c r="W925" s="3"/>
      <c r="X925" s="3"/>
      <c r="Y925" s="3"/>
      <c r="Z925" s="3"/>
      <c r="AA925" s="3"/>
      <c r="AB925" s="3"/>
      <c r="AC925" s="3"/>
      <c r="AD925" s="3"/>
    </row>
    <row r="926" spans="1:30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2"/>
      <c r="U926" s="3"/>
      <c r="V926" s="3"/>
      <c r="W926" s="3"/>
      <c r="X926" s="3"/>
      <c r="Y926" s="3"/>
      <c r="Z926" s="3"/>
      <c r="AA926" s="3"/>
      <c r="AB926" s="3"/>
      <c r="AC926" s="3"/>
      <c r="AD926" s="3"/>
    </row>
    <row r="927" spans="1:30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2"/>
      <c r="U927" s="3"/>
      <c r="V927" s="3"/>
      <c r="W927" s="3"/>
      <c r="X927" s="3"/>
      <c r="Y927" s="3"/>
      <c r="Z927" s="3"/>
      <c r="AA927" s="3"/>
      <c r="AB927" s="3"/>
      <c r="AC927" s="3"/>
      <c r="AD927" s="3"/>
    </row>
    <row r="928" spans="1:30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2"/>
      <c r="U928" s="3"/>
      <c r="V928" s="3"/>
      <c r="W928" s="3"/>
      <c r="X928" s="3"/>
      <c r="Y928" s="3"/>
      <c r="Z928" s="3"/>
      <c r="AA928" s="3"/>
      <c r="AB928" s="3"/>
      <c r="AC928" s="3"/>
      <c r="AD928" s="3"/>
    </row>
    <row r="929" spans="1:30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2"/>
      <c r="U929" s="3"/>
      <c r="V929" s="3"/>
      <c r="W929" s="3"/>
      <c r="X929" s="3"/>
      <c r="Y929" s="3"/>
      <c r="Z929" s="3"/>
      <c r="AA929" s="3"/>
      <c r="AB929" s="3"/>
      <c r="AC929" s="3"/>
      <c r="AD929" s="3"/>
    </row>
    <row r="930" spans="1: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2"/>
      <c r="U930" s="3"/>
      <c r="V930" s="3"/>
      <c r="W930" s="3"/>
      <c r="X930" s="3"/>
      <c r="Y930" s="3"/>
      <c r="Z930" s="3"/>
      <c r="AA930" s="3"/>
      <c r="AB930" s="3"/>
      <c r="AC930" s="3"/>
      <c r="AD930" s="3"/>
    </row>
    <row r="931" spans="1:30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2"/>
      <c r="U931" s="3"/>
      <c r="V931" s="3"/>
      <c r="W931" s="3"/>
      <c r="X931" s="3"/>
      <c r="Y931" s="3"/>
      <c r="Z931" s="3"/>
      <c r="AA931" s="3"/>
      <c r="AB931" s="3"/>
      <c r="AC931" s="3"/>
      <c r="AD931" s="3"/>
    </row>
    <row r="932" spans="1:30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2"/>
      <c r="U932" s="3"/>
      <c r="V932" s="3"/>
      <c r="W932" s="3"/>
      <c r="X932" s="3"/>
      <c r="Y932" s="3"/>
      <c r="Z932" s="3"/>
      <c r="AA932" s="3"/>
      <c r="AB932" s="3"/>
      <c r="AC932" s="3"/>
      <c r="AD932" s="3"/>
    </row>
    <row r="933" spans="1:30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2"/>
      <c r="U933" s="3"/>
      <c r="V933" s="3"/>
      <c r="W933" s="3"/>
      <c r="X933" s="3"/>
      <c r="Y933" s="3"/>
      <c r="Z933" s="3"/>
      <c r="AA933" s="3"/>
      <c r="AB933" s="3"/>
      <c r="AC933" s="3"/>
      <c r="AD933" s="3"/>
    </row>
    <row r="934" spans="1:30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2"/>
      <c r="U934" s="3"/>
      <c r="V934" s="3"/>
      <c r="W934" s="3"/>
      <c r="X934" s="3"/>
      <c r="Y934" s="3"/>
      <c r="Z934" s="3"/>
      <c r="AA934" s="3"/>
      <c r="AB934" s="3"/>
      <c r="AC934" s="3"/>
      <c r="AD934" s="3"/>
    </row>
    <row r="935" spans="1:30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2"/>
      <c r="U935" s="3"/>
      <c r="V935" s="3"/>
      <c r="W935" s="3"/>
      <c r="X935" s="3"/>
      <c r="Y935" s="3"/>
      <c r="Z935" s="3"/>
      <c r="AA935" s="3"/>
      <c r="AB935" s="3"/>
      <c r="AC935" s="3"/>
      <c r="AD935" s="3"/>
    </row>
    <row r="936" spans="1:30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2"/>
      <c r="U936" s="3"/>
      <c r="V936" s="3"/>
      <c r="W936" s="3"/>
      <c r="X936" s="3"/>
      <c r="Y936" s="3"/>
      <c r="Z936" s="3"/>
      <c r="AA936" s="3"/>
      <c r="AB936" s="3"/>
      <c r="AC936" s="3"/>
      <c r="AD936" s="3"/>
    </row>
    <row r="937" spans="1:30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2"/>
      <c r="U937" s="3"/>
      <c r="V937" s="3"/>
      <c r="W937" s="3"/>
      <c r="X937" s="3"/>
      <c r="Y937" s="3"/>
      <c r="Z937" s="3"/>
      <c r="AA937" s="3"/>
      <c r="AB937" s="3"/>
      <c r="AC937" s="3"/>
      <c r="AD937" s="3"/>
    </row>
    <row r="938" spans="1:30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2"/>
      <c r="U938" s="3"/>
      <c r="V938" s="3"/>
      <c r="W938" s="3"/>
      <c r="X938" s="3"/>
      <c r="Y938" s="3"/>
      <c r="Z938" s="3"/>
      <c r="AA938" s="3"/>
      <c r="AB938" s="3"/>
      <c r="AC938" s="3"/>
      <c r="AD938" s="3"/>
    </row>
    <row r="939" spans="1:30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2"/>
      <c r="U939" s="3"/>
      <c r="V939" s="3"/>
      <c r="W939" s="3"/>
      <c r="X939" s="3"/>
      <c r="Y939" s="3"/>
      <c r="Z939" s="3"/>
      <c r="AA939" s="3"/>
      <c r="AB939" s="3"/>
      <c r="AC939" s="3"/>
      <c r="AD939" s="3"/>
    </row>
    <row r="940" spans="1:3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2"/>
      <c r="U940" s="3"/>
      <c r="V940" s="3"/>
      <c r="W940" s="3"/>
      <c r="X940" s="3"/>
      <c r="Y940" s="3"/>
      <c r="Z940" s="3"/>
      <c r="AA940" s="3"/>
      <c r="AB940" s="3"/>
      <c r="AC940" s="3"/>
      <c r="AD940" s="3"/>
    </row>
    <row r="941" spans="1:30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2"/>
      <c r="U941" s="3"/>
      <c r="V941" s="3"/>
      <c r="W941" s="3"/>
      <c r="X941" s="3"/>
      <c r="Y941" s="3"/>
      <c r="Z941" s="3"/>
      <c r="AA941" s="3"/>
      <c r="AB941" s="3"/>
      <c r="AC941" s="3"/>
      <c r="AD941" s="3"/>
    </row>
    <row r="942" spans="1:30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2"/>
      <c r="U942" s="3"/>
      <c r="V942" s="3"/>
      <c r="W942" s="3"/>
      <c r="X942" s="3"/>
      <c r="Y942" s="3"/>
      <c r="Z942" s="3"/>
      <c r="AA942" s="3"/>
      <c r="AB942" s="3"/>
      <c r="AC942" s="3"/>
      <c r="AD942" s="3"/>
    </row>
    <row r="943" spans="1:30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2"/>
      <c r="U943" s="3"/>
      <c r="V943" s="3"/>
      <c r="W943" s="3"/>
      <c r="X943" s="3"/>
      <c r="Y943" s="3"/>
      <c r="Z943" s="3"/>
      <c r="AA943" s="3"/>
      <c r="AB943" s="3"/>
      <c r="AC943" s="3"/>
      <c r="AD943" s="3"/>
    </row>
    <row r="944" spans="1:30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2"/>
      <c r="U944" s="3"/>
      <c r="V944" s="3"/>
      <c r="W944" s="3"/>
      <c r="X944" s="3"/>
      <c r="Y944" s="3"/>
      <c r="Z944" s="3"/>
      <c r="AA944" s="3"/>
      <c r="AB944" s="3"/>
      <c r="AC944" s="3"/>
      <c r="AD944" s="3"/>
    </row>
    <row r="945" spans="1:30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2"/>
      <c r="U945" s="3"/>
      <c r="V945" s="3"/>
      <c r="W945" s="3"/>
      <c r="X945" s="3"/>
      <c r="Y945" s="3"/>
      <c r="Z945" s="3"/>
      <c r="AA945" s="3"/>
      <c r="AB945" s="3"/>
      <c r="AC945" s="3"/>
      <c r="AD945" s="3"/>
    </row>
    <row r="946" spans="1:30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2"/>
      <c r="U946" s="3"/>
      <c r="V946" s="3"/>
      <c r="W946" s="3"/>
      <c r="X946" s="3"/>
      <c r="Y946" s="3"/>
      <c r="Z946" s="3"/>
      <c r="AA946" s="3"/>
      <c r="AB946" s="3"/>
      <c r="AC946" s="3"/>
      <c r="AD946" s="3"/>
    </row>
    <row r="947" spans="1:30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2"/>
      <c r="U947" s="3"/>
      <c r="V947" s="3"/>
      <c r="W947" s="3"/>
      <c r="X947" s="3"/>
      <c r="Y947" s="3"/>
      <c r="Z947" s="3"/>
      <c r="AA947" s="3"/>
      <c r="AB947" s="3"/>
      <c r="AC947" s="3"/>
      <c r="AD947" s="3"/>
    </row>
    <row r="948" spans="1:30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2"/>
      <c r="U948" s="3"/>
      <c r="V948" s="3"/>
      <c r="W948" s="3"/>
      <c r="X948" s="3"/>
      <c r="Y948" s="3"/>
      <c r="Z948" s="3"/>
      <c r="AA948" s="3"/>
      <c r="AB948" s="3"/>
      <c r="AC948" s="3"/>
      <c r="AD948" s="3"/>
    </row>
    <row r="949" spans="1:30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2"/>
      <c r="U949" s="3"/>
      <c r="V949" s="3"/>
      <c r="W949" s="3"/>
      <c r="X949" s="3"/>
      <c r="Y949" s="3"/>
      <c r="Z949" s="3"/>
      <c r="AA949" s="3"/>
      <c r="AB949" s="3"/>
      <c r="AC949" s="3"/>
      <c r="AD949" s="3"/>
    </row>
    <row r="950" spans="1:3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2"/>
      <c r="U950" s="3"/>
      <c r="V950" s="3"/>
      <c r="W950" s="3"/>
      <c r="X950" s="3"/>
      <c r="Y950" s="3"/>
      <c r="Z950" s="3"/>
      <c r="AA950" s="3"/>
      <c r="AB950" s="3"/>
      <c r="AC950" s="3"/>
      <c r="AD950" s="3"/>
    </row>
    <row r="951" spans="1:30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2"/>
      <c r="U951" s="3"/>
      <c r="V951" s="3"/>
      <c r="W951" s="3"/>
      <c r="X951" s="3"/>
      <c r="Y951" s="3"/>
      <c r="Z951" s="3"/>
      <c r="AA951" s="3"/>
      <c r="AB951" s="3"/>
      <c r="AC951" s="3"/>
      <c r="AD951" s="3"/>
    </row>
    <row r="952" spans="1:30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2"/>
      <c r="U952" s="3"/>
      <c r="V952" s="3"/>
      <c r="W952" s="3"/>
      <c r="X952" s="3"/>
      <c r="Y952" s="3"/>
      <c r="Z952" s="3"/>
      <c r="AA952" s="3"/>
      <c r="AB952" s="3"/>
      <c r="AC952" s="3"/>
      <c r="AD952" s="3"/>
    </row>
    <row r="953" spans="1:30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2"/>
      <c r="U953" s="3"/>
      <c r="V953" s="3"/>
      <c r="W953" s="3"/>
      <c r="X953" s="3"/>
      <c r="Y953" s="3"/>
      <c r="Z953" s="3"/>
      <c r="AA953" s="3"/>
      <c r="AB953" s="3"/>
      <c r="AC953" s="3"/>
      <c r="AD953" s="3"/>
    </row>
    <row r="954" spans="1:30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2"/>
      <c r="U954" s="3"/>
      <c r="V954" s="3"/>
      <c r="W954" s="3"/>
      <c r="X954" s="3"/>
      <c r="Y954" s="3"/>
      <c r="Z954" s="3"/>
      <c r="AA954" s="3"/>
      <c r="AB954" s="3"/>
      <c r="AC954" s="3"/>
      <c r="AD954" s="3"/>
    </row>
    <row r="955" spans="1:30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2"/>
      <c r="U955" s="3"/>
      <c r="V955" s="3"/>
      <c r="W955" s="3"/>
      <c r="X955" s="3"/>
      <c r="Y955" s="3"/>
      <c r="Z955" s="3"/>
      <c r="AA955" s="3"/>
      <c r="AB955" s="3"/>
      <c r="AC955" s="3"/>
      <c r="AD955" s="3"/>
    </row>
    <row r="956" spans="1:30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2"/>
      <c r="U956" s="3"/>
      <c r="V956" s="3"/>
      <c r="W956" s="3"/>
      <c r="X956" s="3"/>
      <c r="Y956" s="3"/>
      <c r="Z956" s="3"/>
      <c r="AA956" s="3"/>
      <c r="AB956" s="3"/>
      <c r="AC956" s="3"/>
      <c r="AD956" s="3"/>
    </row>
    <row r="957" spans="1:30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2"/>
      <c r="U957" s="3"/>
      <c r="V957" s="3"/>
      <c r="W957" s="3"/>
      <c r="X957" s="3"/>
      <c r="Y957" s="3"/>
      <c r="Z957" s="3"/>
      <c r="AA957" s="3"/>
      <c r="AB957" s="3"/>
      <c r="AC957" s="3"/>
      <c r="AD957" s="3"/>
    </row>
    <row r="958" spans="1:30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2"/>
      <c r="U958" s="3"/>
      <c r="V958" s="3"/>
      <c r="W958" s="3"/>
      <c r="X958" s="3"/>
      <c r="Y958" s="3"/>
      <c r="Z958" s="3"/>
      <c r="AA958" s="3"/>
      <c r="AB958" s="3"/>
      <c r="AC958" s="3"/>
      <c r="AD958" s="3"/>
    </row>
    <row r="959" spans="1:30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2"/>
      <c r="U959" s="3"/>
      <c r="V959" s="3"/>
      <c r="W959" s="3"/>
      <c r="X959" s="3"/>
      <c r="Y959" s="3"/>
      <c r="Z959" s="3"/>
      <c r="AA959" s="3"/>
      <c r="AB959" s="3"/>
      <c r="AC959" s="3"/>
      <c r="AD959" s="3"/>
    </row>
    <row r="960" spans="1:3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2"/>
      <c r="U960" s="3"/>
      <c r="V960" s="3"/>
      <c r="W960" s="3"/>
      <c r="X960" s="3"/>
      <c r="Y960" s="3"/>
      <c r="Z960" s="3"/>
      <c r="AA960" s="3"/>
      <c r="AB960" s="3"/>
      <c r="AC960" s="3"/>
      <c r="AD960" s="3"/>
    </row>
    <row r="961" spans="1:30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2"/>
      <c r="U961" s="3"/>
      <c r="V961" s="3"/>
      <c r="W961" s="3"/>
      <c r="X961" s="3"/>
      <c r="Y961" s="3"/>
      <c r="Z961" s="3"/>
      <c r="AA961" s="3"/>
      <c r="AB961" s="3"/>
      <c r="AC961" s="3"/>
      <c r="AD961" s="3"/>
    </row>
    <row r="962" spans="1:30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2"/>
      <c r="U962" s="3"/>
      <c r="V962" s="3"/>
      <c r="W962" s="3"/>
      <c r="X962" s="3"/>
      <c r="Y962" s="3"/>
      <c r="Z962" s="3"/>
      <c r="AA962" s="3"/>
      <c r="AB962" s="3"/>
      <c r="AC962" s="3"/>
      <c r="AD962" s="3"/>
    </row>
    <row r="963" spans="1:30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2"/>
      <c r="U963" s="3"/>
      <c r="V963" s="3"/>
      <c r="W963" s="3"/>
      <c r="X963" s="3"/>
      <c r="Y963" s="3"/>
      <c r="Z963" s="3"/>
      <c r="AA963" s="3"/>
      <c r="AB963" s="3"/>
      <c r="AC963" s="3"/>
      <c r="AD963" s="3"/>
    </row>
    <row r="964" spans="1:30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2"/>
      <c r="U964" s="3"/>
      <c r="V964" s="3"/>
      <c r="W964" s="3"/>
      <c r="X964" s="3"/>
      <c r="Y964" s="3"/>
      <c r="Z964" s="3"/>
      <c r="AA964" s="3"/>
      <c r="AB964" s="3"/>
      <c r="AC964" s="3"/>
      <c r="AD964" s="3"/>
    </row>
    <row r="965" spans="1:30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2"/>
      <c r="U965" s="3"/>
      <c r="V965" s="3"/>
      <c r="W965" s="3"/>
      <c r="X965" s="3"/>
      <c r="Y965" s="3"/>
      <c r="Z965" s="3"/>
      <c r="AA965" s="3"/>
      <c r="AB965" s="3"/>
      <c r="AC965" s="3"/>
      <c r="AD965" s="3"/>
    </row>
    <row r="966" spans="1:30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2"/>
      <c r="U966" s="3"/>
      <c r="V966" s="3"/>
      <c r="W966" s="3"/>
      <c r="X966" s="3"/>
      <c r="Y966" s="3"/>
      <c r="Z966" s="3"/>
      <c r="AA966" s="3"/>
      <c r="AB966" s="3"/>
      <c r="AC966" s="3"/>
      <c r="AD966" s="3"/>
    </row>
    <row r="967" spans="1:30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2"/>
      <c r="U967" s="3"/>
      <c r="V967" s="3"/>
      <c r="W967" s="3"/>
      <c r="X967" s="3"/>
      <c r="Y967" s="3"/>
      <c r="Z967" s="3"/>
      <c r="AA967" s="3"/>
      <c r="AB967" s="3"/>
      <c r="AC967" s="3"/>
      <c r="AD967" s="3"/>
    </row>
    <row r="968" spans="1:30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2"/>
      <c r="U968" s="3"/>
      <c r="V968" s="3"/>
      <c r="W968" s="3"/>
      <c r="X968" s="3"/>
      <c r="Y968" s="3"/>
      <c r="Z968" s="3"/>
      <c r="AA968" s="3"/>
      <c r="AB968" s="3"/>
      <c r="AC968" s="3"/>
      <c r="AD968" s="3"/>
    </row>
    <row r="969" spans="1:30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2"/>
      <c r="U969" s="3"/>
      <c r="V969" s="3"/>
      <c r="W969" s="3"/>
      <c r="X969" s="3"/>
      <c r="Y969" s="3"/>
      <c r="Z969" s="3"/>
      <c r="AA969" s="3"/>
      <c r="AB969" s="3"/>
      <c r="AC969" s="3"/>
      <c r="AD969" s="3"/>
    </row>
    <row r="970" spans="1:3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2"/>
      <c r="U970" s="3"/>
      <c r="V970" s="3"/>
      <c r="W970" s="3"/>
      <c r="X970" s="3"/>
      <c r="Y970" s="3"/>
      <c r="Z970" s="3"/>
      <c r="AA970" s="3"/>
      <c r="AB970" s="3"/>
      <c r="AC970" s="3"/>
      <c r="AD970" s="3"/>
    </row>
    <row r="971" spans="1:30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2"/>
      <c r="U971" s="3"/>
      <c r="V971" s="3"/>
      <c r="W971" s="3"/>
      <c r="X971" s="3"/>
      <c r="Y971" s="3"/>
      <c r="Z971" s="3"/>
      <c r="AA971" s="3"/>
      <c r="AB971" s="3"/>
      <c r="AC971" s="3"/>
      <c r="AD971" s="3"/>
    </row>
    <row r="972" spans="1:30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2"/>
      <c r="U972" s="3"/>
      <c r="V972" s="3"/>
      <c r="W972" s="3"/>
      <c r="X972" s="3"/>
      <c r="Y972" s="3"/>
      <c r="Z972" s="3"/>
      <c r="AA972" s="3"/>
      <c r="AB972" s="3"/>
      <c r="AC972" s="3"/>
      <c r="AD972" s="3"/>
    </row>
    <row r="973" spans="1:30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2"/>
      <c r="U973" s="3"/>
      <c r="V973" s="3"/>
      <c r="W973" s="3"/>
      <c r="X973" s="3"/>
      <c r="Y973" s="3"/>
      <c r="Z973" s="3"/>
      <c r="AA973" s="3"/>
      <c r="AB973" s="3"/>
      <c r="AC973" s="3"/>
      <c r="AD973" s="3"/>
    </row>
    <row r="974" spans="1:30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2"/>
      <c r="U974" s="3"/>
      <c r="V974" s="3"/>
      <c r="W974" s="3"/>
      <c r="X974" s="3"/>
      <c r="Y974" s="3"/>
      <c r="Z974" s="3"/>
      <c r="AA974" s="3"/>
      <c r="AB974" s="3"/>
      <c r="AC974" s="3"/>
      <c r="AD974" s="3"/>
    </row>
    <row r="975" spans="1:30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2"/>
      <c r="U975" s="3"/>
      <c r="V975" s="3"/>
      <c r="W975" s="3"/>
      <c r="X975" s="3"/>
      <c r="Y975" s="3"/>
      <c r="Z975" s="3"/>
      <c r="AA975" s="3"/>
      <c r="AB975" s="3"/>
      <c r="AC975" s="3"/>
      <c r="AD975" s="3"/>
    </row>
    <row r="976" spans="1:30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2"/>
      <c r="U976" s="3"/>
      <c r="V976" s="3"/>
      <c r="W976" s="3"/>
      <c r="X976" s="3"/>
      <c r="Y976" s="3"/>
      <c r="Z976" s="3"/>
      <c r="AA976" s="3"/>
      <c r="AB976" s="3"/>
      <c r="AC976" s="3"/>
      <c r="AD976" s="3"/>
    </row>
    <row r="977" spans="1:30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2"/>
      <c r="U977" s="3"/>
      <c r="V977" s="3"/>
      <c r="W977" s="3"/>
      <c r="X977" s="3"/>
      <c r="Y977" s="3"/>
      <c r="Z977" s="3"/>
      <c r="AA977" s="3"/>
      <c r="AB977" s="3"/>
      <c r="AC977" s="3"/>
      <c r="AD977" s="3"/>
    </row>
    <row r="978" spans="1:30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2"/>
      <c r="U978" s="3"/>
      <c r="V978" s="3"/>
      <c r="W978" s="3"/>
      <c r="X978" s="3"/>
      <c r="Y978" s="3"/>
      <c r="Z978" s="3"/>
      <c r="AA978" s="3"/>
      <c r="AB978" s="3"/>
      <c r="AC978" s="3"/>
      <c r="AD978" s="3"/>
    </row>
    <row r="979" spans="1:30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2"/>
      <c r="U979" s="3"/>
      <c r="V979" s="3"/>
      <c r="W979" s="3"/>
      <c r="X979" s="3"/>
      <c r="Y979" s="3"/>
      <c r="Z979" s="3"/>
      <c r="AA979" s="3"/>
      <c r="AB979" s="3"/>
      <c r="AC979" s="3"/>
      <c r="AD979" s="3"/>
    </row>
    <row r="980" spans="1:3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2"/>
      <c r="U980" s="3"/>
      <c r="V980" s="3"/>
      <c r="W980" s="3"/>
      <c r="X980" s="3"/>
      <c r="Y980" s="3"/>
      <c r="Z980" s="3"/>
      <c r="AA980" s="3"/>
      <c r="AB980" s="3"/>
      <c r="AC980" s="3"/>
      <c r="AD980" s="3"/>
    </row>
    <row r="981" spans="1:30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2"/>
      <c r="U981" s="3"/>
      <c r="V981" s="3"/>
      <c r="W981" s="3"/>
      <c r="X981" s="3"/>
      <c r="Y981" s="3"/>
      <c r="Z981" s="3"/>
      <c r="AA981" s="3"/>
      <c r="AB981" s="3"/>
      <c r="AC981" s="3"/>
      <c r="AD981" s="3"/>
    </row>
    <row r="982" spans="1:30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2"/>
      <c r="U982" s="3"/>
      <c r="V982" s="3"/>
      <c r="W982" s="3"/>
      <c r="X982" s="3"/>
      <c r="Y982" s="3"/>
      <c r="Z982" s="3"/>
      <c r="AA982" s="3"/>
      <c r="AB982" s="3"/>
      <c r="AC982" s="3"/>
      <c r="AD982" s="3"/>
    </row>
    <row r="983" spans="1:30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2"/>
      <c r="U983" s="3"/>
      <c r="V983" s="3"/>
      <c r="W983" s="3"/>
      <c r="X983" s="3"/>
      <c r="Y983" s="3"/>
      <c r="Z983" s="3"/>
      <c r="AA983" s="3"/>
      <c r="AB983" s="3"/>
      <c r="AC983" s="3"/>
      <c r="AD983" s="3"/>
    </row>
    <row r="984" spans="1:30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2"/>
      <c r="U984" s="3"/>
      <c r="V984" s="3"/>
      <c r="W984" s="3"/>
      <c r="X984" s="3"/>
      <c r="Y984" s="3"/>
      <c r="Z984" s="3"/>
      <c r="AA984" s="3"/>
      <c r="AB984" s="3"/>
      <c r="AC984" s="3"/>
      <c r="AD984" s="3"/>
    </row>
    <row r="985" spans="1:30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2"/>
      <c r="U985" s="3"/>
      <c r="V985" s="3"/>
      <c r="W985" s="3"/>
      <c r="X985" s="3"/>
      <c r="Y985" s="3"/>
      <c r="Z985" s="3"/>
      <c r="AA985" s="3"/>
      <c r="AB985" s="3"/>
      <c r="AC985" s="3"/>
      <c r="AD985" s="3"/>
    </row>
    <row r="986" spans="1:30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2"/>
      <c r="U986" s="3"/>
      <c r="V986" s="3"/>
      <c r="W986" s="3"/>
      <c r="X986" s="3"/>
      <c r="Y986" s="3"/>
      <c r="Z986" s="3"/>
      <c r="AA986" s="3"/>
      <c r="AB986" s="3"/>
      <c r="AC986" s="3"/>
      <c r="AD986" s="3"/>
    </row>
    <row r="987" spans="1:30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2"/>
      <c r="U987" s="3"/>
      <c r="V987" s="3"/>
      <c r="W987" s="3"/>
      <c r="X987" s="3"/>
      <c r="Y987" s="3"/>
      <c r="Z987" s="3"/>
      <c r="AA987" s="3"/>
      <c r="AB987" s="3"/>
      <c r="AC987" s="3"/>
      <c r="AD987" s="3"/>
    </row>
    <row r="988" spans="1:30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2"/>
      <c r="U988" s="3"/>
      <c r="V988" s="3"/>
      <c r="W988" s="3"/>
      <c r="X988" s="3"/>
      <c r="Y988" s="3"/>
      <c r="Z988" s="3"/>
      <c r="AA988" s="3"/>
      <c r="AB988" s="3"/>
      <c r="AC988" s="3"/>
      <c r="AD988" s="3"/>
    </row>
    <row r="989" spans="1:30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2"/>
      <c r="U989" s="3"/>
      <c r="V989" s="3"/>
      <c r="W989" s="3"/>
      <c r="X989" s="3"/>
      <c r="Y989" s="3"/>
      <c r="Z989" s="3"/>
      <c r="AA989" s="3"/>
      <c r="AB989" s="3"/>
      <c r="AC989" s="3"/>
      <c r="AD989" s="3"/>
    </row>
    <row r="990" spans="1:3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2"/>
      <c r="U990" s="3"/>
      <c r="V990" s="3"/>
      <c r="W990" s="3"/>
      <c r="X990" s="3"/>
      <c r="Y990" s="3"/>
      <c r="Z990" s="3"/>
      <c r="AA990" s="3"/>
      <c r="AB990" s="3"/>
      <c r="AC990" s="3"/>
      <c r="AD990" s="3"/>
    </row>
    <row r="991" spans="1:30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2"/>
      <c r="U991" s="3"/>
      <c r="V991" s="3"/>
      <c r="W991" s="3"/>
      <c r="X991" s="3"/>
      <c r="Y991" s="3"/>
      <c r="Z991" s="3"/>
      <c r="AA991" s="3"/>
      <c r="AB991" s="3"/>
      <c r="AC991" s="3"/>
      <c r="AD991" s="3"/>
    </row>
    <row r="992" spans="1:30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2"/>
      <c r="U992" s="3"/>
      <c r="V992" s="3"/>
      <c r="W992" s="3"/>
      <c r="X992" s="3"/>
      <c r="Y992" s="3"/>
      <c r="Z992" s="3"/>
      <c r="AA992" s="3"/>
      <c r="AB992" s="3"/>
      <c r="AC992" s="3"/>
      <c r="AD992" s="3"/>
    </row>
    <row r="993" spans="1:30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2"/>
      <c r="U993" s="3"/>
      <c r="V993" s="3"/>
      <c r="W993" s="3"/>
      <c r="X993" s="3"/>
      <c r="Y993" s="3"/>
      <c r="Z993" s="3"/>
      <c r="AA993" s="3"/>
      <c r="AB993" s="3"/>
      <c r="AC993" s="3"/>
      <c r="AD993" s="3"/>
    </row>
    <row r="994" spans="1:30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2"/>
      <c r="U994" s="3"/>
      <c r="V994" s="3"/>
      <c r="W994" s="3"/>
      <c r="X994" s="3"/>
      <c r="Y994" s="3"/>
      <c r="Z994" s="3"/>
      <c r="AA994" s="3"/>
      <c r="AB994" s="3"/>
      <c r="AC994" s="3"/>
      <c r="AD994" s="3"/>
    </row>
    <row r="995" spans="1:30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2"/>
      <c r="U995" s="3"/>
      <c r="V995" s="3"/>
      <c r="W995" s="3"/>
      <c r="X995" s="3"/>
      <c r="Y995" s="3"/>
      <c r="Z995" s="3"/>
      <c r="AA995" s="3"/>
      <c r="AB995" s="3"/>
      <c r="AC995" s="3"/>
      <c r="AD995" s="3"/>
    </row>
    <row r="996" spans="1:30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2"/>
      <c r="U996" s="3"/>
      <c r="V996" s="3"/>
      <c r="W996" s="3"/>
      <c r="X996" s="3"/>
      <c r="Y996" s="3"/>
      <c r="Z996" s="3"/>
      <c r="AA996" s="3"/>
      <c r="AB996" s="3"/>
      <c r="AC996" s="3"/>
      <c r="AD996" s="3"/>
    </row>
    <row r="997" spans="1:30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2"/>
      <c r="U997" s="3"/>
      <c r="V997" s="3"/>
      <c r="W997" s="3"/>
      <c r="X997" s="3"/>
      <c r="Y997" s="3"/>
      <c r="Z997" s="3"/>
      <c r="AA997" s="3"/>
      <c r="AB997" s="3"/>
      <c r="AC997" s="3"/>
      <c r="AD997" s="3"/>
    </row>
    <row r="998" spans="1:30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2"/>
      <c r="U998" s="3"/>
      <c r="V998" s="3"/>
      <c r="W998" s="3"/>
      <c r="X998" s="3"/>
      <c r="Y998" s="3"/>
      <c r="Z998" s="3"/>
      <c r="AA998" s="3"/>
      <c r="AB998" s="3"/>
      <c r="AC998" s="3"/>
      <c r="AD998" s="3"/>
    </row>
    <row r="999" spans="1:30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2"/>
      <c r="U999" s="3"/>
      <c r="V999" s="3"/>
      <c r="W999" s="3"/>
      <c r="X999" s="3"/>
      <c r="Y999" s="3"/>
      <c r="Z999" s="3"/>
      <c r="AA999" s="3"/>
      <c r="AB999" s="3"/>
      <c r="AC999" s="3"/>
      <c r="AD999" s="3"/>
    </row>
    <row r="1000" spans="1:3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2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</row>
  </sheetData>
  <mergeCells count="135">
    <mergeCell ref="AA31:AB31"/>
    <mergeCell ref="AA32:AB32"/>
    <mergeCell ref="V29:X29"/>
    <mergeCell ref="AA29:AB29"/>
    <mergeCell ref="AA30:AB30"/>
    <mergeCell ref="AA33:AB33"/>
    <mergeCell ref="M36:O36"/>
    <mergeCell ref="M37:O37"/>
    <mergeCell ref="M39:O39"/>
    <mergeCell ref="M38:O38"/>
    <mergeCell ref="V36:X36"/>
    <mergeCell ref="V38:X38"/>
    <mergeCell ref="V37:X37"/>
    <mergeCell ref="V39:X39"/>
    <mergeCell ref="V30:X30"/>
    <mergeCell ref="V31:X31"/>
    <mergeCell ref="V32:X32"/>
    <mergeCell ref="V34:X34"/>
    <mergeCell ref="V33:X33"/>
    <mergeCell ref="S29:S30"/>
    <mergeCell ref="V35:X35"/>
    <mergeCell ref="Q18:Q19"/>
    <mergeCell ref="E46:E47"/>
    <mergeCell ref="F46:F47"/>
    <mergeCell ref="C44:D44"/>
    <mergeCell ref="M44:O44"/>
    <mergeCell ref="G46:G47"/>
    <mergeCell ref="H46:H47"/>
    <mergeCell ref="B46:B47"/>
    <mergeCell ref="C46:C47"/>
    <mergeCell ref="D46:D47"/>
    <mergeCell ref="H43:H44"/>
    <mergeCell ref="A44:B44"/>
    <mergeCell ref="J46:J47"/>
    <mergeCell ref="K46:K47"/>
    <mergeCell ref="J20:L40"/>
    <mergeCell ref="M18:M19"/>
    <mergeCell ref="J19:L19"/>
    <mergeCell ref="O18:O19"/>
    <mergeCell ref="P18:P19"/>
    <mergeCell ref="M31:O31"/>
    <mergeCell ref="M32:O32"/>
    <mergeCell ref="M33:O33"/>
    <mergeCell ref="M34:O34"/>
    <mergeCell ref="M35:O35"/>
    <mergeCell ref="AA41:AB41"/>
    <mergeCell ref="AA44:AB44"/>
    <mergeCell ref="AA42:AB42"/>
    <mergeCell ref="AA43:AB43"/>
    <mergeCell ref="AA34:AB34"/>
    <mergeCell ref="AA35:AB35"/>
    <mergeCell ref="AA36:AB36"/>
    <mergeCell ref="AA38:AB38"/>
    <mergeCell ref="AA39:AB39"/>
    <mergeCell ref="AA37:AB37"/>
    <mergeCell ref="AA40:AB40"/>
    <mergeCell ref="AA47:AB47"/>
    <mergeCell ref="AA46:AB46"/>
    <mergeCell ref="AA45:AB45"/>
    <mergeCell ref="V55:X55"/>
    <mergeCell ref="V56:X56"/>
    <mergeCell ref="V57:X57"/>
    <mergeCell ref="AA55:AB55"/>
    <mergeCell ref="AA56:AB56"/>
    <mergeCell ref="AA57:AB57"/>
    <mergeCell ref="AA53:AB53"/>
    <mergeCell ref="AA54:AB54"/>
    <mergeCell ref="V50:X50"/>
    <mergeCell ref="V51:X51"/>
    <mergeCell ref="AA49:AB49"/>
    <mergeCell ref="AA50:AB50"/>
    <mergeCell ref="AA48:AB48"/>
    <mergeCell ref="AA51:AB51"/>
    <mergeCell ref="AA52:AB52"/>
    <mergeCell ref="V40:X40"/>
    <mergeCell ref="V41:X41"/>
    <mergeCell ref="V42:X42"/>
    <mergeCell ref="Z42:Z44"/>
    <mergeCell ref="V52:X52"/>
    <mergeCell ref="V53:X53"/>
    <mergeCell ref="V54:X54"/>
    <mergeCell ref="V49:X49"/>
    <mergeCell ref="V44:X44"/>
    <mergeCell ref="V48:X48"/>
    <mergeCell ref="V45:X45"/>
    <mergeCell ref="V43:X43"/>
    <mergeCell ref="V46:X46"/>
    <mergeCell ref="V47:X47"/>
    <mergeCell ref="F6:F7"/>
    <mergeCell ref="H6:H7"/>
    <mergeCell ref="G6:G7"/>
    <mergeCell ref="J13:J14"/>
    <mergeCell ref="J6:J10"/>
    <mergeCell ref="J11:J12"/>
    <mergeCell ref="L16:M16"/>
    <mergeCell ref="A4:F4"/>
    <mergeCell ref="B2:G2"/>
    <mergeCell ref="L4:Q4"/>
    <mergeCell ref="A5:F5"/>
    <mergeCell ref="B6:B7"/>
    <mergeCell ref="C6:C7"/>
    <mergeCell ref="D6:D7"/>
    <mergeCell ref="E6:E7"/>
    <mergeCell ref="I6:I7"/>
    <mergeCell ref="AA25:AB25"/>
    <mergeCell ref="AA26:AB26"/>
    <mergeCell ref="AA27:AB27"/>
    <mergeCell ref="AA28:AB28"/>
    <mergeCell ref="V23:X23"/>
    <mergeCell ref="V24:X24"/>
    <mergeCell ref="V25:X25"/>
    <mergeCell ref="V26:X26"/>
    <mergeCell ref="V27:X27"/>
    <mergeCell ref="V28:X28"/>
    <mergeCell ref="AA24:AB24"/>
    <mergeCell ref="AA23:AB23"/>
    <mergeCell ref="V19:X19"/>
    <mergeCell ref="V16:X16"/>
    <mergeCell ref="V15:Y15"/>
    <mergeCell ref="AA19:AB19"/>
    <mergeCell ref="AA20:AB20"/>
    <mergeCell ref="V20:X20"/>
    <mergeCell ref="V21:X21"/>
    <mergeCell ref="V22:X22"/>
    <mergeCell ref="AA21:AB21"/>
    <mergeCell ref="AA22:AB22"/>
    <mergeCell ref="V7:Z7"/>
    <mergeCell ref="V10:X10"/>
    <mergeCell ref="V17:X17"/>
    <mergeCell ref="Z15:AB15"/>
    <mergeCell ref="AA16:AB16"/>
    <mergeCell ref="AA17:AB17"/>
    <mergeCell ref="AA18:AB18"/>
    <mergeCell ref="AA11:AB11"/>
    <mergeCell ref="V18:X18"/>
  </mergeCells>
  <conditionalFormatting sqref="G9">
    <cfRule type="cellIs" dxfId="26" priority="1" operator="greaterThan">
      <formula>D9+(D9*10%)</formula>
    </cfRule>
  </conditionalFormatting>
  <conditionalFormatting sqref="G9">
    <cfRule type="cellIs" dxfId="25" priority="2" operator="lessThan">
      <formula>D9-(10%*D9)</formula>
    </cfRule>
  </conditionalFormatting>
  <conditionalFormatting sqref="G10:G18">
    <cfRule type="cellIs" dxfId="24" priority="3" operator="greaterThan">
      <formula>D10+(D10*10%)</formula>
    </cfRule>
  </conditionalFormatting>
  <conditionalFormatting sqref="G10:G18">
    <cfRule type="cellIs" dxfId="23" priority="4" operator="lessThan">
      <formula>D10-(10%*D10)</formula>
    </cfRule>
  </conditionalFormatting>
  <conditionalFormatting sqref="G20:G33">
    <cfRule type="cellIs" dxfId="22" priority="5" operator="greaterThan">
      <formula>D20+(D20*10%)</formula>
    </cfRule>
  </conditionalFormatting>
  <conditionalFormatting sqref="G20:G33">
    <cfRule type="cellIs" dxfId="21" priority="6" operator="lessThan">
      <formula>D20-(10%*D20)</formula>
    </cfRule>
  </conditionalFormatting>
  <conditionalFormatting sqref="G35:G42">
    <cfRule type="cellIs" dxfId="20" priority="7" operator="greaterThan">
      <formula>D35+(D35*10%)</formula>
    </cfRule>
  </conditionalFormatting>
  <conditionalFormatting sqref="G35:G42">
    <cfRule type="cellIs" dxfId="19" priority="8" operator="lessThan">
      <formula>D35-(10%*D35)</formula>
    </cfRule>
  </conditionalFormatting>
  <conditionalFormatting sqref="H49">
    <cfRule type="cellIs" dxfId="18" priority="9" operator="lessThan">
      <formula>D49-(10%*D49)</formula>
    </cfRule>
  </conditionalFormatting>
  <conditionalFormatting sqref="H49">
    <cfRule type="cellIs" dxfId="17" priority="10" operator="greaterThan">
      <formula>D49+(D49*10%)</formula>
    </cfRule>
  </conditionalFormatting>
  <conditionalFormatting sqref="H50:H58">
    <cfRule type="cellIs" dxfId="16" priority="11" operator="lessThan">
      <formula>D50-(10%*D50)</formula>
    </cfRule>
  </conditionalFormatting>
  <conditionalFormatting sqref="H50:H58">
    <cfRule type="cellIs" dxfId="15" priority="12" operator="greaterThan">
      <formula>D50+(D50*10%)</formula>
    </cfRule>
  </conditionalFormatting>
  <conditionalFormatting sqref="H60:H73">
    <cfRule type="cellIs" dxfId="14" priority="13" operator="lessThan">
      <formula>D60-(10%*D60)</formula>
    </cfRule>
  </conditionalFormatting>
  <conditionalFormatting sqref="H60:H73">
    <cfRule type="cellIs" dxfId="13" priority="14" operator="greaterThan">
      <formula>D60+(D60*10%)</formula>
    </cfRule>
  </conditionalFormatting>
  <conditionalFormatting sqref="H75:H82">
    <cfRule type="cellIs" dxfId="12" priority="15" operator="lessThan">
      <formula>D75-(10%*D75)</formula>
    </cfRule>
  </conditionalFormatting>
  <conditionalFormatting sqref="H75:H82">
    <cfRule type="cellIs" dxfId="11" priority="16" operator="greaterThan">
      <formula>D75+(D75*10%)</formula>
    </cfRule>
  </conditionalFormatting>
  <conditionalFormatting sqref="G85:G89">
    <cfRule type="cellIs" dxfId="10" priority="17" operator="greaterThan">
      <formula>D85+(D85*10%)</formula>
    </cfRule>
  </conditionalFormatting>
  <conditionalFormatting sqref="G85:G89">
    <cfRule type="cellIs" dxfId="9" priority="18" operator="lessThan">
      <formula>D85-(10%*D85)</formula>
    </cfRule>
  </conditionalFormatting>
  <conditionalFormatting sqref="G91:G92">
    <cfRule type="cellIs" dxfId="8" priority="19" operator="greaterThan">
      <formula>D91+(D91*10%)</formula>
    </cfRule>
  </conditionalFormatting>
  <conditionalFormatting sqref="G91:G92">
    <cfRule type="cellIs" dxfId="7" priority="20" operator="lessThan">
      <formula>D91-(10%*D91)</formula>
    </cfRule>
  </conditionalFormatting>
  <conditionalFormatting sqref="G98:G102">
    <cfRule type="cellIs" dxfId="6" priority="21" operator="greaterThan">
      <formula>D98+(D98*10%)</formula>
    </cfRule>
  </conditionalFormatting>
  <conditionalFormatting sqref="G98:G102">
    <cfRule type="cellIs" dxfId="5" priority="22" operator="lessThan">
      <formula>D98-(10%*D98)</formula>
    </cfRule>
  </conditionalFormatting>
  <conditionalFormatting sqref="G94:G95">
    <cfRule type="cellIs" dxfId="4" priority="23" operator="greaterThan">
      <formula>D94+(D94*10%)</formula>
    </cfRule>
  </conditionalFormatting>
  <conditionalFormatting sqref="G94:G95">
    <cfRule type="cellIs" dxfId="3" priority="24" operator="lessThan">
      <formula>D94-(10%*D94)</formula>
    </cfRule>
  </conditionalFormatting>
  <conditionalFormatting sqref="G104:G113">
    <cfRule type="cellIs" dxfId="2" priority="25" operator="greaterThan">
      <formula>D104+(D104*10%)</formula>
    </cfRule>
  </conditionalFormatting>
  <conditionalFormatting sqref="G104:G113">
    <cfRule type="cellIs" dxfId="1" priority="26" operator="lessThan">
      <formula>D104-(10%*D104)</formula>
    </cfRule>
  </conditionalFormatting>
  <conditionalFormatting sqref="C8">
    <cfRule type="cellIs" dxfId="0" priority="27" operator="notEqual">
      <formula>$I$5</formula>
    </cfRule>
  </conditionalFormatting>
  <pageMargins left="0.7" right="0.7" top="0.75" bottom="0.75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Cavalcade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anonyme</cp:lastModifiedBy>
  <dcterms:modified xsi:type="dcterms:W3CDTF">2018-09-04T15:46:19Z</dcterms:modified>
</cp:coreProperties>
</file>