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0" yWindow="0" windowWidth="22500" windowHeight="10212"/>
  </bookViews>
  <sheets>
    <sheet name="Feuil1" sheetId="1" r:id="rId1"/>
    <sheet name="Feuil2" sheetId="2" r:id="rId2"/>
  </sheets>
  <externalReferences>
    <externalReference r:id="rId3"/>
  </externalReferences>
  <definedNames>
    <definedName name="A_M_G">[1]M_CAPA!$X$7:$X$18</definedName>
    <definedName name="Type_Arret">[1]M_CAPA!$P$3:$P$7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/>
  <c r="H22" i="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B4" i="1"/>
</calcChain>
</file>

<file path=xl/sharedStrings.xml><?xml version="1.0" encoding="utf-8"?>
<sst xmlns="http://schemas.openxmlformats.org/spreadsheetml/2006/main" count="43" uniqueCount="41">
  <si>
    <t>LIGNE</t>
  </si>
  <si>
    <t>LIGNE_7</t>
  </si>
  <si>
    <t>POSTE</t>
  </si>
  <si>
    <t>BIDONS</t>
  </si>
  <si>
    <t>DATE</t>
  </si>
  <si>
    <t>SEM</t>
  </si>
  <si>
    <t>THEORIE</t>
  </si>
  <si>
    <t>REELLE</t>
  </si>
  <si>
    <t>Stérilo</t>
  </si>
  <si>
    <t>Format</t>
  </si>
  <si>
    <t>CAPA STER moyenne</t>
  </si>
  <si>
    <t>CADENCE NOMINALE</t>
  </si>
  <si>
    <t>TRS OBJECTIF hors Nep</t>
  </si>
  <si>
    <t>TRS OBJECTIF GLOBAL</t>
  </si>
  <si>
    <t>Ligne 7    BIDONS</t>
  </si>
  <si>
    <t>2/1 BIDONS</t>
  </si>
  <si>
    <t>2/1 Lukull kirshen</t>
  </si>
  <si>
    <t>2/1 Lukull Rote Grutze</t>
  </si>
  <si>
    <t>2/1 Milchreiss</t>
  </si>
  <si>
    <t>3/1 BIDONS</t>
  </si>
  <si>
    <t>3/1 CD VANILLE</t>
  </si>
  <si>
    <t>3/1 CD CREOLE</t>
  </si>
  <si>
    <t>3/1 CD CAFE AU LAIT</t>
  </si>
  <si>
    <t>3/1 CD PRALINE</t>
  </si>
  <si>
    <t>3/1 RAL</t>
  </si>
  <si>
    <t>3/1 CD CARAMEL</t>
  </si>
  <si>
    <t>5/1 BIDONS</t>
  </si>
  <si>
    <t>5/1 CD VANILLE</t>
  </si>
  <si>
    <t>5/1 CD CARAMEL</t>
  </si>
  <si>
    <t>5/1 CD PRALINE</t>
  </si>
  <si>
    <t>5/1 CD CHOCOLAT</t>
  </si>
  <si>
    <t>5/1 CD SPECULOOS</t>
  </si>
  <si>
    <t>5/1 CARAMEL BEURRE SALE</t>
  </si>
  <si>
    <t>5/1 CAFE AU LAIT</t>
  </si>
  <si>
    <t>5/1 RIZ AU LAIT</t>
  </si>
  <si>
    <t>CAPA
CONDI</t>
  </si>
  <si>
    <t>7
Barriquand 1600</t>
  </si>
  <si>
    <t>3/1 sauce au chocolat</t>
  </si>
  <si>
    <t>2/1 sauce aux fruits jaunes</t>
  </si>
  <si>
    <t>2/1 sauce aux fruits rouges</t>
  </si>
  <si>
    <t>SI E1 est selectionné, chercher la valeur correspondante dans la feuille 2 colonne D et que la case B13 soit complétée en automatique par rapport à la colonne G de la feuille 2</t>
  </si>
</sst>
</file>

<file path=xl/styles.xml><?xml version="1.0" encoding="utf-8"?>
<styleSheet xmlns="http://schemas.openxmlformats.org/spreadsheetml/2006/main">
  <numFmts count="1">
    <numFmt numFmtId="164" formatCode="0.0%"/>
  </numFmts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303030"/>
      <name val="Verdana"/>
      <family val="2"/>
    </font>
    <font>
      <sz val="11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1" xfId="0" applyFont="1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/>
      <protection locked="0" hidden="1"/>
    </xf>
    <xf numFmtId="0" fontId="1" fillId="0" borderId="0" xfId="0" applyFont="1" applyProtection="1">
      <protection hidden="1"/>
    </xf>
    <xf numFmtId="0" fontId="1" fillId="0" borderId="7" xfId="0" applyFont="1" applyBorder="1" applyAlignment="1" applyProtection="1">
      <alignment horizontal="center"/>
      <protection hidden="1"/>
    </xf>
    <xf numFmtId="0" fontId="1" fillId="0" borderId="8" xfId="0" applyFont="1" applyBorder="1" applyAlignment="1" applyProtection="1">
      <alignment horizontal="center"/>
      <protection locked="0" hidden="1"/>
    </xf>
    <xf numFmtId="20" fontId="2" fillId="0" borderId="3" xfId="0" applyNumberFormat="1" applyFont="1" applyFill="1" applyBorder="1" applyAlignment="1" applyProtection="1">
      <alignment horizontal="center" vertical="center"/>
      <protection hidden="1"/>
    </xf>
    <xf numFmtId="14" fontId="1" fillId="0" borderId="8" xfId="0" applyNumberFormat="1" applyFont="1" applyBorder="1" applyAlignment="1" applyProtection="1">
      <alignment horizontal="center"/>
      <protection locked="0" hidden="1"/>
    </xf>
    <xf numFmtId="0" fontId="1" fillId="0" borderId="13" xfId="0" applyFont="1" applyBorder="1" applyAlignment="1" applyProtection="1">
      <alignment horizontal="center"/>
      <protection hidden="1"/>
    </xf>
    <xf numFmtId="0" fontId="1" fillId="2" borderId="5" xfId="0" applyFont="1" applyFill="1" applyBorder="1" applyProtection="1">
      <protection hidden="1"/>
    </xf>
    <xf numFmtId="20" fontId="1" fillId="0" borderId="18" xfId="0" applyNumberFormat="1" applyFont="1" applyFill="1" applyBorder="1" applyAlignment="1" applyProtection="1">
      <alignment horizontal="center" vertical="center"/>
      <protection hidden="1"/>
    </xf>
    <xf numFmtId="20" fontId="2" fillId="0" borderId="18" xfId="0" applyNumberFormat="1" applyFont="1" applyFill="1" applyBorder="1" applyAlignment="1" applyProtection="1">
      <alignment horizontal="center" vertical="center"/>
      <protection hidden="1"/>
    </xf>
    <xf numFmtId="0" fontId="1" fillId="2" borderId="17" xfId="0" applyFont="1" applyFill="1" applyBorder="1" applyAlignment="1" applyProtection="1">
      <alignment horizontal="center" vertical="center"/>
      <protection hidden="1"/>
    </xf>
    <xf numFmtId="14" fontId="1" fillId="0" borderId="10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 applyProtection="1">
      <alignment horizontal="center" vertical="center"/>
      <protection hidden="1"/>
    </xf>
    <xf numFmtId="0" fontId="0" fillId="4" borderId="19" xfId="0" applyFill="1" applyBorder="1" applyAlignment="1" applyProtection="1">
      <alignment horizontal="center" vertical="center"/>
      <protection hidden="1"/>
    </xf>
    <xf numFmtId="164" fontId="0" fillId="4" borderId="21" xfId="0" applyNumberFormat="1" applyFill="1" applyBorder="1" applyAlignment="1">
      <alignment horizontal="center" vertical="center"/>
    </xf>
    <xf numFmtId="16" fontId="0" fillId="0" borderId="19" xfId="0" applyNumberFormat="1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center"/>
      <protection hidden="1"/>
    </xf>
    <xf numFmtId="16" fontId="0" fillId="0" borderId="22" xfId="0" applyNumberFormat="1" applyBorder="1" applyAlignment="1" applyProtection="1">
      <alignment horizontal="center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164" fontId="0" fillId="4" borderId="12" xfId="0" applyNumberForma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27" xfId="0" applyBorder="1" applyAlignment="1" applyProtection="1">
      <alignment horizontal="center" vertical="center"/>
      <protection hidden="1"/>
    </xf>
    <xf numFmtId="164" fontId="0" fillId="4" borderId="14" xfId="0" applyNumberForma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hidden="1"/>
    </xf>
    <xf numFmtId="164" fontId="0" fillId="4" borderId="20" xfId="0" applyNumberForma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0" fillId="0" borderId="18" xfId="0" applyBorder="1" applyAlignment="1" applyProtection="1">
      <alignment horizontal="center" vertical="center"/>
      <protection hidden="1"/>
    </xf>
    <xf numFmtId="164" fontId="0" fillId="0" borderId="21" xfId="0" applyNumberFormat="1" applyBorder="1" applyAlignment="1">
      <alignment horizontal="center" vertical="center"/>
    </xf>
    <xf numFmtId="16" fontId="0" fillId="0" borderId="18" xfId="0" applyNumberFormat="1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0" fontId="0" fillId="0" borderId="28" xfId="0" applyBorder="1" applyAlignment="1" applyProtection="1">
      <alignment horizontal="center" vertical="center"/>
      <protection hidden="1"/>
    </xf>
    <xf numFmtId="0" fontId="0" fillId="0" borderId="29" xfId="0" applyBorder="1" applyAlignment="1" applyProtection="1">
      <alignment horizontal="center" vertical="center"/>
      <protection hidden="1"/>
    </xf>
    <xf numFmtId="164" fontId="0" fillId="4" borderId="31" xfId="0" applyNumberFormat="1" applyFill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11" xfId="0" applyBorder="1" applyAlignment="1" applyProtection="1">
      <alignment horizontal="center" vertical="center" wrapText="1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6" xfId="0" applyBorder="1" applyAlignment="1" applyProtection="1">
      <alignment horizontal="center" vertical="center" wrapText="1"/>
      <protection hidden="1"/>
    </xf>
    <xf numFmtId="0" fontId="0" fillId="0" borderId="11" xfId="0" applyBorder="1" applyAlignment="1" applyProtection="1">
      <alignment horizontal="center" vertical="center" wrapText="1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0" fontId="0" fillId="0" borderId="26" xfId="0" applyBorder="1" applyAlignment="1" applyProtection="1">
      <alignment horizontal="center" vertical="center" wrapText="1"/>
      <protection hidden="1"/>
    </xf>
    <xf numFmtId="0" fontId="0" fillId="0" borderId="6" xfId="0" applyNumberFormat="1" applyBorder="1" applyAlignment="1" applyProtection="1">
      <alignment horizontal="center" vertical="center" wrapText="1"/>
      <protection hidden="1"/>
    </xf>
    <xf numFmtId="0" fontId="0" fillId="0" borderId="11" xfId="0" applyNumberFormat="1" applyBorder="1" applyAlignment="1" applyProtection="1">
      <alignment horizontal="center" vertical="center" wrapText="1"/>
      <protection hidden="1"/>
    </xf>
    <xf numFmtId="0" fontId="0" fillId="0" borderId="14" xfId="0" applyNumberForma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164" fontId="0" fillId="4" borderId="24" xfId="0" applyNumberFormat="1" applyFill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5" xfId="0" applyFont="1" applyBorder="1" applyAlignment="1" applyProtection="1">
      <alignment horizontal="center" vertical="center" wrapText="1"/>
      <protection hidden="1"/>
    </xf>
    <xf numFmtId="0" fontId="0" fillId="0" borderId="32" xfId="0" applyFont="1" applyBorder="1" applyAlignment="1" applyProtection="1">
      <alignment horizontal="center" vertical="center" wrapText="1"/>
      <protection hidden="1"/>
    </xf>
    <xf numFmtId="0" fontId="0" fillId="0" borderId="33" xfId="0" applyFont="1" applyBorder="1" applyAlignment="1" applyProtection="1">
      <alignment horizontal="center" vertical="center" wrapText="1"/>
      <protection hidden="1"/>
    </xf>
    <xf numFmtId="0" fontId="0" fillId="0" borderId="16" xfId="0" applyFont="1" applyBorder="1" applyAlignment="1" applyProtection="1">
      <alignment horizontal="center" vertical="center" wrapText="1"/>
      <protection hidden="1"/>
    </xf>
    <xf numFmtId="0" fontId="0" fillId="0" borderId="15" xfId="0" applyFont="1" applyBorder="1" applyAlignment="1" applyProtection="1">
      <alignment horizontal="center" vertical="center" wrapText="1"/>
      <protection hidden="1"/>
    </xf>
    <xf numFmtId="0" fontId="0" fillId="0" borderId="17" xfId="0" applyBorder="1" applyAlignment="1" applyProtection="1">
      <alignment horizontal="center" vertical="center" wrapText="1"/>
      <protection hidden="1"/>
    </xf>
    <xf numFmtId="0" fontId="0" fillId="0" borderId="5" xfId="0" applyBorder="1" applyAlignment="1" applyProtection="1">
      <alignment horizontal="center" vertical="center" wrapText="1"/>
      <protection hidden="1"/>
    </xf>
    <xf numFmtId="0" fontId="0" fillId="0" borderId="15" xfId="0" applyFont="1" applyBorder="1" applyAlignment="1" applyProtection="1">
      <alignment horizontal="center" vertical="center" wrapText="1"/>
      <protection hidden="1"/>
    </xf>
    <xf numFmtId="20" fontId="2" fillId="0" borderId="7" xfId="0" applyNumberFormat="1" applyFont="1" applyFill="1" applyBorder="1" applyAlignment="1" applyProtection="1">
      <alignment horizontal="center" vertical="center"/>
      <protection hidden="1"/>
    </xf>
    <xf numFmtId="0" fontId="3" fillId="0" borderId="34" xfId="0" applyFont="1" applyBorder="1" applyAlignment="1">
      <alignment horizontal="center" vertical="center"/>
    </xf>
    <xf numFmtId="14" fontId="1" fillId="0" borderId="36" xfId="0" applyNumberFormat="1" applyFont="1" applyFill="1" applyBorder="1" applyAlignment="1" applyProtection="1">
      <alignment horizontal="center" vertical="center"/>
      <protection hidden="1"/>
    </xf>
    <xf numFmtId="14" fontId="1" fillId="0" borderId="35" xfId="0" applyNumberFormat="1" applyFont="1" applyFill="1" applyBorder="1" applyAlignment="1" applyProtection="1">
      <alignment horizontal="center" vertical="center"/>
      <protection hidden="1"/>
    </xf>
    <xf numFmtId="20" fontId="1" fillId="0" borderId="23" xfId="0" applyNumberFormat="1" applyFont="1" applyFill="1" applyBorder="1" applyAlignment="1" applyProtection="1">
      <alignment horizontal="center" vertical="center"/>
      <protection hidden="1"/>
    </xf>
    <xf numFmtId="14" fontId="1" fillId="0" borderId="37" xfId="0" applyNumberFormat="1" applyFont="1" applyFill="1" applyBorder="1" applyAlignment="1" applyProtection="1">
      <alignment horizontal="center" vertical="center"/>
      <protection hidden="1"/>
    </xf>
    <xf numFmtId="3" fontId="2" fillId="5" borderId="16" xfId="0" applyNumberFormat="1" applyFont="1" applyFill="1" applyBorder="1" applyAlignment="1" applyProtection="1">
      <alignment horizontal="right" indent="2"/>
      <protection locked="0" hidden="1"/>
    </xf>
    <xf numFmtId="3" fontId="0" fillId="0" borderId="23" xfId="0" applyNumberFormat="1" applyBorder="1" applyAlignment="1" applyProtection="1">
      <alignment horizontal="right" vertical="center" indent="2"/>
      <protection hidden="1"/>
    </xf>
    <xf numFmtId="3" fontId="0" fillId="0" borderId="24" xfId="0" applyNumberFormat="1" applyBorder="1" applyAlignment="1" applyProtection="1">
      <alignment horizontal="right" vertical="center" indent="2"/>
      <protection hidden="1"/>
    </xf>
    <xf numFmtId="3" fontId="0" fillId="0" borderId="18" xfId="0" applyNumberFormat="1" applyBorder="1" applyAlignment="1" applyProtection="1">
      <alignment horizontal="right" vertical="center" indent="2"/>
      <protection hidden="1"/>
    </xf>
    <xf numFmtId="3" fontId="0" fillId="0" borderId="12" xfId="0" applyNumberFormat="1" applyBorder="1" applyAlignment="1" applyProtection="1">
      <alignment horizontal="right" vertical="center" indent="2"/>
      <protection hidden="1"/>
    </xf>
    <xf numFmtId="3" fontId="0" fillId="0" borderId="26" xfId="0" applyNumberFormat="1" applyBorder="1" applyAlignment="1" applyProtection="1">
      <alignment horizontal="right" vertical="center" indent="2"/>
      <protection hidden="1"/>
    </xf>
    <xf numFmtId="3" fontId="0" fillId="0" borderId="14" xfId="0" applyNumberFormat="1" applyBorder="1" applyAlignment="1" applyProtection="1">
      <alignment horizontal="right" vertical="center" indent="2"/>
      <protection hidden="1"/>
    </xf>
    <xf numFmtId="3" fontId="0" fillId="0" borderId="3" xfId="0" applyNumberFormat="1" applyBorder="1" applyAlignment="1" applyProtection="1">
      <alignment horizontal="right" vertical="center" indent="2"/>
      <protection hidden="1"/>
    </xf>
    <xf numFmtId="3" fontId="0" fillId="0" borderId="9" xfId="0" applyNumberFormat="1" applyBorder="1" applyAlignment="1" applyProtection="1">
      <alignment horizontal="right" vertical="center" indent="2"/>
      <protection hidden="1"/>
    </xf>
    <xf numFmtId="3" fontId="0" fillId="4" borderId="18" xfId="0" applyNumberFormat="1" applyFill="1" applyBorder="1" applyAlignment="1" applyProtection="1">
      <alignment horizontal="right" vertical="center" indent="2"/>
      <protection hidden="1"/>
    </xf>
    <xf numFmtId="3" fontId="0" fillId="4" borderId="12" xfId="0" applyNumberFormat="1" applyFill="1" applyBorder="1" applyAlignment="1" applyProtection="1">
      <alignment horizontal="right" vertical="center" indent="2"/>
      <protection hidden="1"/>
    </xf>
    <xf numFmtId="3" fontId="0" fillId="0" borderId="29" xfId="0" applyNumberFormat="1" applyBorder="1" applyAlignment="1" applyProtection="1">
      <alignment horizontal="right" vertical="center" indent="2"/>
      <protection hidden="1"/>
    </xf>
    <xf numFmtId="3" fontId="0" fillId="4" borderId="29" xfId="0" applyNumberFormat="1" applyFill="1" applyBorder="1" applyAlignment="1" applyProtection="1">
      <alignment horizontal="right" vertical="center" indent="2"/>
      <protection hidden="1"/>
    </xf>
    <xf numFmtId="3" fontId="0" fillId="4" borderId="30" xfId="0" applyNumberFormat="1" applyFill="1" applyBorder="1" applyAlignment="1" applyProtection="1">
      <alignment horizontal="right" vertical="center" indent="2"/>
      <protection hidden="1"/>
    </xf>
    <xf numFmtId="0" fontId="0" fillId="2" borderId="15" xfId="0" applyFont="1" applyFill="1" applyBorder="1" applyAlignment="1" applyProtection="1">
      <alignment horizontal="center" vertical="center"/>
      <protection locked="0" hidden="1"/>
    </xf>
    <xf numFmtId="0" fontId="4" fillId="3" borderId="20" xfId="0" quotePrefix="1" applyFont="1" applyFill="1" applyBorder="1" applyAlignment="1" applyProtection="1">
      <alignment horizontal="center" vertical="center"/>
      <protection hidden="1"/>
    </xf>
    <xf numFmtId="0" fontId="4" fillId="3" borderId="21" xfId="0" applyFont="1" applyFill="1" applyBorder="1" applyAlignment="1" applyProtection="1">
      <alignment horizontal="center" vertical="center"/>
      <protection hidden="1"/>
    </xf>
    <xf numFmtId="0" fontId="0" fillId="0" borderId="15" xfId="0" applyFont="1" applyFill="1" applyBorder="1" applyAlignment="1" applyProtection="1">
      <alignment horizontal="center"/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BIDONS%20YABON%20VIERGE%2020.08.1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SAMEDI"/>
      <sheetName val="ARBORESCENCE"/>
      <sheetName val="SYN_JOUR"/>
      <sheetName val="SYN_SEMAINE"/>
      <sheetName val="Feuil1"/>
      <sheetName val="M_CAPA"/>
      <sheetName val="M_RECETTE"/>
      <sheetName val="RP_LUNDI"/>
      <sheetName val="RP_MARDI"/>
      <sheetName val="RP_MERCREDI"/>
      <sheetName val="RP_JEUDI"/>
      <sheetName val="RP_VENDREDI"/>
      <sheetName val="RP_SAMED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P3" t="str">
            <v>Arret_Tech</v>
          </cell>
        </row>
        <row r="4">
          <cell r="P4" t="str">
            <v>Arret_Orga</v>
          </cell>
        </row>
        <row r="5">
          <cell r="P5" t="str">
            <v>Attentes</v>
          </cell>
        </row>
        <row r="6">
          <cell r="P6" t="str">
            <v>RD_Essai</v>
          </cell>
        </row>
        <row r="7">
          <cell r="P7" t="str">
            <v>Commentaires_opérateurs</v>
          </cell>
          <cell r="X7" t="str">
            <v>2/1 sauces aux fruits jaunes</v>
          </cell>
        </row>
        <row r="8">
          <cell r="X8" t="str">
            <v>2/1 sauces aux fruits rouges</v>
          </cell>
        </row>
        <row r="9">
          <cell r="X9" t="str">
            <v>2/1 Lukull kirshen</v>
          </cell>
        </row>
        <row r="10">
          <cell r="X10" t="str">
            <v>2/1 Lukull Rote Grutze</v>
          </cell>
        </row>
        <row r="11">
          <cell r="X11" t="str">
            <v>2/1 Milchreiss</v>
          </cell>
        </row>
        <row r="12">
          <cell r="X12" t="str">
            <v>3/1 CD VANILLE</v>
          </cell>
        </row>
        <row r="13">
          <cell r="X13" t="str">
            <v>3/1 CD CREOLE</v>
          </cell>
        </row>
        <row r="14">
          <cell r="X14" t="str">
            <v>3/1 sauce au chocolats</v>
          </cell>
        </row>
        <row r="15">
          <cell r="X15" t="str">
            <v>3/1 CD CAFE AU LAIT</v>
          </cell>
        </row>
        <row r="16">
          <cell r="X16" t="str">
            <v>3/1 CD PRALINE</v>
          </cell>
        </row>
        <row r="17">
          <cell r="X17" t="str">
            <v>3/1 RAL</v>
          </cell>
        </row>
        <row r="18">
          <cell r="X18" t="str">
            <v>3/1 CD CARAMEL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5"/>
  <sheetViews>
    <sheetView tabSelected="1" workbookViewId="0">
      <selection activeCell="E1" sqref="E1"/>
    </sheetView>
  </sheetViews>
  <sheetFormatPr baseColWidth="10" defaultRowHeight="14.4"/>
  <cols>
    <col min="4" max="4" width="10.6640625" customWidth="1"/>
    <col min="5" max="5" width="25.77734375" customWidth="1"/>
  </cols>
  <sheetData>
    <row r="1" spans="1:5" ht="16.2" thickBot="1">
      <c r="A1" s="1" t="s">
        <v>0</v>
      </c>
      <c r="B1" s="2" t="s">
        <v>1</v>
      </c>
      <c r="C1" s="66">
        <v>0.20833333333333334</v>
      </c>
      <c r="D1" s="67"/>
      <c r="E1" s="82" t="s">
        <v>32</v>
      </c>
    </row>
    <row r="2" spans="1:5" ht="15.6">
      <c r="A2" s="4" t="s">
        <v>2</v>
      </c>
      <c r="B2" s="5" t="s">
        <v>3</v>
      </c>
      <c r="C2" s="6">
        <v>0.20833333333333334</v>
      </c>
      <c r="D2" s="13"/>
      <c r="E2" s="83"/>
    </row>
    <row r="3" spans="1:5" ht="15.6">
      <c r="A3" s="4" t="s">
        <v>4</v>
      </c>
      <c r="B3" s="7"/>
      <c r="C3" s="10">
        <v>0.21527777777777779</v>
      </c>
      <c r="D3" s="13"/>
      <c r="E3" s="84"/>
    </row>
    <row r="4" spans="1:5" ht="16.8" thickBot="1">
      <c r="A4" s="8" t="s">
        <v>5</v>
      </c>
      <c r="B4" s="63">
        <f>_xlfn.ISOWEEKNUM(B3)</f>
        <v>52</v>
      </c>
      <c r="C4" s="62">
        <v>0.21527777777777779</v>
      </c>
      <c r="D4" s="13"/>
      <c r="E4" s="84"/>
    </row>
    <row r="5" spans="1:5" ht="15.6">
      <c r="A5" s="3"/>
      <c r="B5" s="3"/>
      <c r="C5" s="10">
        <v>0.22222222222222199</v>
      </c>
      <c r="D5" s="13"/>
      <c r="E5" s="84"/>
    </row>
    <row r="6" spans="1:5" ht="15.6">
      <c r="A6" s="3"/>
      <c r="B6" s="3"/>
      <c r="C6" s="11">
        <v>0.22222222222222199</v>
      </c>
      <c r="D6" s="13"/>
      <c r="E6" s="84"/>
    </row>
    <row r="7" spans="1:5" ht="15.6">
      <c r="A7" s="3"/>
      <c r="B7" s="3"/>
      <c r="C7" s="10">
        <v>0.22916666666666699</v>
      </c>
      <c r="D7" s="13"/>
      <c r="E7" s="84"/>
    </row>
    <row r="8" spans="1:5" ht="15.6">
      <c r="A8" s="3"/>
      <c r="B8" s="3"/>
      <c r="C8" s="11">
        <v>0.22916666666666699</v>
      </c>
      <c r="D8" s="13"/>
      <c r="E8" s="84"/>
    </row>
    <row r="9" spans="1:5" ht="15.6">
      <c r="A9" s="3"/>
      <c r="B9" s="3"/>
      <c r="C9" s="10">
        <v>0.23611111111111099</v>
      </c>
      <c r="D9" s="13"/>
      <c r="E9" s="84"/>
    </row>
    <row r="10" spans="1:5" ht="15.6">
      <c r="A10" s="3"/>
      <c r="B10" s="3"/>
      <c r="C10" s="11">
        <v>0.23611111111111099</v>
      </c>
      <c r="D10" s="13"/>
      <c r="E10" s="84"/>
    </row>
    <row r="11" spans="1:5" ht="15.6">
      <c r="A11" s="3"/>
      <c r="B11" s="3"/>
      <c r="C11" s="10">
        <v>0.243055555555556</v>
      </c>
      <c r="D11" s="13"/>
      <c r="E11" s="84"/>
    </row>
    <row r="12" spans="1:5" ht="16.2" thickBot="1">
      <c r="A12" s="3"/>
      <c r="B12" s="3"/>
      <c r="C12" s="11">
        <v>0.243055555555556</v>
      </c>
      <c r="D12" s="64"/>
      <c r="E12" s="84"/>
    </row>
    <row r="13" spans="1:5" ht="16.2" thickBot="1">
      <c r="A13" s="9" t="s">
        <v>6</v>
      </c>
      <c r="B13" s="68">
        <f ca="1">IF(E1="","",OFFSET(Feuil2!G1,MATCH(E1,Feuil2!D2:D22,0),0))</f>
        <v>785</v>
      </c>
      <c r="C13" s="12" t="s">
        <v>7</v>
      </c>
      <c r="D13" s="65"/>
      <c r="E13" s="85"/>
    </row>
    <row r="15" spans="1:5">
      <c r="B15" t="s">
        <v>40</v>
      </c>
    </row>
  </sheetData>
  <dataValidations count="1">
    <dataValidation type="list" allowBlank="1" showInputMessage="1" showErrorMessage="1" sqref="E1">
      <formula1>Feuil2!D2:D22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2"/>
  <sheetViews>
    <sheetView workbookViewId="0">
      <selection activeCell="G24" sqref="G24"/>
    </sheetView>
  </sheetViews>
  <sheetFormatPr baseColWidth="10" defaultRowHeight="14.4"/>
  <cols>
    <col min="4" max="4" width="25.77734375" customWidth="1"/>
    <col min="5" max="7" width="12.77734375" customWidth="1"/>
  </cols>
  <sheetData>
    <row r="1" spans="1:9" ht="43.8" thickBot="1">
      <c r="A1" s="55" t="s">
        <v>8</v>
      </c>
      <c r="B1" s="56"/>
      <c r="C1" s="57" t="s">
        <v>9</v>
      </c>
      <c r="D1" s="58"/>
      <c r="E1" s="59" t="s">
        <v>10</v>
      </c>
      <c r="F1" s="60" t="s">
        <v>35</v>
      </c>
      <c r="G1" s="61" t="s">
        <v>11</v>
      </c>
      <c r="H1" s="54" t="s">
        <v>12</v>
      </c>
      <c r="I1" s="54" t="s">
        <v>13</v>
      </c>
    </row>
    <row r="2" spans="1:9">
      <c r="A2" s="41" t="s">
        <v>14</v>
      </c>
      <c r="B2" s="41" t="s">
        <v>36</v>
      </c>
      <c r="C2" s="46" t="s">
        <v>15</v>
      </c>
      <c r="D2" s="14" t="s">
        <v>38</v>
      </c>
      <c r="E2" s="69">
        <v>10000</v>
      </c>
      <c r="F2" s="70">
        <v>12000</v>
      </c>
      <c r="G2" s="70">
        <v>1260</v>
      </c>
      <c r="H2" s="50">
        <f>11000/((11000/(I2*G2))-2)/G2</f>
        <v>0.50172308939793231</v>
      </c>
      <c r="I2" s="51">
        <v>0.45</v>
      </c>
    </row>
    <row r="3" spans="1:9">
      <c r="A3" s="42"/>
      <c r="B3" s="42"/>
      <c r="C3" s="47"/>
      <c r="D3" s="15" t="s">
        <v>39</v>
      </c>
      <c r="E3" s="71">
        <v>10000</v>
      </c>
      <c r="F3" s="72">
        <v>12000</v>
      </c>
      <c r="G3" s="72">
        <v>1261</v>
      </c>
      <c r="H3" s="22">
        <f>11000/((11000/(I3*G3))-2)/G3</f>
        <v>0.50176886194767412</v>
      </c>
      <c r="I3" s="23">
        <v>0.45</v>
      </c>
    </row>
    <row r="4" spans="1:9">
      <c r="A4" s="42"/>
      <c r="B4" s="42"/>
      <c r="C4" s="47"/>
      <c r="D4" s="17" t="s">
        <v>16</v>
      </c>
      <c r="E4" s="71">
        <v>10000</v>
      </c>
      <c r="F4" s="72">
        <v>12000</v>
      </c>
      <c r="G4" s="72">
        <v>1262</v>
      </c>
      <c r="H4" s="22">
        <f>11000/((11000/(I4*G4))-2)/G4</f>
        <v>0.50181464284990163</v>
      </c>
      <c r="I4" s="23">
        <v>0.45</v>
      </c>
    </row>
    <row r="5" spans="1:9">
      <c r="A5" s="42"/>
      <c r="B5" s="42"/>
      <c r="C5" s="47"/>
      <c r="D5" s="18" t="s">
        <v>17</v>
      </c>
      <c r="E5" s="71">
        <v>10000</v>
      </c>
      <c r="F5" s="72">
        <v>12000</v>
      </c>
      <c r="G5" s="72">
        <v>1263</v>
      </c>
      <c r="H5" s="22">
        <f>11000/((11000/(I5*G5))-2)/G5</f>
        <v>0.50186043210690134</v>
      </c>
      <c r="I5" s="23">
        <v>0.45</v>
      </c>
    </row>
    <row r="6" spans="1:9" ht="15" thickBot="1">
      <c r="A6" s="42"/>
      <c r="B6" s="42"/>
      <c r="C6" s="48"/>
      <c r="D6" s="19" t="s">
        <v>18</v>
      </c>
      <c r="E6" s="73">
        <v>10000</v>
      </c>
      <c r="F6" s="74">
        <v>12000</v>
      </c>
      <c r="G6" s="74">
        <v>1264</v>
      </c>
      <c r="H6" s="25">
        <f>11000/((11000/(I6*G6))-2)/G6</f>
        <v>0.50190622972096044</v>
      </c>
      <c r="I6" s="52">
        <v>0.45</v>
      </c>
    </row>
    <row r="7" spans="1:9">
      <c r="A7" s="42"/>
      <c r="B7" s="44"/>
      <c r="C7" s="41" t="s">
        <v>19</v>
      </c>
      <c r="D7" s="20" t="s">
        <v>20</v>
      </c>
      <c r="E7" s="70">
        <v>10000</v>
      </c>
      <c r="F7" s="70">
        <v>12000</v>
      </c>
      <c r="G7" s="70">
        <v>900</v>
      </c>
      <c r="H7" s="50">
        <f t="shared" ref="H7:H13" si="0">7200/((7200/(I7*G7))-2)/G7</f>
        <v>0.50704225352112675</v>
      </c>
      <c r="I7" s="53">
        <v>0.45</v>
      </c>
    </row>
    <row r="8" spans="1:9">
      <c r="A8" s="42"/>
      <c r="B8" s="44"/>
      <c r="C8" s="42"/>
      <c r="D8" s="21" t="s">
        <v>21</v>
      </c>
      <c r="E8" s="72">
        <v>10000</v>
      </c>
      <c r="F8" s="72">
        <v>12000</v>
      </c>
      <c r="G8" s="72">
        <v>901</v>
      </c>
      <c r="H8" s="22">
        <f t="shared" si="0"/>
        <v>0.50711367798281448</v>
      </c>
      <c r="I8" s="23">
        <v>0.45</v>
      </c>
    </row>
    <row r="9" spans="1:9">
      <c r="A9" s="42"/>
      <c r="B9" s="44"/>
      <c r="C9" s="42"/>
      <c r="D9" s="21" t="s">
        <v>37</v>
      </c>
      <c r="E9" s="72">
        <v>10000</v>
      </c>
      <c r="F9" s="72">
        <v>12000</v>
      </c>
      <c r="G9" s="72">
        <v>902</v>
      </c>
      <c r="H9" s="22">
        <f t="shared" si="0"/>
        <v>0.50718512256973802</v>
      </c>
      <c r="I9" s="23">
        <v>0.45</v>
      </c>
    </row>
    <row r="10" spans="1:9">
      <c r="A10" s="42"/>
      <c r="B10" s="44"/>
      <c r="C10" s="42"/>
      <c r="D10" s="21" t="s">
        <v>22</v>
      </c>
      <c r="E10" s="72">
        <v>10000</v>
      </c>
      <c r="F10" s="72">
        <v>12000</v>
      </c>
      <c r="G10" s="72">
        <v>903</v>
      </c>
      <c r="H10" s="22">
        <f t="shared" si="0"/>
        <v>0.50725658729040446</v>
      </c>
      <c r="I10" s="23">
        <v>0.45</v>
      </c>
    </row>
    <row r="11" spans="1:9">
      <c r="A11" s="42"/>
      <c r="B11" s="44"/>
      <c r="C11" s="42"/>
      <c r="D11" s="21" t="s">
        <v>23</v>
      </c>
      <c r="E11" s="72">
        <v>10000</v>
      </c>
      <c r="F11" s="72">
        <v>12000</v>
      </c>
      <c r="G11" s="72">
        <v>904</v>
      </c>
      <c r="H11" s="22">
        <f t="shared" si="0"/>
        <v>0.50732807215332587</v>
      </c>
      <c r="I11" s="23">
        <v>0.45</v>
      </c>
    </row>
    <row r="12" spans="1:9">
      <c r="A12" s="42"/>
      <c r="B12" s="44"/>
      <c r="C12" s="42"/>
      <c r="D12" s="21" t="s">
        <v>24</v>
      </c>
      <c r="E12" s="72">
        <v>10000</v>
      </c>
      <c r="F12" s="72">
        <v>12000</v>
      </c>
      <c r="G12" s="72">
        <v>905</v>
      </c>
      <c r="H12" s="22">
        <f t="shared" si="0"/>
        <v>0.507399577167019</v>
      </c>
      <c r="I12" s="23">
        <v>0.45</v>
      </c>
    </row>
    <row r="13" spans="1:9" ht="15" thickBot="1">
      <c r="A13" s="42"/>
      <c r="B13" s="44"/>
      <c r="C13" s="43"/>
      <c r="D13" s="24" t="s">
        <v>25</v>
      </c>
      <c r="E13" s="74">
        <v>10000</v>
      </c>
      <c r="F13" s="74">
        <v>12000</v>
      </c>
      <c r="G13" s="74">
        <v>906</v>
      </c>
      <c r="H13" s="25">
        <f t="shared" si="0"/>
        <v>0.50747110234000559</v>
      </c>
      <c r="I13" s="26">
        <v>0.45</v>
      </c>
    </row>
    <row r="14" spans="1:9">
      <c r="A14" s="42"/>
      <c r="B14" s="44"/>
      <c r="C14" s="41" t="s">
        <v>26</v>
      </c>
      <c r="D14" s="27" t="s">
        <v>27</v>
      </c>
      <c r="E14" s="75">
        <v>10000</v>
      </c>
      <c r="F14" s="75">
        <v>12000</v>
      </c>
      <c r="G14" s="76">
        <v>780</v>
      </c>
      <c r="H14" s="28">
        <f t="shared" ref="H14:H21" si="1">6240/((6240/(I14*G14))-2)/G14</f>
        <v>0.50704225352112675</v>
      </c>
      <c r="I14" s="29">
        <v>0.45</v>
      </c>
    </row>
    <row r="15" spans="1:9">
      <c r="A15" s="42"/>
      <c r="B15" s="44"/>
      <c r="C15" s="42"/>
      <c r="D15" s="30" t="s">
        <v>28</v>
      </c>
      <c r="E15" s="71">
        <v>10000</v>
      </c>
      <c r="F15" s="71">
        <v>12000</v>
      </c>
      <c r="G15" s="72">
        <v>781</v>
      </c>
      <c r="H15" s="16">
        <f t="shared" si="1"/>
        <v>0.50712466814758628</v>
      </c>
      <c r="I15" s="31">
        <v>0.45</v>
      </c>
    </row>
    <row r="16" spans="1:9">
      <c r="A16" s="42"/>
      <c r="B16" s="44"/>
      <c r="C16" s="42"/>
      <c r="D16" s="30" t="s">
        <v>29</v>
      </c>
      <c r="E16" s="71">
        <v>10000</v>
      </c>
      <c r="F16" s="71">
        <v>12000</v>
      </c>
      <c r="G16" s="72">
        <v>782</v>
      </c>
      <c r="H16" s="16">
        <f t="shared" si="1"/>
        <v>0.50720710956974102</v>
      </c>
      <c r="I16" s="31">
        <v>0.45</v>
      </c>
    </row>
    <row r="17" spans="1:9">
      <c r="A17" s="42"/>
      <c r="B17" s="44"/>
      <c r="C17" s="42"/>
      <c r="D17" s="30" t="s">
        <v>30</v>
      </c>
      <c r="E17" s="71">
        <v>10000</v>
      </c>
      <c r="F17" s="71">
        <v>12000</v>
      </c>
      <c r="G17" s="72">
        <v>783</v>
      </c>
      <c r="H17" s="16">
        <f t="shared" si="1"/>
        <v>0.5072895778006612</v>
      </c>
      <c r="I17" s="31">
        <v>0.45</v>
      </c>
    </row>
    <row r="18" spans="1:9" ht="15" thickBot="1">
      <c r="A18" s="43"/>
      <c r="B18" s="45"/>
      <c r="C18" s="42"/>
      <c r="D18" s="30" t="s">
        <v>31</v>
      </c>
      <c r="E18" s="71">
        <v>10000</v>
      </c>
      <c r="F18" s="71">
        <v>12000</v>
      </c>
      <c r="G18" s="72">
        <v>784</v>
      </c>
      <c r="H18" s="16">
        <f t="shared" si="1"/>
        <v>0.50737207285342589</v>
      </c>
      <c r="I18" s="31">
        <v>0.45</v>
      </c>
    </row>
    <row r="19" spans="1:9">
      <c r="A19" s="41"/>
      <c r="B19" s="49"/>
      <c r="C19" s="42"/>
      <c r="D19" s="32" t="s">
        <v>32</v>
      </c>
      <c r="E19" s="71">
        <v>4150</v>
      </c>
      <c r="F19" s="71">
        <v>4150</v>
      </c>
      <c r="G19" s="72">
        <v>785</v>
      </c>
      <c r="H19" s="16">
        <f t="shared" si="1"/>
        <v>0.5074545947411222</v>
      </c>
      <c r="I19" s="31">
        <v>0.45</v>
      </c>
    </row>
    <row r="20" spans="1:9">
      <c r="A20" s="42"/>
      <c r="B20" s="49"/>
      <c r="C20" s="42"/>
      <c r="D20" s="33" t="s">
        <v>29</v>
      </c>
      <c r="E20" s="71">
        <v>4150</v>
      </c>
      <c r="F20" s="71">
        <v>4150</v>
      </c>
      <c r="G20" s="72">
        <v>786</v>
      </c>
      <c r="H20" s="16">
        <f t="shared" si="1"/>
        <v>0.50753714347684631</v>
      </c>
      <c r="I20" s="31">
        <v>0.45</v>
      </c>
    </row>
    <row r="21" spans="1:9">
      <c r="A21" s="39"/>
      <c r="B21" s="34"/>
      <c r="C21" s="42"/>
      <c r="D21" s="35" t="s">
        <v>33</v>
      </c>
      <c r="E21" s="71">
        <v>9600</v>
      </c>
      <c r="F21" s="77">
        <v>10750</v>
      </c>
      <c r="G21" s="78">
        <v>787</v>
      </c>
      <c r="H21" s="16">
        <f t="shared" si="1"/>
        <v>0.50761971907370251</v>
      </c>
      <c r="I21" s="31">
        <v>0.45</v>
      </c>
    </row>
    <row r="22" spans="1:9" ht="15" thickBot="1">
      <c r="A22" s="40"/>
      <c r="B22" s="40"/>
      <c r="C22" s="43"/>
      <c r="D22" s="36" t="s">
        <v>34</v>
      </c>
      <c r="E22" s="79"/>
      <c r="F22" s="80"/>
      <c r="G22" s="81">
        <v>788</v>
      </c>
      <c r="H22" s="37">
        <f>6240/((6240/(I22*G22))-2)/G21</f>
        <v>0.50834743249975267</v>
      </c>
      <c r="I22" s="38">
        <v>0.45</v>
      </c>
    </row>
  </sheetData>
  <mergeCells count="9">
    <mergeCell ref="A1:B1"/>
    <mergeCell ref="C1:D1"/>
    <mergeCell ref="A2:A18"/>
    <mergeCell ref="B2:B18"/>
    <mergeCell ref="C2:C6"/>
    <mergeCell ref="C7:C13"/>
    <mergeCell ref="C14:C22"/>
    <mergeCell ref="A19:A20"/>
    <mergeCell ref="B19:B2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cailteux</dc:creator>
  <cp:lastModifiedBy>anonyme</cp:lastModifiedBy>
  <dcterms:created xsi:type="dcterms:W3CDTF">2018-08-22T13:48:44Z</dcterms:created>
  <dcterms:modified xsi:type="dcterms:W3CDTF">2018-08-22T23:02:15Z</dcterms:modified>
</cp:coreProperties>
</file>