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2.bin" ContentType="application/vnd.ms-office.activeX"/>
  <Override PartName="/xl/activeX/activeX4.bin" ContentType="application/vnd.ms-office.activeX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emf" ContentType="image/x-emf"/>
  <Override PartName="/xl/drawings/drawing4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activeX/activeX3.bin" ContentType="application/vnd.ms-office.activeX"/>
  <Override PartName="/xl/drawings/drawing9.xml" ContentType="application/vnd.openxmlformats-officedocument.drawing+xml"/>
  <Override PartName="/xl/worksheets/sheet14.xml" ContentType="application/vnd.openxmlformats-officedocument.spreadsheetml.worksheet+xml"/>
  <Override PartName="/xl/activeX/activeX1.bin" ContentType="application/vnd.ms-office.activeX"/>
  <Override PartName="/xl/drawings/drawing7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120" yWindow="60" windowWidth="12516" windowHeight="9432" tabRatio="884" activeTab="3"/>
  </bookViews>
  <sheets>
    <sheet name="Feuil1" sheetId="1" r:id="rId1"/>
    <sheet name="ACCUEIL" sheetId="95" r:id="rId2"/>
    <sheet name="ACCUEIL 82" sheetId="2" r:id="rId3"/>
    <sheet name="ACCUEIL 81" sheetId="96" r:id="rId4"/>
    <sheet name="ENTREPRISE81" sheetId="97" r:id="rId5"/>
    <sheet name="ENTREPRISE" sheetId="3" r:id="rId6"/>
    <sheet name="RECHERCHE" sheetId="4" r:id="rId7"/>
    <sheet name="SERVAL" sheetId="5" state="hidden" r:id="rId8"/>
    <sheet name="SERIE DE PRIX" sheetId="6" state="hidden" r:id="rId9"/>
    <sheet name="NORMES" sheetId="7" state="hidden" r:id="rId10"/>
    <sheet name="CONVENTIONS" sheetId="8" state="hidden" r:id="rId11"/>
    <sheet name="ListETPM" sheetId="138" state="veryHidden" r:id="rId12"/>
    <sheet name="RECHERCHE81" sheetId="98" r:id="rId13"/>
    <sheet name="MARCHE ENTREPRISE" sheetId="9" r:id="rId14"/>
    <sheet name="MARCHE ENTREPRISE81" sheetId="99" r:id="rId15"/>
    <sheet name="COMMUNE81" sheetId="137" r:id="rId16"/>
    <sheet name="COMMUNE" sheetId="10" r:id="rId17"/>
    <sheet name="Recherche NOM" sheetId="11" r:id="rId18"/>
  </sheets>
  <externalReferences>
    <externalReference r:id="rId19"/>
    <externalReference r:id="rId20"/>
    <externalReference r:id="rId21"/>
  </externalReferences>
  <definedNames>
    <definedName name="_xlnm._FilterDatabase" localSheetId="16" hidden="1">COMMUNE!$O$1:$AZ$186</definedName>
    <definedName name="_xlnm._FilterDatabase" localSheetId="15" hidden="1">COMMUNE81!$A$1:$BZ$1</definedName>
    <definedName name="_xlnm._FilterDatabase" localSheetId="6" hidden="1">RECHERCHE!$A$1:$I$1</definedName>
    <definedName name="_xlnm._FilterDatabase" localSheetId="17" hidden="1">'Recherche NOM'!$A$1:$I$399</definedName>
    <definedName name="_xlnm._FilterDatabase" localSheetId="12" hidden="1">RECHERCHE81!$A$1:$I$1</definedName>
    <definedName name="A">#REF!</definedName>
    <definedName name="affichage">INDIRECT(VLOOKUP([1]Tableur!$M$4,[1]Images!$A$1:$C$6,2,0))</definedName>
    <definedName name="CBT">[2]feuil2!$A$2:$A$30</definedName>
    <definedName name="CHTA">[2]Feuil3!$A$2:$A$50</definedName>
    <definedName name="Imag">'Recherche NOM'!$A:$A</definedName>
    <definedName name="Liste">#REF!</definedName>
    <definedName name="MOIS" comment="MOIS" localSheetId="3">#REF!</definedName>
    <definedName name="MOIS" comment="MOIS" localSheetId="15">#REF!</definedName>
    <definedName name="MOIS" comment="MOIS" localSheetId="4">#REF!</definedName>
    <definedName name="MOIS" comment="MOIS" localSheetId="14">#REF!</definedName>
    <definedName name="MOIS" comment="MOIS" localSheetId="12">#REF!</definedName>
    <definedName name="MOIS" comment="MOIS">#REF!</definedName>
    <definedName name="Nature">#REF!</definedName>
    <definedName name="Nom">'Recherche NOM'!$A:$A</definedName>
    <definedName name="PBT" comment="Poids du câble BT" localSheetId="3">#REF!</definedName>
    <definedName name="PBT" comment="Poids du câble BT" localSheetId="15">#REF!</definedName>
    <definedName name="PBT" comment="Poids du câble BT" localSheetId="4">#REF!</definedName>
    <definedName name="PBT" comment="Poids du câble BT" localSheetId="14">#REF!</definedName>
    <definedName name="PBT" comment="Poids du câble BT" localSheetId="12">#REF!</definedName>
    <definedName name="PBT" comment="Poids du câble BT">#REF!</definedName>
    <definedName name="Photo">INDIRECT(VLOOKUP([3]Liens!$S$21,'Recherche NOM'!$A:$A,7,0))</definedName>
    <definedName name="Photo_bis">OFFSET('Recherche NOM'!$A$2,MATCH([3]Liens!$R$21,'Recherche NOM'!$A$2,0)-1,)</definedName>
    <definedName name="Puissance">#REF!</definedName>
    <definedName name="Puissance__KVA">#REF!</definedName>
    <definedName name="Puissance_poste">#REF!</definedName>
    <definedName name="Section">#REF!</definedName>
    <definedName name="Z_3ECB5EF0_3A1B_413E_AB93_C9EB57F92C9F_.wvu.Cols" localSheetId="3" hidden="1">'ACCUEIL 81'!$I:$I</definedName>
    <definedName name="Z_3ECB5EF0_3A1B_413E_AB93_C9EB57F92C9F_.wvu.Cols" localSheetId="2" hidden="1">'ACCUEIL 82'!$I:$I</definedName>
    <definedName name="Z_3ECB5EF0_3A1B_413E_AB93_C9EB57F92C9F_.wvu.Cols" localSheetId="6" hidden="1">RECHERCHE!$L:$M</definedName>
    <definedName name="Z_3ECB5EF0_3A1B_413E_AB93_C9EB57F92C9F_.wvu.Cols" localSheetId="12" hidden="1">RECHERCHE81!$L:$M</definedName>
    <definedName name="Z_3ECB5EF0_3A1B_413E_AB93_C9EB57F92C9F_.wvu.FilterData" localSheetId="16" hidden="1">COMMUNE!$O$1:$AK$185</definedName>
    <definedName name="Z_3ECB5EF0_3A1B_413E_AB93_C9EB57F92C9F_.wvu.FilterData" localSheetId="15" hidden="1">COMMUNE81!$O$1:$AK$1</definedName>
    <definedName name="Z_3ECB5EF0_3A1B_413E_AB93_C9EB57F92C9F_.wvu.FilterData" localSheetId="6" hidden="1">RECHERCHE!$A$1:$I$1</definedName>
    <definedName name="Z_3ECB5EF0_3A1B_413E_AB93_C9EB57F92C9F_.wvu.FilterData" localSheetId="17" hidden="1">'Recherche NOM'!$A$1:$I$399</definedName>
    <definedName name="Z_3ECB5EF0_3A1B_413E_AB93_C9EB57F92C9F_.wvu.FilterData" localSheetId="12" hidden="1">RECHERCHE81!$A$1:$I$1</definedName>
    <definedName name="Z_3ECB5EF0_3A1B_413E_AB93_C9EB57F92C9F_.wvu.Rows" localSheetId="3" hidden="1">'ACCUEIL 81'!$1:$1,'ACCUEIL 81'!$25:$25</definedName>
    <definedName name="Z_3ECB5EF0_3A1B_413E_AB93_C9EB57F92C9F_.wvu.Rows" localSheetId="2" hidden="1">'ACCUEIL 82'!$1:$1,'ACCUEIL 82'!$26:$26</definedName>
    <definedName name="Z_3ECB5EF0_3A1B_413E_AB93_C9EB57F92C9F_.wvu.Rows" localSheetId="6" hidden="1">RECHERCHE!$9:$10,RECHERCHE!$21:$24,RECHERCHE!$32:$37,RECHERCHE!$47:$50,RECHERCHE!$61:$63,RECHERCHE!$70:$76,RECHERCHE!$85:$90,RECHERCHE!$94:$102,RECHERCHE!$107:$115,RECHERCHE!$120:$128,RECHERCHE!$133:$141,RECHERCHE!$146:$154,RECHERCHE!$158:$166,RECHERCHE!$169:$170,RECHERCHE!$173:$182,RECHERCHE!$185:$186,RECHERCHE!$189:$198,RECHERCHE!$207:$214,RECHERCHE!$218:$219,RECHERCHE!$222:$232,RECHERCHE!$234:$242</definedName>
    <definedName name="Z_3ECB5EF0_3A1B_413E_AB93_C9EB57F92C9F_.wvu.Rows" localSheetId="12" hidden="1">RECHERCHE81!$9:$10,RECHERCHE81!$21:$24,RECHERCHE81!$32:$37,RECHERCHE81!$47:$50,RECHERCHE81!$61:$63,RECHERCHE81!$70:$76,RECHERCHE81!$85:$89,RECHERCHE81!$94:$102,RECHERCHE81!$107:$115,RECHERCHE81!$120:$128,RECHERCHE81!$133:$141,RECHERCHE81!$146:$154,RECHERCHE81!$158:$166,RECHERCHE81!$169:$170,RECHERCHE81!$173:$182,RECHERCHE81!$185:$186,RECHERCHE81!$189:$198,RECHERCHE81!$207:$214,RECHERCHE81!$218:$219,RECHERCHE81!$222:$232,RECHERCHE81!$234:$242</definedName>
    <definedName name="Z_6523165F_DDE6_47C3_981C_749E6E0FE4E3_.wvu.Cols" localSheetId="3" hidden="1">'ACCUEIL 81'!$I:$I</definedName>
    <definedName name="Z_6523165F_DDE6_47C3_981C_749E6E0FE4E3_.wvu.Cols" localSheetId="2" hidden="1">'ACCUEIL 82'!$I:$I</definedName>
    <definedName name="Z_6523165F_DDE6_47C3_981C_749E6E0FE4E3_.wvu.Cols" localSheetId="6" hidden="1">RECHERCHE!$L:$M</definedName>
    <definedName name="Z_6523165F_DDE6_47C3_981C_749E6E0FE4E3_.wvu.Cols" localSheetId="12" hidden="1">RECHERCHE81!$L:$M</definedName>
    <definedName name="Z_6523165F_DDE6_47C3_981C_749E6E0FE4E3_.wvu.FilterData" localSheetId="16" hidden="1">COMMUNE!$O$1:$AK$185</definedName>
    <definedName name="Z_6523165F_DDE6_47C3_981C_749E6E0FE4E3_.wvu.FilterData" localSheetId="15" hidden="1">COMMUNE81!$O$1:$AK$1</definedName>
    <definedName name="Z_6523165F_DDE6_47C3_981C_749E6E0FE4E3_.wvu.FilterData" localSheetId="6" hidden="1">RECHERCHE!$A$1:$I$1</definedName>
    <definedName name="Z_6523165F_DDE6_47C3_981C_749E6E0FE4E3_.wvu.FilterData" localSheetId="17" hidden="1">'Recherche NOM'!$A$1:$I$399</definedName>
    <definedName name="Z_6523165F_DDE6_47C3_981C_749E6E0FE4E3_.wvu.FilterData" localSheetId="12" hidden="1">RECHERCHE81!$A$1:$I$1</definedName>
    <definedName name="Z_6523165F_DDE6_47C3_981C_749E6E0FE4E3_.wvu.Rows" localSheetId="3" hidden="1">'ACCUEIL 81'!$1:$1,'ACCUEIL 81'!$25:$25</definedName>
    <definedName name="Z_6523165F_DDE6_47C3_981C_749E6E0FE4E3_.wvu.Rows" localSheetId="2" hidden="1">'ACCUEIL 82'!$1:$1,'ACCUEIL 82'!$26:$26</definedName>
    <definedName name="Z_6523165F_DDE6_47C3_981C_749E6E0FE4E3_.wvu.Rows" localSheetId="6" hidden="1">RECHERCHE!$9:$10,RECHERCHE!$21:$24,RECHERCHE!$32:$37,RECHERCHE!$47:$50,RECHERCHE!$61:$63,RECHERCHE!$70:$76,RECHERCHE!$85:$90,RECHERCHE!$94:$102,RECHERCHE!$107:$115,RECHERCHE!$120:$128,RECHERCHE!$133:$141,RECHERCHE!$146:$154,RECHERCHE!$158:$166,RECHERCHE!$169:$170,RECHERCHE!$173:$182,RECHERCHE!$185:$186,RECHERCHE!$189:$198,RECHERCHE!$207:$214,RECHERCHE!$218:$219,RECHERCHE!$222:$232,RECHERCHE!$234:$242</definedName>
    <definedName name="Z_6523165F_DDE6_47C3_981C_749E6E0FE4E3_.wvu.Rows" localSheetId="12" hidden="1">RECHERCHE81!$9:$10,RECHERCHE81!$21:$24,RECHERCHE81!$32:$37,RECHERCHE81!$47:$50,RECHERCHE81!$61:$63,RECHERCHE81!$70:$76,RECHERCHE81!$85:$89,RECHERCHE81!$94:$102,RECHERCHE81!$107:$115,RECHERCHE81!$120:$128,RECHERCHE81!$133:$141,RECHERCHE81!$146:$154,RECHERCHE81!$158:$166,RECHERCHE81!$169:$170,RECHERCHE81!$173:$182,RECHERCHE81!$185:$186,RECHERCHE81!$189:$198,RECHERCHE81!$207:$214,RECHERCHE81!$218:$219,RECHERCHE81!$222:$232,RECHERCHE81!$234:$242</definedName>
    <definedName name="Z_A0E18595_1C25_402E_B28F_C59EA6B1B471_.wvu.Cols" localSheetId="3" hidden="1">'ACCUEIL 81'!$I:$I</definedName>
    <definedName name="Z_A0E18595_1C25_402E_B28F_C59EA6B1B471_.wvu.Cols" localSheetId="2" hidden="1">'ACCUEIL 82'!$I:$I</definedName>
    <definedName name="Z_A0E18595_1C25_402E_B28F_C59EA6B1B471_.wvu.Cols" localSheetId="6" hidden="1">RECHERCHE!$L:$M</definedName>
    <definedName name="Z_A0E18595_1C25_402E_B28F_C59EA6B1B471_.wvu.Cols" localSheetId="12" hidden="1">RECHERCHE81!$L:$M</definedName>
    <definedName name="Z_A0E18595_1C25_402E_B28F_C59EA6B1B471_.wvu.FilterData" localSheetId="16" hidden="1">COMMUNE!$O$1:$AK$185</definedName>
    <definedName name="Z_A0E18595_1C25_402E_B28F_C59EA6B1B471_.wvu.FilterData" localSheetId="15" hidden="1">COMMUNE81!$O$1:$AK$1</definedName>
    <definedName name="Z_A0E18595_1C25_402E_B28F_C59EA6B1B471_.wvu.FilterData" localSheetId="6" hidden="1">RECHERCHE!$A$1:$I$1</definedName>
    <definedName name="Z_A0E18595_1C25_402E_B28F_C59EA6B1B471_.wvu.FilterData" localSheetId="17" hidden="1">'Recherche NOM'!$A$1:$I$399</definedName>
    <definedName name="Z_A0E18595_1C25_402E_B28F_C59EA6B1B471_.wvu.FilterData" localSheetId="12" hidden="1">RECHERCHE81!$A$1:$I$1</definedName>
    <definedName name="Z_A0E18595_1C25_402E_B28F_C59EA6B1B471_.wvu.Rows" localSheetId="3" hidden="1">'ACCUEIL 81'!$1:$1,'ACCUEIL 81'!$25:$25</definedName>
    <definedName name="Z_A0E18595_1C25_402E_B28F_C59EA6B1B471_.wvu.Rows" localSheetId="2" hidden="1">'ACCUEIL 82'!$1:$1,'ACCUEIL 82'!$26:$26</definedName>
    <definedName name="Z_A0E18595_1C25_402E_B28F_C59EA6B1B471_.wvu.Rows" localSheetId="6" hidden="1">RECHERCHE!$9:$10,RECHERCHE!$21:$24,RECHERCHE!$32:$37,RECHERCHE!$47:$50,RECHERCHE!$61:$63,RECHERCHE!$70:$76,RECHERCHE!$85:$90,RECHERCHE!$94:$102,RECHERCHE!$107:$115,RECHERCHE!$120:$128,RECHERCHE!$133:$141,RECHERCHE!$146:$154,RECHERCHE!$158:$166,RECHERCHE!$169:$170,RECHERCHE!$173:$182,RECHERCHE!$185:$186,RECHERCHE!$189:$198,RECHERCHE!$207:$214,RECHERCHE!$218:$219,RECHERCHE!$222:$232,RECHERCHE!$234:$242</definedName>
    <definedName name="Z_A0E18595_1C25_402E_B28F_C59EA6B1B471_.wvu.Rows" localSheetId="12" hidden="1">RECHERCHE81!$9:$10,RECHERCHE81!$21:$24,RECHERCHE81!$32:$37,RECHERCHE81!$47:$50,RECHERCHE81!$61:$63,RECHERCHE81!$70:$76,RECHERCHE81!$85:$89,RECHERCHE81!$94:$102,RECHERCHE81!$107:$115,RECHERCHE81!$120:$128,RECHERCHE81!$133:$141,RECHERCHE81!$146:$154,RECHERCHE81!$158:$166,RECHERCHE81!$169:$170,RECHERCHE81!$173:$182,RECHERCHE81!$185:$186,RECHERCHE81!$189:$198,RECHERCHE81!$207:$214,RECHERCHE81!$218:$219,RECHERCHE81!$222:$232,RECHERCHE81!$234:$242</definedName>
    <definedName name="Z_BECB173C_2C16_4F55_8FDB_533A566352C8_.wvu.Cols" localSheetId="3" hidden="1">'ACCUEIL 81'!$I:$I</definedName>
    <definedName name="Z_BECB173C_2C16_4F55_8FDB_533A566352C8_.wvu.Cols" localSheetId="2" hidden="1">'ACCUEIL 82'!$I:$I</definedName>
    <definedName name="Z_BECB173C_2C16_4F55_8FDB_533A566352C8_.wvu.Cols" localSheetId="6" hidden="1">RECHERCHE!$L:$M</definedName>
    <definedName name="Z_BECB173C_2C16_4F55_8FDB_533A566352C8_.wvu.Cols" localSheetId="12" hidden="1">RECHERCHE81!$L:$M</definedName>
    <definedName name="Z_BECB173C_2C16_4F55_8FDB_533A566352C8_.wvu.FilterData" localSheetId="16" hidden="1">COMMUNE!$O$1:$AZ$186</definedName>
    <definedName name="Z_BECB173C_2C16_4F55_8FDB_533A566352C8_.wvu.FilterData" localSheetId="15" hidden="1">COMMUNE81!$O$1:$AZ$1</definedName>
    <definedName name="Z_BECB173C_2C16_4F55_8FDB_533A566352C8_.wvu.FilterData" localSheetId="6" hidden="1">RECHERCHE!$A$1:$I$1</definedName>
    <definedName name="Z_BECB173C_2C16_4F55_8FDB_533A566352C8_.wvu.FilterData" localSheetId="17" hidden="1">'Recherche NOM'!$A$1:$I$399</definedName>
    <definedName name="Z_BECB173C_2C16_4F55_8FDB_533A566352C8_.wvu.FilterData" localSheetId="12" hidden="1">RECHERCHE81!$A$1:$I$1</definedName>
    <definedName name="Z_BECB173C_2C16_4F55_8FDB_533A566352C8_.wvu.Rows" localSheetId="3" hidden="1">'ACCUEIL 81'!$1:$2,'ACCUEIL 81'!$25:$25</definedName>
    <definedName name="Z_BECB173C_2C16_4F55_8FDB_533A566352C8_.wvu.Rows" localSheetId="2" hidden="1">'ACCUEIL 82'!$1:$2,'ACCUEIL 82'!$26:$26</definedName>
    <definedName name="Z_BECB173C_2C16_4F55_8FDB_533A566352C8_.wvu.Rows" localSheetId="6" hidden="1">RECHERCHE!$9:$10,RECHERCHE!$21:$24,RECHERCHE!$33:$37,RECHERCHE!$47:$50,RECHERCHE!$61:$63,RECHERCHE!$70:$76,RECHERCHE!$85:$89,RECHERCHE!$94:$102,RECHERCHE!$107:$115,RECHERCHE!$120:$128,RECHERCHE!$133:$141,RECHERCHE!$146:$154,RECHERCHE!$158:$166,RECHERCHE!$169:$170,RECHERCHE!$173:$182,RECHERCHE!$185:$186,RECHERCHE!$190:$198,RECHERCHE!$208:$214,RECHERCHE!$218:$219,RECHERCHE!$222:$232,RECHERCHE!$235:$242</definedName>
    <definedName name="Z_BECB173C_2C16_4F55_8FDB_533A566352C8_.wvu.Rows" localSheetId="12" hidden="1">RECHERCHE81!$9:$10,RECHERCHE81!$21:$24,RECHERCHE81!$33:$37,RECHERCHE81!$47:$50,RECHERCHE81!$61:$63,RECHERCHE81!$70:$76,RECHERCHE81!$85:$88,RECHERCHE81!$94:$102,RECHERCHE81!$107:$115,RECHERCHE81!$120:$128,RECHERCHE81!$133:$141,RECHERCHE81!$146:$154,RECHERCHE81!$158:$166,RECHERCHE81!$169:$170,RECHERCHE81!$173:$182,RECHERCHE81!$185:$186,RECHERCHE81!$190:$198,RECHERCHE81!$208:$214,RECHERCHE81!$218:$219,RECHERCHE81!$222:$232,RECHERCHE81!$235:$242</definedName>
    <definedName name="Z_C51ED0E6_5FE7_4A01_882A_592CC4B54E23_.wvu.Cols" localSheetId="3" hidden="1">'ACCUEIL 81'!$I:$I</definedName>
    <definedName name="Z_C51ED0E6_5FE7_4A01_882A_592CC4B54E23_.wvu.Cols" localSheetId="2" hidden="1">'ACCUEIL 82'!$I:$I</definedName>
    <definedName name="Z_C51ED0E6_5FE7_4A01_882A_592CC4B54E23_.wvu.Cols" localSheetId="6" hidden="1">RECHERCHE!$L:$M</definedName>
    <definedName name="Z_C51ED0E6_5FE7_4A01_882A_592CC4B54E23_.wvu.Cols" localSheetId="12" hidden="1">RECHERCHE81!$L:$M</definedName>
    <definedName name="Z_C51ED0E6_5FE7_4A01_882A_592CC4B54E23_.wvu.FilterData" localSheetId="16" hidden="1">COMMUNE!$O$1:$AK$185</definedName>
    <definedName name="Z_C51ED0E6_5FE7_4A01_882A_592CC4B54E23_.wvu.FilterData" localSheetId="15" hidden="1">COMMUNE81!$O$1:$AK$1</definedName>
    <definedName name="Z_C51ED0E6_5FE7_4A01_882A_592CC4B54E23_.wvu.FilterData" localSheetId="6" hidden="1">RECHERCHE!$A$1:$I$1</definedName>
    <definedName name="Z_C51ED0E6_5FE7_4A01_882A_592CC4B54E23_.wvu.FilterData" localSheetId="17" hidden="1">'Recherche NOM'!$A$1:$I$399</definedName>
    <definedName name="Z_C51ED0E6_5FE7_4A01_882A_592CC4B54E23_.wvu.FilterData" localSheetId="12" hidden="1">RECHERCHE81!$A$1:$I$1</definedName>
    <definedName name="Z_C51ED0E6_5FE7_4A01_882A_592CC4B54E23_.wvu.Rows" localSheetId="3" hidden="1">'ACCUEIL 81'!$1:$1,'ACCUEIL 81'!$25:$25</definedName>
    <definedName name="Z_C51ED0E6_5FE7_4A01_882A_592CC4B54E23_.wvu.Rows" localSheetId="2" hidden="1">'ACCUEIL 82'!$1:$1,'ACCUEIL 82'!$26:$26</definedName>
    <definedName name="Z_C51ED0E6_5FE7_4A01_882A_592CC4B54E23_.wvu.Rows" localSheetId="6" hidden="1">RECHERCHE!$9:$10,RECHERCHE!$21:$24,RECHERCHE!$32:$37,RECHERCHE!$47:$50,RECHERCHE!$61:$63,RECHERCHE!$70:$76,RECHERCHE!$85:$90,RECHERCHE!$94:$102,RECHERCHE!$107:$115,RECHERCHE!$120:$128,RECHERCHE!$133:$141,RECHERCHE!$146:$154,RECHERCHE!$158:$166,RECHERCHE!$169:$170,RECHERCHE!$173:$182,RECHERCHE!$185:$186,RECHERCHE!$189:$198,RECHERCHE!$207:$214,RECHERCHE!$218:$219,RECHERCHE!$222:$232,RECHERCHE!$234:$242</definedName>
    <definedName name="Z_C51ED0E6_5FE7_4A01_882A_592CC4B54E23_.wvu.Rows" localSheetId="12" hidden="1">RECHERCHE81!$9:$10,RECHERCHE81!$21:$24,RECHERCHE81!$32:$37,RECHERCHE81!$47:$50,RECHERCHE81!$61:$63,RECHERCHE81!$70:$76,RECHERCHE81!$85:$89,RECHERCHE81!$94:$102,RECHERCHE81!$107:$115,RECHERCHE81!$120:$128,RECHERCHE81!$133:$141,RECHERCHE81!$146:$154,RECHERCHE81!$158:$166,RECHERCHE81!$169:$170,RECHERCHE81!$173:$182,RECHERCHE81!$185:$186,RECHERCHE81!$189:$198,RECHERCHE81!$207:$214,RECHERCHE81!$218:$219,RECHERCHE81!$222:$232,RECHERCHE81!$234:$242</definedName>
    <definedName name="Z_FE72B581_9418_4430_854E_0F1D39C0158A_.wvu.FilterData" localSheetId="17" hidden="1">'Recherche NOM'!$A$1:$I$357</definedName>
  </definedNames>
  <calcPr calcId="125725"/>
  <customWorkbookViews>
    <customWorkbookView name="Sébastien BLANC - Affichage personnalisé" guid="{BECB173C-2C16-4F55-8FDB-533A566352C8}" mergeInterval="0" personalView="1" maximized="1" showHorizontalScroll="0" showVerticalScroll="0" showSheetTabs="0" xWindow="1" yWindow="1" windowWidth="1833" windowHeight="915" tabRatio="884" activeSheetId="1" showFormulaBar="0"/>
    <customWorkbookView name="G80310 - Affichage personnalisé" guid="{C51ED0E6-5FE7-4A01-882A-592CC4B54E23}" mergeInterval="0" personalView="1" maximized="1" showHorizontalScroll="0" showVerticalScroll="0" showSheetTabs="0" xWindow="1" yWindow="1" windowWidth="1916" windowHeight="802" tabRatio="884" activeSheetId="70"/>
    <customWorkbookView name="D76273 - Affichage personnalisé" guid="{A0E18595-1C25-402E-B28F-C59EA6B1B471}" mergeInterval="0" personalView="1" maximized="1" showHorizontalScroll="0" showVerticalScroll="0" showSheetTabs="0" xWindow="1" yWindow="1" windowWidth="1920" windowHeight="847" tabRatio="884" activeSheetId="80"/>
    <customWorkbookView name="J52943 - Affichage personnalisé" guid="{3ECB5EF0-3A1B-413E-AB93-C9EB57F92C9F}" mergeInterval="0" personalView="1" maximized="1" showHorizontalScroll="0" showVerticalScroll="0" showSheetTabs="0" xWindow="1" yWindow="1" windowWidth="1920" windowHeight="808" tabRatio="884" activeSheetId="80"/>
    <customWorkbookView name="C94721 - Affichage personnalisé" guid="{6523165F-DDE6-47C3-981C-749E6E0FE4E3}" mergeInterval="0" personalView="1" maximized="1" showHorizontalScroll="0" showVerticalScroll="0" showSheetTabs="0" xWindow="1" yWindow="1" windowWidth="1920" windowHeight="847" tabRatio="884" activeSheetId="80"/>
  </customWorkbookViews>
</workbook>
</file>

<file path=xl/calcChain.xml><?xml version="1.0" encoding="utf-8"?>
<calcChain xmlns="http://schemas.openxmlformats.org/spreadsheetml/2006/main">
  <c r="F27" i="2"/>
  <c r="G30"/>
  <c r="G29"/>
  <c r="G28" i="96"/>
  <c r="F26"/>
  <c r="G29"/>
  <c r="J13" l="1"/>
  <c r="K13" i="2"/>
  <c r="O11" i="96" l="1"/>
  <c r="O12"/>
  <c r="S8"/>
  <c r="Q8"/>
  <c r="D12" i="99" l="1"/>
  <c r="O36" i="96"/>
  <c r="O35"/>
  <c r="O34"/>
  <c r="O33"/>
  <c r="O32"/>
  <c r="O31"/>
  <c r="O30"/>
  <c r="J29"/>
  <c r="D29"/>
  <c r="J28"/>
  <c r="D28"/>
  <c r="D27"/>
  <c r="K21"/>
  <c r="J21"/>
  <c r="R20"/>
  <c r="R19"/>
  <c r="O19"/>
  <c r="Q17"/>
  <c r="O17"/>
  <c r="Q16"/>
  <c r="O16"/>
  <c r="Q15"/>
  <c r="O15"/>
  <c r="K13"/>
  <c r="J2"/>
  <c r="J1"/>
  <c r="R22" s="1"/>
  <c r="O37" i="2"/>
  <c r="O36"/>
  <c r="O35"/>
  <c r="O34"/>
  <c r="O33"/>
  <c r="O32"/>
  <c r="O31"/>
  <c r="J30"/>
  <c r="D30"/>
  <c r="J29"/>
  <c r="D29"/>
  <c r="D28"/>
  <c r="K21"/>
  <c r="J21"/>
  <c r="R20"/>
  <c r="R19"/>
  <c r="O19"/>
  <c r="Q17"/>
  <c r="O17"/>
  <c r="Q16"/>
  <c r="O16"/>
  <c r="Q15"/>
  <c r="O15"/>
  <c r="J13"/>
  <c r="O12"/>
  <c r="O11"/>
  <c r="S8"/>
  <c r="Q8"/>
  <c r="J1"/>
  <c r="R24" s="1"/>
  <c r="R22" l="1"/>
  <c r="R23"/>
  <c r="O22"/>
  <c r="R23" i="96"/>
  <c r="R24"/>
  <c r="O22"/>
</calcChain>
</file>

<file path=xl/sharedStrings.xml><?xml version="1.0" encoding="utf-8"?>
<sst xmlns="http://schemas.openxmlformats.org/spreadsheetml/2006/main" count="22971" uniqueCount="4476">
  <si>
    <t>Tél Fixe</t>
  </si>
  <si>
    <t>Portable</t>
  </si>
  <si>
    <t>Fax</t>
  </si>
  <si>
    <t>Adresse Mail</t>
  </si>
  <si>
    <t>Site</t>
  </si>
  <si>
    <t>Entreprise</t>
  </si>
  <si>
    <t>Code livraison</t>
  </si>
  <si>
    <t>GABRIELLE</t>
  </si>
  <si>
    <t xml:space="preserve">DESPES JC </t>
  </si>
  <si>
    <t>jean-claude.despes@gabrielle.fr</t>
  </si>
  <si>
    <t>1 av R.SOMMER 31480 CADOURS</t>
  </si>
  <si>
    <t>Interlocuteur</t>
  </si>
  <si>
    <t>ETDE</t>
  </si>
  <si>
    <t>80 av de l'Europe 82000 MTB</t>
  </si>
  <si>
    <t>ZS50900107</t>
  </si>
  <si>
    <t>BLANC Sébastien</t>
  </si>
  <si>
    <t>MALBREL D</t>
  </si>
  <si>
    <t>didier.malbrel@gabrielle.fr</t>
  </si>
  <si>
    <t>THEIL Florent</t>
  </si>
  <si>
    <t>f.theil@gabrielle.fr</t>
  </si>
  <si>
    <t>ZORATTO Serge</t>
  </si>
  <si>
    <t>serge.zoratto@gabrielle.fr</t>
  </si>
  <si>
    <t>BOUSSES DANIEL</t>
  </si>
  <si>
    <t>LOTTEAU E</t>
  </si>
  <si>
    <t>e.lotteau@bouygues-es.com</t>
  </si>
  <si>
    <t>SPIE</t>
  </si>
  <si>
    <t>JACQUIER P</t>
  </si>
  <si>
    <t>p.jacquier@spie.com</t>
  </si>
  <si>
    <t xml:space="preserve">Pont St Martin BP 3 82201 MOISSAC </t>
  </si>
  <si>
    <t>CAPEL T</t>
  </si>
  <si>
    <t>thierry.capel@spie.com</t>
  </si>
  <si>
    <t>COUSINET</t>
  </si>
  <si>
    <t>eric.cousinet@spie.com</t>
  </si>
  <si>
    <t>DELCASSE</t>
  </si>
  <si>
    <t>jp.delcasse@spie.com</t>
  </si>
  <si>
    <t>BORJA</t>
  </si>
  <si>
    <t>QUERCY ALAIN</t>
  </si>
  <si>
    <t>alain.quercy@spiebatignolles.fr</t>
  </si>
  <si>
    <t>ZI de Maux 82300 CAUSSADE</t>
  </si>
  <si>
    <t>ALAIN VINCENT</t>
  </si>
  <si>
    <t>alain.vincent@spiebatignolles.fr</t>
  </si>
  <si>
    <t>DORE GERALD</t>
  </si>
  <si>
    <t>gerald.dore@spiebatignolles.fr</t>
  </si>
  <si>
    <t>Cecile</t>
  </si>
  <si>
    <t>marie-helene.bourdoncle@spiebatignolles.fr</t>
  </si>
  <si>
    <t>CITEL</t>
  </si>
  <si>
    <t>a.orombel@scop-citel.fr</t>
  </si>
  <si>
    <t>546 rue Fonfillol ZAC des Cadaux 81370 ST SULPICE</t>
  </si>
  <si>
    <t>jl.pierre@scop-citel.fr</t>
  </si>
  <si>
    <t>LECOURT Bruno</t>
  </si>
  <si>
    <t>b.lecourt@scop-citel.fr</t>
  </si>
  <si>
    <t>CITEL NEGREPELISSE</t>
  </si>
  <si>
    <t>coopcitel.negrepelisse@orange.fr</t>
  </si>
  <si>
    <t>JP WALAS</t>
  </si>
  <si>
    <t>jp.walas@scop-citel.fr</t>
  </si>
  <si>
    <t>Thierry ADER</t>
  </si>
  <si>
    <t>DASTE</t>
  </si>
  <si>
    <t>jm.daste@scop-citel.fr</t>
  </si>
  <si>
    <t>BERAUT</t>
  </si>
  <si>
    <t>e.beraut@scop-citel.fr</t>
  </si>
  <si>
    <t>DEMARAIS</t>
  </si>
  <si>
    <t>NICOL Sylvain</t>
  </si>
  <si>
    <t>CEPECA</t>
  </si>
  <si>
    <t>FREZABEU JP</t>
  </si>
  <si>
    <t>jpfrezabeu@f-g.fr</t>
  </si>
  <si>
    <t xml:space="preserve">70 ch des Oules La Bastiolle 82000 MTB </t>
  </si>
  <si>
    <t>RUELLE PJ</t>
  </si>
  <si>
    <t>eegs@laposte.net</t>
  </si>
  <si>
    <t>EEGS 450 ch d Escorchebaques 82290 MONTBETON</t>
  </si>
  <si>
    <t>JORIS</t>
  </si>
  <si>
    <t>CETERC</t>
  </si>
  <si>
    <t>p.goncalves@ceterc.com</t>
  </si>
  <si>
    <t>10 av G Monnerville 46090 PRADINES</t>
  </si>
  <si>
    <t>v.bernard.etbreseaux@wanadoo.fr</t>
  </si>
  <si>
    <t>ALBERGER</t>
  </si>
  <si>
    <t>S.A.R.L-CHAPELLE@wanadoo.fr</t>
  </si>
  <si>
    <t xml:space="preserve">Moulin de labronie 24200 SARLAT LA CANEDA </t>
  </si>
  <si>
    <t>TAMIETTI</t>
  </si>
  <si>
    <t>EURL.BEP@wanadoo.fr</t>
  </si>
  <si>
    <t>Adresse Site</t>
  </si>
  <si>
    <t>Port</t>
  </si>
  <si>
    <t>Fixe</t>
  </si>
  <si>
    <t>Email</t>
  </si>
  <si>
    <t>/</t>
  </si>
  <si>
    <t>GONCALVES Patrick</t>
  </si>
  <si>
    <t>SAVINET JL</t>
  </si>
  <si>
    <t>jean-luc.savinet@gabrielle.fr</t>
  </si>
  <si>
    <t>Olivier DAMOUR</t>
  </si>
  <si>
    <t>olivier.damour@gabrielle.fr</t>
  </si>
  <si>
    <t>THEAU Stephane</t>
  </si>
  <si>
    <t>s.theau@gabrielle.fr</t>
  </si>
  <si>
    <t>SIELI NICOLAS</t>
  </si>
  <si>
    <t>nicolas.sieli@gabrielle.fr</t>
  </si>
  <si>
    <t>TRAVAUX</t>
  </si>
  <si>
    <t>ETUDE</t>
  </si>
  <si>
    <t>PECCOLO L</t>
  </si>
  <si>
    <t>lucien.peccolo@spie.com</t>
  </si>
  <si>
    <t>JEAN CLAUDE</t>
  </si>
  <si>
    <t>ZS50900148</t>
  </si>
  <si>
    <t>ZS50900146</t>
  </si>
  <si>
    <t>ZS50900139</t>
  </si>
  <si>
    <t>PIERRE Jean Louis</t>
  </si>
  <si>
    <t>Thierry MONTSARAT</t>
  </si>
  <si>
    <t>t.monssarat@scop-citel.fr</t>
  </si>
  <si>
    <t>ZS50900137</t>
  </si>
  <si>
    <t>LEONARD</t>
  </si>
  <si>
    <t xml:space="preserve">ALLEZ et Cie ZA des grands camps 46090 MERCUES </t>
  </si>
  <si>
    <t>t.ader@scop-citel.fr</t>
  </si>
  <si>
    <t>ZS50900134</t>
  </si>
  <si>
    <t>ALLEZ</t>
  </si>
  <si>
    <t>ACCUEIL</t>
  </si>
  <si>
    <t>allezmpyreseau@orange.fr</t>
  </si>
  <si>
    <t>JOSE MORGADO</t>
  </si>
  <si>
    <t>j.morgado@allez.fr</t>
  </si>
  <si>
    <t>GAILLARD</t>
  </si>
  <si>
    <t>g.gaillard@allez.fr</t>
  </si>
  <si>
    <t>p.evrard@allez.fr</t>
  </si>
  <si>
    <t>EVRARD (MAGASINIER)</t>
  </si>
  <si>
    <t>6 Impasse Raymond Loewy, 31140 Aucamville</t>
  </si>
  <si>
    <t>MAGASIN</t>
  </si>
  <si>
    <t>NEGREPELISSE</t>
  </si>
  <si>
    <t>Pas au Marché</t>
  </si>
  <si>
    <t>Marchés Etudes</t>
  </si>
  <si>
    <t>N° de contrat</t>
  </si>
  <si>
    <t>Nom Entreprise</t>
  </si>
  <si>
    <t>SLA</t>
  </si>
  <si>
    <t>ETB</t>
  </si>
  <si>
    <t>EREL</t>
  </si>
  <si>
    <t>EEGS</t>
  </si>
  <si>
    <t>Marchés Forages Dirigés</t>
  </si>
  <si>
    <t>GENDRY SERVICE LOCATION</t>
  </si>
  <si>
    <t>Selectionner dans menu déroulant le 3263</t>
  </si>
  <si>
    <t>(E3BGT2Y020) ET6SGT2020</t>
  </si>
  <si>
    <t>CHANTIER AQUITAINE</t>
  </si>
  <si>
    <t>(E3BGT2Y030) ET6SGT2030</t>
  </si>
  <si>
    <t>CONTANT 19</t>
  </si>
  <si>
    <t>(E3BGT2Y040) ET6SGT2040</t>
  </si>
  <si>
    <t>ATLANTIQUE FORAGES</t>
  </si>
  <si>
    <t>EC6ECC2061</t>
  </si>
  <si>
    <t>Nouveau marché</t>
  </si>
  <si>
    <t>Ancien marché</t>
  </si>
  <si>
    <t>Nouveau</t>
  </si>
  <si>
    <t>Ancien</t>
  </si>
  <si>
    <t>Numéro de marchés TX</t>
  </si>
  <si>
    <t>Numéro de marchés Etudes</t>
  </si>
  <si>
    <t>E3BJC33040</t>
  </si>
  <si>
    <t>EC6EJC3040</t>
  </si>
  <si>
    <t>EC6EJC3030</t>
  </si>
  <si>
    <t>LTG</t>
  </si>
  <si>
    <t>AZIZA Christian</t>
  </si>
  <si>
    <t>ereletudes@oranges.fr</t>
  </si>
  <si>
    <t>387 Avenue Maryse Bastie 46000 CAHORS</t>
  </si>
  <si>
    <t>JULHIA Philippe</t>
  </si>
  <si>
    <t>0563634076</t>
  </si>
  <si>
    <t>tjulhia@f-g.fr</t>
  </si>
  <si>
    <t>MIQUEL Bernard</t>
  </si>
  <si>
    <t>JAMAIN Thierry</t>
  </si>
  <si>
    <t>bmiguel@f-g.fr</t>
  </si>
  <si>
    <t>tjamain@f-g.fr</t>
  </si>
  <si>
    <t>ANDRIEU Daniel (MAGASINIER)</t>
  </si>
  <si>
    <t>BILLERES Eric</t>
  </si>
  <si>
    <t>e.billeres@bouygues-es.com</t>
  </si>
  <si>
    <t>CAPDROT Mathieu</t>
  </si>
  <si>
    <t>BEAUSSAER David</t>
  </si>
  <si>
    <t>d.beaussaert@bouygues-es.com</t>
  </si>
  <si>
    <t>05 61 85 62 27</t>
  </si>
  <si>
    <t>06 86 17 44 05</t>
  </si>
  <si>
    <t>06 82 83 11 57</t>
  </si>
  <si>
    <t>06 24 28 10 98</t>
  </si>
  <si>
    <t>06 70 79 15 96</t>
  </si>
  <si>
    <t>06 86 17 44 01</t>
  </si>
  <si>
    <t>06 77 94 39 10</t>
  </si>
  <si>
    <t>06 27 69 77 15</t>
  </si>
  <si>
    <t>06 86 17 44 03</t>
  </si>
  <si>
    <t>05 61 85 73 08</t>
  </si>
  <si>
    <t>05 33 65 22 29</t>
  </si>
  <si>
    <t>05 33 65 22 27</t>
  </si>
  <si>
    <t>05 33 65 22 26</t>
  </si>
  <si>
    <t>05 33 65 22 30</t>
  </si>
  <si>
    <t>05 33 65 22 28</t>
  </si>
  <si>
    <t>05 33 65 22 32</t>
  </si>
  <si>
    <t>06 99 65 48 38</t>
  </si>
  <si>
    <t>06 74 79 53 04</t>
  </si>
  <si>
    <t>06 59 49 92 08</t>
  </si>
  <si>
    <t>07 61 87 96 86</t>
  </si>
  <si>
    <t>06 61 30 27 85</t>
  </si>
  <si>
    <t>07 60 85 86 56</t>
  </si>
  <si>
    <t>05 63 22 22 20</t>
  </si>
  <si>
    <t>05 63 31 43 50</t>
  </si>
  <si>
    <t>05 63 04 02 70</t>
  </si>
  <si>
    <t>05 63 04 90 47</t>
  </si>
  <si>
    <t>06 74 83 07 28</t>
  </si>
  <si>
    <t>06 70 01 75 83</t>
  </si>
  <si>
    <t>06 75 18 49 55</t>
  </si>
  <si>
    <t>06 76 73 30 67</t>
  </si>
  <si>
    <t>06 70 01 75 90</t>
  </si>
  <si>
    <t>05 63 04 36 13</t>
  </si>
  <si>
    <t>06 80 35 74 46</t>
  </si>
  <si>
    <t>06 08 06 99 53</t>
  </si>
  <si>
    <t>06 80 57 06 82</t>
  </si>
  <si>
    <t>06 84 27 38 43</t>
  </si>
  <si>
    <t>05 63 93 17 87</t>
  </si>
  <si>
    <t>06 75 39 96 95</t>
  </si>
  <si>
    <t>06 75 39 96 96</t>
  </si>
  <si>
    <t>06 75 39 97 28</t>
  </si>
  <si>
    <t>06 75 39 97 13</t>
  </si>
  <si>
    <t>06 75 39 97 33</t>
  </si>
  <si>
    <t>06 75 39 97 31</t>
  </si>
  <si>
    <t>06 75 39 97 08</t>
  </si>
  <si>
    <t>06 75 39 97 23</t>
  </si>
  <si>
    <t>05 63 40 21 30</t>
  </si>
  <si>
    <t>05 63 63 05 01</t>
  </si>
  <si>
    <t>06 09 36 01 54</t>
  </si>
  <si>
    <t>06 20 51 36 57</t>
  </si>
  <si>
    <t>06 09 34 94 11</t>
  </si>
  <si>
    <t>06 81 29 88 87</t>
  </si>
  <si>
    <t>06 17 07 92 25</t>
  </si>
  <si>
    <t>06 05 47 73 55</t>
  </si>
  <si>
    <t>05 65 22 55 26</t>
  </si>
  <si>
    <t>06 85 70 85 54</t>
  </si>
  <si>
    <t>06 50 65 96 29</t>
  </si>
  <si>
    <t>05 65 21 20 97</t>
  </si>
  <si>
    <t>06 70 80 41 07</t>
  </si>
  <si>
    <t>06 79 57 15  63</t>
  </si>
  <si>
    <t>05 53 36 24 79</t>
  </si>
  <si>
    <t>06 26 02 68 33</t>
  </si>
  <si>
    <t>07 77 7973 89</t>
  </si>
  <si>
    <t>06 86 26 07 60</t>
  </si>
  <si>
    <t>05 53 36 24 70</t>
  </si>
  <si>
    <t>05 65 21 40 83</t>
  </si>
  <si>
    <t>06 88 31 76 89</t>
  </si>
  <si>
    <t>05 65 21 39 76</t>
  </si>
  <si>
    <t>BERNARD Valérie</t>
  </si>
  <si>
    <t>82001</t>
  </si>
  <si>
    <t>ALBEFEUILLE-LAGARDE</t>
  </si>
  <si>
    <t>R</t>
  </si>
  <si>
    <t>RURAL</t>
  </si>
  <si>
    <t>82</t>
  </si>
  <si>
    <t>Tarn &amp; Garonne</t>
  </si>
  <si>
    <t>23282A</t>
  </si>
  <si>
    <t>82R</t>
  </si>
  <si>
    <t>ERDF-GRDF-UREMIDIPYREN-ARETGL/A/ERDF-GRDF/FR</t>
  </si>
  <si>
    <t>erdf-grdf-sregsudouest-moabt82@erdf-grdf.fr</t>
  </si>
  <si>
    <t>A.R.E de Montauban</t>
  </si>
  <si>
    <t>05 63 21 80 77</t>
  </si>
  <si>
    <t>05 63 66 70 83</t>
  </si>
  <si>
    <t>46, Rue des Arts 82000 MONTAUBAN</t>
  </si>
  <si>
    <t>Daniel VASSILIADIS</t>
  </si>
  <si>
    <t>Montauban</t>
  </si>
  <si>
    <t>05 63 26 15 17</t>
  </si>
  <si>
    <t>06 87 60 70 70</t>
  </si>
  <si>
    <t>ERDF</t>
  </si>
  <si>
    <t>FERRET Jean-Luc - 05 63 21 80 27</t>
  </si>
  <si>
    <t>80 Ave de l'Europe Zi Albasud 82000 MONTAUBAN</t>
  </si>
  <si>
    <t>05.63.22.22.22</t>
  </si>
  <si>
    <t>82002</t>
  </si>
  <si>
    <t>ALBIAS</t>
  </si>
  <si>
    <t>Cahors</t>
  </si>
  <si>
    <t>05 65 20 65 80</t>
  </si>
  <si>
    <t>06 66 24 19 23</t>
  </si>
  <si>
    <t>CEGELEC</t>
  </si>
  <si>
    <t xml:space="preserve">Zone Artisanale Le Plo  82220 MOLIERES </t>
  </si>
  <si>
    <t>05.63.67.76.19</t>
  </si>
  <si>
    <t>82003</t>
  </si>
  <si>
    <t>ANGEVILLE</t>
  </si>
  <si>
    <t>A.R.E. de Castelsarrasin</t>
  </si>
  <si>
    <t>05 63 29 44 02</t>
  </si>
  <si>
    <t>05 63 29 44 30</t>
  </si>
  <si>
    <t>5, Rue du Gaz  82100 CASTELSARRASIN</t>
  </si>
  <si>
    <t>CABLAGE Plus</t>
  </si>
  <si>
    <t>9 Chemin Vieux 32600 SEGOUFIELLE</t>
  </si>
  <si>
    <t>05.62.07.75.02</t>
  </si>
  <si>
    <t>82004</t>
  </si>
  <si>
    <t>ASQUES</t>
  </si>
  <si>
    <t>82005</t>
  </si>
  <si>
    <t>AUCAMVILLE</t>
  </si>
  <si>
    <t>82006</t>
  </si>
  <si>
    <t>AUTERIVE</t>
  </si>
  <si>
    <t>82007</t>
  </si>
  <si>
    <t>AUTY</t>
  </si>
  <si>
    <t>82008</t>
  </si>
  <si>
    <t>AUVILLAR</t>
  </si>
  <si>
    <t>A.R.E. de Valence d'Agen</t>
  </si>
  <si>
    <t>Rue Paul Riquet BP 35  82400 VALENCE D'AGEN</t>
  </si>
  <si>
    <t>82009</t>
  </si>
  <si>
    <t>BALIGNAC</t>
  </si>
  <si>
    <t>82010</t>
  </si>
  <si>
    <t>BARDIGUES</t>
  </si>
  <si>
    <t>82011</t>
  </si>
  <si>
    <t>BARRY-D'ISLEMADE</t>
  </si>
  <si>
    <t>82013</t>
  </si>
  <si>
    <t>BEAUMONT-DE-LOMAGNE</t>
  </si>
  <si>
    <t>U</t>
  </si>
  <si>
    <t>URBAIN</t>
  </si>
  <si>
    <t>82U</t>
  </si>
  <si>
    <t>mairie-beaumont.de.lomagne@info82.com</t>
  </si>
  <si>
    <t>Mairie de Beaumont - Urbanisme
13 pl Gambetta
82500 BEAUMONT DE LOMAGNE</t>
  </si>
  <si>
    <t xml:space="preserve">05 63 02 43 00 - 05 63 02 43 01
</t>
  </si>
  <si>
    <t>82014</t>
  </si>
  <si>
    <t>BEAUPUY</t>
  </si>
  <si>
    <t>82015</t>
  </si>
  <si>
    <t>BELBESE</t>
  </si>
  <si>
    <t>82016</t>
  </si>
  <si>
    <t>BELVEZE</t>
  </si>
  <si>
    <t>82017</t>
  </si>
  <si>
    <t>BESSENS</t>
  </si>
  <si>
    <t>82018</t>
  </si>
  <si>
    <t>BIOULE</t>
  </si>
  <si>
    <t>82019</t>
  </si>
  <si>
    <t>BOUDOU</t>
  </si>
  <si>
    <t>82020</t>
  </si>
  <si>
    <t>BOUILLAC</t>
  </si>
  <si>
    <t>82021</t>
  </si>
  <si>
    <t>BOULOC</t>
  </si>
  <si>
    <t>82023</t>
  </si>
  <si>
    <t>BOURRET</t>
  </si>
  <si>
    <t>82025</t>
  </si>
  <si>
    <t>BRESSOLS</t>
  </si>
  <si>
    <t>82026</t>
  </si>
  <si>
    <t>BRUNIQUEL</t>
  </si>
  <si>
    <t>82027</t>
  </si>
  <si>
    <t>CAMPSAS</t>
  </si>
  <si>
    <t>82028</t>
  </si>
  <si>
    <t>CANALS</t>
  </si>
  <si>
    <t>82029</t>
  </si>
  <si>
    <t>CASTANET</t>
  </si>
  <si>
    <t>82030</t>
  </si>
  <si>
    <t>CASTELFERRUS</t>
  </si>
  <si>
    <t>82031</t>
  </si>
  <si>
    <t>CASTELMAYRAN</t>
  </si>
  <si>
    <t>82032</t>
  </si>
  <si>
    <t>CASTELSAGRAT</t>
  </si>
  <si>
    <t>82033</t>
  </si>
  <si>
    <t>CASTELSARRASIN</t>
  </si>
  <si>
    <t>urbanisme@ville-castelasarrasin.fr</t>
  </si>
  <si>
    <t>MAIRIE URBANISME
    5 PL LIBERTÉ
    82100 CASTELSARRASIN</t>
  </si>
  <si>
    <t xml:space="preserve">05 63 32 78 17 - 05 63 32 75 01
</t>
  </si>
  <si>
    <t>82034</t>
  </si>
  <si>
    <t>CASTERA-BOUZET</t>
  </si>
  <si>
    <t>82035</t>
  </si>
  <si>
    <t>CAUMONT</t>
  </si>
  <si>
    <t>82037</t>
  </si>
  <si>
    <t>CAUSSADE</t>
  </si>
  <si>
    <t>secretariat@mairie-caussade.com</t>
  </si>
  <si>
    <t>Mairie de Caussade
pl du Gal De Gaulle
82300 Caussade</t>
  </si>
  <si>
    <t>05 63 65 09 46 - 05 63 65 16 87</t>
  </si>
  <si>
    <t>82038</t>
  </si>
  <si>
    <t>CAYLUS</t>
  </si>
  <si>
    <t>82039</t>
  </si>
  <si>
    <t>CAYRAC</t>
  </si>
  <si>
    <t>82040</t>
  </si>
  <si>
    <t>CAYRIECH</t>
  </si>
  <si>
    <t>82041</t>
  </si>
  <si>
    <t>CAZALS</t>
  </si>
  <si>
    <t>82042</t>
  </si>
  <si>
    <t>CAZES-MONDENARD</t>
  </si>
  <si>
    <t>82043</t>
  </si>
  <si>
    <t>COMBEROUGER</t>
  </si>
  <si>
    <t>82044</t>
  </si>
  <si>
    <t>CORBARIEU</t>
  </si>
  <si>
    <t>82045</t>
  </si>
  <si>
    <t>CORDES-TOLOSANNES</t>
  </si>
  <si>
    <t>82046</t>
  </si>
  <si>
    <t>COUTURES</t>
  </si>
  <si>
    <t>82047</t>
  </si>
  <si>
    <t>CUMONT</t>
  </si>
  <si>
    <t>82048</t>
  </si>
  <si>
    <t>DIEUPENTALE</t>
  </si>
  <si>
    <t>82049</t>
  </si>
  <si>
    <t>DONZAC</t>
  </si>
  <si>
    <t>82050</t>
  </si>
  <si>
    <t>DUNES</t>
  </si>
  <si>
    <t>82051</t>
  </si>
  <si>
    <t>DURFORT-LACAPELETTE</t>
  </si>
  <si>
    <t>82052</t>
  </si>
  <si>
    <t>ESCATALENS</t>
  </si>
  <si>
    <t>82053</t>
  </si>
  <si>
    <t>ESCAZEAUX</t>
  </si>
  <si>
    <t>82054</t>
  </si>
  <si>
    <t>ESPALAIS</t>
  </si>
  <si>
    <t>82055</t>
  </si>
  <si>
    <t>ESPARSAC</t>
  </si>
  <si>
    <t>82056</t>
  </si>
  <si>
    <t>ESPINAS</t>
  </si>
  <si>
    <t>82057</t>
  </si>
  <si>
    <t>FABAS</t>
  </si>
  <si>
    <t>82058</t>
  </si>
  <si>
    <t>FAJOLLES</t>
  </si>
  <si>
    <t>82059</t>
  </si>
  <si>
    <t>FAUDOAS</t>
  </si>
  <si>
    <t>82061</t>
  </si>
  <si>
    <t>FENEYROLS</t>
  </si>
  <si>
    <t>82062</t>
  </si>
  <si>
    <t>FINHAN</t>
  </si>
  <si>
    <t>82063</t>
  </si>
  <si>
    <t>GARGANVILLAR</t>
  </si>
  <si>
    <t>82064</t>
  </si>
  <si>
    <t>GARIES</t>
  </si>
  <si>
    <t>82065</t>
  </si>
  <si>
    <t>GASQUES</t>
  </si>
  <si>
    <t>82066</t>
  </si>
  <si>
    <t>GENEBRIERES</t>
  </si>
  <si>
    <t>82067</t>
  </si>
  <si>
    <t>GENSAC</t>
  </si>
  <si>
    <t>82068</t>
  </si>
  <si>
    <t>GIMAT</t>
  </si>
  <si>
    <t>82069</t>
  </si>
  <si>
    <t>GINALS</t>
  </si>
  <si>
    <t>82070</t>
  </si>
  <si>
    <t>GLATENS</t>
  </si>
  <si>
    <t>82071</t>
  </si>
  <si>
    <t>GOAS</t>
  </si>
  <si>
    <t>82072</t>
  </si>
  <si>
    <t>GOLFECH</t>
  </si>
  <si>
    <t>82073</t>
  </si>
  <si>
    <t>GOUDOURVILLE</t>
  </si>
  <si>
    <t>82074</t>
  </si>
  <si>
    <t>GRAMONT</t>
  </si>
  <si>
    <t>82075</t>
  </si>
  <si>
    <t>GRISOLLES</t>
  </si>
  <si>
    <t>82176</t>
  </si>
  <si>
    <t>LA SALVETAT-BELMONTET</t>
  </si>
  <si>
    <t>82096</t>
  </si>
  <si>
    <t>LA VILLE-DIEU-DU-TEMPLE</t>
  </si>
  <si>
    <t>82077</t>
  </si>
  <si>
    <t>LABARTHE</t>
  </si>
  <si>
    <t>82078</t>
  </si>
  <si>
    <t>LABASTIDE-DE-PENNE</t>
  </si>
  <si>
    <t>82080</t>
  </si>
  <si>
    <t>LABASTIDE-DU-TEMPLE</t>
  </si>
  <si>
    <t>82079</t>
  </si>
  <si>
    <t>LABASTIDE-SAINT-PIERRE</t>
  </si>
  <si>
    <t>82081</t>
  </si>
  <si>
    <t>LABOURGADE</t>
  </si>
  <si>
    <t>82082</t>
  </si>
  <si>
    <t>LACAPELLE-LIVRON</t>
  </si>
  <si>
    <t>82083</t>
  </si>
  <si>
    <t>LACHAPELLE</t>
  </si>
  <si>
    <t>82085</t>
  </si>
  <si>
    <t>LACOURT-SAINT-PIERRE</t>
  </si>
  <si>
    <t>82086</t>
  </si>
  <si>
    <t>LAFITTE</t>
  </si>
  <si>
    <t>82087</t>
  </si>
  <si>
    <t>LAFRANCAISE</t>
  </si>
  <si>
    <t>82088</t>
  </si>
  <si>
    <t>LAGUEPIE</t>
  </si>
  <si>
    <t>82089</t>
  </si>
  <si>
    <t>LAMAGISTERE</t>
  </si>
  <si>
    <t>82090</t>
  </si>
  <si>
    <t>LAMOTHE-CAPDEVILLE</t>
  </si>
  <si>
    <t>82091</t>
  </si>
  <si>
    <t>LAMOTHE-CUMONT</t>
  </si>
  <si>
    <t>82092</t>
  </si>
  <si>
    <t>LAPENCHE</t>
  </si>
  <si>
    <t>82093</t>
  </si>
  <si>
    <t>LARRAZET</t>
  </si>
  <si>
    <t>82094</t>
  </si>
  <si>
    <t>LAUZERTE</t>
  </si>
  <si>
    <t>82095</t>
  </si>
  <si>
    <t>LAVAURETTE</t>
  </si>
  <si>
    <t>82097</t>
  </si>
  <si>
    <t>LAVIT</t>
  </si>
  <si>
    <t>82036</t>
  </si>
  <si>
    <t>LE CAUSE</t>
  </si>
  <si>
    <t>82139</t>
  </si>
  <si>
    <t>LE PIN</t>
  </si>
  <si>
    <t>82098</t>
  </si>
  <si>
    <t>LEOJAC</t>
  </si>
  <si>
    <t>82012</t>
  </si>
  <si>
    <t>LES BARTHES</t>
  </si>
  <si>
    <t>82076</t>
  </si>
  <si>
    <t>L'HONOR-DE-COS</t>
  </si>
  <si>
    <t>82099</t>
  </si>
  <si>
    <t>LIZAC</t>
  </si>
  <si>
    <t>82100</t>
  </si>
  <si>
    <t>LOZE</t>
  </si>
  <si>
    <t>82101</t>
  </si>
  <si>
    <t>MALAUSE</t>
  </si>
  <si>
    <t>82102</t>
  </si>
  <si>
    <t>MANSONVILLE</t>
  </si>
  <si>
    <t>82103</t>
  </si>
  <si>
    <t>MARIGNAC</t>
  </si>
  <si>
    <t>82104</t>
  </si>
  <si>
    <t>MARSAC</t>
  </si>
  <si>
    <t>82105</t>
  </si>
  <si>
    <t>MAS-GRENIER</t>
  </si>
  <si>
    <t>82106</t>
  </si>
  <si>
    <t>MAUBEC</t>
  </si>
  <si>
    <t>82107</t>
  </si>
  <si>
    <t>MAUMUSSON</t>
  </si>
  <si>
    <t>82108</t>
  </si>
  <si>
    <t>MEAUZAC</t>
  </si>
  <si>
    <t>82109</t>
  </si>
  <si>
    <t>MERLES</t>
  </si>
  <si>
    <t>82110</t>
  </si>
  <si>
    <t>MIRABEL</t>
  </si>
  <si>
    <t>82111</t>
  </si>
  <si>
    <t>MIRAMONT-DE-QUERCY</t>
  </si>
  <si>
    <t>82112</t>
  </si>
  <si>
    <t>MOISSAC</t>
  </si>
  <si>
    <t>urbanisme@moissac.fr</t>
  </si>
  <si>
    <t>Mairie de Moissac
Service Urbanisme
3, place Roger Delthil - 82200 Moissac</t>
  </si>
  <si>
    <t>05 63 04 63 53 - 05 63 04 63 64</t>
  </si>
  <si>
    <t>82113</t>
  </si>
  <si>
    <t>MOLIERES</t>
  </si>
  <si>
    <t>82114</t>
  </si>
  <si>
    <t>MONBEQUI</t>
  </si>
  <si>
    <t>82115</t>
  </si>
  <si>
    <t>MONCLAR-DE-QUERCY</t>
  </si>
  <si>
    <t>82116</t>
  </si>
  <si>
    <t>MONTAGUDET</t>
  </si>
  <si>
    <t>82117</t>
  </si>
  <si>
    <t>MONTAIGU-DE-QUERCY</t>
  </si>
  <si>
    <t>82118</t>
  </si>
  <si>
    <t>MONTAIN</t>
  </si>
  <si>
    <t>82119</t>
  </si>
  <si>
    <t>MONTALZAT</t>
  </si>
  <si>
    <t>82120</t>
  </si>
  <si>
    <t>MONTASTRUC</t>
  </si>
  <si>
    <t>82121</t>
  </si>
  <si>
    <t>MONTAUBAN</t>
  </si>
  <si>
    <t>webmaster@ville-montauban.fr</t>
  </si>
  <si>
    <t>Mairie de Montauban
9, rue de l'hôtel de ville BP. 764
82013 Montauban cedex</t>
  </si>
  <si>
    <t>05 63 22 12 00 - 05 63 93 58 00</t>
  </si>
  <si>
    <t>82122</t>
  </si>
  <si>
    <t>MONTBARLA</t>
  </si>
  <si>
    <t>82123</t>
  </si>
  <si>
    <t>MONTBARTIER</t>
  </si>
  <si>
    <t>82124</t>
  </si>
  <si>
    <t>MONTBETON</t>
  </si>
  <si>
    <t>82125</t>
  </si>
  <si>
    <t>MONTECH</t>
  </si>
  <si>
    <t>82126</t>
  </si>
  <si>
    <t>MONTEILS</t>
  </si>
  <si>
    <t>82127</t>
  </si>
  <si>
    <t>MONTESQUIEU</t>
  </si>
  <si>
    <t>82128</t>
  </si>
  <si>
    <t>MONTFERMIER</t>
  </si>
  <si>
    <t>82129</t>
  </si>
  <si>
    <t>MONTGAILLARD</t>
  </si>
  <si>
    <t>82131</t>
  </si>
  <si>
    <t>MONTPEZAT-DE-QUERCY</t>
  </si>
  <si>
    <t>82132</t>
  </si>
  <si>
    <t>MONTRICOUX</t>
  </si>
  <si>
    <t>82133</t>
  </si>
  <si>
    <t>MOUILLAC</t>
  </si>
  <si>
    <t>82134</t>
  </si>
  <si>
    <t>82135</t>
  </si>
  <si>
    <t>NOHIC</t>
  </si>
  <si>
    <t>82136</t>
  </si>
  <si>
    <t>ORGUEIL</t>
  </si>
  <si>
    <t>82137</t>
  </si>
  <si>
    <t>PARISOT</t>
  </si>
  <si>
    <t>82138</t>
  </si>
  <si>
    <t>PERVILLE</t>
  </si>
  <si>
    <t>82140</t>
  </si>
  <si>
    <t>PIQUECOS</t>
  </si>
  <si>
    <t>82141</t>
  </si>
  <si>
    <t>POMMEVIC</t>
  </si>
  <si>
    <t>82142</t>
  </si>
  <si>
    <t>POMPIGNAN</t>
  </si>
  <si>
    <t>82143</t>
  </si>
  <si>
    <t>POUPAS</t>
  </si>
  <si>
    <t>82144</t>
  </si>
  <si>
    <t>PUYCORNET</t>
  </si>
  <si>
    <t>82146</t>
  </si>
  <si>
    <t>PUYGAILLARD-DE-LOMAGNE</t>
  </si>
  <si>
    <t>82145</t>
  </si>
  <si>
    <t>PUYGAILLARD-DE-QUERCY</t>
  </si>
  <si>
    <t>82147</t>
  </si>
  <si>
    <t>PUYLAGARDE</t>
  </si>
  <si>
    <t>82148</t>
  </si>
  <si>
    <t>PUYLAROQUE</t>
  </si>
  <si>
    <t>82149</t>
  </si>
  <si>
    <t>REALVILLE</t>
  </si>
  <si>
    <t>82150</t>
  </si>
  <si>
    <t>REYNIES</t>
  </si>
  <si>
    <t>82152</t>
  </si>
  <si>
    <t>SAINT-AIGNAN</t>
  </si>
  <si>
    <t>82154</t>
  </si>
  <si>
    <t>SAINT-AMANS-DE-PELLAGAL</t>
  </si>
  <si>
    <t>82155</t>
  </si>
  <si>
    <t>SAINT-ANTONIN-NOBLE-VAL</t>
  </si>
  <si>
    <t>82156</t>
  </si>
  <si>
    <t>SAINT-ARROUMEX</t>
  </si>
  <si>
    <t>82158</t>
  </si>
  <si>
    <t>SAINT-CIRICE</t>
  </si>
  <si>
    <t>82159</t>
  </si>
  <si>
    <t>SAINT-CIRQ</t>
  </si>
  <si>
    <t>82160</t>
  </si>
  <si>
    <t>SAINT-CLAIR</t>
  </si>
  <si>
    <t>82164</t>
  </si>
  <si>
    <t>SAINTE-JULIETTE</t>
  </si>
  <si>
    <t>82161</t>
  </si>
  <si>
    <t>SAINT-ETIENNE-DE-TULMONT</t>
  </si>
  <si>
    <t>82162</t>
  </si>
  <si>
    <t>SAINT-GEORGES</t>
  </si>
  <si>
    <t>82163</t>
  </si>
  <si>
    <t>SAINT-JEAN-DU-BOUZET</t>
  </si>
  <si>
    <t>82165</t>
  </si>
  <si>
    <t>SAINT-LOUP</t>
  </si>
  <si>
    <t>82166</t>
  </si>
  <si>
    <t>SAINT-MICHEL</t>
  </si>
  <si>
    <t>82167</t>
  </si>
  <si>
    <t>SAINT-NAUPHARY</t>
  </si>
  <si>
    <t>82168</t>
  </si>
  <si>
    <t>SAINT-NAZAIRE-DE-VALENTANE</t>
  </si>
  <si>
    <t>82169</t>
  </si>
  <si>
    <t>SAINT-NICOLAS-DE-LA-GRAVE</t>
  </si>
  <si>
    <t>82170</t>
  </si>
  <si>
    <t>SAINT-PAUL-D'ESPIS</t>
  </si>
  <si>
    <t>82171</t>
  </si>
  <si>
    <t>SAINT-PORQUIER</t>
  </si>
  <si>
    <t>82172</t>
  </si>
  <si>
    <t>SAINT-PROJET</t>
  </si>
  <si>
    <t>82173</t>
  </si>
  <si>
    <t>SAINT-SARDOS</t>
  </si>
  <si>
    <t>82174</t>
  </si>
  <si>
    <t>SAINT-VINCENT</t>
  </si>
  <si>
    <t>82175</t>
  </si>
  <si>
    <t>SAINT-VINCENT-LESPINASSE</t>
  </si>
  <si>
    <t>82177</t>
  </si>
  <si>
    <t>SAUVETERRE</t>
  </si>
  <si>
    <t>82178</t>
  </si>
  <si>
    <t>SAVENES</t>
  </si>
  <si>
    <t>82179</t>
  </si>
  <si>
    <t>SEPTFONDS</t>
  </si>
  <si>
    <t>82180</t>
  </si>
  <si>
    <t>SERIGNAC</t>
  </si>
  <si>
    <t>82181</t>
  </si>
  <si>
    <t>SISTELS</t>
  </si>
  <si>
    <t>82183</t>
  </si>
  <si>
    <t>TREJOULS</t>
  </si>
  <si>
    <t>82184</t>
  </si>
  <si>
    <t>VAISSAC</t>
  </si>
  <si>
    <t>82186</t>
  </si>
  <si>
    <t>VALENCE D'AGEN</t>
  </si>
  <si>
    <t>ctm@valencedagen.fr</t>
  </si>
  <si>
    <t>centre technique municipal-urbanisme
Cours du 8 mai 1945
82400 VALENCE D'AGEN</t>
  </si>
  <si>
    <t xml:space="preserve">05 63 39 52 49 - 05 63 29 15 17
</t>
  </si>
  <si>
    <t>82187</t>
  </si>
  <si>
    <t>VAREN</t>
  </si>
  <si>
    <t>82188</t>
  </si>
  <si>
    <t>VARENNES</t>
  </si>
  <si>
    <t>82189</t>
  </si>
  <si>
    <t>VAZERAC</t>
  </si>
  <si>
    <t>82190</t>
  </si>
  <si>
    <t>VERDUN-SUR-GARONNE</t>
  </si>
  <si>
    <t>82191</t>
  </si>
  <si>
    <t>VERFEIL</t>
  </si>
  <si>
    <t>82192</t>
  </si>
  <si>
    <t>VERLHAC-TESCOU</t>
  </si>
  <si>
    <t>82193</t>
  </si>
  <si>
    <t>VIGUERON</t>
  </si>
  <si>
    <t>82194</t>
  </si>
  <si>
    <t>VILLEBRUMIER</t>
  </si>
  <si>
    <t>82195</t>
  </si>
  <si>
    <t>VILLEMADE</t>
  </si>
  <si>
    <t>CHAPELLE</t>
  </si>
  <si>
    <t>INSEE</t>
  </si>
  <si>
    <t>centre</t>
  </si>
  <si>
    <t>Commune</t>
  </si>
  <si>
    <t>Code INSEE</t>
  </si>
  <si>
    <t>Population 2007</t>
  </si>
  <si>
    <t>zone Emeraude</t>
  </si>
  <si>
    <t>régime FACE</t>
  </si>
  <si>
    <t>code postal</t>
  </si>
  <si>
    <t>Régime</t>
  </si>
  <si>
    <t>dep</t>
  </si>
  <si>
    <t>Departement</t>
  </si>
  <si>
    <t>GIE</t>
  </si>
  <si>
    <t>ER</t>
  </si>
  <si>
    <t>are</t>
  </si>
  <si>
    <t>MOAD</t>
  </si>
  <si>
    <t>EXPLOITATION</t>
  </si>
  <si>
    <t>Tel Fixe</t>
  </si>
  <si>
    <t>Interlocuteur Privilégié</t>
  </si>
  <si>
    <t>Ville</t>
  </si>
  <si>
    <t>Tél Portable</t>
  </si>
  <si>
    <t>LIAISON A</t>
  </si>
  <si>
    <t>LIAISON A &amp; B</t>
  </si>
  <si>
    <t>LIAISON B</t>
  </si>
  <si>
    <t>Tél MOAD ER</t>
  </si>
  <si>
    <t>Nom Prestataire</t>
  </si>
  <si>
    <t>Adresse Prestataire</t>
  </si>
  <si>
    <t>Tél Prestataire</t>
  </si>
  <si>
    <t>@ mail mairie</t>
  </si>
  <si>
    <t>@ courrier mairie</t>
  </si>
  <si>
    <t>Téléphone + Fax</t>
  </si>
  <si>
    <t>info commune</t>
  </si>
  <si>
    <t>Valeur de T1 en cm / m</t>
  </si>
  <si>
    <t>Valeur de T2 en cm / m</t>
  </si>
  <si>
    <t>Adresse</t>
  </si>
  <si>
    <t>Tél / FAX</t>
  </si>
  <si>
    <t>MAIRIE</t>
  </si>
  <si>
    <t>Agents service technique SDE82</t>
  </si>
  <si>
    <t>DR</t>
  </si>
  <si>
    <t>GP</t>
  </si>
  <si>
    <t>SM</t>
  </si>
  <si>
    <t>JB</t>
  </si>
  <si>
    <t>TA</t>
  </si>
  <si>
    <t>LD</t>
  </si>
  <si>
    <t>POSTAL</t>
  </si>
  <si>
    <t>Chargé d'affaires syndicat</t>
  </si>
  <si>
    <t>Marchés Travaux</t>
  </si>
  <si>
    <t xml:space="preserve">ZS50900029 </t>
  </si>
  <si>
    <t>Jour de livraison</t>
  </si>
  <si>
    <t>Jeudi</t>
  </si>
  <si>
    <t>Mercredi</t>
  </si>
  <si>
    <t>Lundi</t>
  </si>
  <si>
    <t>BESNARD Philippe</t>
  </si>
  <si>
    <t>06 25 79 36 09</t>
  </si>
  <si>
    <t>OROMBEL alexandre</t>
  </si>
  <si>
    <t>BOURDONCLE M Helene</t>
  </si>
  <si>
    <t>VINCENT Alain</t>
  </si>
  <si>
    <t>PANGEO</t>
  </si>
  <si>
    <t>05 53 66 04 89</t>
  </si>
  <si>
    <t>24 Bld Edouard Lacour 47000 AGEN</t>
  </si>
  <si>
    <t>06 87 33 19 35</t>
  </si>
  <si>
    <t>s.blandinieres@pangeo-reseaux.fr</t>
  </si>
  <si>
    <t>JOURDAIN Yves</t>
  </si>
  <si>
    <t>yves.jourdain@gabrielle.fr</t>
  </si>
  <si>
    <t>Code livraison (autre site)</t>
  </si>
  <si>
    <t>CADOURS</t>
  </si>
  <si>
    <t>ST SULPICE</t>
  </si>
  <si>
    <t>VILLEMUR</t>
  </si>
  <si>
    <t>ZS50900132</t>
  </si>
  <si>
    <t>Adresse LIVRAISON</t>
  </si>
  <si>
    <t>EC6EJC4040</t>
  </si>
  <si>
    <t>EC6EJC4050</t>
  </si>
  <si>
    <t>EC6EJC4060</t>
  </si>
  <si>
    <t>Didier BRIGOULET</t>
  </si>
  <si>
    <t>Fournisseur</t>
  </si>
  <si>
    <t>ACM</t>
  </si>
  <si>
    <t>dao.eegs82@gmail.com</t>
  </si>
  <si>
    <t>05 62 74 02 18</t>
  </si>
  <si>
    <t>magasin@gabrielle.fr</t>
  </si>
  <si>
    <t>Civilité</t>
  </si>
  <si>
    <t>Prénom du Maire</t>
  </si>
  <si>
    <t>Nom du Maire</t>
  </si>
  <si>
    <t>Monsieur</t>
  </si>
  <si>
    <t xml:space="preserve">Marc </t>
  </si>
  <si>
    <t>BOURDONCLE</t>
  </si>
  <si>
    <t>Madame</t>
  </si>
  <si>
    <t>Véronique</t>
  </si>
  <si>
    <t>MAGNANI</t>
  </si>
  <si>
    <t xml:space="preserve">Jacques </t>
  </si>
  <si>
    <t>JAUBERT</t>
  </si>
  <si>
    <t xml:space="preserve">Alain </t>
  </si>
  <si>
    <t xml:space="preserve">FALGAYRAS </t>
  </si>
  <si>
    <t>Henri-Bernard</t>
  </si>
  <si>
    <t>PECH</t>
  </si>
  <si>
    <t>Jacques</t>
  </si>
  <si>
    <t>BIASSOTTO</t>
  </si>
  <si>
    <t xml:space="preserve">Claude </t>
  </si>
  <si>
    <t xml:space="preserve">CRAIS </t>
  </si>
  <si>
    <t>Olivier</t>
  </si>
  <si>
    <t>RENAUD</t>
  </si>
  <si>
    <t>GAUSSENS</t>
  </si>
  <si>
    <t xml:space="preserve">Gilbert </t>
  </si>
  <si>
    <t>ABARNOU</t>
  </si>
  <si>
    <t xml:space="preserve">Guy </t>
  </si>
  <si>
    <t xml:space="preserve">PORTAL </t>
  </si>
  <si>
    <t xml:space="preserve">André </t>
  </si>
  <si>
    <t>MAGNAC</t>
  </si>
  <si>
    <t xml:space="preserve">Jean-Luc </t>
  </si>
  <si>
    <t xml:space="preserve">DEPRINCE </t>
  </si>
  <si>
    <t>Denis</t>
  </si>
  <si>
    <t>REY</t>
  </si>
  <si>
    <t xml:space="preserve">Jean Luc </t>
  </si>
  <si>
    <t xml:space="preserve">ISSANCHOU </t>
  </si>
  <si>
    <t xml:space="preserve">VERIL </t>
  </si>
  <si>
    <t>Alexandre</t>
  </si>
  <si>
    <t>BILLIARD</t>
  </si>
  <si>
    <t xml:space="preserve">Gabriel </t>
  </si>
  <si>
    <t xml:space="preserve">SERRA </t>
  </si>
  <si>
    <t xml:space="preserve">Marie-Thérése </t>
  </si>
  <si>
    <t>VISSIERES</t>
  </si>
  <si>
    <t xml:space="preserve">Jean-Michel </t>
  </si>
  <si>
    <t>VALETTE</t>
  </si>
  <si>
    <t>Xavier</t>
  </si>
  <si>
    <t>MONTAGNAC</t>
  </si>
  <si>
    <t>Frédéric</t>
  </si>
  <si>
    <t xml:space="preserve">IUS </t>
  </si>
  <si>
    <t xml:space="preserve">Jean-Claude </t>
  </si>
  <si>
    <t>Jean-Louis</t>
  </si>
  <si>
    <t>IBRES</t>
  </si>
  <si>
    <t xml:space="preserve">Michel </t>
  </si>
  <si>
    <t xml:space="preserve">MONTET </t>
  </si>
  <si>
    <t xml:space="preserve">Marie-Claude </t>
  </si>
  <si>
    <t>NEGRE</t>
  </si>
  <si>
    <t>Alain</t>
  </si>
  <si>
    <t>Michel</t>
  </si>
  <si>
    <t>TABARLY</t>
  </si>
  <si>
    <t>DUPUY</t>
  </si>
  <si>
    <t xml:space="preserve">GIAVARINI </t>
  </si>
  <si>
    <t>Francine</t>
  </si>
  <si>
    <t>FILLATRE</t>
  </si>
  <si>
    <t>Jean-Philippe</t>
  </si>
  <si>
    <t>BESIERS</t>
  </si>
  <si>
    <t>COLLONNA</t>
  </si>
  <si>
    <t>Monique</t>
  </si>
  <si>
    <t>DELZERS</t>
  </si>
  <si>
    <t>LEFEBVRE</t>
  </si>
  <si>
    <t xml:space="preserve">François </t>
  </si>
  <si>
    <t>BONHOMME</t>
  </si>
  <si>
    <t xml:space="preserve">Christian </t>
  </si>
  <si>
    <t xml:space="preserve">MAFFRE </t>
  </si>
  <si>
    <t>COUSTEILS</t>
  </si>
  <si>
    <t xml:space="preserve">DONNADIEU </t>
  </si>
  <si>
    <t>Max</t>
  </si>
  <si>
    <t>HERVIOU</t>
  </si>
  <si>
    <t>GUILLOTEAU</t>
  </si>
  <si>
    <t>Angeline</t>
  </si>
  <si>
    <t>CENTIS</t>
  </si>
  <si>
    <t xml:space="preserve">Pierre </t>
  </si>
  <si>
    <t>BONNEFOUS</t>
  </si>
  <si>
    <t xml:space="preserve">Patrick </t>
  </si>
  <si>
    <t>DELLAC</t>
  </si>
  <si>
    <t xml:space="preserve">GARRIGUES </t>
  </si>
  <si>
    <t xml:space="preserve">Gérard </t>
  </si>
  <si>
    <t xml:space="preserve">FAURE </t>
  </si>
  <si>
    <t>DEVAY</t>
  </si>
  <si>
    <t xml:space="preserve">Jean Paul </t>
  </si>
  <si>
    <t>TERRENNE</t>
  </si>
  <si>
    <t>ASTRUC</t>
  </si>
  <si>
    <t>Dominique</t>
  </si>
  <si>
    <t>FORNERIS</t>
  </si>
  <si>
    <t xml:space="preserve">CORNILLE </t>
  </si>
  <si>
    <t xml:space="preserve">Francis </t>
  </si>
  <si>
    <t xml:space="preserve">DUILHE </t>
  </si>
  <si>
    <t xml:space="preserve">Marcel </t>
  </si>
  <si>
    <t xml:space="preserve">MOLLE </t>
  </si>
  <si>
    <t xml:space="preserve">Odé </t>
  </si>
  <si>
    <t xml:space="preserve">GUIRBAL </t>
  </si>
  <si>
    <t xml:space="preserve">Daniel </t>
  </si>
  <si>
    <t>FERAL</t>
  </si>
  <si>
    <t>Jérôme</t>
  </si>
  <si>
    <t>SOURSAC</t>
  </si>
  <si>
    <t xml:space="preserve">Hubert </t>
  </si>
  <si>
    <t xml:space="preserve">LAFON </t>
  </si>
  <si>
    <t xml:space="preserve">Jean Louis </t>
  </si>
  <si>
    <t>DUPONT</t>
  </si>
  <si>
    <t xml:space="preserve">Brigitte </t>
  </si>
  <si>
    <t>AUDOUARD</t>
  </si>
  <si>
    <t xml:space="preserve">Jean-François </t>
  </si>
  <si>
    <t>FERNANDEZ</t>
  </si>
  <si>
    <t xml:space="preserve">Robert </t>
  </si>
  <si>
    <t xml:space="preserve">DESCAZEAUX </t>
  </si>
  <si>
    <t xml:space="preserve">Philippe </t>
  </si>
  <si>
    <t>TONIN</t>
  </si>
  <si>
    <t>SAZY</t>
  </si>
  <si>
    <t>Catherine</t>
  </si>
  <si>
    <t>DARRIGAND</t>
  </si>
  <si>
    <t>Salvador</t>
  </si>
  <si>
    <t>LOPEZ</t>
  </si>
  <si>
    <t xml:space="preserve">Bernard </t>
  </si>
  <si>
    <t xml:space="preserve">DIANA </t>
  </si>
  <si>
    <t>Cécile</t>
  </si>
  <si>
    <t>LAFON</t>
  </si>
  <si>
    <t>RENARD</t>
  </si>
  <si>
    <t xml:space="preserve">BAQUE </t>
  </si>
  <si>
    <t xml:space="preserve">Alexis </t>
  </si>
  <si>
    <t xml:space="preserve">CALAFAT </t>
  </si>
  <si>
    <t>Jean-Pïerre</t>
  </si>
  <si>
    <t xml:space="preserve">PARISSE </t>
  </si>
  <si>
    <t>TRIFFAULT</t>
  </si>
  <si>
    <t>MARTY</t>
  </si>
  <si>
    <t>LAMOLINAIRIE</t>
  </si>
  <si>
    <t>HEBRARD</t>
  </si>
  <si>
    <t>ROUMIGUIE</t>
  </si>
  <si>
    <t xml:space="preserve">Kléber </t>
  </si>
  <si>
    <t xml:space="preserve">LEYGUE </t>
  </si>
  <si>
    <t>BEQ</t>
  </si>
  <si>
    <t>Hugues</t>
  </si>
  <si>
    <t>SAMAIN</t>
  </si>
  <si>
    <t xml:space="preserve">Didier </t>
  </si>
  <si>
    <t xml:space="preserve">MARTY </t>
  </si>
  <si>
    <t xml:space="preserve">Jean Marc </t>
  </si>
  <si>
    <t xml:space="preserve">NICOLAS </t>
  </si>
  <si>
    <t>Françoise</t>
  </si>
  <si>
    <t>PIZZINI</t>
  </si>
  <si>
    <t>Jean</t>
  </si>
  <si>
    <t>FEGNE</t>
  </si>
  <si>
    <t>Thierry</t>
  </si>
  <si>
    <t>DELBREIL</t>
  </si>
  <si>
    <t xml:space="preserve">Ghislaine </t>
  </si>
  <si>
    <t>MARTINEZ</t>
  </si>
  <si>
    <t>LONGO</t>
  </si>
  <si>
    <t xml:space="preserve">GABACH </t>
  </si>
  <si>
    <t xml:space="preserve">René </t>
  </si>
  <si>
    <t>THAU</t>
  </si>
  <si>
    <t>Stéphane</t>
  </si>
  <si>
    <t>LAROQUE</t>
  </si>
  <si>
    <t>Ghislain</t>
  </si>
  <si>
    <t>DANGAS</t>
  </si>
  <si>
    <t>GIORDANA</t>
  </si>
  <si>
    <t>Niels</t>
  </si>
  <si>
    <t>PASSEDAT</t>
  </si>
  <si>
    <t xml:space="preserve">BRIOIS </t>
  </si>
  <si>
    <t>GARRIGUES</t>
  </si>
  <si>
    <t xml:space="preserve">Roger </t>
  </si>
  <si>
    <t xml:space="preserve">COUSSERAND </t>
  </si>
  <si>
    <t xml:space="preserve">GARGUY </t>
  </si>
  <si>
    <t xml:space="preserve">Gilles </t>
  </si>
  <si>
    <t>BONSANG</t>
  </si>
  <si>
    <t>Marie-Bernard</t>
  </si>
  <si>
    <t xml:space="preserve">MAERTEN </t>
  </si>
  <si>
    <t>BERTHET</t>
  </si>
  <si>
    <t>BUSSO</t>
  </si>
  <si>
    <t>AUZERIC</t>
  </si>
  <si>
    <t xml:space="preserve">Jean Claude </t>
  </si>
  <si>
    <t xml:space="preserve">TOULOUSE </t>
  </si>
  <si>
    <t>DAYREM</t>
  </si>
  <si>
    <t xml:space="preserve">DABASSE </t>
  </si>
  <si>
    <t xml:space="preserve">José </t>
  </si>
  <si>
    <t xml:space="preserve">LACOMBE </t>
  </si>
  <si>
    <t>Serge</t>
  </si>
  <si>
    <t>SERGAS</t>
  </si>
  <si>
    <t xml:space="preserve">PAUTRIC </t>
  </si>
  <si>
    <t>ROZES</t>
  </si>
  <si>
    <t>HENRYOT</t>
  </si>
  <si>
    <t>Jean-Francis</t>
  </si>
  <si>
    <t>SAHUC</t>
  </si>
  <si>
    <t>Alfred</t>
  </si>
  <si>
    <t xml:space="preserve">Jean-Paul </t>
  </si>
  <si>
    <t>ALBERT</t>
  </si>
  <si>
    <t xml:space="preserve">Jean </t>
  </si>
  <si>
    <t>BENOIS</t>
  </si>
  <si>
    <t>ALAZARD</t>
  </si>
  <si>
    <t>Marie-Luce</t>
  </si>
  <si>
    <t xml:space="preserve">BERGE </t>
  </si>
  <si>
    <t xml:space="preserve">Yves </t>
  </si>
  <si>
    <t xml:space="preserve">VAYSSIE </t>
  </si>
  <si>
    <t xml:space="preserve">Charles </t>
  </si>
  <si>
    <t xml:space="preserve">MALMON </t>
  </si>
  <si>
    <t>BAREGES</t>
  </si>
  <si>
    <t>GARY</t>
  </si>
  <si>
    <t>RAYNAL</t>
  </si>
  <si>
    <t>WEILL</t>
  </si>
  <si>
    <t>MOIGNARD</t>
  </si>
  <si>
    <t>SOULIE</t>
  </si>
  <si>
    <t>Annie</t>
  </si>
  <si>
    <t>FEAU</t>
  </si>
  <si>
    <t>Rémy</t>
  </si>
  <si>
    <t>SOUPA</t>
  </si>
  <si>
    <t xml:space="preserve">Séverin </t>
  </si>
  <si>
    <t>BEAUDONNET</t>
  </si>
  <si>
    <t>MOUNIE</t>
  </si>
  <si>
    <t>Fabienne</t>
  </si>
  <si>
    <t>PERN-SAVIGNAC</t>
  </si>
  <si>
    <t>Emeline</t>
  </si>
  <si>
    <t xml:space="preserve">LAMERA </t>
  </si>
  <si>
    <t>Maurice</t>
  </si>
  <si>
    <t>CORRECHER</t>
  </si>
  <si>
    <t>Nadine</t>
  </si>
  <si>
    <t>GUILLEMOT</t>
  </si>
  <si>
    <t xml:space="preserve">MEESSEMAN </t>
  </si>
  <si>
    <t>KERESTEDJIAN</t>
  </si>
  <si>
    <t>Eric</t>
  </si>
  <si>
    <t xml:space="preserve">DELFARIEL </t>
  </si>
  <si>
    <t>Stéphan</t>
  </si>
  <si>
    <t>RATTO</t>
  </si>
  <si>
    <t xml:space="preserve">Elisabeth </t>
  </si>
  <si>
    <t>CASTAGNE</t>
  </si>
  <si>
    <t>DELACHOUX</t>
  </si>
  <si>
    <t>BELLOC</t>
  </si>
  <si>
    <t xml:space="preserve">Pascal </t>
  </si>
  <si>
    <t>GUERIN</t>
  </si>
  <si>
    <t xml:space="preserve">Jean Michel </t>
  </si>
  <si>
    <t>PRAYSSAC</t>
  </si>
  <si>
    <t xml:space="preserve">Julien-Pierre </t>
  </si>
  <si>
    <t>LAPORTE</t>
  </si>
  <si>
    <t>BROUCHET</t>
  </si>
  <si>
    <t>VIROLLE</t>
  </si>
  <si>
    <t>BERTELLI</t>
  </si>
  <si>
    <t>VIGOUROUX</t>
  </si>
  <si>
    <t xml:space="preserve">Jean-Marie </t>
  </si>
  <si>
    <t xml:space="preserve">BENCE </t>
  </si>
  <si>
    <t xml:space="preserve">AURIENTIS </t>
  </si>
  <si>
    <t xml:space="preserve">DURAND </t>
  </si>
  <si>
    <t xml:space="preserve">AGAM </t>
  </si>
  <si>
    <t xml:space="preserve">Walter </t>
  </si>
  <si>
    <t xml:space="preserve">PUPPATO </t>
  </si>
  <si>
    <t xml:space="preserve">Raymond </t>
  </si>
  <si>
    <t xml:space="preserve">BENVENUTTO </t>
  </si>
  <si>
    <t>ROUZIES</t>
  </si>
  <si>
    <t xml:space="preserve">Louis </t>
  </si>
  <si>
    <t xml:space="preserve">BOUARD </t>
  </si>
  <si>
    <t>Vincent</t>
  </si>
  <si>
    <t>TEULIERES</t>
  </si>
  <si>
    <t>PAGES</t>
  </si>
  <si>
    <t>Geneviève</t>
  </si>
  <si>
    <t xml:space="preserve">BAFFALIO </t>
  </si>
  <si>
    <t xml:space="preserve">Henri </t>
  </si>
  <si>
    <t xml:space="preserve">ALIBERT </t>
  </si>
  <si>
    <t>PAILLARES</t>
  </si>
  <si>
    <t>LACOMBE</t>
  </si>
  <si>
    <t xml:space="preserve">Joêl </t>
  </si>
  <si>
    <t>CAPAYROU</t>
  </si>
  <si>
    <t>DEJEAN</t>
  </si>
  <si>
    <t>LABORIE</t>
  </si>
  <si>
    <t>FRAUCIEL</t>
  </si>
  <si>
    <t>FENIE</t>
  </si>
  <si>
    <t>QUINTARD</t>
  </si>
  <si>
    <t>BARDOLS</t>
  </si>
  <si>
    <t xml:space="preserve">Agnés </t>
  </si>
  <si>
    <t xml:space="preserve">PALMIE </t>
  </si>
  <si>
    <t>PEZOUS</t>
  </si>
  <si>
    <t>Jean-Marc</t>
  </si>
  <si>
    <t>DE TARRAGON</t>
  </si>
  <si>
    <t>CAZELLES</t>
  </si>
  <si>
    <t xml:space="preserve">DELPECH </t>
  </si>
  <si>
    <t>BESSIERES</t>
  </si>
  <si>
    <t xml:space="preserve">DELMAS </t>
  </si>
  <si>
    <t>BOUSQUET</t>
  </si>
  <si>
    <t>MASSAT</t>
  </si>
  <si>
    <t xml:space="preserve">ALBINET </t>
  </si>
  <si>
    <t>GUTHMULLER</t>
  </si>
  <si>
    <t>BOTKOVITZ</t>
  </si>
  <si>
    <t>REGAMBERT</t>
  </si>
  <si>
    <t xml:space="preserve">Etienne </t>
  </si>
  <si>
    <t>ASTOUL</t>
  </si>
  <si>
    <t>LABRUYERE</t>
  </si>
  <si>
    <t>Coordonnées perso maires</t>
  </si>
  <si>
    <t>n° portable Maire</t>
  </si>
  <si>
    <t xml:space="preserve">Titre du Maire </t>
  </si>
  <si>
    <t>C P</t>
  </si>
  <si>
    <t>N° Tél.</t>
  </si>
  <si>
    <t>N° Fax</t>
  </si>
  <si>
    <t>Messagerie commune</t>
  </si>
  <si>
    <t>Mon - Prénom</t>
  </si>
  <si>
    <t>Téléphone</t>
  </si>
  <si>
    <t xml:space="preserve">05 63 67 67 43 32     </t>
  </si>
  <si>
    <t xml:space="preserve"> 06 13 65 57 03</t>
  </si>
  <si>
    <t>Maire</t>
  </si>
  <si>
    <t>244, rue Paul Roussel</t>
  </si>
  <si>
    <t>05.63.67.45.11</t>
  </si>
  <si>
    <t>mairie-albefeuille.lagarde@info82.com</t>
  </si>
  <si>
    <t>ROUTIER Gérard                GARDELLE Marie-France                                                       SANGOI J.Marc</t>
  </si>
  <si>
    <t>06 52 87 64 90                       06 22 68 91 22                                                     06 37 83 11 62</t>
  </si>
  <si>
    <t>05 63 31 09 87</t>
  </si>
  <si>
    <t>06 29 75 04 92</t>
  </si>
  <si>
    <t>Place de l'Hôtel de Ville</t>
  </si>
  <si>
    <t>05.63.31.00.12</t>
  </si>
  <si>
    <t>Pas de Fax</t>
  </si>
  <si>
    <t>mairie-albias@info82.com</t>
  </si>
  <si>
    <t>Daniel ROUCHY</t>
  </si>
  <si>
    <t>06 78 46 87 26</t>
  </si>
  <si>
    <t>06 13 43 65 59</t>
  </si>
  <si>
    <t>Le Bourg</t>
  </si>
  <si>
    <t>05.63.94.82.33</t>
  </si>
  <si>
    <t>05 63 95 98 15</t>
  </si>
  <si>
    <t>mairie.angeville.82@wanadoo.fr</t>
  </si>
  <si>
    <t>J.Luc CRUBILE                                                    Geneviève MAYNARD</t>
  </si>
  <si>
    <t xml:space="preserve"> 06 86 51 21 78                               06 98 13 93 93</t>
  </si>
  <si>
    <t>05 63 94 07 73</t>
  </si>
  <si>
    <t>06 86 75 67 70</t>
  </si>
  <si>
    <t>05.63.94.00.82</t>
  </si>
  <si>
    <t>mairie-asques@info82.com</t>
  </si>
  <si>
    <t>Max DUTAU</t>
  </si>
  <si>
    <t>06 42 24 31 08</t>
  </si>
  <si>
    <t xml:space="preserve">05 63 64 39 44   </t>
  </si>
  <si>
    <t>06 43 85 84 54</t>
  </si>
  <si>
    <t>5, place de la Liberté</t>
  </si>
  <si>
    <t>05.63.02.51.98</t>
  </si>
  <si>
    <t>05.63.02.71.04</t>
  </si>
  <si>
    <t>mairie-aucamville@info82.com</t>
  </si>
  <si>
    <t xml:space="preserve">Eric FRAYSSE                                                      Marc JOUANY   </t>
  </si>
  <si>
    <t xml:space="preserve"> 06 81 66 04 62                                               06 67 43 54 57</t>
  </si>
  <si>
    <t>Hotel de Ville</t>
  </si>
  <si>
    <t>05.63.65.35.06</t>
  </si>
  <si>
    <t>mairie-auterive@info82.com</t>
  </si>
  <si>
    <t>DIRAT Maurice</t>
  </si>
  <si>
    <t>05 63 65 23 87    06 83 73 75 19</t>
  </si>
  <si>
    <t xml:space="preserve">05 63 93 24 39 </t>
  </si>
  <si>
    <t>06 15 68 02 38</t>
  </si>
  <si>
    <t>place de la mairie</t>
  </si>
  <si>
    <t>05.63.93.03.34</t>
  </si>
  <si>
    <t>mairie-auty@info82.com</t>
  </si>
  <si>
    <t xml:space="preserve"> Michel RATIE                                                                J.Michel MOURGUES                                                                            Michel LEPAULARD</t>
  </si>
  <si>
    <t>06 45 12 85 57                                                          06 10 60 54 54                                                                                    05 63 66 83 94</t>
  </si>
  <si>
    <t>05 63 39 74 48</t>
  </si>
  <si>
    <t>06 31 98 17 41</t>
  </si>
  <si>
    <t>12, Place de la Halle</t>
  </si>
  <si>
    <t>05.63.39.57.33</t>
  </si>
  <si>
    <t>05.63.29.75.65</t>
  </si>
  <si>
    <t>mairie-auvillar@info82.com</t>
  </si>
  <si>
    <t xml:space="preserve">Gilles COMPAGNAT                                                          </t>
  </si>
  <si>
    <t xml:space="preserve"> 06 07 29 02 68              </t>
  </si>
  <si>
    <t>06 62 62 02 91</t>
  </si>
  <si>
    <t>05.63.94.02.24</t>
  </si>
  <si>
    <t>mairie-balignac@info82.com</t>
  </si>
  <si>
    <t xml:space="preserve">Fabien SALVADORI </t>
  </si>
  <si>
    <t>05 63 94 09 36</t>
  </si>
  <si>
    <t xml:space="preserve">05 63 29 03 54                </t>
  </si>
  <si>
    <t>06 72 12 23 01</t>
  </si>
  <si>
    <t>8, rue de la Mairie</t>
  </si>
  <si>
    <t>05.63.29.05.01</t>
  </si>
  <si>
    <t>mairie-bardigues@info82.com</t>
  </si>
  <si>
    <t>Henri MARTIN                                                 Antoinette WIJNKER                                                          Francis DUPONT</t>
  </si>
  <si>
    <t>06 20 26 18 80                                              06 89 29 66 97                                                06 03 80 36 90</t>
  </si>
  <si>
    <t>05 63 31 66 01</t>
  </si>
  <si>
    <t>06 10 69 49 59</t>
  </si>
  <si>
    <t>1, Place du 8 Mai 1945</t>
  </si>
  <si>
    <t>05.63.31.65.22</t>
  </si>
  <si>
    <t>mairie-barrydislemade@info82.com</t>
  </si>
  <si>
    <t>Didier MARTY                                        Laurent CASTEL                                       Vincent ESQUIE                                                    Sylvie DANIEL</t>
  </si>
  <si>
    <t>05 63 31 64 01                                      06 87 36 13 04                                                      06 81 27 65 87                                       06 06 60 94 37</t>
  </si>
  <si>
    <t xml:space="preserve">05 63 31 58 20  </t>
  </si>
  <si>
    <t>06 16 55 27 53</t>
  </si>
  <si>
    <t>52, Chemin des Ecoliers</t>
  </si>
  <si>
    <t>05.63.31.62.54</t>
  </si>
  <si>
    <t>05 63 30 92 96</t>
  </si>
  <si>
    <t>mairie-les.barthes@info82.com</t>
  </si>
  <si>
    <t xml:space="preserve"> J.Marc MIRAMONT                       Francine DOSSUN                                                    Yves PLANTADE</t>
  </si>
  <si>
    <t>06 72 41 30 39                                           06 37 48 86 01                                      06 21 47 52 01</t>
  </si>
  <si>
    <t>05 63 02 43 13</t>
  </si>
  <si>
    <t xml:space="preserve"> 06 86 26 42 61</t>
  </si>
  <si>
    <t>13, place Gambetta BP 39</t>
  </si>
  <si>
    <t>05.63.02.32.52</t>
  </si>
  <si>
    <t>05 63 02 43 01</t>
  </si>
  <si>
    <t xml:space="preserve">Alain CARRERE </t>
  </si>
  <si>
    <t>06 88 53 96 05</t>
  </si>
  <si>
    <t>05 63 64 44 02</t>
  </si>
  <si>
    <t>06 35 95 82 41</t>
  </si>
  <si>
    <t>Le Chateau</t>
  </si>
  <si>
    <t>05.63.02.52.87</t>
  </si>
  <si>
    <t>05.63.02.53.78</t>
  </si>
  <si>
    <t>mairie-beaupuy@info82.com</t>
  </si>
  <si>
    <t>Meliha AKRED</t>
  </si>
  <si>
    <t>06 20 96 31 26</t>
  </si>
  <si>
    <t>05 63 20 75 83</t>
  </si>
  <si>
    <t>06 83 34 26 10</t>
  </si>
  <si>
    <t>1, Place du 19 mars 1962</t>
  </si>
  <si>
    <t>05.63.20.75.27</t>
  </si>
  <si>
    <t>mairie-belbeze@info82.com</t>
  </si>
  <si>
    <t>Claude DULAC                                                                               Alain BACH</t>
  </si>
  <si>
    <t>06 88 62 95 54                                                                     06 81 39 61 91</t>
  </si>
  <si>
    <t>06 72 38 01 87</t>
  </si>
  <si>
    <t>05.63.95.35.68</t>
  </si>
  <si>
    <t>mairie-belveze@info82.com</t>
  </si>
  <si>
    <t xml:space="preserve"> Thierry OLIVIER                                                      J.Michel PRADALIE                                                                Dominique DELACROIX</t>
  </si>
  <si>
    <t>06 75 90 79 49                                                                  06 70 72 37 75                                                                   06 80 85 37 84</t>
  </si>
  <si>
    <t xml:space="preserve">07 63 05 17 67 </t>
  </si>
  <si>
    <t>Place de la Fraternité</t>
  </si>
  <si>
    <t>05.63.02.57.73</t>
  </si>
  <si>
    <t>05 63 27 76 16</t>
  </si>
  <si>
    <t>mairie-bessens@info82.com</t>
  </si>
  <si>
    <t xml:space="preserve">Michel RIEUTORD </t>
  </si>
  <si>
    <t xml:space="preserve"> 06 76 70 15 41</t>
  </si>
  <si>
    <t>05 63 30 95 62</t>
  </si>
  <si>
    <t>06 82 85 97 19</t>
  </si>
  <si>
    <t>Rue de la Mairie</t>
  </si>
  <si>
    <t>05.63.30.95.62</t>
  </si>
  <si>
    <t>mairie-bioule@info82.com</t>
  </si>
  <si>
    <t>Florence DANTHEZ       J.Pierre SALACOUX</t>
  </si>
  <si>
    <t>06 20 36 23 52                                      06 52 52 84 18</t>
  </si>
  <si>
    <t>05 63 04 04 08</t>
  </si>
  <si>
    <t>06 83 19 89 70</t>
  </si>
  <si>
    <t>05.63.04.09.85</t>
  </si>
  <si>
    <t>mairie-boudou@info82.com</t>
  </si>
  <si>
    <t>Henri QUESADA                                                                         Farizel TRONCO</t>
  </si>
  <si>
    <t>06 84 91 21 63                                        05 63 04 20 10</t>
  </si>
  <si>
    <t>06 78 78 15 16</t>
  </si>
  <si>
    <t>le bourg</t>
  </si>
  <si>
    <t>05.63.02.52.73</t>
  </si>
  <si>
    <t>mairie-bouillac@info82.com</t>
  </si>
  <si>
    <t>Francis DAVINSAC                                                      Martine GASCON                                                                            Guy BODIN                                             Thierry MATILDE</t>
  </si>
  <si>
    <t>06 30 22 86 31                                                    06 74 19 75 29                                                      05 63 02 64 93                                                          06 15 05 04 72</t>
  </si>
  <si>
    <t>06 11 37 28 44</t>
  </si>
  <si>
    <t>05.63.94.67.97</t>
  </si>
  <si>
    <t>mairie-bouloc@info82.com</t>
  </si>
  <si>
    <t>Stéphan RADONSKI-LASINKA                              Fabrice COMBATELLI                                      M.Isabelle VIDAL</t>
  </si>
  <si>
    <t>06 86 81 98 12                             06 84 52 02 75                                    05 63 95 71 29</t>
  </si>
  <si>
    <t>05 63 64 75 44           frederic.ius@cg82.fr</t>
  </si>
  <si>
    <t xml:space="preserve">06 16 18 08 24 </t>
  </si>
  <si>
    <t>Mairie</t>
  </si>
  <si>
    <t>05.63.64.75.44</t>
  </si>
  <si>
    <t>05.63.64.86.99</t>
  </si>
  <si>
    <t>mairie-bourret@info82.com</t>
  </si>
  <si>
    <t xml:space="preserve"> Yves COUDERC                                            Christian BOUSQUET                                       Thérèse EMBOULAS</t>
  </si>
  <si>
    <t>06 37 13 89 37                              06 80 91 29 01                               06 85 89 35 88</t>
  </si>
  <si>
    <t xml:space="preserve">05 63 02 93 13               </t>
  </si>
  <si>
    <t xml:space="preserve"> 06 20 53 26 63</t>
  </si>
  <si>
    <t>2 route de Lavaur</t>
  </si>
  <si>
    <t>05.63.02.95.16</t>
  </si>
  <si>
    <t>05.63.02.18.84</t>
  </si>
  <si>
    <t>mairie.bressols@wanadoo.fr</t>
  </si>
  <si>
    <t xml:space="preserve">05 63 67 24 91  </t>
  </si>
  <si>
    <t>06 81 90 15 94</t>
  </si>
  <si>
    <t>Promenade du Ravelin</t>
  </si>
  <si>
    <t>05.63.67.24.91</t>
  </si>
  <si>
    <t>05.63.67.26.67</t>
  </si>
  <si>
    <t>commune-de-bruniquel@wanadoo.fr</t>
  </si>
  <si>
    <t>Marc TABARLY                                                      Christian TSCHOCRE</t>
  </si>
  <si>
    <t>06 71 07 09 02                                   06 15 94 79 00</t>
  </si>
  <si>
    <t>05 63 30 14 76</t>
  </si>
  <si>
    <t>06 09 34 92 08</t>
  </si>
  <si>
    <t>28 rue de la mairie</t>
  </si>
  <si>
    <t>05.63.25.00.85</t>
  </si>
  <si>
    <t>05.63.25.00.86</t>
  </si>
  <si>
    <t>mairie-campsas@info82.com</t>
  </si>
  <si>
    <t>Christian OLIVEIRAS</t>
  </si>
  <si>
    <t>06 14 39 21 10</t>
  </si>
  <si>
    <t>06 87 34 46 93</t>
  </si>
  <si>
    <t>110 Rue des Ecoles</t>
  </si>
  <si>
    <t>05.63.67.31.63</t>
  </si>
  <si>
    <t>05 63 64 16 11</t>
  </si>
  <si>
    <t>mairie-canals@info82.com</t>
  </si>
  <si>
    <t>François PURCHA</t>
  </si>
  <si>
    <t>06 66 40 31 09</t>
  </si>
  <si>
    <t>05 63 67 02 44</t>
  </si>
  <si>
    <t>06 89 50 54 16</t>
  </si>
  <si>
    <t>05.63.65.72.45</t>
  </si>
  <si>
    <t>05.63.24.04.12</t>
  </si>
  <si>
    <t>mairie-castanet@info82.com</t>
  </si>
  <si>
    <t>05 63 95 42 33</t>
  </si>
  <si>
    <t>06 47 55 79 89</t>
  </si>
  <si>
    <t>Place de la Mairie</t>
  </si>
  <si>
    <t>05.63.95.40.49</t>
  </si>
  <si>
    <t>05 63 95 46 43</t>
  </si>
  <si>
    <t>mairie-castelferrus@info82.com</t>
  </si>
  <si>
    <t>Georges CHRISTOPHE                                       J.Paul FEGNE                                               Eliane DESPRATS-BACCARO</t>
  </si>
  <si>
    <t>06 30 74 92 33                               06 12 65 31 84                        06 70 18 68 46</t>
  </si>
  <si>
    <t>06 47 34 40 14</t>
  </si>
  <si>
    <t>2, Rue Jean Jaurès</t>
  </si>
  <si>
    <t>05.63.95.43.05</t>
  </si>
  <si>
    <t>05.63.95.41.60</t>
  </si>
  <si>
    <t>mairie-castelmayran@info82.com</t>
  </si>
  <si>
    <t>Georgette AVARELLO                                                                          Pierre LAGARRIGUE                                             Jean OLLINO                                              Thierry JAMAIN</t>
  </si>
  <si>
    <t>06 12 67 31 26                                    06 14 41 30 66                                                        06 34 27 56 79                                             06 09 34 94 11</t>
  </si>
  <si>
    <t>05 53 87 16 07</t>
  </si>
  <si>
    <t>06 71 58 51 09</t>
  </si>
  <si>
    <t>1, rue de l'Echauguette</t>
  </si>
  <si>
    <t>05.63.94.24.65</t>
  </si>
  <si>
    <t>05.63.94.29.96</t>
  </si>
  <si>
    <t>mairie-castelsagrat@info82.com</t>
  </si>
  <si>
    <t xml:space="preserve">Raymond BARCELLA  </t>
  </si>
  <si>
    <t xml:space="preserve">06 74 05 40 01                </t>
  </si>
  <si>
    <t>06 38 89 14 82</t>
  </si>
  <si>
    <t>Maire - Conseiller Général</t>
  </si>
  <si>
    <t>5 Place de la Liberté BP 84</t>
  </si>
  <si>
    <t>05.63.32.75.00</t>
  </si>
  <si>
    <t>05.63.32.75.01</t>
  </si>
  <si>
    <t>mairie@ville-castelsarrasin.fr</t>
  </si>
  <si>
    <t>Elu astreinte                                                                  Astreinte ateliers municipaux</t>
  </si>
  <si>
    <t>06 32 99 06 23                                06 20 35 59 43</t>
  </si>
  <si>
    <t>05 63 94 01 40</t>
  </si>
  <si>
    <t>06 11 09 05 53</t>
  </si>
  <si>
    <t>Au village</t>
  </si>
  <si>
    <t>05.63.94.03.34</t>
  </si>
  <si>
    <t xml:space="preserve"> Maurice WATTEL</t>
  </si>
  <si>
    <t>05 63 94 16 18</t>
  </si>
  <si>
    <t>05 63 95 93 25</t>
  </si>
  <si>
    <t>06 30 84 37 24</t>
  </si>
  <si>
    <t>05.63.94.83.43</t>
  </si>
  <si>
    <t>mairie.caumont82@wanadoo.fr</t>
  </si>
  <si>
    <t>Christian COSTES                       Joseph MARIETTAZ                              J.Michel TONICELLO</t>
  </si>
  <si>
    <t>06 11 01 31 17                      06 51 62 33 24                                         07 89 68 30 08</t>
  </si>
  <si>
    <t>05 63 65 23 50</t>
  </si>
  <si>
    <t>06 01 89 33 55</t>
  </si>
  <si>
    <t>Au Bourg</t>
  </si>
  <si>
    <t>05.63.65.21.47</t>
  </si>
  <si>
    <t>mairie-le.cause@info82.com</t>
  </si>
  <si>
    <t xml:space="preserve">06 10 83 40 05    </t>
  </si>
  <si>
    <t xml:space="preserve">Maire </t>
  </si>
  <si>
    <t>Place du Général de Gaulle BP 19</t>
  </si>
  <si>
    <t>CAUSSADE CEDEX</t>
  </si>
  <si>
    <t>05.63.93.10.45</t>
  </si>
  <si>
    <t>05.63.65.05.85</t>
  </si>
  <si>
    <t xml:space="preserve">Michel DUJOLS </t>
  </si>
  <si>
    <t>06 03 93 02 86</t>
  </si>
  <si>
    <t xml:space="preserve">05 63 24 01 98     </t>
  </si>
  <si>
    <t xml:space="preserve">06 42 41 95 54 </t>
  </si>
  <si>
    <t>3, Place de la Halle</t>
  </si>
  <si>
    <t>05.63.67.06.17</t>
  </si>
  <si>
    <t>05.63.65.21.75</t>
  </si>
  <si>
    <t>mairie@caylus.com</t>
  </si>
  <si>
    <t>Maryse HEMSEN                 François SERVIERES</t>
  </si>
  <si>
    <t>06 40 22 36 19                         05 63 67 80 65</t>
  </si>
  <si>
    <t xml:space="preserve">05 63 31 18 22 </t>
  </si>
  <si>
    <t>06 71 86 23 36</t>
  </si>
  <si>
    <t>22, Chemin de Belhaygue</t>
  </si>
  <si>
    <t>05.63.67.11.69</t>
  </si>
  <si>
    <t>05.63.31.11.64</t>
  </si>
  <si>
    <t>mairie-cayrac@info82.com</t>
  </si>
  <si>
    <t>Daniel RUDOLF                                             Gisèle DAMAGGIO                                                  Aline GRUNENWAL</t>
  </si>
  <si>
    <t>06 07 06 05 88                                       06 50 42 78 68                                           06 78 93 97 48</t>
  </si>
  <si>
    <t>06 12 95 62 12</t>
  </si>
  <si>
    <t>05.63.64.97.34</t>
  </si>
  <si>
    <t>05.63.31.25.56</t>
  </si>
  <si>
    <t>mairie-cayriech@info82.com</t>
  </si>
  <si>
    <t xml:space="preserve"> Isabelle DELBREIL                                                                            Benoit PEPIN</t>
  </si>
  <si>
    <t>05 63 31 21 47                                                               05 63 64 99 36</t>
  </si>
  <si>
    <t>06 19 34 25 66</t>
  </si>
  <si>
    <t>05.63.30.68.62</t>
  </si>
  <si>
    <t>05.63.68.23.49</t>
  </si>
  <si>
    <t>mairie-cazals@info82.com</t>
  </si>
  <si>
    <t>Richard MONTANE</t>
  </si>
  <si>
    <t>06 66 24 51 85</t>
  </si>
  <si>
    <t>05 63 95 82 59</t>
  </si>
  <si>
    <t>06 15 66 75 51</t>
  </si>
  <si>
    <t>9, Place de l'Hôtel de Ville</t>
  </si>
  <si>
    <t>05.63.95.83.44</t>
  </si>
  <si>
    <t>05.63.95.80.49</t>
  </si>
  <si>
    <t>mairie-cazes.mondenard@info82.com</t>
  </si>
  <si>
    <t>Annie DESHUARD                                           J.Jacques DESCOULS</t>
  </si>
  <si>
    <t>06 07 13 96 96                               06 07 13 26 26</t>
  </si>
  <si>
    <t>05 63 02 59 46</t>
  </si>
  <si>
    <t>06 47 04 35 26</t>
  </si>
  <si>
    <t>05.63.02.52.81</t>
  </si>
  <si>
    <t>mairie-comberouger@info82.com</t>
  </si>
  <si>
    <t>Mario ANTONIOLLI</t>
  </si>
  <si>
    <t>06 85 10 90 67</t>
  </si>
  <si>
    <t>06 89 26 75 89</t>
  </si>
  <si>
    <t>16, Rue Jean Jaurès</t>
  </si>
  <si>
    <t>05.63.67.87.61</t>
  </si>
  <si>
    <t>05.63.67.95.83</t>
  </si>
  <si>
    <t>mairie-corbarieu@info82.com</t>
  </si>
  <si>
    <t>Le Village</t>
  </si>
  <si>
    <t>05.63.95.64.22</t>
  </si>
  <si>
    <t>mairie-cordes.tolosannes@info82.com</t>
  </si>
  <si>
    <t>05 63 94 04 49</t>
  </si>
  <si>
    <t xml:space="preserve">06 79 17 46 42 </t>
  </si>
  <si>
    <t>05.63.94.07.49</t>
  </si>
  <si>
    <t>mairie-coutures@info82.com</t>
  </si>
  <si>
    <t>Marcel LAFFITTE</t>
  </si>
  <si>
    <t>05 63 94 04 32</t>
  </si>
  <si>
    <t>05 63 02 41 04</t>
  </si>
  <si>
    <t xml:space="preserve"> 06 74 39 79 67</t>
  </si>
  <si>
    <t>05.63.65.29.22</t>
  </si>
  <si>
    <t>mairie-cumont@info82.com</t>
  </si>
  <si>
    <t xml:space="preserve"> Alain SANCEY                                                                   Francis SEGAUD</t>
  </si>
  <si>
    <t xml:space="preserve"> 06 83 35 37 25                                                05 63 65 20 65</t>
  </si>
  <si>
    <t>05 63 26 54 36</t>
  </si>
  <si>
    <t>06 78 34 98 06</t>
  </si>
  <si>
    <t>Auguste Puis</t>
  </si>
  <si>
    <t>05.63.02.50.00</t>
  </si>
  <si>
    <t>05.63.02.87.65</t>
  </si>
  <si>
    <t>mairie-dieupentale@info82.com</t>
  </si>
  <si>
    <t>Cécile ENGINGER                                                      Sébastien ROBBE                                                         Annie CUSTODY                                                     J.Marie MOREAU</t>
  </si>
  <si>
    <t>06 61 75 18 64                                       06 46 01 53 82                                       06 79 29 50 09                           06 20 02 14 59</t>
  </si>
  <si>
    <t xml:space="preserve">05 63 39  94 49                  </t>
  </si>
  <si>
    <t>06 11 08 07 26</t>
  </si>
  <si>
    <t>2, rue Saint Barthélémy</t>
  </si>
  <si>
    <t xml:space="preserve">05.63.39.91.84  </t>
  </si>
  <si>
    <t>05.63.39.83.90</t>
  </si>
  <si>
    <t>mairie-donzac@info82.com</t>
  </si>
  <si>
    <t>Elisabeth GAILLARD                                          J.Marc SOPETTI                                     J.François LABROSSE</t>
  </si>
  <si>
    <t>06 13 09 23 79                                    06 07 62 92 85                                      06 47 65 16 07</t>
  </si>
  <si>
    <t xml:space="preserve">05 63 39 94 87                         </t>
  </si>
  <si>
    <t>06 80 71 12 92</t>
  </si>
  <si>
    <t>Place des Martyrs</t>
  </si>
  <si>
    <t>05.63.39.90.51</t>
  </si>
  <si>
    <t>05.63.39.07.30</t>
  </si>
  <si>
    <t>mairie-dunes@info82.com</t>
  </si>
  <si>
    <t xml:space="preserve">Alain ALARY                                                Michel DELPECH                             </t>
  </si>
  <si>
    <t xml:space="preserve">06 07 75 85 45                                    06 82 64 12 52                                        </t>
  </si>
  <si>
    <t>05 63 04 50 73</t>
  </si>
  <si>
    <t>06 07 25 57 94</t>
  </si>
  <si>
    <t>05.63.04.50.64</t>
  </si>
  <si>
    <t>05.63.04.82.27</t>
  </si>
  <si>
    <t>ville-durfort@info82.com</t>
  </si>
  <si>
    <t>Patrice PUIGVERT                                                      Claude COMBALBERT</t>
  </si>
  <si>
    <t>06 85 78 60 01                                                           06 76 86 27 47</t>
  </si>
  <si>
    <t>3, Place de la Mairie</t>
  </si>
  <si>
    <t>05.63.68.70.46</t>
  </si>
  <si>
    <t>05.63.68.76.73</t>
  </si>
  <si>
    <t>mairie-escatalens@info82.com</t>
  </si>
  <si>
    <t>Claire VERNHET                                              Pierre BUSQUET                                                 J.Christophe MARI</t>
  </si>
  <si>
    <t>06 50 30 04 67                                  06 52 22 37 34                                                    06 15 29 43 69</t>
  </si>
  <si>
    <t>05 63 65 24 24</t>
  </si>
  <si>
    <t>06 83 27 37 52</t>
  </si>
  <si>
    <t>05 63 02 37 52</t>
  </si>
  <si>
    <t>mairie-escazeaux@info82.com</t>
  </si>
  <si>
    <t xml:space="preserve">Gérard LATAPIE </t>
  </si>
  <si>
    <t>06 08 25 69 16</t>
  </si>
  <si>
    <t>05 63 29 17 52</t>
  </si>
  <si>
    <t>06 82 81 01 36                   06 75 31 46 92</t>
  </si>
  <si>
    <t>19 Rue du Barry</t>
  </si>
  <si>
    <t>05.63.39.64.85</t>
  </si>
  <si>
    <t>05.63.39.59.90</t>
  </si>
  <si>
    <t>mairie-espalais@info82.com</t>
  </si>
  <si>
    <t>Serge COMBALBERT</t>
  </si>
  <si>
    <t>06 45 59 27 96</t>
  </si>
  <si>
    <t xml:space="preserve">05 63 65 29 03 </t>
  </si>
  <si>
    <t xml:space="preserve"> 06 81 95 88 66</t>
  </si>
  <si>
    <t>05.63.02.40.02</t>
  </si>
  <si>
    <t>mairie-esparsac@info82.com</t>
  </si>
  <si>
    <t>André MONTAGNER                                                    Jean-Claude MONBRUN                                 M.Josephe DAUCH</t>
  </si>
  <si>
    <t>06 79 91 51 72                         06 83 39 52 97                                           06 58 80 13 15</t>
  </si>
  <si>
    <t>06 16 74 42 03</t>
  </si>
  <si>
    <t>05.63.30.64.72</t>
  </si>
  <si>
    <t>05.63.30.67.03</t>
  </si>
  <si>
    <t>mairie-espinas@info82.com</t>
  </si>
  <si>
    <t>06 87 01 34 23</t>
  </si>
  <si>
    <t>1, Place Pierre Tajan</t>
  </si>
  <si>
    <t>05.63.67.30.57</t>
  </si>
  <si>
    <t>mairie-fabas@info82.com</t>
  </si>
  <si>
    <t>05 63 95 63 08</t>
  </si>
  <si>
    <t xml:space="preserve"> 06 88 88 37 25</t>
  </si>
  <si>
    <t>05.63.95.63.06</t>
  </si>
  <si>
    <t>mairie-fajolles@e-kiwi.fr</t>
  </si>
  <si>
    <t>Nadine LEGAL                                                       Michel CARPENTIER                                      Alain MIRAMONT</t>
  </si>
  <si>
    <t>06 24 25 30 59                                     06 26 79 28 37                                                        06 76 13 06 47</t>
  </si>
  <si>
    <t>06 07 33 51 11</t>
  </si>
  <si>
    <t>05.63.02.31.68</t>
  </si>
  <si>
    <t>mairie-faudoas@info82.com</t>
  </si>
  <si>
    <t>Michel ESCARNOT                      Joelle MARCHETTI</t>
  </si>
  <si>
    <t>06 71 32 56 07                                                     05 63 65 39 55</t>
  </si>
  <si>
    <t xml:space="preserve">05 63 68 29 32 </t>
  </si>
  <si>
    <t>06 27 34 01 19</t>
  </si>
  <si>
    <t>05.63.30.61.75</t>
  </si>
  <si>
    <t>mairie.feneyrols@meshnet.fr</t>
  </si>
  <si>
    <t>Jean-Claude CUBAYNES                                               Philippe BIGET</t>
  </si>
  <si>
    <t>06 08 13 15 74                                                 05 63 30 64 07</t>
  </si>
  <si>
    <t xml:space="preserve">06 08 46 01 88 </t>
  </si>
  <si>
    <t>05.63.65.54.36</t>
  </si>
  <si>
    <t>05.63.65.57.34</t>
  </si>
  <si>
    <t>mairie-finhan@info82.com</t>
  </si>
  <si>
    <t>05 63 95 63 60</t>
  </si>
  <si>
    <t>06 13 61 08 36</t>
  </si>
  <si>
    <t>Maire - Président du SDE 82</t>
  </si>
  <si>
    <t>5, rue de la Mairie</t>
  </si>
  <si>
    <t>05.63.95.63.41</t>
  </si>
  <si>
    <t>05.63.94.13.42</t>
  </si>
  <si>
    <t>mairie-garganvillar@info82.com</t>
  </si>
  <si>
    <t xml:space="preserve"> Christian VIGNAUX                                 René BEQUIE                                                  Albert VIRIATO                                             Geneviève BELY</t>
  </si>
  <si>
    <t>06 14 94 97 99                                     05 63 04 02 37                                    06 88 48 26 23                                      05 63 93 95 01</t>
  </si>
  <si>
    <t>05 63 26 46 10</t>
  </si>
  <si>
    <t>06 73 48 89 32</t>
  </si>
  <si>
    <t>05.63.65.20.16</t>
  </si>
  <si>
    <t>mairie-garies@info82.com</t>
  </si>
  <si>
    <t>Martine BEGUE                                  Laurent BONNECALE                                                            Francine CLAISSE</t>
  </si>
  <si>
    <t>06 13 56 49 79                                  06 33 09 26 36                                      06 22 25 61 43</t>
  </si>
  <si>
    <t>05 63 39 52 14</t>
  </si>
  <si>
    <t>06 08 31 61 00</t>
  </si>
  <si>
    <t>05.63.29.00.06</t>
  </si>
  <si>
    <t>mairie-gasques@info82.com</t>
  </si>
  <si>
    <t>Alain SALLES                                                             J.Claude LETOURMY</t>
  </si>
  <si>
    <t>06 83 41 12 41                                        05 63 29 01 20</t>
  </si>
  <si>
    <t>06 22 70 49 08</t>
  </si>
  <si>
    <t>292, le Bourg</t>
  </si>
  <si>
    <t>05.63.30.42.14</t>
  </si>
  <si>
    <t>05.63.30.36.52</t>
  </si>
  <si>
    <t>mairie-genebrieres@info82.com</t>
  </si>
  <si>
    <t>Marion RIGAUD                               Pascal ESCALETTE                                Nadine PIDOFF                                                   Laurent CLERIN                                                      Alexis BOUDRY</t>
  </si>
  <si>
    <t>06 22 98 06 37                          06 85 22 66 59                                      06 18 90 04 84                           06 11 13 34 56                              06 29 04 89 55</t>
  </si>
  <si>
    <t>05 63 39 52 30</t>
  </si>
  <si>
    <t>06 83 52 39 34</t>
  </si>
  <si>
    <t>05.63.94.06.47</t>
  </si>
  <si>
    <t>mairie-gensac@info82.com</t>
  </si>
  <si>
    <t>05 63 65 26 90</t>
  </si>
  <si>
    <t xml:space="preserve">06 61 65 99 23 </t>
  </si>
  <si>
    <t>05.63.02.25.10</t>
  </si>
  <si>
    <t>mairie-gimat@info82.com</t>
  </si>
  <si>
    <t xml:space="preserve">J.François ANGLADE                                           Jean TAUPIAC </t>
  </si>
  <si>
    <t>06 70 72 83 42                               06 85 17 35 17</t>
  </si>
  <si>
    <t xml:space="preserve">05 63 67 03 11 </t>
  </si>
  <si>
    <t>06 30 15 14 03</t>
  </si>
  <si>
    <t>05.63.65.44.77</t>
  </si>
  <si>
    <t>mairie.ginals.82@orange.fr</t>
  </si>
  <si>
    <t xml:space="preserve"> André VIVIEN                                                        Jean COUTANCIER</t>
  </si>
  <si>
    <t>06 46 58 35 23                                                       06 84 62 07 04</t>
  </si>
  <si>
    <t>05 63 65 26 61</t>
  </si>
  <si>
    <t>06 40 05 39 79</t>
  </si>
  <si>
    <t>05.63.65.34.03</t>
  </si>
  <si>
    <t>mairie-glatens@info82.com</t>
  </si>
  <si>
    <t>Franck ALLADIO                                                    Joel CASTELLS</t>
  </si>
  <si>
    <t>05 63 02 30 84                      06 74 35 62 39</t>
  </si>
  <si>
    <t>05 63 02 34 88</t>
  </si>
  <si>
    <t>06 37 33 07 05</t>
  </si>
  <si>
    <t>05.63.02.24.97</t>
  </si>
  <si>
    <t>mairie-goas@info82.com</t>
  </si>
  <si>
    <t xml:space="preserve"> 05 63 39 70 39 </t>
  </si>
  <si>
    <t>06 85 91 67 40</t>
  </si>
  <si>
    <t>6, Place Padoven</t>
  </si>
  <si>
    <t>05.63.29.42.00</t>
  </si>
  <si>
    <t>05.63.39.74.52</t>
  </si>
  <si>
    <t>mairie-golfech@info82.com</t>
  </si>
  <si>
    <t xml:space="preserve">André DEPASSE                                                  Geneviève BECKER                                         Jean BOURRIAQUE             </t>
  </si>
  <si>
    <t>06 85 91 67 38                                                        06 85 91 67 42                                                       06 18 85 16 61</t>
  </si>
  <si>
    <t xml:space="preserve"> 06 81 33 12 21</t>
  </si>
  <si>
    <t>06 81 33 12 21</t>
  </si>
  <si>
    <t>05.63.39.50.56</t>
  </si>
  <si>
    <t>mairie-goudourville@info82.com</t>
  </si>
  <si>
    <t xml:space="preserve">Dominique LACHEZE </t>
  </si>
  <si>
    <t>06 74 01 51 17</t>
  </si>
  <si>
    <t>09 79 30 75 68</t>
  </si>
  <si>
    <t>06 22 08 29 23</t>
  </si>
  <si>
    <t>05.63.94.09.88</t>
  </si>
  <si>
    <t>mairie-gramont@info82.com</t>
  </si>
  <si>
    <t>Denys BORDES</t>
  </si>
  <si>
    <t>06 37 35 65 97</t>
  </si>
  <si>
    <t>05 63 67 36 49</t>
  </si>
  <si>
    <t>06 77 03 94 88</t>
  </si>
  <si>
    <t>4 Avenue de la République</t>
  </si>
  <si>
    <t>05.63.67.30.21</t>
  </si>
  <si>
    <t>05.63.67.38.89</t>
  </si>
  <si>
    <t>mairie-grisolles@info82.com</t>
  </si>
  <si>
    <t xml:space="preserve"> J.Louis PITTON                                                                       Hervé TAUPIAC</t>
  </si>
  <si>
    <t>06 43 40 62 22                                   06 03 07 09 41</t>
  </si>
  <si>
    <t>05 63 31 34 64</t>
  </si>
  <si>
    <t>06 07 82 23 68</t>
  </si>
  <si>
    <t>35, chemin du Four</t>
  </si>
  <si>
    <t>05.63.31.35.06</t>
  </si>
  <si>
    <t>05.63.31.83.09</t>
  </si>
  <si>
    <t>com.lhonordecos@wanadoo.fr</t>
  </si>
  <si>
    <t>J.Claude TURPIN                                                         Chantal COMBALBERT</t>
  </si>
  <si>
    <t>06 23 59 67 89                             06 03 84 49 95</t>
  </si>
  <si>
    <t>06 45 29 73 04</t>
  </si>
  <si>
    <t>Laglayette</t>
  </si>
  <si>
    <t>05.63.67.75.51</t>
  </si>
  <si>
    <t>mairie-labarthe@info82.com</t>
  </si>
  <si>
    <t>André BERNADOU                                                    Bernard NOUGAYREDE</t>
  </si>
  <si>
    <t>06 03 36 20 09                                                      06 22 59 04 78</t>
  </si>
  <si>
    <t xml:space="preserve">05 63 31 63 35                      </t>
  </si>
  <si>
    <t>06 70 69 66 07</t>
  </si>
  <si>
    <t>Saint Martin</t>
  </si>
  <si>
    <t>05.63.64.98.79</t>
  </si>
  <si>
    <t>mairie-labastide.de.penne@info82.com</t>
  </si>
  <si>
    <t>05 63 31 56 07</t>
  </si>
  <si>
    <t>06 15 05 43 90</t>
  </si>
  <si>
    <t>9 grand rue</t>
  </si>
  <si>
    <t>05.63.31.62.50</t>
  </si>
  <si>
    <t>05.63.31.59.07</t>
  </si>
  <si>
    <t>mairie-labastide.du.temple@info82.com</t>
  </si>
  <si>
    <t>J.François SPIGA                                                     Eric PAILLAS</t>
  </si>
  <si>
    <t>06 13 29 69 49                                            06 30 61 99 96</t>
  </si>
  <si>
    <t>06 67 05 57 93</t>
  </si>
  <si>
    <t>BP 7</t>
  </si>
  <si>
    <t>05.63.30.50.27</t>
  </si>
  <si>
    <t>05.63.30.19.05</t>
  </si>
  <si>
    <t>mairie@labastide-st-pierre.fr</t>
  </si>
  <si>
    <t xml:space="preserve"> J.Luc BOCHU                                             Astreinte</t>
  </si>
  <si>
    <t>06 08 06 06 80                                                                                06 45 72 05 57</t>
  </si>
  <si>
    <t>05 63 95 64 74</t>
  </si>
  <si>
    <t>06 08 35 07 13</t>
  </si>
  <si>
    <t>05.63.95.61.29</t>
  </si>
  <si>
    <t>mairie-labourgade@info82.com</t>
  </si>
  <si>
    <t xml:space="preserve"> Christian DREUILHE                                                                   Bernard SAINT SARDOS</t>
  </si>
  <si>
    <t>05 63 95 61 22                                                                       06 08 57 45 59</t>
  </si>
  <si>
    <t>05 63 67 05 26</t>
  </si>
  <si>
    <t>06 81 14 56 97</t>
  </si>
  <si>
    <t>05.63.67.04.29</t>
  </si>
  <si>
    <t>mairie-lacapelle.livron@info82.com</t>
  </si>
  <si>
    <t>Monique MEDAL                              Nathalie DEJEAN                                    Dominique FRAYSSE</t>
  </si>
  <si>
    <t>06 73 08 17 03                               06 10 88 20 36                                        06 11 38 71 54</t>
  </si>
  <si>
    <t>05 63 94 08 43</t>
  </si>
  <si>
    <t>06 11 74 57 22</t>
  </si>
  <si>
    <t>05.63.94.06.70</t>
  </si>
  <si>
    <t>mairie-lachapelle@info82.com</t>
  </si>
  <si>
    <t>Christophe TAGLIAFERRI                           Bernard VANNESTE</t>
  </si>
  <si>
    <t>06 49 61 91 89                                  05 63 94 06 63</t>
  </si>
  <si>
    <t>06 33 46 32 13</t>
  </si>
  <si>
    <t>35 Rue de la Mairie</t>
  </si>
  <si>
    <t>05.63.67.49.31</t>
  </si>
  <si>
    <t>05 63 67 53 00</t>
  </si>
  <si>
    <t>mairie-lacourt.saint.pierre@info82.com</t>
  </si>
  <si>
    <t>05 63 95 63 56</t>
  </si>
  <si>
    <t>06 76 40 39 45</t>
  </si>
  <si>
    <t>05.63.95.61.44</t>
  </si>
  <si>
    <t>mairie-lafitte@info82.com</t>
  </si>
  <si>
    <t>Williams PENEAU</t>
  </si>
  <si>
    <t>06 18 95 69 54</t>
  </si>
  <si>
    <t>05 63 26 40 63</t>
  </si>
  <si>
    <t>06 09 93 11 24</t>
  </si>
  <si>
    <t>Place de la République</t>
  </si>
  <si>
    <t>05.63.26.48.48</t>
  </si>
  <si>
    <t>05.63.65.94.65</t>
  </si>
  <si>
    <t>mairie-lafrancaise@info82.com</t>
  </si>
  <si>
    <t>Guy NOUGAREYDE (police municipale)                                                              Franck SEGONNE                                                                      Gaylord DENAX</t>
  </si>
  <si>
    <t>06 79 12 36 35                                                                                                                                                                                                                                                                                                          06 12 72 04 88                                                                  06 98 92 35 78</t>
  </si>
  <si>
    <t>05 63 30 21 02</t>
  </si>
  <si>
    <t>06 23 44 91 66</t>
  </si>
  <si>
    <t>Rue la Mairie</t>
  </si>
  <si>
    <t>05.63.30.20.81</t>
  </si>
  <si>
    <t>05.63.30.20.55</t>
  </si>
  <si>
    <t>mairie-laguepie@info82.com</t>
  </si>
  <si>
    <t>Christian FABRE                                                      Bernard BOUYSSIERE                                                                   Gaby ROUMIGUIERES                                                    J.Paul HEBRARD</t>
  </si>
  <si>
    <t>06 21 25 88 99                                                   03 60 60 74 90                                          06 70 28 59 15                                                    06 03 12 79 27</t>
  </si>
  <si>
    <t>06 83 86 97 60</t>
  </si>
  <si>
    <t>Allées Louis Bourgeat</t>
  </si>
  <si>
    <t>05.63.39.90.11</t>
  </si>
  <si>
    <t>05.63.29.23.71</t>
  </si>
  <si>
    <t>mairie-de-la-magistere@wanadoo.fr</t>
  </si>
  <si>
    <t>05 63 31 31 18</t>
  </si>
  <si>
    <t>06 87 19 63 38</t>
  </si>
  <si>
    <t>7 Grand'Rue d'Artus</t>
  </si>
  <si>
    <t>05.63.31.32.29</t>
  </si>
  <si>
    <t>05.63.31.36.07</t>
  </si>
  <si>
    <t>mairie-lamothe.capdeville@info82.com</t>
  </si>
  <si>
    <t xml:space="preserve"> J.Louis GABENS</t>
  </si>
  <si>
    <t xml:space="preserve"> 06 88 64 14 48</t>
  </si>
  <si>
    <t xml:space="preserve">05 63 65 28 34      </t>
  </si>
  <si>
    <t>06 82 81 86 50</t>
  </si>
  <si>
    <t>05.63.65.33.81</t>
  </si>
  <si>
    <t>mairie-lamothe.cumont@info82.com</t>
  </si>
  <si>
    <t>Serge MELLAC                                                         Ingrid THAU</t>
  </si>
  <si>
    <t>06 81 00 46 83                                           06 88 49 76 41</t>
  </si>
  <si>
    <t>06 70 76 16 52</t>
  </si>
  <si>
    <t>05.63.31.95.65</t>
  </si>
  <si>
    <t>05.63.31.24.39</t>
  </si>
  <si>
    <t>mairie-lapenche@info82.com</t>
  </si>
  <si>
    <t>Maurice BISMES</t>
  </si>
  <si>
    <t>06 13 02 61 11</t>
  </si>
  <si>
    <t>05 63 20 72 81                                          ghislaindangas@hotmail.com</t>
  </si>
  <si>
    <t>06 82 12 50 40</t>
  </si>
  <si>
    <t>Place Jean Moulin</t>
  </si>
  <si>
    <t>05.63.20.70.94</t>
  </si>
  <si>
    <t>05.63.20.70.42</t>
  </si>
  <si>
    <t>mairie-larrazet@info82.com</t>
  </si>
  <si>
    <t>M.Christine CARRET         Laurence TEDETTI           Pierette CAYROU SOBOL</t>
  </si>
  <si>
    <t>06 76 47 29 88                              06 30 87 55 64                                                     06 88 77 99 59</t>
  </si>
  <si>
    <t>05 63 94 64 32</t>
  </si>
  <si>
    <t>06 45 33 25 18</t>
  </si>
  <si>
    <t>05.63.94.65.14</t>
  </si>
  <si>
    <t>05.63.94.65.84</t>
  </si>
  <si>
    <t>mairie.lauzerte@wanadoo.fr</t>
  </si>
  <si>
    <t>Jacques JOFRE                                                                    Catherine BOILLON</t>
  </si>
  <si>
    <t>06 08 35 07 68                                                                               06 75 53 39 59</t>
  </si>
  <si>
    <t>06 63 75 55 25</t>
  </si>
  <si>
    <t>05.63.64.92.25</t>
  </si>
  <si>
    <t>mairie-lavaurette@info82.com</t>
  </si>
  <si>
    <t>Alexandra CAGNON                  Françoise ZAMBONI</t>
  </si>
  <si>
    <t>06 81 95 06 91                                   05 63 31 97 72</t>
  </si>
  <si>
    <t>06 32 39 45 69</t>
  </si>
  <si>
    <t>12-14,  Grand Rue</t>
  </si>
  <si>
    <t>05.63.31.60.29</t>
  </si>
  <si>
    <t>05.63.31.68.63</t>
  </si>
  <si>
    <t>mairie-la.ville.dieu.du.temple@info82.com</t>
  </si>
  <si>
    <t xml:space="preserve"> Pierre LEMAITRE</t>
  </si>
  <si>
    <t xml:space="preserve">  06 83 56 67 58</t>
  </si>
  <si>
    <t>06 08 93 77 31</t>
  </si>
  <si>
    <t>Place de l'Hotel de Ville</t>
  </si>
  <si>
    <t>05.63.94.05.54</t>
  </si>
  <si>
    <t>05.63.94.11.10</t>
  </si>
  <si>
    <t>mairie-lavit.de.lomagne@info82.com</t>
  </si>
  <si>
    <t xml:space="preserve">05 63 66 88 21           </t>
  </si>
  <si>
    <t>06 12 10 89 95</t>
  </si>
  <si>
    <t>55 , lotissement les Vergnous</t>
  </si>
  <si>
    <t>05.63.64.58.05</t>
  </si>
  <si>
    <t>mairie-leojac.bellegarde@info82.com</t>
  </si>
  <si>
    <t xml:space="preserve">J.Marc EZERZERE     </t>
  </si>
  <si>
    <t>06 15 05 50 44</t>
  </si>
  <si>
    <t xml:space="preserve">06 03 53 27 90 </t>
  </si>
  <si>
    <t>05.63.04.19.39</t>
  </si>
  <si>
    <t>05.63.04.93.51</t>
  </si>
  <si>
    <t>mairie-lizac@info82.com</t>
  </si>
  <si>
    <t xml:space="preserve"> (05 63 24 07 37)</t>
  </si>
  <si>
    <t>06 87 25 38 04</t>
  </si>
  <si>
    <t>05.63.67.00.51</t>
  </si>
  <si>
    <t>05.63.24.02.27</t>
  </si>
  <si>
    <t>mairie-loze@info82.com</t>
  </si>
  <si>
    <t>BONNELASBARBE Pierre</t>
  </si>
  <si>
    <t>06 77 82 96 69</t>
  </si>
  <si>
    <t>05 63 39 99 59                      mb.maerten@wanadoo.fr</t>
  </si>
  <si>
    <t xml:space="preserve">06 81 87 56 50  </t>
  </si>
  <si>
    <t>1, Rue de la Mairie</t>
  </si>
  <si>
    <t>05.63.39.55.78</t>
  </si>
  <si>
    <t>05.63.39.77.01</t>
  </si>
  <si>
    <t>mairie.malause@wanadoo.fr</t>
  </si>
  <si>
    <t>Philippe VILLA</t>
  </si>
  <si>
    <t>06 10 13 90 76</t>
  </si>
  <si>
    <t xml:space="preserve"> 05 63 94 15 84                                                  05 63 04 52 24                                                  berthetch@wanadoo.fr</t>
  </si>
  <si>
    <t>06 60 10 84 54</t>
  </si>
  <si>
    <t>05.63.94.05.39</t>
  </si>
  <si>
    <t>mairie-mansonville@info82.com</t>
  </si>
  <si>
    <t xml:space="preserve">Bernard GAYRIN                                                               Danielle GUIZOT                                 </t>
  </si>
  <si>
    <t>06 74 41 41 98                                               05 63 94 04 61</t>
  </si>
  <si>
    <t>05 63 02 41 10</t>
  </si>
  <si>
    <t>06 83 60 48 74</t>
  </si>
  <si>
    <t>05.63.02.34.23</t>
  </si>
  <si>
    <t>mairie-marignac@info82.com</t>
  </si>
  <si>
    <t>Patrick RINALDI                              Joelle GOURMELON</t>
  </si>
  <si>
    <t>06 76 71 48 15                          06 87 29 90 51</t>
  </si>
  <si>
    <t>05 63 94 03 92</t>
  </si>
  <si>
    <t>06 78 17 98 58</t>
  </si>
  <si>
    <t>05.63.94.05.09</t>
  </si>
  <si>
    <t>05.63.94.14.59</t>
  </si>
  <si>
    <t>mairie-marsac@info82.com</t>
  </si>
  <si>
    <t>Thierry BIGOURDAN                                                         Daniel BELBEC                                                                           Michel LE GUILLOU</t>
  </si>
  <si>
    <t>06 42 26 99 01                                               06 71 79 67 73                                                  06 52 28 74 66</t>
  </si>
  <si>
    <t>05 63 02 53 21</t>
  </si>
  <si>
    <t>06 74 26 07 55</t>
  </si>
  <si>
    <t>05.63.02.53.21</t>
  </si>
  <si>
    <t>05.63.64.37.57</t>
  </si>
  <si>
    <t>mairie-mas.grenier@info82.com</t>
  </si>
  <si>
    <t>06 87 59 93 44</t>
  </si>
  <si>
    <t>05.63.65.21.38</t>
  </si>
  <si>
    <t>mairie-maubec@info82.com</t>
  </si>
  <si>
    <t>J.Yves MEVIS</t>
  </si>
  <si>
    <t>06 74 28 43 04</t>
  </si>
  <si>
    <t xml:space="preserve">06 71 46 11 45 </t>
  </si>
  <si>
    <t>05.63.94.09.84</t>
  </si>
  <si>
    <t>mairie-maumusson@info82.com</t>
  </si>
  <si>
    <t xml:space="preserve">05 63 31 50 75 </t>
  </si>
  <si>
    <t>06 83 36 71 74</t>
  </si>
  <si>
    <t>2, route de Lafrançaise</t>
  </si>
  <si>
    <t>05.63.31.64.98</t>
  </si>
  <si>
    <t>05.63.31.53.86</t>
  </si>
  <si>
    <t>mairie-meauzac@info82.com</t>
  </si>
  <si>
    <t>Yves  SALITOT                                                                                     Eliette RUELLE                                                                          J.Louis CORLOUER                                                               Stéphanie DUCHET</t>
  </si>
  <si>
    <t>06 11 39 80 68                                                                 06 83 07 65 08                                                               06 17 60 51 13                                                                     06 81 96 78 14</t>
  </si>
  <si>
    <t>05 63 95 90 45</t>
  </si>
  <si>
    <t>06 76 61 87 37</t>
  </si>
  <si>
    <t>05.63.94.82.60</t>
  </si>
  <si>
    <t>mairie-merles@info82.com</t>
  </si>
  <si>
    <t>Christian HOZJAN                                                     Francis FEUTRIER</t>
  </si>
  <si>
    <t>06 42 79 54 36                                 06 30 20 75 79</t>
  </si>
  <si>
    <t>05 63 31 06 08</t>
  </si>
  <si>
    <t>06 16 07 74 79</t>
  </si>
  <si>
    <t>1, Place de la Mairie</t>
  </si>
  <si>
    <t>05.63.31.06.08</t>
  </si>
  <si>
    <t>05.63.31.06.56</t>
  </si>
  <si>
    <t>mairie-mirabel@info82.com</t>
  </si>
  <si>
    <t xml:space="preserve">J.Claude SOULIE </t>
  </si>
  <si>
    <t>07 81 61 43 66</t>
  </si>
  <si>
    <t>05 63 94 60 33</t>
  </si>
  <si>
    <t>06 82 37 18 91</t>
  </si>
  <si>
    <t>05.63.94.64.48</t>
  </si>
  <si>
    <t>05.63.94.62.50</t>
  </si>
  <si>
    <t>mairie-miramont.de.quercy@info82.com</t>
  </si>
  <si>
    <t>Laurent ASTRUC                                         Christian CASTAGNE                                      J.Claude CASTAGNE</t>
  </si>
  <si>
    <t>06 88 63 64 09                         06 07 60 28 82                                06 27 47 14 10</t>
  </si>
  <si>
    <t>Place Roger Delthil</t>
  </si>
  <si>
    <t xml:space="preserve">05 63 04 63 63 </t>
  </si>
  <si>
    <t>05.63.04.63.64</t>
  </si>
  <si>
    <t>communication@moissac.fr</t>
  </si>
  <si>
    <t>ROUX Rolland</t>
  </si>
  <si>
    <t>05 63 02 76 73</t>
  </si>
  <si>
    <t>06 26 81 02 18</t>
  </si>
  <si>
    <t>05.63.67.76.37</t>
  </si>
  <si>
    <t>05.63.67.62.16</t>
  </si>
  <si>
    <t>molieres.82@wanadoo.fr</t>
  </si>
  <si>
    <t>Antoine MOLINA                                                    Bernard BAFFALY                                                Bruno MORANA</t>
  </si>
  <si>
    <t>06 52 56 96 01                                         06 31 66 02 36                            06 27 53 24 88</t>
  </si>
  <si>
    <t>06 42 52 22 39</t>
  </si>
  <si>
    <t>2, place Victor Hugo</t>
  </si>
  <si>
    <t>05.63.65.53.58</t>
  </si>
  <si>
    <t>mairie-monbequi@info82.com</t>
  </si>
  <si>
    <t>Michel OLIVIER                      Jacques DUPPI                                    Alix GROSSO-SANCHEZ                                                           Véronique MICHEL-OPERTI</t>
  </si>
  <si>
    <t>06 86 94 62 48                                            06 07 58 35 78                                              06 23 22 26 41                                              06 10 11 94 93</t>
  </si>
  <si>
    <t>06 30 73 54 16</t>
  </si>
  <si>
    <t>Maire - Vice-Président du Conseil Général</t>
  </si>
  <si>
    <t>Place des Capitouls</t>
  </si>
  <si>
    <t>05.63.30.40.29</t>
  </si>
  <si>
    <t>05.63.30.33.19</t>
  </si>
  <si>
    <t>mairie-monclar.de.quercy@info82.com</t>
  </si>
  <si>
    <t xml:space="preserve">Robert GOURMANEL </t>
  </si>
  <si>
    <t>06 87 00 32 21</t>
  </si>
  <si>
    <t>05 63 94 78 55</t>
  </si>
  <si>
    <t>06 89 46 13 24</t>
  </si>
  <si>
    <t>05.63.94.60.69</t>
  </si>
  <si>
    <t>mairie-montagudet@info82.com</t>
  </si>
  <si>
    <t>05 63 94 44 42</t>
  </si>
  <si>
    <t>06 75 41 06 52</t>
  </si>
  <si>
    <t>2, Place de l'Hotel de Ville</t>
  </si>
  <si>
    <t>05.63.94.45.44</t>
  </si>
  <si>
    <t>05.63.94.31.15</t>
  </si>
  <si>
    <t>mairie-montaigu.de.quercy@info82.com</t>
  </si>
  <si>
    <t>05 63 95 61 74</t>
  </si>
  <si>
    <t xml:space="preserve"> 06 80 94 77 04</t>
  </si>
  <si>
    <t>05.63.95.64.98</t>
  </si>
  <si>
    <t>mairie-montain@info82.com</t>
  </si>
  <si>
    <t xml:space="preserve">Pierre DELLUC </t>
  </si>
  <si>
    <t xml:space="preserve"> 06 84 04 58 42</t>
  </si>
  <si>
    <t>05 63 93 05 82</t>
  </si>
  <si>
    <t>1, rue Principale</t>
  </si>
  <si>
    <t>05.63.93.13.61</t>
  </si>
  <si>
    <t>05.63.93.29.03</t>
  </si>
  <si>
    <t>mairie-montalzat@info82.com</t>
  </si>
  <si>
    <t xml:space="preserve">J.Claude SICARD </t>
  </si>
  <si>
    <t>06 20 23 77 14</t>
  </si>
  <si>
    <t>05 63 26 42 93</t>
  </si>
  <si>
    <t>06 08 64 41 98</t>
  </si>
  <si>
    <t>2, route de Labade</t>
  </si>
  <si>
    <t>05.63.65.90.13</t>
  </si>
  <si>
    <t>com.montastruc@wanadoo.fr</t>
  </si>
  <si>
    <t>Josette KUHN                                            Jeanne-Pierette IVERSENC</t>
  </si>
  <si>
    <t>07 60 85 76 93                                        06 80 92 61 45</t>
  </si>
  <si>
    <t>9 rue de l'Hôtel de Ville BP 764</t>
  </si>
  <si>
    <t>MONTAUBAN CEDEX</t>
  </si>
  <si>
    <t>05.63.22.12.00</t>
  </si>
  <si>
    <t>05.63.93.58.00</t>
  </si>
  <si>
    <t>permanence élus                                        cadre de permanence</t>
  </si>
  <si>
    <t>06 71 90 76 14                            06 08 65 87 66</t>
  </si>
  <si>
    <t>05 63 94 73 33</t>
  </si>
  <si>
    <t>06 24 06 25 28</t>
  </si>
  <si>
    <t>Saint Georges</t>
  </si>
  <si>
    <t xml:space="preserve">05.63.95.70.37 </t>
  </si>
  <si>
    <t>05.63.95.73.57</t>
  </si>
  <si>
    <t>mairie-montbarla@info82.com</t>
  </si>
  <si>
    <t>Philippe CHERON</t>
  </si>
  <si>
    <t>06 74 34 58 52</t>
  </si>
  <si>
    <t>05 63 02 13 77 - jean-claude.raynal@wanadoo.fr</t>
  </si>
  <si>
    <t>06 72 31 41 83</t>
  </si>
  <si>
    <t>05.63.65.57.04</t>
  </si>
  <si>
    <t>05.63.65.55.66</t>
  </si>
  <si>
    <t>mairie-montbartier@info82.com</t>
  </si>
  <si>
    <t>Christian GRADIT                                                                                                                    Jacques DUPUIS                                                                                             J.Claude BALADIE                                                                                                      Martine BALY                                                                            Nathalie VIGNE                                                             Alain BOLHY</t>
  </si>
  <si>
    <t>06 84 21 22 14                                                     06 12 93 85 52                           06 84 01 14 30                          06 48 69 55 94                                06 65 08 36 41                                 06 21 09 41 10</t>
  </si>
  <si>
    <t>06 85 43 13 18</t>
  </si>
  <si>
    <t>50, rue Cyprien Majorel</t>
  </si>
  <si>
    <t>05.63.67.40.10</t>
  </si>
  <si>
    <t>mairie-montbeton@info82.com</t>
  </si>
  <si>
    <t xml:space="preserve">Paul GRAND </t>
  </si>
  <si>
    <t>06 11 70 97 41</t>
  </si>
  <si>
    <t>j.moignard82@orange.fr</t>
  </si>
  <si>
    <t>06 72 78 50 61</t>
  </si>
  <si>
    <t>Député - Maire</t>
  </si>
  <si>
    <t>Place de la Mairie     BP 5</t>
  </si>
  <si>
    <t>05.63.64.82.44</t>
  </si>
  <si>
    <t>05.63.64.87.62</t>
  </si>
  <si>
    <t>mairie-montech@info82.com</t>
  </si>
  <si>
    <t>Sandra PREVITALI</t>
  </si>
  <si>
    <t>06 98 88 97 36</t>
  </si>
  <si>
    <t>05 63 93 13 16</t>
  </si>
  <si>
    <t>06 35 93 86 16</t>
  </si>
  <si>
    <t>1 place du pigeonnier</t>
  </si>
  <si>
    <t>05.63.93.13.39</t>
  </si>
  <si>
    <t>05.63.93.17.88</t>
  </si>
  <si>
    <t>accueil@monteils.fr</t>
  </si>
  <si>
    <t xml:space="preserve"> Christophe MASSALOUP                                                                      J.Marc MENEL</t>
  </si>
  <si>
    <t>06 79 58 28 70                                                          06 70 67 42 28</t>
  </si>
  <si>
    <t>05 63 04 70 96</t>
  </si>
  <si>
    <t>06 32 89 88 02</t>
  </si>
  <si>
    <t>Sainte Thécle</t>
  </si>
  <si>
    <t>05.63.04.52.97</t>
  </si>
  <si>
    <t>05 63 04 02 59</t>
  </si>
  <si>
    <t>mairie-montesquieu@wanadoo.fr</t>
  </si>
  <si>
    <t>Jacques FREJABISE                                J.Pierre BALAT                                   Corinne LANNES                                    J.David BELLOC</t>
  </si>
  <si>
    <t>06 08 82 27 24                                        06 88 85 51 55                                   06 80 04 89 78                        06 71 62 14 81</t>
  </si>
  <si>
    <t>05 63 02 01 14</t>
  </si>
  <si>
    <t>07 87 75 12 22</t>
  </si>
  <si>
    <t>05 63 02 05 99</t>
  </si>
  <si>
    <t>05.63.02.03.71</t>
  </si>
  <si>
    <t>mairie-montfermier@info82.com</t>
  </si>
  <si>
    <t>Thierry LANDOU</t>
  </si>
  <si>
    <t>06 13 45 69 17</t>
  </si>
  <si>
    <t>05 63 94 04 90</t>
  </si>
  <si>
    <t>06 37 86 96 29</t>
  </si>
  <si>
    <t>05 63 94 05 44</t>
  </si>
  <si>
    <t>mairie-montgaillard@info82.com</t>
  </si>
  <si>
    <t>05 63 02 07 39</t>
  </si>
  <si>
    <t>06 19 18 85 60</t>
  </si>
  <si>
    <t>2, Place de la Résistance</t>
  </si>
  <si>
    <t>05.63.02.07.04</t>
  </si>
  <si>
    <t>mairie-montpezat.de.quercy@info82.com</t>
  </si>
  <si>
    <t>05 63 67 23 83</t>
  </si>
  <si>
    <t>06 10 50 68 46</t>
  </si>
  <si>
    <t>Place du Souvenir</t>
  </si>
  <si>
    <t>05.63.67.20.60</t>
  </si>
  <si>
    <t>05.63.24.10.66</t>
  </si>
  <si>
    <t>mairie-montricoux@info82.com</t>
  </si>
  <si>
    <t>Georgette TILLON                                                                       Gérard BOUISSET                                       Patrick OGBRUN                                                                  Cathy BAYOL</t>
  </si>
  <si>
    <t>06 71 16 80 24                                          06 08 35 15 90                           06 81 86 02 51                                      06 65 24 12 38</t>
  </si>
  <si>
    <t>06 10 53 55 66</t>
  </si>
  <si>
    <t>Place Michel Lejeaille</t>
  </si>
  <si>
    <t>05 63 67 03 58</t>
  </si>
  <si>
    <t>mairie-mouillac@info82.com</t>
  </si>
  <si>
    <t>J.Claude ROMANO</t>
  </si>
  <si>
    <t>06 59 64 76 82</t>
  </si>
  <si>
    <t>05 63 30 85 17</t>
  </si>
  <si>
    <t>06 72 70 75 74</t>
  </si>
  <si>
    <t>Place de l'Hôtel de Ville    BP 60051</t>
  </si>
  <si>
    <t>05.63.64.22.66</t>
  </si>
  <si>
    <t>05.63.64.26.24</t>
  </si>
  <si>
    <t>mairie-negrepelisse@info82.com</t>
  </si>
  <si>
    <t>Jacques RICARD</t>
  </si>
  <si>
    <t>06 31 68 63 31</t>
  </si>
  <si>
    <t>06 22 48 76 71</t>
  </si>
  <si>
    <t>216 , rue de la République</t>
  </si>
  <si>
    <t>05.63.68.00.72</t>
  </si>
  <si>
    <t>05.63.68.06.67</t>
  </si>
  <si>
    <t>mairie.nohic@wanadoo.fr</t>
  </si>
  <si>
    <t>J.Luc SAVIGNAC                                                                Astreinte élus</t>
  </si>
  <si>
    <t>07 86 16 47 70                                 06 42 62 09 34</t>
  </si>
  <si>
    <t xml:space="preserve">05 63 30 54 40 </t>
  </si>
  <si>
    <t>06 82 36 32 74</t>
  </si>
  <si>
    <t>281 grande rue</t>
  </si>
  <si>
    <t>05.63.30.51.50</t>
  </si>
  <si>
    <t>05.63.30.16.38</t>
  </si>
  <si>
    <t>mairie.orgueil@wanadoo.fr</t>
  </si>
  <si>
    <t>Robert  FIORETTI                                                      Annie GONZALEZ                                             Pascale LABIT</t>
  </si>
  <si>
    <t>06 08 57 90 26                                                         06 84 45 33 63                              06 75 11 26 89</t>
  </si>
  <si>
    <t>05 63 65 71 62</t>
  </si>
  <si>
    <t>06 12 70 21 86</t>
  </si>
  <si>
    <t>05.63.65.71.62</t>
  </si>
  <si>
    <t>05.63.67.03.19</t>
  </si>
  <si>
    <t>mairie-parisot@info82.com</t>
  </si>
  <si>
    <t>Daniel BESSESE                       Patrice BREIL</t>
  </si>
  <si>
    <t>06 81 03 80 60                      06 78 87 50 16</t>
  </si>
  <si>
    <t>05 63 94 25 08</t>
  </si>
  <si>
    <t>06 87 71 42 54</t>
  </si>
  <si>
    <t>05.63.94.20.14</t>
  </si>
  <si>
    <t>mairie-perville@info82.com</t>
  </si>
  <si>
    <t>Alain VIGROUX                                                      J.François RATIE</t>
  </si>
  <si>
    <t>06 87 87 45 05                                                 06 11 90 06 67</t>
  </si>
  <si>
    <t>06 22 78 14 85</t>
  </si>
  <si>
    <t xml:space="preserve">05.63.94.83.63 </t>
  </si>
  <si>
    <t>05.63.95.95.18</t>
  </si>
  <si>
    <t>mairie-le.pin@orange.fr</t>
  </si>
  <si>
    <t>Valérie SARRAUT                               Abel CANOURGUES                                                          Joel JEAN</t>
  </si>
  <si>
    <t xml:space="preserve">06 78 56 31 62                                       06 76 22 33 03                                                  06 51 45 29 75        </t>
  </si>
  <si>
    <t xml:space="preserve">05 63 31 82 82 </t>
  </si>
  <si>
    <t xml:space="preserve">06 83 31 41 94 </t>
  </si>
  <si>
    <t>05.63.31.34.38</t>
  </si>
  <si>
    <t>05.63.31.80.55</t>
  </si>
  <si>
    <t>com.piquecos@wanadoo.fr</t>
  </si>
  <si>
    <t>Alexis DOMPEYRE                                                Jacques ROSET</t>
  </si>
  <si>
    <t>06 16 49 57 18                                                      06 71 21 32 03</t>
  </si>
  <si>
    <t>05 63 29 07 23</t>
  </si>
  <si>
    <t xml:space="preserve"> 06 85 70 16 36</t>
  </si>
  <si>
    <t xml:space="preserve">Le Bourg  </t>
  </si>
  <si>
    <t>05.63.39.56.55</t>
  </si>
  <si>
    <t>05.63.29.04.17</t>
  </si>
  <si>
    <t>mairie-pommevic@info82.com</t>
  </si>
  <si>
    <t>06 50 63 42 24</t>
  </si>
  <si>
    <t>3 Rue Bernard Peyrille</t>
  </si>
  <si>
    <t>05.63.67.30.76</t>
  </si>
  <si>
    <t>05.63.64.49.75</t>
  </si>
  <si>
    <t>mairie-pompignan@info82.com</t>
  </si>
  <si>
    <t>Michel RIBES                                             J.Luc FRISA</t>
  </si>
  <si>
    <t xml:space="preserve">06 01 96 73 45                                                        06 77 78 52 20             </t>
  </si>
  <si>
    <t>05 63 94 41 06</t>
  </si>
  <si>
    <t>06 71 63 51 94</t>
  </si>
  <si>
    <t>03 63 94 08 23</t>
  </si>
  <si>
    <t>mairie-poupas@info82.com</t>
  </si>
  <si>
    <t>Laure GUILLAUMET</t>
  </si>
  <si>
    <t>06 95 63 03 30</t>
  </si>
  <si>
    <t>05 63 65 81 74</t>
  </si>
  <si>
    <t>06 75 02 85 98</t>
  </si>
  <si>
    <t>05.63.65.81.74</t>
  </si>
  <si>
    <t>05.63.65.98.41</t>
  </si>
  <si>
    <t>mairie-puycornet@info82.com</t>
  </si>
  <si>
    <t>Maité LUENGO</t>
  </si>
  <si>
    <t>06 70 86 73 26</t>
  </si>
  <si>
    <t xml:space="preserve">05 63 94 07 63 </t>
  </si>
  <si>
    <t>06 50 55 30 54</t>
  </si>
  <si>
    <t>le Bourg</t>
  </si>
  <si>
    <t>05.63.94.00.76</t>
  </si>
  <si>
    <t>mairie-puygaillard.de.lomagne@info82.com</t>
  </si>
  <si>
    <t>Yannick BREIL</t>
  </si>
  <si>
    <t>06 79 72 46 79</t>
  </si>
  <si>
    <t>05 63 30 47 68</t>
  </si>
  <si>
    <t>06 76 88 57 98</t>
  </si>
  <si>
    <t>05.63.67.22.35</t>
  </si>
  <si>
    <t>mairie-puygaillard.de.quercy@info82.com</t>
  </si>
  <si>
    <t>Nicolas GARY                                              Gaetan ESCALETTE</t>
  </si>
  <si>
    <t>06 87 58 63 64                               06 82 87 94 59</t>
  </si>
  <si>
    <t>05 63 65 76 23</t>
  </si>
  <si>
    <t>06 07 73 80 18</t>
  </si>
  <si>
    <t>Place de la mairie</t>
  </si>
  <si>
    <t>05.63.65.74.05</t>
  </si>
  <si>
    <t>05.63.65.71.15</t>
  </si>
  <si>
    <t>mairie-puylagarde@info82.com</t>
  </si>
  <si>
    <t>05 63 31 20 35</t>
  </si>
  <si>
    <t>06 11 30 65 88</t>
  </si>
  <si>
    <t>1, Place de la Libération</t>
  </si>
  <si>
    <t>05.63.64.90.61</t>
  </si>
  <si>
    <t>05.63.64.90.16</t>
  </si>
  <si>
    <t>mairie-puylaroque@info82.com</t>
  </si>
  <si>
    <t>Claude PERDRIAN                                   Jacqueline DEPIERRE                                         Daniel BELON</t>
  </si>
  <si>
    <t>06 19 36 08 54                          05 63 31 70 41                              06 13 08 00 03</t>
  </si>
  <si>
    <t>05 63 93 10 65</t>
  </si>
  <si>
    <t>06 18 51 6517</t>
  </si>
  <si>
    <t>38 Place des Arcades</t>
  </si>
  <si>
    <t>05.63.31.01.41</t>
  </si>
  <si>
    <t>05.63.31.15.59</t>
  </si>
  <si>
    <t>mairie-realville@info82.com</t>
  </si>
  <si>
    <t>Gilbert CARTAILLE                                    André MOURGUES</t>
  </si>
  <si>
    <t>06 52 25 86 12                     06 78 92 59 58</t>
  </si>
  <si>
    <t>06 03 26 79 27</t>
  </si>
  <si>
    <t>1 Place du Souvenir</t>
  </si>
  <si>
    <t>05.63.30.53.43</t>
  </si>
  <si>
    <t>05.63.30.50.79</t>
  </si>
  <si>
    <t>mairie-reynies@info82.com</t>
  </si>
  <si>
    <t>Gérard DABOUST                                                                     Christian PUJOL                                                              Pierre VILIARE                                                                                   Davide FAVAREL</t>
  </si>
  <si>
    <t xml:space="preserve"> 06 10 33 76 56                                                06 78 98 14 25                                               06 15 19 68 42                                                   06 12 06 74 57</t>
  </si>
  <si>
    <t>05 63 95 43 64</t>
  </si>
  <si>
    <t xml:space="preserve">06 83 05 68 65 </t>
  </si>
  <si>
    <t>19, rue des Arcades</t>
  </si>
  <si>
    <t>05.63.95.42.12</t>
  </si>
  <si>
    <t>mairie.saintaignan82@orange.fr</t>
  </si>
  <si>
    <t>Anna LAWRYNOWICZ-MACABIAU                                                  Pierre CHIARAMELLO                                                                                 Philippe FOURNIE</t>
  </si>
  <si>
    <t>06 31 33 24 06                                        06 76 67 06 01                                                 06 81 30 54 66</t>
  </si>
  <si>
    <t>05 63 95 85 71</t>
  </si>
  <si>
    <t>06 75 64 46 75</t>
  </si>
  <si>
    <t>05.63.94.75.65</t>
  </si>
  <si>
    <t>05.63.95.72.83</t>
  </si>
  <si>
    <t>mairie.st-amans-de-pellagal@orange.fr</t>
  </si>
  <si>
    <t>J.Claude NOUGAYREDE</t>
  </si>
  <si>
    <t>06 70 02 70 14</t>
  </si>
  <si>
    <t>g.agam@info82.com</t>
  </si>
  <si>
    <t>06 64 71 66 36</t>
  </si>
  <si>
    <t>23, place de la Mairie</t>
  </si>
  <si>
    <t>05.63.30.60.23</t>
  </si>
  <si>
    <t>05.63.68.26.03</t>
  </si>
  <si>
    <t>mairie-saint.antonin.noble.val@info82.com</t>
  </si>
  <si>
    <t>05 63 94 84 86</t>
  </si>
  <si>
    <t>06  43 69 31 81</t>
  </si>
  <si>
    <t>05.63.95.93.63</t>
  </si>
  <si>
    <t>mairie-saint.arroumex@info82.com</t>
  </si>
  <si>
    <t>Gérard BILLIERES                                                       Jacques BRAS</t>
  </si>
  <si>
    <t>06 52 57 46 11                                        06 08 63 04 37</t>
  </si>
  <si>
    <t>05 63 95 50 80</t>
  </si>
  <si>
    <t>06 71 34 33 51</t>
  </si>
  <si>
    <t>05.63.39.02.66</t>
  </si>
  <si>
    <t>mairie-saint.cirice@info82.com</t>
  </si>
  <si>
    <t>Michel DUPUY</t>
  </si>
  <si>
    <t>06 81 42 37 66</t>
  </si>
  <si>
    <t>05 63 93 00 30</t>
  </si>
  <si>
    <t>06 11 66 74 87</t>
  </si>
  <si>
    <t>05 63 93 16 20</t>
  </si>
  <si>
    <t>mairie.st.cirq@wanadoo.fr</t>
  </si>
  <si>
    <t>Christian VALETTE                                             Franck BAILLS                                      Sophie O'CONNOR</t>
  </si>
  <si>
    <t xml:space="preserve">06 61 64 15 93                               06 12 84 20 82                                                 06 19 66 06 12 </t>
  </si>
  <si>
    <t>05 63 29 12 85</t>
  </si>
  <si>
    <t>06 08 14 02 45</t>
  </si>
  <si>
    <t>05.63.39.68.76</t>
  </si>
  <si>
    <t>mairie-saint.clair@info82.com</t>
  </si>
  <si>
    <t xml:space="preserve"> J.Michel HUGON                         M.BONGIOVANNI</t>
  </si>
  <si>
    <t>06 70 89 17 57                               06 75 24 85 69</t>
  </si>
  <si>
    <t>05 63 64 65 49</t>
  </si>
  <si>
    <t>06 71 73 95 25</t>
  </si>
  <si>
    <t>4 Rue de la Mairie</t>
  </si>
  <si>
    <t>05.63.64.50.57</t>
  </si>
  <si>
    <t>05.63.64.54.21</t>
  </si>
  <si>
    <t>mairie-saint.etienne.de.tulmont@info82.com</t>
  </si>
  <si>
    <t>Laurent LAVITRY</t>
  </si>
  <si>
    <t>06 08 87 74 08</t>
  </si>
  <si>
    <t>05 63 64 90 71</t>
  </si>
  <si>
    <t>06 16 10 25 93</t>
  </si>
  <si>
    <t>La Pagèse</t>
  </si>
  <si>
    <t>05.63.64.97.29</t>
  </si>
  <si>
    <t>05.63.31.23.18</t>
  </si>
  <si>
    <t>mairie-saint.georges@info82.com</t>
  </si>
  <si>
    <t>Philippe DERAMOND                            René DELHOURS</t>
  </si>
  <si>
    <t>06 83 42 00 70                             05 63 31 96 03</t>
  </si>
  <si>
    <t>05 63 94 08 65  - genevieveduilhe@orange.fr</t>
  </si>
  <si>
    <t>06 25 12 30 86</t>
  </si>
  <si>
    <t>05 63 94 02 65</t>
  </si>
  <si>
    <t>mairie-saint.jean.du.bouzet@info82.com</t>
  </si>
  <si>
    <t>J.Claude LABAT                                                               Gérard TASSIAUX</t>
  </si>
  <si>
    <t>06 73 92 34 17                                                        06 98 21 94 24</t>
  </si>
  <si>
    <t>(05 63 39 57 41 - robert.baffalio@wanadoo.fr)</t>
  </si>
  <si>
    <t>06 23 16 64 97</t>
  </si>
  <si>
    <t>05.63.39.56.39</t>
  </si>
  <si>
    <t>05.63.29.15.97</t>
  </si>
  <si>
    <t>mairie-saint.loup@info82.com</t>
  </si>
  <si>
    <t>Bernard DUCOM                                            Mireille CRESSON                                      Philippe BERGES</t>
  </si>
  <si>
    <t>06 78 45 13 45                                    06 51 18 78 30                                   07 87 18 77 93</t>
  </si>
  <si>
    <t>05 63 39 62 01</t>
  </si>
  <si>
    <t>06 08 42 24 57</t>
  </si>
  <si>
    <t>05.63.94.88.10</t>
  </si>
  <si>
    <t>05.63.94.81.29</t>
  </si>
  <si>
    <t>mairie-saint.michel@info82.com</t>
  </si>
  <si>
    <t>Liliane TREUILHE                                                 Guy DANGAS                                           Alain PASQUALINI</t>
  </si>
  <si>
    <t>05 63 95 93 06                                 06 80 35 28 29                               06 45 65 42 86</t>
  </si>
  <si>
    <t>06 81 77 64 47</t>
  </si>
  <si>
    <t>907, route d'Albi</t>
  </si>
  <si>
    <t>05.63.67.90.51</t>
  </si>
  <si>
    <t>05.63.67.87.04</t>
  </si>
  <si>
    <t>mairie-saint.nauphary@info82.com</t>
  </si>
  <si>
    <t>06 88 90 35 87</t>
  </si>
  <si>
    <t>03 63 94 26 96</t>
  </si>
  <si>
    <t>mairie-st.nazaire.de.valentane@info82.com</t>
  </si>
  <si>
    <t xml:space="preserve"> J.Pierre BARRA</t>
  </si>
  <si>
    <t>06 75 95 58 61</t>
  </si>
  <si>
    <t>05 63 95 92 55</t>
  </si>
  <si>
    <t>06 87 75 23 25</t>
  </si>
  <si>
    <t>Au Château</t>
  </si>
  <si>
    <t>05.63.95.92.55 Pers. 06.07.90.26.44</t>
  </si>
  <si>
    <t>05.63.94.82.25</t>
  </si>
  <si>
    <t>mairie-saintnicolas@info82.com</t>
  </si>
  <si>
    <t xml:space="preserve">05 63 04 32 18              </t>
  </si>
  <si>
    <t xml:space="preserve">   06 62 73 93 14   </t>
  </si>
  <si>
    <t>05.63.39.51.22</t>
  </si>
  <si>
    <t>mairie-saint.paul.d.espis@info82.com</t>
  </si>
  <si>
    <t>Ludo MARCHIOL                                     Claude LACAN                                                           Josiane POCA                                                       Camille MALLEVIALLE                            Eric MERLE (agt communal)</t>
  </si>
  <si>
    <t>06 15 30 93 24                       06 09 24 00 93                                                      06 85 38 62 34                                                     06 32 39 05 72                                                             06 73 82 22 43</t>
  </si>
  <si>
    <t>05 63 68 72 71</t>
  </si>
  <si>
    <t>06 70 66 73 86</t>
  </si>
  <si>
    <t>1, Placede l'Hôtel de Ville</t>
  </si>
  <si>
    <t>05.63.68.72.71</t>
  </si>
  <si>
    <t>05.63.68.72.16</t>
  </si>
  <si>
    <t>mairie-de-st-porquier@wanadoo.fr</t>
  </si>
  <si>
    <t>Laurent NOGUES</t>
  </si>
  <si>
    <t>06 47 41 58 88</t>
  </si>
  <si>
    <t>05 63 67 07 57</t>
  </si>
  <si>
    <t>06 81 35 12 69</t>
  </si>
  <si>
    <t>05.63.65.74.87</t>
  </si>
  <si>
    <t>05.63.24.01.53</t>
  </si>
  <si>
    <t>mairie-saint.projet@info82.com</t>
  </si>
  <si>
    <t>05 63 02 24 85</t>
  </si>
  <si>
    <t>06 71 91 99 05</t>
  </si>
  <si>
    <t>2, Rue de la République</t>
  </si>
  <si>
    <t>05.63.64.31.87</t>
  </si>
  <si>
    <t>05.63.02.64.28</t>
  </si>
  <si>
    <t>mairie-saint.sardos@info82.com</t>
  </si>
  <si>
    <t>Bernard GRANIER                                                 Hervé CAYROU                                                       Jocelyne PROUET                                                                      Patrick DELIANCOURT</t>
  </si>
  <si>
    <t>06 43 18 77 33                        06 83 27 71 18                                      06 09 06 28 88                            06 66 28 63 36</t>
  </si>
  <si>
    <t>05 63 31  19 50</t>
  </si>
  <si>
    <t>06 87 83 19 02</t>
  </si>
  <si>
    <t>05 63 31 19 51</t>
  </si>
  <si>
    <t>mairie-saint.vincent.dautejac@info82.com</t>
  </si>
  <si>
    <t xml:space="preserve">Gérard GASC </t>
  </si>
  <si>
    <t>06 87 85 01 38</t>
  </si>
  <si>
    <t xml:space="preserve">05 63 29 16 90 - bardols.mar@wanadoo.fr                      </t>
  </si>
  <si>
    <t>06 82 09 68 56</t>
  </si>
  <si>
    <t xml:space="preserve">05.63.39.61.09 </t>
  </si>
  <si>
    <t>mairie-saint.vincent.lespinasse@info82.com</t>
  </si>
  <si>
    <t>Serge BOYER                               Serge MASSIP</t>
  </si>
  <si>
    <t>06 45 72 76 97                                   06 40 60 86 41</t>
  </si>
  <si>
    <t>05 63 94 67 65        palmie.agnes@alsatis.net</t>
  </si>
  <si>
    <t xml:space="preserve"> 06 87 14 78 60  </t>
  </si>
  <si>
    <t>05.63.94.67.21</t>
  </si>
  <si>
    <t>05 63 94 71 74</t>
  </si>
  <si>
    <t>mairie-sainte.juliette@info82.com</t>
  </si>
  <si>
    <t>Claude GIBERT                                                  Eric BACH</t>
  </si>
  <si>
    <t>06 83 24 46 83                          06 85 36 47 33</t>
  </si>
  <si>
    <t>05 63 30 45 41</t>
  </si>
  <si>
    <t>06 80 06 46 82</t>
  </si>
  <si>
    <t>51, RD 36 route de Monclar à Fronton</t>
  </si>
  <si>
    <t>05.63.30.41.05</t>
  </si>
  <si>
    <t>mairie-la.salvetat.belmontet@info82.com</t>
  </si>
  <si>
    <t>06 78 45 11 49</t>
  </si>
  <si>
    <t>05.63.95.83.38</t>
  </si>
  <si>
    <t>05.63.95.83.00</t>
  </si>
  <si>
    <t>mairie-sauveterre@info82.com</t>
  </si>
  <si>
    <t>Patrick COULY                                          Séverine AMADIEU                                                         Charles LOLMEDE</t>
  </si>
  <si>
    <t>06 07 94 38 00                         06 30 34 74 51                                       06 27 01 64 47</t>
  </si>
  <si>
    <t>05 63 64 77 43</t>
  </si>
  <si>
    <t>06 33 07 73 58</t>
  </si>
  <si>
    <t>05.63.02.53.86</t>
  </si>
  <si>
    <t>05.63.02.66.39</t>
  </si>
  <si>
    <t>mairie-savenes@info82.com</t>
  </si>
  <si>
    <t>Denis DUPEYRE                                                     Bernard CARBOUE                                                                     Colette BERTOGNA                                                                     Sandra FASAN</t>
  </si>
  <si>
    <t>06 08 42 37 15                                                         06 08 68 26 53                                                     06 33 98 18 87                                                  06 32 62 54 41</t>
  </si>
  <si>
    <t xml:space="preserve">05 63 64 92 31 </t>
  </si>
  <si>
    <t>06 83 03 15 67</t>
  </si>
  <si>
    <t>Rue de la République</t>
  </si>
  <si>
    <t>05.63.64.90.27</t>
  </si>
  <si>
    <t>05.63.31.25.85</t>
  </si>
  <si>
    <t>mairie-septfonds@info82.com</t>
  </si>
  <si>
    <t xml:space="preserve">Gérarld JAZEDE                                         Michel RONCHI                                                         </t>
  </si>
  <si>
    <t>06 28 06 92 95                                                               06 81 09 31 92</t>
  </si>
  <si>
    <t>07 78 51 71 51</t>
  </si>
  <si>
    <t>05.63.02.35.51</t>
  </si>
  <si>
    <t>mairie.serignac@wanadoo.fr</t>
  </si>
  <si>
    <t>J.François MORO</t>
  </si>
  <si>
    <t>06 21 16 82 10</t>
  </si>
  <si>
    <t>05 63 39 95 75</t>
  </si>
  <si>
    <t>06 84 97 12 36</t>
  </si>
  <si>
    <t>05.63.39.90.72</t>
  </si>
  <si>
    <t>05.63.39.14.69</t>
  </si>
  <si>
    <t>mairie-sistels@info82.com</t>
  </si>
  <si>
    <t>05 63 94 66 30</t>
  </si>
  <si>
    <t>06 10 77 89 81</t>
  </si>
  <si>
    <t>05.63.95.83.85</t>
  </si>
  <si>
    <t>mairie-trejouls@info82.com</t>
  </si>
  <si>
    <t>J.Louis SABATIE                                                          Régis ALBUGUES                                           Alain GABRIAC</t>
  </si>
  <si>
    <t>06 84 48 99 50                            06 41 44 23 75                             06 63 95 84 54</t>
  </si>
  <si>
    <t>05 63 64 22 35</t>
  </si>
  <si>
    <t xml:space="preserve">06 98 89 04 54 </t>
  </si>
  <si>
    <t>05.63.30.95.94</t>
  </si>
  <si>
    <t>05 63 30 48 15</t>
  </si>
  <si>
    <t>mairie-vaissac@info82.com</t>
  </si>
  <si>
    <t>06 32 91 39 39</t>
  </si>
  <si>
    <t>25 Rue de la République</t>
  </si>
  <si>
    <t>VALENCE D'AGEN CEDEX</t>
  </si>
  <si>
    <t>05.63.29.66.66</t>
  </si>
  <si>
    <t>05.63.39.00.75</t>
  </si>
  <si>
    <t>mairie@valencedagen.fr</t>
  </si>
  <si>
    <t>astreinte services techniques   astreinte élus</t>
  </si>
  <si>
    <t>06 19 81 28 56                                 06 76 53 65 98</t>
  </si>
  <si>
    <t xml:space="preserve">05 63 65 44 12         </t>
  </si>
  <si>
    <t>06 45 06 61 65</t>
  </si>
  <si>
    <t>05.63.65.42.31</t>
  </si>
  <si>
    <t>05.63.65.49.40</t>
  </si>
  <si>
    <t>mairie-varen@info82.com</t>
  </si>
  <si>
    <t xml:space="preserve">Daniel CANTALOUBE                                                                       Michel CERE            </t>
  </si>
  <si>
    <t xml:space="preserve"> 06 76 72 45 98                                                        06 47 39 45 40</t>
  </si>
  <si>
    <t>05 63 67 83 85</t>
  </si>
  <si>
    <t>06 75 93 67 49</t>
  </si>
  <si>
    <t>11, Place Pousergues</t>
  </si>
  <si>
    <t>05.63.68.02.79</t>
  </si>
  <si>
    <t>mairie-varennes@info82.com</t>
  </si>
  <si>
    <t xml:space="preserve">05 63 67 77 68                        </t>
  </si>
  <si>
    <t>06 85 50 66 44</t>
  </si>
  <si>
    <t>1, Placede la Mairie</t>
  </si>
  <si>
    <t>05.63.67.78.01</t>
  </si>
  <si>
    <t>05.63.67.63.84</t>
  </si>
  <si>
    <t>mairie-vazerac@info82.com</t>
  </si>
  <si>
    <t xml:space="preserve">Christian LESTRADE                Claudette LANDE                                    Gisèle CAROTTY </t>
  </si>
  <si>
    <t xml:space="preserve"> 06 76 41 77 68                     06 31 11 91 63                                            06 30 38 03 68</t>
  </si>
  <si>
    <t>06 65 74 42 92</t>
  </si>
  <si>
    <t>05.63.02.50.36</t>
  </si>
  <si>
    <t>05.63.64.38.43</t>
  </si>
  <si>
    <t>mairie-verdun.sur.garonne@info82.com</t>
  </si>
  <si>
    <t>06 85 21 25 82</t>
  </si>
  <si>
    <t>Route de Laguépie</t>
  </si>
  <si>
    <t xml:space="preserve">05.63.65.46.08 </t>
  </si>
  <si>
    <t>05.63.65.47.60</t>
  </si>
  <si>
    <t>mairie-de-verfeil-sur-seye@wanadoo.fr</t>
  </si>
  <si>
    <t>Fernand BAYLAC                                     Roger RAITIERE</t>
  </si>
  <si>
    <t>06 38 26 65  26                                                 06 22 72 13 06</t>
  </si>
  <si>
    <t>05 63 30 41 89</t>
  </si>
  <si>
    <t>06 37 47 08 78</t>
  </si>
  <si>
    <t>73 route de Monclar</t>
  </si>
  <si>
    <t>05.63.30.42.01</t>
  </si>
  <si>
    <t>05.63.30.39.23</t>
  </si>
  <si>
    <t>mairie-verlhac.tescou@info82.com</t>
  </si>
  <si>
    <t>Serge ARLANDES                                    Angelo CABIANCA                                                  Richard LAURENS</t>
  </si>
  <si>
    <t>06 73 29 46 24                                       05 63 30 47 83                                          06 78 46 77 08</t>
  </si>
  <si>
    <t xml:space="preserve">05 63 20 75 58 </t>
  </si>
  <si>
    <t>06 81 62 33 81</t>
  </si>
  <si>
    <t>05.63.20.77.24</t>
  </si>
  <si>
    <t>mairie-vigueron@info82.com</t>
  </si>
  <si>
    <t>Raymond COUDERC                                Pierrette GALLINA</t>
  </si>
  <si>
    <t>06 78 67 63 23                          06 47 67 28 78</t>
  </si>
  <si>
    <t xml:space="preserve">           e.astoul@wanadoo.fr</t>
  </si>
  <si>
    <t>06 87 37 19 18</t>
  </si>
  <si>
    <t>05.63.68.04.06</t>
  </si>
  <si>
    <t>05.63.68.04.44</t>
  </si>
  <si>
    <t>mairie-villebrumier@info82.com</t>
  </si>
  <si>
    <t>Jacques GARROS                                                     Monique FAVIER                                                 Carine ABEILHOU</t>
  </si>
  <si>
    <t>05 63 68 05 96                                            06 33 39 05 50                                                    06 09 67 94 40</t>
  </si>
  <si>
    <t>06 07 51 17 31</t>
  </si>
  <si>
    <t>05.63.03.34.09</t>
  </si>
  <si>
    <t>05.63.03.35.66</t>
  </si>
  <si>
    <t>mairie-villemade@info82.com</t>
  </si>
  <si>
    <t>Roger CATUSSE                                                                   Yannick VIDAL</t>
  </si>
  <si>
    <t>06 33 09 80 85                                                                      06 82 91 18 60</t>
  </si>
  <si>
    <t>MAIRE</t>
  </si>
  <si>
    <t>Nom/Prénon</t>
  </si>
  <si>
    <t>Tél / Port</t>
  </si>
  <si>
    <t>06 87 33 76 65</t>
  </si>
  <si>
    <t>06 40 41 31 90</t>
  </si>
  <si>
    <t>MAURY Dominique</t>
  </si>
  <si>
    <t>MULOT Sébastien</t>
  </si>
  <si>
    <t>MARTINEZ Valérie</t>
  </si>
  <si>
    <t>DARNIS Jean-Michel</t>
  </si>
  <si>
    <t>PUECH Ludovic</t>
  </si>
  <si>
    <t>DEGROOT Stéphanie</t>
  </si>
  <si>
    <t>07 86 96 39 99</t>
  </si>
  <si>
    <t>s.degroote@pangeo-reseaux.fr</t>
  </si>
  <si>
    <t>05 63 66 34 86</t>
  </si>
  <si>
    <t>05 33 65 22 31</t>
  </si>
  <si>
    <t>06 61 30 27 90</t>
  </si>
  <si>
    <t>d.andrieu@bouygues-es.com</t>
  </si>
  <si>
    <t>05 63 22 22 33</t>
  </si>
  <si>
    <t>PRUJA Patrick</t>
  </si>
  <si>
    <t xml:space="preserve">p.pruja@ bouygues-es.com </t>
  </si>
  <si>
    <t xml:space="preserve">m.capdrot@ bouygues-es.com </t>
  </si>
  <si>
    <t xml:space="preserve">d.bousses@ bouygues-es.com </t>
  </si>
  <si>
    <t>ETPM</t>
  </si>
  <si>
    <t>05 61 09 09 14</t>
  </si>
  <si>
    <t>06 40 51 25 25</t>
  </si>
  <si>
    <t>bertrand.ducros@etpm.fr</t>
  </si>
  <si>
    <t>06 73 50 22 53</t>
  </si>
  <si>
    <t>benoit.cappus@etpm.fr</t>
  </si>
  <si>
    <t>17 Chemin des Pierres 31150 BRUGUIERES</t>
  </si>
  <si>
    <t>06 73 50 18 27</t>
  </si>
  <si>
    <t>05 61 09 09 15</t>
  </si>
  <si>
    <t>laurent.pierquet@etpm.fr</t>
  </si>
  <si>
    <t>ZS50900551</t>
  </si>
  <si>
    <t>Christophe VERGES</t>
  </si>
  <si>
    <t>Laurent PIERQUET</t>
  </si>
  <si>
    <t>06 03 37 59 64</t>
  </si>
  <si>
    <t>05 61 09 09 71</t>
  </si>
  <si>
    <t>christophe.verges@etpm.fr</t>
  </si>
  <si>
    <t>Stéphane BLANDINIERES</t>
  </si>
  <si>
    <t>Mardi</t>
  </si>
  <si>
    <t>BRUGUIERES</t>
  </si>
  <si>
    <t>EC6ECC5120</t>
  </si>
  <si>
    <t>EC6ECC5140</t>
  </si>
  <si>
    <t>EC6ECC5160</t>
  </si>
  <si>
    <t>EC6ECC5170</t>
  </si>
  <si>
    <t>Valeur Cible en €</t>
  </si>
  <si>
    <t>N° de Marché</t>
  </si>
  <si>
    <t>Validité du marché</t>
  </si>
  <si>
    <t>Territoire</t>
  </si>
  <si>
    <t>Total</t>
  </si>
  <si>
    <t>05 65 22 22 11</t>
  </si>
  <si>
    <t>05 65 53 96 59</t>
  </si>
  <si>
    <t>d.brigoulet@ceterc.com</t>
  </si>
  <si>
    <t>06 70 01 75 85</t>
  </si>
  <si>
    <t>BOUYGUES</t>
  </si>
  <si>
    <t xml:space="preserve">Nicolas PRATO </t>
  </si>
  <si>
    <t>05 63 21 80 02</t>
  </si>
  <si>
    <t>06 32 69 34 74</t>
  </si>
  <si>
    <t>05 63 03 37 02</t>
  </si>
  <si>
    <t>nicolas.prato@erdf.fr</t>
  </si>
  <si>
    <t>Jean-Paul AMADIO</t>
  </si>
  <si>
    <t>05 63 21 80 14</t>
  </si>
  <si>
    <t>06 61 18 36 48</t>
  </si>
  <si>
    <t>jean-paul.amadio@erdf.fr</t>
  </si>
  <si>
    <t>46 rue des arts 82000 MONTAUBAN</t>
  </si>
  <si>
    <t>ZS10900013</t>
  </si>
  <si>
    <t>Nom Prénom</t>
  </si>
  <si>
    <t>Adresse Mail générique</t>
  </si>
  <si>
    <t>Fonction</t>
  </si>
  <si>
    <t>AGOSTINI Thomas</t>
  </si>
  <si>
    <t>Thomas</t>
  </si>
  <si>
    <t>thomas.agostini@erdf-grdf.fr</t>
  </si>
  <si>
    <t>05 63 21 80 30</t>
  </si>
  <si>
    <t>erdf-grdf-uremidipyren-gie-tgarlot@erdf-grdf.fr</t>
  </si>
  <si>
    <t>Chargé d'Affaires</t>
  </si>
  <si>
    <t>AGUILAR Charles</t>
  </si>
  <si>
    <t>Charles</t>
  </si>
  <si>
    <t>Toulouse</t>
  </si>
  <si>
    <t>Moyenne Echelle</t>
  </si>
  <si>
    <t>AGUILAR Delphine</t>
  </si>
  <si>
    <t>Delphine</t>
  </si>
  <si>
    <t>AKLA Nabil</t>
  </si>
  <si>
    <t>Nabil</t>
  </si>
  <si>
    <t xml:space="preserve">05 57 92 95 19 </t>
  </si>
  <si>
    <t>erdf-agc-so@erdfdistribution.fr</t>
  </si>
  <si>
    <t xml:space="preserve">Chargé d’étude </t>
  </si>
  <si>
    <t>ALBINET Christian</t>
  </si>
  <si>
    <t>Christian</t>
  </si>
  <si>
    <t>Millau</t>
  </si>
  <si>
    <t xml:space="preserve">Interlocuteur Privilégié </t>
  </si>
  <si>
    <t>ALCRUDO Vincent</t>
  </si>
  <si>
    <r>
      <t xml:space="preserve">09 69 32 18 63 </t>
    </r>
    <r>
      <rPr>
        <b/>
        <sz val="8"/>
        <rFont val="Arial"/>
        <family val="2"/>
      </rPr>
      <t>(64)</t>
    </r>
  </si>
  <si>
    <t>Saint-Alban</t>
  </si>
  <si>
    <t>erdf-are-nmp@erdfdistribution.fr</t>
  </si>
  <si>
    <t>Conseiller Clientèle</t>
  </si>
  <si>
    <t>ALEXANDRE Bruno</t>
  </si>
  <si>
    <t>Bruno</t>
  </si>
  <si>
    <t>05 34 45 90 63</t>
  </si>
  <si>
    <t>06 98 49 81 53</t>
  </si>
  <si>
    <t>Chef de pole</t>
  </si>
  <si>
    <t>ALIBERT Jacques</t>
  </si>
  <si>
    <t>05 65 67 66 46</t>
  </si>
  <si>
    <t>06 74 98 42 86</t>
  </si>
  <si>
    <t>Rodez</t>
  </si>
  <si>
    <t>erdf-urenordmp-12-48@erdf-grdf.fr</t>
  </si>
  <si>
    <t>Chargée d’affaires</t>
  </si>
  <si>
    <t>ALLONCLE Françoise</t>
  </si>
  <si>
    <t>egd-acm-midipyreneesnord-cahors</t>
  </si>
  <si>
    <t xml:space="preserve">Gestionnaire
</t>
  </si>
  <si>
    <t>AMADIO Jean-Paul</t>
  </si>
  <si>
    <t>Jean-Paul</t>
  </si>
  <si>
    <t>jean-paul.amadio@erdf-grdf.fr</t>
  </si>
  <si>
    <t>Adjoint GIE</t>
  </si>
  <si>
    <t>AMARIAT Michel</t>
  </si>
  <si>
    <t xml:space="preserve">05 57 92 95 22 </t>
  </si>
  <si>
    <t>erdf-areprod-sup36-sudouest@erdfdistribution.fr</t>
  </si>
  <si>
    <t>CCD</t>
  </si>
  <si>
    <t>ANDRIEU Thierry</t>
  </si>
  <si>
    <t>thierry-c.andrieu@erdf-grdf.fr</t>
  </si>
  <si>
    <t>ARMAND Alain</t>
  </si>
  <si>
    <t>05 61 29 90 11</t>
  </si>
  <si>
    <t>06 67 18 37 33</t>
  </si>
  <si>
    <t>Toulouse La Marquette</t>
  </si>
  <si>
    <t>Experts Matériels et Méthodes</t>
  </si>
  <si>
    <t>Experts Prévention Sécurité</t>
  </si>
  <si>
    <t>ARTIGUE Philippe</t>
  </si>
  <si>
    <t>Philippe</t>
  </si>
  <si>
    <t xml:space="preserve">philippe.artigue@erdf-grdf.fr </t>
  </si>
  <si>
    <t>erdf-grdf-urenordmp-giempno-moadrac/f/erdf-grdf/fr</t>
  </si>
  <si>
    <t>Adjoint MOAD</t>
  </si>
  <si>
    <t>ARTIGUENAVE Pascal</t>
  </si>
  <si>
    <t>Pascal</t>
  </si>
  <si>
    <t>05 57 92 73 15</t>
  </si>
  <si>
    <t>06 69 72 56 07</t>
  </si>
  <si>
    <t>Merignac</t>
  </si>
  <si>
    <t>ASSIBAT Jérôme</t>
  </si>
  <si>
    <t>jerome.assibat@erdf-grdf.fr</t>
  </si>
  <si>
    <t>erdf-grdf-uremidipyren-gie-aveyron@erdf-grdf.fr</t>
  </si>
  <si>
    <t>ATTAR Sylvie</t>
  </si>
  <si>
    <t>Sylvie</t>
  </si>
  <si>
    <t>Agent</t>
  </si>
  <si>
    <t>AURIERES Elisabeth</t>
  </si>
  <si>
    <t>Elisabeth</t>
  </si>
  <si>
    <t>Grande Echelle</t>
  </si>
  <si>
    <t>AVIZOU Jean-Paul</t>
  </si>
  <si>
    <t>Lacaune</t>
  </si>
  <si>
    <t>Animateur</t>
  </si>
  <si>
    <t>AYDOGAN Umit</t>
  </si>
  <si>
    <t>Umit</t>
  </si>
  <si>
    <t>09 69 32 18 99</t>
  </si>
  <si>
    <t>erdf-aremabt-nmp@erdfdistribution.fr</t>
  </si>
  <si>
    <t>Responsable Raccordement</t>
  </si>
  <si>
    <t>BALADA Jean-Michel</t>
  </si>
  <si>
    <t>Jean-Michel</t>
  </si>
  <si>
    <t>BALAT-BOZIER Thomas</t>
  </si>
  <si>
    <t>thomas.balat-bozier@erdf-grdf.fr</t>
  </si>
  <si>
    <t xml:space="preserve">Chargés d'Etudes
</t>
  </si>
  <si>
    <t>BALDIT Marc</t>
  </si>
  <si>
    <t>Marc</t>
  </si>
  <si>
    <t>Mende/Millau</t>
  </si>
  <si>
    <t>Animateur TST sénior</t>
  </si>
  <si>
    <t>BALMES Francis</t>
  </si>
  <si>
    <t>Francis</t>
  </si>
  <si>
    <t>06 86 66 61 23</t>
  </si>
  <si>
    <t>Hyperviseur</t>
  </si>
  <si>
    <t>BARBIER Gerard</t>
  </si>
  <si>
    <t>Gerard</t>
  </si>
  <si>
    <t>Mende</t>
  </si>
  <si>
    <t>Chef de site réseau</t>
  </si>
  <si>
    <t>BART Beatrice</t>
  </si>
  <si>
    <t>Beatrice</t>
  </si>
  <si>
    <t>05 67 20 59 73</t>
  </si>
  <si>
    <t>Guichet</t>
  </si>
  <si>
    <t>BATAILLE Denis</t>
  </si>
  <si>
    <t>denis.bataille@erdf-grdf.fr</t>
  </si>
  <si>
    <t>BAUDRY Laurent</t>
  </si>
  <si>
    <t>Laurent</t>
  </si>
  <si>
    <t>Gaillac</t>
  </si>
  <si>
    <t>Animateur sénior</t>
  </si>
  <si>
    <t>BELHAMMOU Brahim</t>
  </si>
  <si>
    <t>Brahim</t>
  </si>
  <si>
    <t>05 34 45 90 49</t>
  </si>
  <si>
    <t>Chargé d’étude</t>
  </si>
  <si>
    <t>BENNIS Najoua</t>
  </si>
  <si>
    <t>Najoua</t>
  </si>
  <si>
    <t>05 61 37 99 47</t>
  </si>
  <si>
    <t>serviceclients-nordmidipyrenees@erdfdistribution.fr</t>
  </si>
  <si>
    <t>BERGESE André</t>
  </si>
  <si>
    <t>André</t>
  </si>
  <si>
    <t>05 63 21 81 58</t>
  </si>
  <si>
    <t>06 98 65 35 59</t>
  </si>
  <si>
    <t>erdf-urenordmp-82@erdf-grdf.fr</t>
  </si>
  <si>
    <t>Chargé d’études</t>
  </si>
  <si>
    <t>BERTIN Corinne</t>
  </si>
  <si>
    <t>Corinne</t>
  </si>
  <si>
    <t>ZNC</t>
  </si>
  <si>
    <t>BERTOLDI Eric</t>
  </si>
  <si>
    <t>eric.bertoldi@erdf-grdf.fr</t>
  </si>
  <si>
    <t>Albi</t>
  </si>
  <si>
    <t>erdf-grdf-uremidipyren-gie-tarn@erdf-grdf.fr</t>
  </si>
  <si>
    <t>BERTRAND JeanPierre</t>
  </si>
  <si>
    <t>JeanPierre</t>
  </si>
  <si>
    <t>Chef d'agence</t>
  </si>
  <si>
    <t>BESTEIRO Bernard</t>
  </si>
  <si>
    <t>Bernard</t>
  </si>
  <si>
    <t>egs-garonne-e-ic-stsulpice</t>
  </si>
  <si>
    <t>Technicien</t>
  </si>
  <si>
    <t>BIBAL Grégory</t>
  </si>
  <si>
    <t>Grégory</t>
  </si>
  <si>
    <t>egd-acmmipyn-rodez</t>
  </si>
  <si>
    <t>BISCAY Michel</t>
  </si>
  <si>
    <t>Florac</t>
  </si>
  <si>
    <t>BLANC Didier</t>
  </si>
  <si>
    <t>Didier</t>
  </si>
  <si>
    <t>didier.blanc@erdf-grdf.fr</t>
  </si>
  <si>
    <t>06 77 77 90 20</t>
  </si>
  <si>
    <t>Sébastien</t>
  </si>
  <si>
    <t>BOCQUILLON Patrice</t>
  </si>
  <si>
    <t>Patrice</t>
  </si>
  <si>
    <t>Directeur territorial</t>
  </si>
  <si>
    <t>BONAL Francois</t>
  </si>
  <si>
    <t>Francois</t>
  </si>
  <si>
    <t>BONNEFOUS Thierry</t>
  </si>
  <si>
    <t>St Afrique</t>
  </si>
  <si>
    <t>BONNESTEVE  Flavie</t>
  </si>
  <si>
    <t>Flavie</t>
  </si>
  <si>
    <t>05 65 67 66 36</t>
  </si>
  <si>
    <t>BOUDES Patrick</t>
  </si>
  <si>
    <t>Patrick</t>
  </si>
  <si>
    <t xml:space="preserve">Responsable équipe </t>
  </si>
  <si>
    <t>BOUISSOU Jacques</t>
  </si>
  <si>
    <t xml:space="preserve">05 65 67 66 33 </t>
  </si>
  <si>
    <t>06 67 73 84 62</t>
  </si>
  <si>
    <t>BOUYSSOU Laeticia</t>
  </si>
  <si>
    <t>Laeticia</t>
  </si>
  <si>
    <t>BOUZIGUES Pascal</t>
  </si>
  <si>
    <t>Chargé d'exploitation sénior</t>
  </si>
  <si>
    <t>BRAZET Michel</t>
  </si>
  <si>
    <t>michel.brazet@erdf.grdf.fr</t>
  </si>
  <si>
    <t>BREL Dominique</t>
  </si>
  <si>
    <t xml:space="preserve">05 65 20 63 04 </t>
  </si>
  <si>
    <t>06 76 19 68 49</t>
  </si>
  <si>
    <t>05 65 20 63 07</t>
  </si>
  <si>
    <t>erdf-urenordmp-46@erdf-grdf.fr</t>
  </si>
  <si>
    <t>Chargé d’affaires</t>
  </si>
  <si>
    <t>BRENGUES Denis</t>
  </si>
  <si>
    <t>denis.brengues@erdf-grdf.fr</t>
  </si>
  <si>
    <t>BROS Stéphanie</t>
  </si>
  <si>
    <t>Stéphanie</t>
  </si>
  <si>
    <t>BROUQUI Christian</t>
  </si>
  <si>
    <t>CEX</t>
  </si>
  <si>
    <t>BUEVOZ Michael</t>
  </si>
  <si>
    <t>Michael</t>
  </si>
  <si>
    <t>BUOSI Cédric</t>
  </si>
  <si>
    <t>Cédric</t>
  </si>
  <si>
    <t>BUSARDO Gilles</t>
  </si>
  <si>
    <t>Gilles</t>
  </si>
  <si>
    <t>05 57 92 95 15</t>
  </si>
  <si>
    <t xml:space="preserve">Chargé d’étude Sénior </t>
  </si>
  <si>
    <t>BUSCAIL François</t>
  </si>
  <si>
    <t>François</t>
  </si>
  <si>
    <t>francois.buscail@erdf-grdf.fr</t>
  </si>
  <si>
    <t>CABISCOL Jean-François</t>
  </si>
  <si>
    <t>Jean-François</t>
  </si>
  <si>
    <t>CACLIN Loïc</t>
  </si>
  <si>
    <t>Loïc</t>
  </si>
  <si>
    <t xml:space="preserve">05 57 92 95 21 </t>
  </si>
  <si>
    <t>CALVENTE  Sandrine</t>
  </si>
  <si>
    <t>Sandrine</t>
  </si>
  <si>
    <t xml:space="preserve">05 63 21 81 57 </t>
  </si>
  <si>
    <t>CAMINADE Emmanuel</t>
  </si>
  <si>
    <t>Emmanuel</t>
  </si>
  <si>
    <t>emmanuel.caminade@erdf-grdf.fr</t>
  </si>
  <si>
    <t>Adjoint Chef de pôle</t>
  </si>
  <si>
    <t>CAPAYROU Alain</t>
  </si>
  <si>
    <t>Caussade</t>
  </si>
  <si>
    <t>Animateurs exploit. Réseau sénior</t>
  </si>
  <si>
    <t>CARCENAC Bernard</t>
  </si>
  <si>
    <t>04 66 42 61 09</t>
  </si>
  <si>
    <t>06 79 22 22 93</t>
  </si>
  <si>
    <t>05 65 67 66 71</t>
  </si>
  <si>
    <t>Chargé d'études</t>
  </si>
  <si>
    <t>CARLES Anne-Laure</t>
  </si>
  <si>
    <t>Anne-Laure</t>
  </si>
  <si>
    <t>CARRER Bernard</t>
  </si>
  <si>
    <t>05 34 45 83 52</t>
  </si>
  <si>
    <t>06 63 93 49 91</t>
  </si>
  <si>
    <t>Toulouse Sebastopol 16</t>
  </si>
  <si>
    <t>CASAS Eric</t>
  </si>
  <si>
    <t>05 34 45 84 44</t>
  </si>
  <si>
    <t>06 22 13 17 53</t>
  </si>
  <si>
    <t>CASSAN Michel</t>
  </si>
  <si>
    <t>michel.cassan@erdf-grdf.fr</t>
  </si>
  <si>
    <t>CASTAING Carole</t>
  </si>
  <si>
    <t>Carole</t>
  </si>
  <si>
    <t>CAUCHARD Bruno</t>
  </si>
  <si>
    <t>bruno.cauchard@erdf-grdf.fr</t>
  </si>
  <si>
    <t>Chef GIE</t>
  </si>
  <si>
    <t>CAYLA Pascal</t>
  </si>
  <si>
    <t>CAYREL Régis</t>
  </si>
  <si>
    <t>Régis</t>
  </si>
  <si>
    <t>regis.cayrel@erdf-grdf.fr</t>
  </si>
  <si>
    <t>06 70 01 26 49</t>
  </si>
  <si>
    <t>Figeac</t>
  </si>
  <si>
    <t>CAYZAC  Florian</t>
  </si>
  <si>
    <t>Florian</t>
  </si>
  <si>
    <t>05 63 21 81 69</t>
  </si>
  <si>
    <t>CAZEAUX Alexia</t>
  </si>
  <si>
    <t>Alexia</t>
  </si>
  <si>
    <t>CECCALDI Jean-François</t>
  </si>
  <si>
    <t>05 57 92 95 16</t>
  </si>
  <si>
    <t>CHABAS Perrine</t>
  </si>
  <si>
    <t>Perrine</t>
  </si>
  <si>
    <t>CHADELLE Laurence</t>
  </si>
  <si>
    <t>Laurence</t>
  </si>
  <si>
    <t>CHAMPEAU Aurélien</t>
  </si>
  <si>
    <t>Aurélien</t>
  </si>
  <si>
    <t>aurelien.champeau@erdf-grdf.fr</t>
  </si>
  <si>
    <t>05 63 21 80 60</t>
  </si>
  <si>
    <t>CHAPEYROUX Patrick</t>
  </si>
  <si>
    <t>patrick.chapeyroux@erdf.fr</t>
  </si>
  <si>
    <t>05 65 20 67 13</t>
  </si>
  <si>
    <t>Agent Technique Concessions</t>
  </si>
  <si>
    <t>CHAUDESAIGUES Philippe</t>
  </si>
  <si>
    <t xml:space="preserve">Animateur Sénior </t>
  </si>
  <si>
    <t>CHAUVET Mickael</t>
  </si>
  <si>
    <t>Mickael</t>
  </si>
  <si>
    <t>05 67 20 59 53</t>
  </si>
  <si>
    <t>CHICON Alain</t>
  </si>
  <si>
    <t>05 62 88 15 05</t>
  </si>
  <si>
    <t>06 72 91 82 79</t>
  </si>
  <si>
    <t>Toulouse Basso-Cambo</t>
  </si>
  <si>
    <t>CIEKO Nicolas</t>
  </si>
  <si>
    <t>Nicolas</t>
  </si>
  <si>
    <t>05 65 24 04 26</t>
  </si>
  <si>
    <t>06 67 89 31 52</t>
  </si>
  <si>
    <t>Responsable de site</t>
  </si>
  <si>
    <t>CLAVERIA Stéphanie</t>
  </si>
  <si>
    <t>05 67 20 59 51</t>
  </si>
  <si>
    <t xml:space="preserve">Responsable d'Agence                                               </t>
  </si>
  <si>
    <t>CLEMENT Etienne</t>
  </si>
  <si>
    <t>Etienne</t>
  </si>
  <si>
    <t>Castres</t>
  </si>
  <si>
    <t>COASSIN Julie</t>
  </si>
  <si>
    <t>Julie</t>
  </si>
  <si>
    <t>05 57 92 95 11</t>
  </si>
  <si>
    <t>COLMAGRO  Régine</t>
  </si>
  <si>
    <t>Régine</t>
  </si>
  <si>
    <t>05 65 20 63 03</t>
  </si>
  <si>
    <t>CORBIERE Jean-Jaques</t>
  </si>
  <si>
    <t>Jean-Jaques</t>
  </si>
  <si>
    <t>jean-jacques.corbiere@erdf-grdf.fr</t>
  </si>
  <si>
    <t>COSTERASTE Christelle</t>
  </si>
  <si>
    <t>Christelle</t>
  </si>
  <si>
    <t>COSTES Jean-François</t>
  </si>
  <si>
    <t>Pradines</t>
  </si>
  <si>
    <t>COUDERC Pierre</t>
  </si>
  <si>
    <t>Pierre</t>
  </si>
  <si>
    <t>COUHET GUICHOT Pascal</t>
  </si>
  <si>
    <t>COUPIAC Jacques</t>
  </si>
  <si>
    <t>Graulhet</t>
  </si>
  <si>
    <t>COURONNE Serge</t>
  </si>
  <si>
    <t xml:space="preserve">Villefranche </t>
  </si>
  <si>
    <t>CRAMBES Nicolas</t>
  </si>
  <si>
    <t>nicolas.crambes@erdf-grdf.fr</t>
  </si>
  <si>
    <t>CREPS Philippe</t>
  </si>
  <si>
    <t>CROCIS Patrick</t>
  </si>
  <si>
    <t>Chef de Pôle</t>
  </si>
  <si>
    <t>CROS Eric</t>
  </si>
  <si>
    <t>eric.cros@erdf-grdf.fr</t>
  </si>
  <si>
    <t>CROS Jean-Michel</t>
  </si>
  <si>
    <t>CUGINI Sandy</t>
  </si>
  <si>
    <t>Sandy</t>
  </si>
  <si>
    <t>CUQ Stéphane</t>
  </si>
  <si>
    <t>Technicien intervention sénior</t>
  </si>
  <si>
    <t>DALLE Yoan</t>
  </si>
  <si>
    <t>Yoan</t>
  </si>
  <si>
    <t>yoan.dalle@erdf-grdf.fr</t>
  </si>
  <si>
    <t>DANIEL Pascal</t>
  </si>
  <si>
    <t>05 34 45 87 43</t>
  </si>
  <si>
    <t>06 98 05 46 66</t>
  </si>
  <si>
    <t>Muret</t>
  </si>
  <si>
    <t>DARNAUD Guy</t>
  </si>
  <si>
    <t>Guy</t>
  </si>
  <si>
    <t>jean-michel.darnis@erdf-grdf.fr</t>
  </si>
  <si>
    <t>DEHARO Serge</t>
  </si>
  <si>
    <t>Contremaitre</t>
  </si>
  <si>
    <t xml:space="preserve">DEJARDIN Anne-Laure </t>
  </si>
  <si>
    <t>06 68 37 04 45</t>
  </si>
  <si>
    <t>Responsable</t>
  </si>
  <si>
    <t>DELFOUR Emilie</t>
  </si>
  <si>
    <t>Emilie</t>
  </si>
  <si>
    <t>DELNAUT Jean-Marc</t>
  </si>
  <si>
    <t>DELPUECH Jérome</t>
  </si>
  <si>
    <t>Jérome</t>
  </si>
  <si>
    <t>jerome.delpuech@erdf-grdf.fr</t>
  </si>
  <si>
    <t>DEMOYEN Gilles</t>
  </si>
  <si>
    <t>05 63 29 41 05</t>
  </si>
  <si>
    <t>06 67 57 08 56</t>
  </si>
  <si>
    <t>Valence</t>
  </si>
  <si>
    <t xml:space="preserve">Chargé d’études </t>
  </si>
  <si>
    <t>DENEGRE Christophe</t>
  </si>
  <si>
    <t>Christophe</t>
  </si>
  <si>
    <t>05 57 92 95 18</t>
  </si>
  <si>
    <t>DENISE Marilyne</t>
  </si>
  <si>
    <t>Marilyne</t>
  </si>
  <si>
    <t>erdf-cuau-nmp@erdfdistribution.fr</t>
  </si>
  <si>
    <t>Chargé d'Etudes</t>
  </si>
  <si>
    <t>DEROUA Jérémy</t>
  </si>
  <si>
    <t>Jérémy</t>
  </si>
  <si>
    <t>DESCLAUX Gil</t>
  </si>
  <si>
    <t>Gil</t>
  </si>
  <si>
    <t>05 63 48 61 05</t>
  </si>
  <si>
    <t>06 15 82 67 87</t>
  </si>
  <si>
    <t>05 63 48 61 98</t>
  </si>
  <si>
    <t>erdf-urenordmp-81@erdf-grdf.fr</t>
  </si>
  <si>
    <t>DESRUELLE Pierrick</t>
  </si>
  <si>
    <t>Pierrick</t>
  </si>
  <si>
    <t>DEVES Tristan</t>
  </si>
  <si>
    <t>Tristan</t>
  </si>
  <si>
    <t>DEVIC Jean-Marc</t>
  </si>
  <si>
    <t>DIEZ Christian</t>
  </si>
  <si>
    <t>05 57 92 95 01</t>
  </si>
  <si>
    <t>DOUMERC Serge</t>
  </si>
  <si>
    <t>05 65 27 59 40</t>
  </si>
  <si>
    <t>Souillac</t>
  </si>
  <si>
    <t>DUJARRY  Michel</t>
  </si>
  <si>
    <t>05 63 62 53 92</t>
  </si>
  <si>
    <t>06 27 37 14 73</t>
  </si>
  <si>
    <t>DUPARC Gerard</t>
  </si>
  <si>
    <t xml:space="preserve">DUPONT Marie-Isabelle </t>
  </si>
  <si>
    <t>Marie-Isabelle</t>
  </si>
  <si>
    <t>DUSSAUX Eric</t>
  </si>
  <si>
    <t>DUSSEAU Aurélien</t>
  </si>
  <si>
    <t>ENJALBERT Michel</t>
  </si>
  <si>
    <t>michel.enjalbert@erdf_grdf.fr</t>
  </si>
  <si>
    <t>ERARD Guillaume</t>
  </si>
  <si>
    <t>Guillaume</t>
  </si>
  <si>
    <t>guillaume.erard@erdf-grdf.fr</t>
  </si>
  <si>
    <t>ESCALERA Patrick</t>
  </si>
  <si>
    <t>05 65 67 66 38</t>
  </si>
  <si>
    <t>06 69 42 59 10</t>
  </si>
  <si>
    <t>COP + chargé d’études</t>
  </si>
  <si>
    <t>ESCROUZAILLES Sylvie</t>
  </si>
  <si>
    <t>ESPINASSE Philippe</t>
  </si>
  <si>
    <t>philippe.espinasse@erdf-grdf.fr</t>
  </si>
  <si>
    <t>06 65 79 08 82</t>
  </si>
  <si>
    <t>05 65 59 63 60</t>
  </si>
  <si>
    <t>FABRE Eric</t>
  </si>
  <si>
    <t xml:space="preserve">Responsables d'exploitation </t>
  </si>
  <si>
    <t>FAGES  JeanBaptiste</t>
  </si>
  <si>
    <t>JeanBaptiste</t>
  </si>
  <si>
    <t xml:space="preserve">05 65 10 58 12 </t>
  </si>
  <si>
    <t xml:space="preserve">06 86 07 58 96 </t>
  </si>
  <si>
    <t>Saint-Céré</t>
  </si>
  <si>
    <t>FAIFE Michel</t>
  </si>
  <si>
    <t xml:space="preserve">05 57 92 95 10 </t>
  </si>
  <si>
    <t>FAUX Mathilde</t>
  </si>
  <si>
    <t>Mathilde</t>
  </si>
  <si>
    <t>mathilde.tarayre@erdf-grdf.fr</t>
  </si>
  <si>
    <t>05 65 67 65 65</t>
  </si>
  <si>
    <t>06 78 72 75 49</t>
  </si>
  <si>
    <t>FAYRET  JeanJacques</t>
  </si>
  <si>
    <t>JeanJacques</t>
  </si>
  <si>
    <t xml:space="preserve">05 63 21 80 56 </t>
  </si>
  <si>
    <t xml:space="preserve">06 18 03 89 54 </t>
  </si>
  <si>
    <t>FEA  JeanPierre</t>
  </si>
  <si>
    <t>05 63 29 44 11</t>
  </si>
  <si>
    <t>06 98 23 55 68</t>
  </si>
  <si>
    <t>Castelsarrasin</t>
  </si>
  <si>
    <t>FERNANDEZ Sébastien</t>
  </si>
  <si>
    <t>sebastien.fernandez@erdf-grdf.fr</t>
  </si>
  <si>
    <t>FERRAND Maxime</t>
  </si>
  <si>
    <t>Maxime</t>
  </si>
  <si>
    <t>FERRARI Marco</t>
  </si>
  <si>
    <t>Marco</t>
  </si>
  <si>
    <t>FERRET Jean-Luc</t>
  </si>
  <si>
    <t>Jean-Luc</t>
  </si>
  <si>
    <t>jean-luc.ferret@erdf-grdf.fr</t>
  </si>
  <si>
    <t>05 63 21 80 27</t>
  </si>
  <si>
    <t>Chargés d'Etudes</t>
  </si>
  <si>
    <t>FICAT Régis</t>
  </si>
  <si>
    <t>regis.ficat@erdf-grdf.fr</t>
  </si>
  <si>
    <t>erdf-uremidipyren-giempne-moadrac@erdf-grdf.fr</t>
  </si>
  <si>
    <t>Chargé d'étude Sénior</t>
  </si>
  <si>
    <t>FILLOL Benjamin</t>
  </si>
  <si>
    <t>Benjamin</t>
  </si>
  <si>
    <t>benjamin.fillol@erdf-grdf.fr</t>
  </si>
  <si>
    <t>05 34 45 91 69</t>
  </si>
  <si>
    <t>Chargé de Projet</t>
  </si>
  <si>
    <t>FONTAINE Xavier</t>
  </si>
  <si>
    <t>xavier.fontaine@erdf-grdf.fr</t>
  </si>
  <si>
    <t>FOTI-LERY Sylvia</t>
  </si>
  <si>
    <t>Sylvia</t>
  </si>
  <si>
    <t>05 67 77 88 34</t>
  </si>
  <si>
    <t>Immobilisation</t>
  </si>
  <si>
    <t>FOURMENT Anaïs</t>
  </si>
  <si>
    <t>Anaïs</t>
  </si>
  <si>
    <t>FOUROT Eric</t>
  </si>
  <si>
    <t>05 53 69 50 05</t>
  </si>
  <si>
    <t>06 13 93 29 54</t>
  </si>
  <si>
    <t>Agen</t>
  </si>
  <si>
    <t>FRANCOIS Jacques</t>
  </si>
  <si>
    <t>Délégué territorial</t>
  </si>
  <si>
    <t>FRAYSSE Jerome</t>
  </si>
  <si>
    <t>Jerome</t>
  </si>
  <si>
    <t>Gourdon</t>
  </si>
  <si>
    <t>FREMAUX Gérard</t>
  </si>
  <si>
    <t>Gérard</t>
  </si>
  <si>
    <t>gerard.fremaux@erdf-grdf.fr</t>
  </si>
  <si>
    <t>Responsable MOAD</t>
  </si>
  <si>
    <t>FRES Pascal</t>
  </si>
  <si>
    <t>FRIZE Christian</t>
  </si>
  <si>
    <t>Chef de groupe Tarn Sud</t>
  </si>
  <si>
    <t>FRONTIN André</t>
  </si>
  <si>
    <t xml:space="preserve">Responsable d'équipe </t>
  </si>
  <si>
    <t>FRUNEAU Maxime</t>
  </si>
  <si>
    <t>maxime.fruneau@erdf-grdf.fr</t>
  </si>
  <si>
    <t>05 65 67 66 65</t>
  </si>
  <si>
    <t>GABELLE Christophe</t>
  </si>
  <si>
    <t>GALINIER Gilles</t>
  </si>
  <si>
    <t>gilles.galinier@erdf-grdf.fr</t>
  </si>
  <si>
    <t>GALLEGO Christophe</t>
  </si>
  <si>
    <t>christohe.gallego@erdf-grdf.fr</t>
  </si>
  <si>
    <t>GALLINARI Antoine</t>
  </si>
  <si>
    <t>Antoine</t>
  </si>
  <si>
    <t>GALONIER Nicolas</t>
  </si>
  <si>
    <t>05 65 67 66 20</t>
  </si>
  <si>
    <t>06 63 96 94 71</t>
  </si>
  <si>
    <t>05 65 67 66 23</t>
  </si>
  <si>
    <t>GALTIER Eric</t>
  </si>
  <si>
    <t>eric.galtier@erdf-grdf.fr</t>
  </si>
  <si>
    <t>GARCIAS Daniel</t>
  </si>
  <si>
    <t>Daniel</t>
  </si>
  <si>
    <t>daniel.garcias@erdf-grdf.fr</t>
  </si>
  <si>
    <t>04 66 62 41 60</t>
  </si>
  <si>
    <t>Nîmes</t>
  </si>
  <si>
    <t>GARIBAL Philippe</t>
  </si>
  <si>
    <t>Adjoint chef d'agence</t>
  </si>
  <si>
    <t>GASTOU Thierry</t>
  </si>
  <si>
    <t>thierry.gastou@erdf-grdf.fr</t>
  </si>
  <si>
    <t>05 63 62 53 76</t>
  </si>
  <si>
    <t>GAUBENS Philippe</t>
  </si>
  <si>
    <t>05 63 21 80 58</t>
  </si>
  <si>
    <t>GAULHET David</t>
  </si>
  <si>
    <t>David</t>
  </si>
  <si>
    <t>GAYRAUD Patrick</t>
  </si>
  <si>
    <t>GENOT Franck</t>
  </si>
  <si>
    <t>Franck</t>
  </si>
  <si>
    <t>GENOT Jean</t>
  </si>
  <si>
    <t>jean.genot@erdf-grdf.fr</t>
  </si>
  <si>
    <t>05 65 20 66 47</t>
  </si>
  <si>
    <t>06 69 68 73 34</t>
  </si>
  <si>
    <t>Chargés d'Etudes Senior</t>
  </si>
  <si>
    <t>GIGANTO Sophie</t>
  </si>
  <si>
    <t>Sophie</t>
  </si>
  <si>
    <t>05 57 92 95 17</t>
  </si>
  <si>
    <t>GIPOULOU Dominique</t>
  </si>
  <si>
    <t>GISQUET Michel</t>
  </si>
  <si>
    <t>Responsable d'équipe</t>
  </si>
  <si>
    <t>GLASSER Patrice</t>
  </si>
  <si>
    <t>Appui métier</t>
  </si>
  <si>
    <t>GOUJAUD Julie</t>
  </si>
  <si>
    <t xml:space="preserve">05 34 45 90 58 </t>
  </si>
  <si>
    <t>GRASSET Laurent</t>
  </si>
  <si>
    <t>GRAULIERE Philippe</t>
  </si>
  <si>
    <t>05 67 20 59 50</t>
  </si>
  <si>
    <t>GRIMAUD Géraldine</t>
  </si>
  <si>
    <t>Géraldine</t>
  </si>
  <si>
    <t>GRIN Marie-Evelyne</t>
  </si>
  <si>
    <t>Marie-Evelyne</t>
  </si>
  <si>
    <t>GRITTI Jacques</t>
  </si>
  <si>
    <t>GROUX Nathalie</t>
  </si>
  <si>
    <t>Nathalie</t>
  </si>
  <si>
    <t>05 57 92 95 24</t>
  </si>
  <si>
    <t>GUIBERT Jacques</t>
  </si>
  <si>
    <t>jacques.guibert@erdf-grdf.fr</t>
  </si>
  <si>
    <t>05 65 59 63 44</t>
  </si>
  <si>
    <t>GUIGOU Daniel</t>
  </si>
  <si>
    <t>GUILHOT Yohann</t>
  </si>
  <si>
    <t>Yohann</t>
  </si>
  <si>
    <t>yohann.guilhot@erdf-grdf.fr</t>
  </si>
  <si>
    <t>GUIRADO Alain</t>
  </si>
  <si>
    <t>alain.guirado@erdf-grdf.fr</t>
  </si>
  <si>
    <t xml:space="preserve">GUIRAUD Clovis </t>
  </si>
  <si>
    <t>Clovis</t>
  </si>
  <si>
    <t>GUYOT Bernard</t>
  </si>
  <si>
    <t>bernard-b.guyot@erdf-grdf.fr</t>
  </si>
  <si>
    <t>04 66 62 42 28</t>
  </si>
  <si>
    <t>HERCHIN Mickaël</t>
  </si>
  <si>
    <t>Mickaël</t>
  </si>
  <si>
    <t>mickael.herchin@erdf-grdf.fr</t>
  </si>
  <si>
    <t>HERMELIN Frédéric</t>
  </si>
  <si>
    <t>HETAT Yacin</t>
  </si>
  <si>
    <t>Yacin</t>
  </si>
  <si>
    <t>yacin.hetat@erdf-grdf.fr</t>
  </si>
  <si>
    <t>HINI Jean Rémy</t>
  </si>
  <si>
    <t>Jean Rémy</t>
  </si>
  <si>
    <t>HOUADEC Alain</t>
  </si>
  <si>
    <t>HOUARI Abdénor</t>
  </si>
  <si>
    <t>Abdénor</t>
  </si>
  <si>
    <t xml:space="preserve">05 57 92 95 20 </t>
  </si>
  <si>
    <t>HOUSEAUX Philippe</t>
  </si>
  <si>
    <t>05 63 21 80 48</t>
  </si>
  <si>
    <t>06 69 07 54 75</t>
  </si>
  <si>
    <t>ICHE Mathieu</t>
  </si>
  <si>
    <t>Mathieu</t>
  </si>
  <si>
    <t>INCHAUSTI Emmanuelle</t>
  </si>
  <si>
    <t>Emmanuelle</t>
  </si>
  <si>
    <t>JACQUINET Alain</t>
  </si>
  <si>
    <t>alain.jacquinet@erdf-grdf.fr</t>
  </si>
  <si>
    <t>JANSOU Charlie</t>
  </si>
  <si>
    <t>Charlie</t>
  </si>
  <si>
    <t>JOACHIM Jean-Philippe</t>
  </si>
  <si>
    <t>05 61 37 49 64</t>
  </si>
  <si>
    <t>JUST Bernard</t>
  </si>
  <si>
    <t>KARMANN Didier</t>
  </si>
  <si>
    <t>KEROSLIAN Jean-Philippe</t>
  </si>
  <si>
    <t>KLIMAS Christophe</t>
  </si>
  <si>
    <t>05 57 92 95 05</t>
  </si>
  <si>
    <t xml:space="preserve">KRAENCKER Ken </t>
  </si>
  <si>
    <t>Ken</t>
  </si>
  <si>
    <t>KRIVTCHIK Yves</t>
  </si>
  <si>
    <t>Yves</t>
  </si>
  <si>
    <t>LABORIE Patrice</t>
  </si>
  <si>
    <t>LACABANNE Damien</t>
  </si>
  <si>
    <t>Damien</t>
  </si>
  <si>
    <t xml:space="preserve">05 57 92 95 23 </t>
  </si>
  <si>
    <t>LACAN Fabrice</t>
  </si>
  <si>
    <t>Fabrice</t>
  </si>
  <si>
    <t>fabrice.lacan@erdf-grdf.fr</t>
  </si>
  <si>
    <t>05 65 67 65 73</t>
  </si>
  <si>
    <t>LACLAVERE Muriel</t>
  </si>
  <si>
    <t>Muriel</t>
  </si>
  <si>
    <t>LACOMBE Bertrand</t>
  </si>
  <si>
    <t>Bertrand</t>
  </si>
  <si>
    <t>bertrand.lacombe@erdf-grdf.fr</t>
  </si>
  <si>
    <t>05 65 67 66 91</t>
  </si>
  <si>
    <t>06 21 51 79 50</t>
  </si>
  <si>
    <t>LADEVEZE Jérome</t>
  </si>
  <si>
    <t>jerome.ladeveze@erdf-grdf.fr</t>
  </si>
  <si>
    <t>LADOUX Serge</t>
  </si>
  <si>
    <t>Espalion</t>
  </si>
  <si>
    <t>LALANDE Benoît</t>
  </si>
  <si>
    <t>Benoît</t>
  </si>
  <si>
    <t>LALOUETTE Mathieu</t>
  </si>
  <si>
    <t>LAMISCARRE Fabienne</t>
  </si>
  <si>
    <t>05 67 20 59 61</t>
  </si>
  <si>
    <t>LANCELLE Béatrice</t>
  </si>
  <si>
    <t>Béatrice</t>
  </si>
  <si>
    <t>LANEN Christel</t>
  </si>
  <si>
    <t>Christel</t>
  </si>
  <si>
    <t>christel.lanen@erdf-grdf.fr</t>
  </si>
  <si>
    <t>LAPORTE Karine</t>
  </si>
  <si>
    <t>Karine</t>
  </si>
  <si>
    <t>LARROQUE Guy</t>
  </si>
  <si>
    <t>LASCOUMES Didier</t>
  </si>
  <si>
    <t>IP - chargé com'</t>
  </si>
  <si>
    <t>LASCOUX  Cédric</t>
  </si>
  <si>
    <t>05 65 20 63 05</t>
  </si>
  <si>
    <t>LAZARE ESCRIBE Valérie</t>
  </si>
  <si>
    <t>Valérie</t>
  </si>
  <si>
    <t>LECONTE Aurélie</t>
  </si>
  <si>
    <t>Aurélie</t>
  </si>
  <si>
    <t>LECUTIER Jean-Marc</t>
  </si>
  <si>
    <t>LEFEBVRE  Luc</t>
  </si>
  <si>
    <t>Luc</t>
  </si>
  <si>
    <t>05 65 20 89 51</t>
  </si>
  <si>
    <t>06 66 99 75 48</t>
  </si>
  <si>
    <t>Resp. de site - Chargé d’affaires</t>
  </si>
  <si>
    <t>LEGEAY Jean-Marc</t>
  </si>
  <si>
    <t>La Marquette</t>
  </si>
  <si>
    <t>LEIRO Christophe</t>
  </si>
  <si>
    <t>05 57 92 95 04</t>
  </si>
  <si>
    <t>LEPETIT Philippe</t>
  </si>
  <si>
    <t>LEROY Cristelle</t>
  </si>
  <si>
    <t>Cristelle</t>
  </si>
  <si>
    <t>LITRAN Didier</t>
  </si>
  <si>
    <t>didier.litran@erdf-grdf.fr</t>
  </si>
  <si>
    <t>LONGO Joseph</t>
  </si>
  <si>
    <t>Joseph</t>
  </si>
  <si>
    <t>LORENZI Albert</t>
  </si>
  <si>
    <t>Albert</t>
  </si>
  <si>
    <t xml:space="preserve">05 63 48 61 83 </t>
  </si>
  <si>
    <t>LOUBIERE Gilles</t>
  </si>
  <si>
    <t xml:space="preserve">05 57 92 95 26 </t>
  </si>
  <si>
    <t>LOUPIAS Bernard</t>
  </si>
  <si>
    <t>05 63 48 61 78</t>
  </si>
  <si>
    <t>06 18 16 75 07</t>
  </si>
  <si>
    <t>LUCAS Delphine</t>
  </si>
  <si>
    <t>delphine.lucas@erdf-grdf.fr</t>
  </si>
  <si>
    <t>MANAS Jerome</t>
  </si>
  <si>
    <t>MANZONI Alain</t>
  </si>
  <si>
    <t>MARCANDELLA Nicolas</t>
  </si>
  <si>
    <t>06 79 59 96 60</t>
  </si>
  <si>
    <t>Chef Agence</t>
  </si>
  <si>
    <t>MARCHAND Marc</t>
  </si>
  <si>
    <t>MARCUZZO Alain</t>
  </si>
  <si>
    <t>alain.marcuzzo@erdf-grdf.fr</t>
  </si>
  <si>
    <t>MARLIN Olivier</t>
  </si>
  <si>
    <t>05 67 20 59 56</t>
  </si>
  <si>
    <t>MARQUES Gilles</t>
  </si>
  <si>
    <t>MARRE Daniel</t>
  </si>
  <si>
    <t>daniel.marre@erdf-grdf.fr</t>
  </si>
  <si>
    <t>MARTEL Philippe</t>
  </si>
  <si>
    <t>philippe-p.martel@erdf-grdf.fr</t>
  </si>
  <si>
    <t>05 65 20 66 30</t>
  </si>
  <si>
    <t>06 64 51 04 54</t>
  </si>
  <si>
    <t>05 63 21 80 86</t>
  </si>
  <si>
    <t>06 68 92 45 78</t>
  </si>
  <si>
    <t>MASCARO Nicolas</t>
  </si>
  <si>
    <t>MATON Arthur</t>
  </si>
  <si>
    <t>Arthur</t>
  </si>
  <si>
    <t>05 61 37 99 69</t>
  </si>
  <si>
    <t>MAURIES Alain</t>
  </si>
  <si>
    <t>alain.mauries@erdf-grdf.fr</t>
  </si>
  <si>
    <t>05 63 21 80 17</t>
  </si>
  <si>
    <t>06 69 42 88 98</t>
  </si>
  <si>
    <t>dominique.maury@erdf-grdf.fr</t>
  </si>
  <si>
    <t>MAYRAND Patrice</t>
  </si>
  <si>
    <t>patrice.mayrand@erdf-grdf.fr</t>
  </si>
  <si>
    <t>MENEAU Serge</t>
  </si>
  <si>
    <t xml:space="preserve">serge.meneau@erdf-grdf.fr </t>
  </si>
  <si>
    <t>MERER Philippe</t>
  </si>
  <si>
    <t>Moissac</t>
  </si>
  <si>
    <t>Chef de site</t>
  </si>
  <si>
    <t>MERLHE Candie</t>
  </si>
  <si>
    <t>Candie</t>
  </si>
  <si>
    <t>MIRAL Sabine</t>
  </si>
  <si>
    <t>Sabine</t>
  </si>
  <si>
    <t>sabine.miral@erdf-grdf.fr</t>
  </si>
  <si>
    <t>05 65 67 65 66</t>
  </si>
  <si>
    <t>Chargé d'études Sénior</t>
  </si>
  <si>
    <t>MISSEGUE Jean-Pierre</t>
  </si>
  <si>
    <t>Jean-Pierre</t>
  </si>
  <si>
    <t>Saint Alban</t>
  </si>
  <si>
    <t>Responsable équipe</t>
  </si>
  <si>
    <t>MONCHAU Remy</t>
  </si>
  <si>
    <t>Remy</t>
  </si>
  <si>
    <t>05 67 20 59 60</t>
  </si>
  <si>
    <t>MONTAGNAC Pierre</t>
  </si>
  <si>
    <t>MONTBROUSSOUS Didier</t>
  </si>
  <si>
    <t>Decazeville</t>
  </si>
  <si>
    <t>MONTEIL René</t>
  </si>
  <si>
    <t>René</t>
  </si>
  <si>
    <t>05 59 58 63 06</t>
  </si>
  <si>
    <t>Bayonne</t>
  </si>
  <si>
    <t>MONTEILLET Philippe</t>
  </si>
  <si>
    <t>philippe.monteillet@erdf-grdf.fr</t>
  </si>
  <si>
    <t>MONTILLA Fabien</t>
  </si>
  <si>
    <t>Fabien</t>
  </si>
  <si>
    <t>MOUHICA Bernard</t>
  </si>
  <si>
    <t>06 20 55 89 34</t>
  </si>
  <si>
    <t>MOULY Alain</t>
  </si>
  <si>
    <t>alain.mouly@erdf-grdf.fr</t>
  </si>
  <si>
    <t>MOURGUES Gérard</t>
  </si>
  <si>
    <t>gerard.mourgues@erdf-grdf.fr</t>
  </si>
  <si>
    <t>05 65 67 66 69</t>
  </si>
  <si>
    <t>MOUYSSET  Pascal</t>
  </si>
  <si>
    <t>05 63 21 80 65</t>
  </si>
  <si>
    <t>sebastien.mulot@erdf-grdf.fr</t>
  </si>
  <si>
    <t>NARDO Frederic</t>
  </si>
  <si>
    <t>Frederic</t>
  </si>
  <si>
    <t>NATTES Sébastien</t>
  </si>
  <si>
    <t>05 57 92 95 12</t>
  </si>
  <si>
    <t>NAUD Thierry</t>
  </si>
  <si>
    <t>NAYRAC Jean-Luc</t>
  </si>
  <si>
    <t>NEVEUX David</t>
  </si>
  <si>
    <t>06 80 03 55 75</t>
  </si>
  <si>
    <t>NICOLAS Gérard</t>
  </si>
  <si>
    <t>NICOLAS Laurent</t>
  </si>
  <si>
    <t>laurent-marie.nicolas@erdf-grdf.fr</t>
  </si>
  <si>
    <t>05 34 45 89 83</t>
  </si>
  <si>
    <t>NION Philippe</t>
  </si>
  <si>
    <t>philippe.nion@erdf-grdf.fr</t>
  </si>
  <si>
    <t>NOGUES Frédéric</t>
  </si>
  <si>
    <t>NUNEZ Céline</t>
  </si>
  <si>
    <t>Céline</t>
  </si>
  <si>
    <t>PAGES Alain</t>
  </si>
  <si>
    <t>PALAYSI Bernard</t>
  </si>
  <si>
    <t>bernard.palaysi@erdf-grdf.fr</t>
  </si>
  <si>
    <t>PALLARES Nathalie</t>
  </si>
  <si>
    <t>05 67 20 59 54</t>
  </si>
  <si>
    <t>PARALIEU Sandrine</t>
  </si>
  <si>
    <t>PARDO Alain</t>
  </si>
  <si>
    <t>05 65 20 66 18</t>
  </si>
  <si>
    <t>06 81 85 12 53</t>
  </si>
  <si>
    <t>05 61 37 98 94</t>
  </si>
  <si>
    <t>EGS-GARONNE-E-IC-STSULPICE</t>
  </si>
  <si>
    <t>PAULHE Gilles</t>
  </si>
  <si>
    <t>05 65 67 66 35</t>
  </si>
  <si>
    <t>06 68 65 86 94</t>
  </si>
  <si>
    <t>PAYRAS Anne-Marie</t>
  </si>
  <si>
    <t>Anne-Marie</t>
  </si>
  <si>
    <t>PAYROT Jean-Claude</t>
  </si>
  <si>
    <t>Jean-Claude</t>
  </si>
  <si>
    <t>Lacapelle</t>
  </si>
  <si>
    <t>PELISSIER Lionel</t>
  </si>
  <si>
    <t>Lionel</t>
  </si>
  <si>
    <t>PELTIER Stéphanie</t>
  </si>
  <si>
    <t>PETRY Annie</t>
  </si>
  <si>
    <t>Assistante</t>
  </si>
  <si>
    <t>PILIU Sabrina</t>
  </si>
  <si>
    <t>Sabrina</t>
  </si>
  <si>
    <t>PINEL Eric</t>
  </si>
  <si>
    <t>PLACHOT Nathalie</t>
  </si>
  <si>
    <t>05 65 20 66 09</t>
  </si>
  <si>
    <t>POISSON Benjamin</t>
  </si>
  <si>
    <t>POMES Marie-Alexandra</t>
  </si>
  <si>
    <t>Marie-Alexandra</t>
  </si>
  <si>
    <t>05 57 92 95 02</t>
  </si>
  <si>
    <t>06 67 49 01 96</t>
  </si>
  <si>
    <t>Ingénieur d’affaires</t>
  </si>
  <si>
    <t>PONS Suzanne</t>
  </si>
  <si>
    <t>Suzanne</t>
  </si>
  <si>
    <t>PORTEILS Benoit</t>
  </si>
  <si>
    <t>Benoit</t>
  </si>
  <si>
    <t>05 57 92 95 09</t>
  </si>
  <si>
    <t>PORTES Cyril</t>
  </si>
  <si>
    <t>Cyril</t>
  </si>
  <si>
    <t>POUJOL Franck</t>
  </si>
  <si>
    <t>PRATO Nicolas</t>
  </si>
  <si>
    <t>nicolas.prato@erdf-grdf.fr</t>
  </si>
  <si>
    <t>PUECH François</t>
  </si>
  <si>
    <t>Ludovic</t>
  </si>
  <si>
    <t>ludovic.puech@erdf-grdf.fr</t>
  </si>
  <si>
    <t>QUATTROPANI Maurice</t>
  </si>
  <si>
    <t>QUENON Yves-Jacques</t>
  </si>
  <si>
    <t>Yves-Jacques</t>
  </si>
  <si>
    <t>yves-jacques.quenon@erdf-grdf.fr</t>
  </si>
  <si>
    <t>RAMOS José</t>
  </si>
  <si>
    <t>José</t>
  </si>
  <si>
    <t>jose.ramos@erdf-grdf.fr</t>
  </si>
  <si>
    <t>RASSON Céline</t>
  </si>
  <si>
    <t>RAYNAUD Geoffrey</t>
  </si>
  <si>
    <t>Geoffrey</t>
  </si>
  <si>
    <t>RECOULES Ludovic</t>
  </si>
  <si>
    <t>ludovic.recoules@erdf-grdf.fr</t>
  </si>
  <si>
    <t>RECOULES Olivier</t>
  </si>
  <si>
    <t>olivier.recoules@erdf-grdf.fr</t>
  </si>
  <si>
    <t>REY Frédéric</t>
  </si>
  <si>
    <t>RIGAUDIN Sabine</t>
  </si>
  <si>
    <t>05 57 92 95 07</t>
  </si>
  <si>
    <t>RISPAL Christian</t>
  </si>
  <si>
    <t xml:space="preserve">05 65 24 06 30 </t>
  </si>
  <si>
    <t xml:space="preserve">06 74 98 54 14 </t>
  </si>
  <si>
    <t xml:space="preserve">erdf-urenordmp-12-48@erdf-grdf.fr </t>
  </si>
  <si>
    <t>RIVAUD Cyril</t>
  </si>
  <si>
    <t>05 57 92 95 13</t>
  </si>
  <si>
    <t>ROBERT Alain</t>
  </si>
  <si>
    <t>05 67 20 59 55</t>
  </si>
  <si>
    <t>ROBERT Pascal</t>
  </si>
  <si>
    <t>RODRIGUES Christel</t>
  </si>
  <si>
    <t>ROGE Betty</t>
  </si>
  <si>
    <t>Betty</t>
  </si>
  <si>
    <t>ROMERO Patrick</t>
  </si>
  <si>
    <t>patrick.romero@erdf-grdf.fr</t>
  </si>
  <si>
    <t>ROQUES  Christian</t>
  </si>
  <si>
    <t xml:space="preserve">05 65 65 23 14 </t>
  </si>
  <si>
    <t>ROSA Patrick</t>
  </si>
  <si>
    <t>ROSSITTO  Christophe</t>
  </si>
  <si>
    <t>06 68 90 35 91</t>
  </si>
  <si>
    <t>ROUALET Magali</t>
  </si>
  <si>
    <t>Magali</t>
  </si>
  <si>
    <t>ROUGERIE Sébastien</t>
  </si>
  <si>
    <t>sebastien.rougerie@erdf-grdf.fr</t>
  </si>
  <si>
    <t>05 65 20 66 35</t>
  </si>
  <si>
    <t>ROUQUETTE  Thomas</t>
  </si>
  <si>
    <t>ROUYER Julie</t>
  </si>
  <si>
    <t>ROUZIES Frédéric</t>
  </si>
  <si>
    <t>SABATHIER Gilles</t>
  </si>
  <si>
    <t>gilles.sabathier@erdf-grdf.fr</t>
  </si>
  <si>
    <t>06 64 55 84 82</t>
  </si>
  <si>
    <t>SALEIL  Denis</t>
  </si>
  <si>
    <t>05 65 59 63 72</t>
  </si>
  <si>
    <t xml:space="preserve">06 74 98 58 57 </t>
  </si>
  <si>
    <t>SALON Xavier</t>
  </si>
  <si>
    <t>05 57 92 19 30</t>
  </si>
  <si>
    <t>06 60 65 91 88</t>
  </si>
  <si>
    <t>Chef d’agence</t>
  </si>
  <si>
    <t>SANCHEZ Manuel</t>
  </si>
  <si>
    <t>Manuel</t>
  </si>
  <si>
    <t>SANS Alain</t>
  </si>
  <si>
    <t>05 61 37 99 56</t>
  </si>
  <si>
    <t>05 61 37 99 54</t>
  </si>
  <si>
    <t>SAVY Cédric</t>
  </si>
  <si>
    <t>SCOTTO Patrick</t>
  </si>
  <si>
    <t>patrick.scotto@erdf-grdf.fr</t>
  </si>
  <si>
    <t>SEGALARD Chrystelle</t>
  </si>
  <si>
    <t>Chrystelle</t>
  </si>
  <si>
    <t>Animatrice</t>
  </si>
  <si>
    <t>SERASSE Adrien</t>
  </si>
  <si>
    <t>Adrien</t>
  </si>
  <si>
    <t>05 63 21 80 59</t>
  </si>
  <si>
    <t>Apprenti</t>
  </si>
  <si>
    <t>SERVIERES Didier</t>
  </si>
  <si>
    <t>Chef de groupe CEX</t>
  </si>
  <si>
    <t>SEVA Bruno</t>
  </si>
  <si>
    <t>05 34 45 90 48</t>
  </si>
  <si>
    <t>SIRIGNANO Michel</t>
  </si>
  <si>
    <t>St Affrique</t>
  </si>
  <si>
    <t>SIVOYON Jérôme</t>
  </si>
  <si>
    <t>SOULHOL Jean-Luc</t>
  </si>
  <si>
    <t>05 65 40 59 11</t>
  </si>
  <si>
    <t>STEVENIN Marine</t>
  </si>
  <si>
    <t>Marine</t>
  </si>
  <si>
    <t>05 57 92 95 03</t>
  </si>
  <si>
    <t xml:space="preserve">07 63 01 47 20 </t>
  </si>
  <si>
    <t>Adjointe au  Chef de Pôle</t>
  </si>
  <si>
    <t>TAILLANDIER Maguy</t>
  </si>
  <si>
    <t>Maguy</t>
  </si>
  <si>
    <t>TARROUX Patrick</t>
  </si>
  <si>
    <t>05 67 20 59 57</t>
  </si>
  <si>
    <t>TASSA Soraya</t>
  </si>
  <si>
    <t>Soraya</t>
  </si>
  <si>
    <t>TAURIAC Xavier</t>
  </si>
  <si>
    <t>05 65 59 63 54</t>
  </si>
  <si>
    <t>05 65 59 63 55</t>
  </si>
  <si>
    <t>Millau &amp; St Affrique</t>
  </si>
  <si>
    <t>TESSERON Thierry</t>
  </si>
  <si>
    <t>TEYSSEDRE Jocelyn</t>
  </si>
  <si>
    <t>Jocelyn</t>
  </si>
  <si>
    <t>THUERY Aurélie</t>
  </si>
  <si>
    <t>05 65 67 66 24</t>
  </si>
  <si>
    <t>07 69 30 13 41</t>
  </si>
  <si>
    <t>TISSEYRE  Quentin</t>
  </si>
  <si>
    <t>Quentin</t>
  </si>
  <si>
    <t>06 44 12 12 44</t>
  </si>
  <si>
    <t>TOLEDANO Maria</t>
  </si>
  <si>
    <t>Maria</t>
  </si>
  <si>
    <t>maria.toledano@erdf-grdf.fr</t>
  </si>
  <si>
    <t>TOMASI Daniel</t>
  </si>
  <si>
    <t>05 62 88 16 17</t>
  </si>
  <si>
    <t>TOTARO Dominique</t>
  </si>
  <si>
    <t xml:space="preserve">05 57 92 95 25 </t>
  </si>
  <si>
    <t>TOURAND Didier</t>
  </si>
  <si>
    <t>05 63 48 61 76</t>
  </si>
  <si>
    <t>06 72 83 85 70</t>
  </si>
  <si>
    <t>TOURMAN Didier</t>
  </si>
  <si>
    <t>TOURNIER  Gérard</t>
  </si>
  <si>
    <t xml:space="preserve">05 63 21 81 66 </t>
  </si>
  <si>
    <t xml:space="preserve">06 63 76 29 93 </t>
  </si>
  <si>
    <t>05 63 21 81 70</t>
  </si>
  <si>
    <t xml:space="preserve">Resp. site + COP </t>
  </si>
  <si>
    <t>TOUZET Thierry</t>
  </si>
  <si>
    <t>thierry.touzet@erdf-grdf.fr</t>
  </si>
  <si>
    <t>05 34 45 89 64</t>
  </si>
  <si>
    <t>TRAMBOUZE Philippe</t>
  </si>
  <si>
    <t>TREGAN Cyril</t>
  </si>
  <si>
    <t>cyril.tregan@erdf-grdf.fr</t>
  </si>
  <si>
    <t>TREGOU  Alain</t>
  </si>
  <si>
    <t xml:space="preserve">05 65 20 89 53 </t>
  </si>
  <si>
    <t xml:space="preserve">06 82 68 95 29 </t>
  </si>
  <si>
    <t>TRONE Jean-Luc</t>
  </si>
  <si>
    <t>TRUEL Jean-Pierre</t>
  </si>
  <si>
    <t>jean-pierre.truel@erdf-grdf.fr</t>
  </si>
  <si>
    <t>TURLAN Raphael</t>
  </si>
  <si>
    <t>Raphael</t>
  </si>
  <si>
    <t>Marvejols</t>
  </si>
  <si>
    <t>VAISSIERE Alain</t>
  </si>
  <si>
    <t>06 70 05 25 18</t>
  </si>
  <si>
    <t>Chef de pôle</t>
  </si>
  <si>
    <t>VALDAMBRINI Patrick</t>
  </si>
  <si>
    <t>VALERO Jean-Pascal</t>
  </si>
  <si>
    <t>Jean-Pascal</t>
  </si>
  <si>
    <t>VALIERE Christian</t>
  </si>
  <si>
    <t>Chef d'Agence</t>
  </si>
  <si>
    <t>VASSILIADIS Daniel</t>
  </si>
  <si>
    <t>VEDEAU Patrick</t>
  </si>
  <si>
    <t>VEDEL Arnaud</t>
  </si>
  <si>
    <t>Arnaud</t>
  </si>
  <si>
    <t>05 67 77 88 33</t>
  </si>
  <si>
    <t>VERDIER Marc</t>
  </si>
  <si>
    <t>VERGNE Frédéric</t>
  </si>
  <si>
    <t>frederic.vergne@erdf-grdf.fr</t>
  </si>
  <si>
    <t>VERNHES Jean-Raymond</t>
  </si>
  <si>
    <t>Jean-Raymond</t>
  </si>
  <si>
    <t>VEYRE Claude</t>
  </si>
  <si>
    <t>Claude</t>
  </si>
  <si>
    <t>VIC Aurelien</t>
  </si>
  <si>
    <t>Aurelien</t>
  </si>
  <si>
    <t>VIDAILLAC Véronique</t>
  </si>
  <si>
    <t>veronique.vidaillac@erdf-grdf.fr</t>
  </si>
  <si>
    <t>05 65 20 66 25</t>
  </si>
  <si>
    <t>VIDAL Jean-Marc</t>
  </si>
  <si>
    <t>VIELET William</t>
  </si>
  <si>
    <t>William</t>
  </si>
  <si>
    <t>VILALARET Jean-Christophe</t>
  </si>
  <si>
    <t>Jean-Christophe</t>
  </si>
  <si>
    <t>VIRY Patrick</t>
  </si>
  <si>
    <t>VITALIEN Jimmy</t>
  </si>
  <si>
    <t>Jimmy</t>
  </si>
  <si>
    <t>VOGEL Stéphanie</t>
  </si>
  <si>
    <t>VOINSON Sarah</t>
  </si>
  <si>
    <t>Sarah</t>
  </si>
  <si>
    <t>ZAOUTER Philippe</t>
  </si>
  <si>
    <t>ZELMIRE Dominique</t>
  </si>
  <si>
    <t xml:space="preserve">           </t>
  </si>
  <si>
    <t>N° Tél Fixe</t>
  </si>
  <si>
    <t>N° Portable</t>
  </si>
  <si>
    <t>@ Mail</t>
  </si>
  <si>
    <t>@ Mail Générique</t>
  </si>
  <si>
    <t>06 18 00 38 54</t>
  </si>
  <si>
    <t>05 63 21 80 20</t>
  </si>
  <si>
    <t>07 60 84 70 38</t>
  </si>
  <si>
    <t>sebastien.blanc@erdf.fr</t>
  </si>
  <si>
    <t>DUCROS Bertrand</t>
  </si>
  <si>
    <t>CAPPUS Benoit</t>
  </si>
  <si>
    <t>PIERQUET Laurent</t>
  </si>
  <si>
    <t>VERGES Christophe</t>
  </si>
  <si>
    <t>Bertrand DUCROS</t>
  </si>
  <si>
    <t>TECHNILEC</t>
  </si>
  <si>
    <t>EC6EJT5010</t>
  </si>
  <si>
    <t>Jean Sébastien PONTIE</t>
  </si>
  <si>
    <t>09 51 81 68 75</t>
  </si>
  <si>
    <t>REALMONT</t>
  </si>
  <si>
    <t>Code Livraison</t>
  </si>
  <si>
    <t>06 65 28 11 73</t>
  </si>
  <si>
    <t>j.spiteri@bouygues-es.com</t>
  </si>
  <si>
    <t>SPITERI Julie</t>
  </si>
  <si>
    <t>07 62 73 50 72</t>
  </si>
  <si>
    <t xml:space="preserve">David BANCILLON </t>
  </si>
  <si>
    <t>db@technilec-be.fr</t>
  </si>
  <si>
    <t>DUVAUCHELLE Christophe</t>
  </si>
  <si>
    <t>christophe.duvauchelle@erdf.fr</t>
  </si>
  <si>
    <t>05 61 29 94 64</t>
  </si>
  <si>
    <t>07 62 71 59 63</t>
  </si>
  <si>
    <t>CHARGE D'INGENIERIE MOA RESEAU ELECTRICITE</t>
  </si>
  <si>
    <t>frederic.duvert@erdf.fr</t>
  </si>
  <si>
    <t>04 66 49 62 40</t>
  </si>
  <si>
    <t>06 82 68 94 02</t>
  </si>
  <si>
    <t>CHARGE D'AFFAIRES ET PROJETS DISTRIBUTION</t>
  </si>
  <si>
    <t>MENDE</t>
  </si>
  <si>
    <t>DUVERT Frédéric</t>
  </si>
  <si>
    <t>ZS50500081</t>
  </si>
  <si>
    <t xml:space="preserve">p.pruja@bouygues-es.com </t>
  </si>
  <si>
    <t>EC6ECC5131</t>
  </si>
  <si>
    <t>DULUC Cédric</t>
  </si>
  <si>
    <t>06 20 69 31 27</t>
  </si>
  <si>
    <t>c.duluc@allez.fr</t>
  </si>
  <si>
    <t>BOUCHE JEAN MARC</t>
  </si>
  <si>
    <t>jean-marc.bhouche@spie.com</t>
  </si>
  <si>
    <t>06 70 01 75 89</t>
  </si>
  <si>
    <t>Bruno DEBAS</t>
  </si>
  <si>
    <t>06 23 31 56 28</t>
  </si>
  <si>
    <t>bruno.debas@etpm.fr</t>
  </si>
  <si>
    <t>06 73 50 84 71</t>
  </si>
  <si>
    <t>philippe.broqua@etpm.fr</t>
  </si>
  <si>
    <t>Philippe BROQUA</t>
  </si>
  <si>
    <t>Patrice LABORIE</t>
  </si>
  <si>
    <t>05 63 21 80 22</t>
  </si>
  <si>
    <t>pierre.couderc@enedis.fr</t>
  </si>
  <si>
    <t>07 63 12 85 44</t>
  </si>
  <si>
    <t>mc@technilec-be.fr</t>
  </si>
  <si>
    <t>Mathieu CARAYON</t>
  </si>
  <si>
    <t>07 62 75 50 72</t>
  </si>
  <si>
    <t>06 68 67 50 72</t>
  </si>
  <si>
    <t>SAVIGNAC Fréderic</t>
  </si>
  <si>
    <t>frederic.savignac@erdf.fr</t>
  </si>
  <si>
    <t>05 63 21 80 91</t>
  </si>
  <si>
    <t>06 30 69 65 31</t>
  </si>
  <si>
    <t xml:space="preserve">Chef d'ARE TGL </t>
  </si>
  <si>
    <t>philippe.zaouter@erdf.fr</t>
  </si>
  <si>
    <t>Adjoint ARE TGL</t>
  </si>
  <si>
    <t>Chef de groupe PILOTAGE</t>
  </si>
  <si>
    <t>VANENGELANDT Jean-Christophe</t>
  </si>
  <si>
    <t>jean-christophe.vanengelandt@erdf.fr</t>
  </si>
  <si>
    <t>Chef de Groupe BEX</t>
  </si>
  <si>
    <t>MORITZ Mickaël</t>
  </si>
  <si>
    <t>Mikaël</t>
  </si>
  <si>
    <t>moritz.mikaël@erdf.fr</t>
  </si>
  <si>
    <t>Supervisuer GPIL</t>
  </si>
  <si>
    <t>ZAMUNER David</t>
  </si>
  <si>
    <t>david.zamuner@erdf.fr</t>
  </si>
  <si>
    <t>erdf-drnmp-gpil-tgl@erdf.fr</t>
  </si>
  <si>
    <t>Appui Technique GPIL</t>
  </si>
  <si>
    <t>Hyperviseur GPIL</t>
  </si>
  <si>
    <t>PEDURAN Benoit</t>
  </si>
  <si>
    <t>benoit.pedurran@erdf.fr</t>
  </si>
  <si>
    <t>CIRCELLI Alain</t>
  </si>
  <si>
    <t>alain.circelli@erdf.fr</t>
  </si>
  <si>
    <t>Gestionnaire Technico Admin</t>
  </si>
  <si>
    <t>Appui Technique GPIL + RECLA</t>
  </si>
  <si>
    <t>LARRIBE Claudine</t>
  </si>
  <si>
    <t>Claudine</t>
  </si>
  <si>
    <t>claudine.larribe@erdf.fr</t>
  </si>
  <si>
    <t>erdf-drnmp-gpil-tg@erdf.fr</t>
  </si>
  <si>
    <t>LARDET Dominique</t>
  </si>
  <si>
    <t>dominique.lardet@erdf.fr</t>
  </si>
  <si>
    <t>Appui Technique GPIL 46</t>
  </si>
  <si>
    <t>erdf-grdf-uremidipyren-aretgl-gex82@erdf-grdf.fr</t>
  </si>
  <si>
    <t>LAFFONT Remi</t>
  </si>
  <si>
    <t>Remi</t>
  </si>
  <si>
    <t>remi.laffont@erdf.fr</t>
  </si>
  <si>
    <t>CEX 46</t>
  </si>
  <si>
    <t xml:space="preserve"> erdf-grdf-uremidipyren-aretgl-gex82@erdf-grdf.fr</t>
  </si>
  <si>
    <t>CEX 82</t>
  </si>
  <si>
    <t>BELLOC Nicolas</t>
  </si>
  <si>
    <t>nicolas.belloc@enedis.fr</t>
  </si>
  <si>
    <t>SAUNARD Régis</t>
  </si>
  <si>
    <t>regis.saunard@enedis.fr</t>
  </si>
  <si>
    <t>MALLET Christian</t>
  </si>
  <si>
    <t>christian.mallet@enedis.fr</t>
  </si>
  <si>
    <t>CEX46</t>
  </si>
  <si>
    <t>TEULADE Jeremie</t>
  </si>
  <si>
    <t>Jeremie</t>
  </si>
  <si>
    <t>jeremie.teulade@enedis.fr</t>
  </si>
  <si>
    <t>SIEWERS Anthony</t>
  </si>
  <si>
    <t>Anthony</t>
  </si>
  <si>
    <t>Anthony.siewers@enedis.fr</t>
  </si>
  <si>
    <t>ELISALDE Jerome</t>
  </si>
  <si>
    <t>jerome.elisalde@enedis.fr</t>
  </si>
  <si>
    <t>Groupe reseau TERE GRISOLLES</t>
  </si>
  <si>
    <t>Groupe reseau TERE MONTAUBAN</t>
  </si>
  <si>
    <t>NATY Vincent</t>
  </si>
  <si>
    <t>vincent.naty@enedis.fr</t>
  </si>
  <si>
    <t>GENDRY FORAGE DIRIGE</t>
  </si>
  <si>
    <t>02 43 06 04 79</t>
  </si>
  <si>
    <t>1 rue de Hongrie 53400 CRAON</t>
  </si>
  <si>
    <t>Forage dirigée</t>
  </si>
  <si>
    <t>CRAON</t>
  </si>
  <si>
    <t>VILLENEUVE</t>
  </si>
  <si>
    <t>DUPRE Jérôme</t>
  </si>
  <si>
    <t>06 11 28 07 53</t>
  </si>
  <si>
    <t>j.dupre@gabrielle.fayat.com</t>
  </si>
  <si>
    <t xml:space="preserve">CEDRIC COMMUNAL </t>
  </si>
  <si>
    <t>06 85 59 40 42</t>
  </si>
  <si>
    <t>c.communal@pangeo-reseaux.fr</t>
  </si>
  <si>
    <t>**</t>
  </si>
  <si>
    <t>LORENTE Fernand</t>
  </si>
  <si>
    <t>f.lorente@gabrielle.fayat.com</t>
  </si>
  <si>
    <t>ereletudes@orange.fr</t>
  </si>
  <si>
    <t>SUD FORAGES TP</t>
  </si>
  <si>
    <t>Eric PUTON</t>
  </si>
  <si>
    <t>06 87 04 86 99</t>
  </si>
  <si>
    <t>sudforages@hotmail.com</t>
  </si>
  <si>
    <t>25 Rue des Chaines 34300 CAP D'AGDE</t>
  </si>
  <si>
    <t>EC6EGT6020</t>
  </si>
  <si>
    <t>EC6ECC5151</t>
  </si>
  <si>
    <t>(EC6EGT3011) EC6EGT6010</t>
  </si>
  <si>
    <t>EC6EGT6010</t>
  </si>
  <si>
    <t>s.rautou@bouygues-es.com</t>
  </si>
  <si>
    <t>JACQUIER Pascal (AE CASTEL)</t>
  </si>
  <si>
    <t xml:space="preserve">COUSINET Eric </t>
  </si>
  <si>
    <t>Laurent ESPITALIER</t>
  </si>
  <si>
    <t>06 86 26 07 58</t>
  </si>
  <si>
    <t>l.espitalier@allez.fr</t>
  </si>
  <si>
    <t>ZS10900016</t>
  </si>
  <si>
    <t>JEUDI</t>
  </si>
  <si>
    <t>STTP</t>
  </si>
  <si>
    <t>EIFFAGE</t>
  </si>
  <si>
    <t>SPIE BATIGNOLLES</t>
  </si>
  <si>
    <t>2AU</t>
  </si>
  <si>
    <t>GENDRY FORAGES DIRIGE</t>
  </si>
  <si>
    <t>Anthony SCOTTI</t>
  </si>
  <si>
    <t>05 63 48 41 86</t>
  </si>
  <si>
    <t>06 88 82 59 65</t>
  </si>
  <si>
    <t>05 63 41 14 86</t>
  </si>
  <si>
    <t>er.chauvet@spie.com</t>
  </si>
  <si>
    <t>Denis CARRIER</t>
  </si>
  <si>
    <t>05 63 41 43 68</t>
  </si>
  <si>
    <t>06 71 01 42 04</t>
  </si>
  <si>
    <t>a.scotti@spie.com</t>
  </si>
  <si>
    <t>Benoit BERMOND</t>
  </si>
  <si>
    <t>06 85 55 69 02</t>
  </si>
  <si>
    <t>b.bermond@spie.com</t>
  </si>
  <si>
    <t>Christophe CARRIERE</t>
  </si>
  <si>
    <t>05 63 48 41 90</t>
  </si>
  <si>
    <t>06 82 82 68 84</t>
  </si>
  <si>
    <t>christophe.carriere@spie.com</t>
  </si>
  <si>
    <t>Jérôme JOUCLA</t>
  </si>
  <si>
    <t>05 63 78 84 83</t>
  </si>
  <si>
    <t>06 75 22 34 38</t>
  </si>
  <si>
    <t>j.joucla@ogeservices.com</t>
  </si>
  <si>
    <t>Sylvain TONTON</t>
  </si>
  <si>
    <t>07 86 01 15 24</t>
  </si>
  <si>
    <t>s.tonton@ogeservices.com</t>
  </si>
  <si>
    <t>ZAC de ROUMAGNAC 81600 GAILLAC</t>
  </si>
  <si>
    <t>Eric CHAUVET (chef d'Agence)</t>
  </si>
  <si>
    <t>06 82 82 68 96</t>
  </si>
  <si>
    <t>denis.carrier@spie.com</t>
  </si>
  <si>
    <t>05 63 41 41 87</t>
  </si>
  <si>
    <t>05 63 41 41 88</t>
  </si>
  <si>
    <t>ZAC LES CADAUX 546 FONFILLOL 81370 ST SULPICE</t>
  </si>
  <si>
    <t>Damien DIRAT</t>
  </si>
  <si>
    <t>05 63 40 21 31</t>
  </si>
  <si>
    <t>Gérard HAUTESERRE</t>
  </si>
  <si>
    <t>06 75 39 97 27</t>
  </si>
  <si>
    <t>d.dirat@scop-citel.fr</t>
  </si>
  <si>
    <t>g.hauteserre@scop-citel.fr</t>
  </si>
  <si>
    <t>Jacky LEVY</t>
  </si>
  <si>
    <t>j.levy@scop-citel.fr</t>
  </si>
  <si>
    <t>Laurent SIRVEN</t>
  </si>
  <si>
    <t>06 75 39 97 01</t>
  </si>
  <si>
    <t>06 75 39 97 21</t>
  </si>
  <si>
    <t>SAINT SULPICE</t>
  </si>
  <si>
    <t>ZS50900145</t>
  </si>
  <si>
    <t>ALBI</t>
  </si>
  <si>
    <t>Pierre PICCOLINI</t>
  </si>
  <si>
    <t>05 65 46 35 65</t>
  </si>
  <si>
    <t>06 88 05 82 61</t>
  </si>
  <si>
    <t>05 65 46 39 82</t>
  </si>
  <si>
    <t>pierre.piccolini@wanadoo.fr</t>
  </si>
  <si>
    <t>66 BIS Route de Millau 81000 ALBI</t>
  </si>
  <si>
    <t>Laetitia CROUZET</t>
  </si>
  <si>
    <t>Christian CREYSSELS</t>
  </si>
  <si>
    <t>06 88 05 83 18</t>
  </si>
  <si>
    <t>c.creyssels@slareseaux.com</t>
  </si>
  <si>
    <t>Cédric LOUBET</t>
  </si>
  <si>
    <t>06 88 05 83 22</t>
  </si>
  <si>
    <t>c.loubet@slareseaux.com</t>
  </si>
  <si>
    <t>Laurent LAMIC</t>
  </si>
  <si>
    <t>06 88 05 82 55</t>
  </si>
  <si>
    <t>l.lamic@slareseaux.com</t>
  </si>
  <si>
    <t>4 Rue Jean Le Rond d'Alembert Plateau St-Antoine 81000 ALBI</t>
  </si>
  <si>
    <t>ZS50900416</t>
  </si>
  <si>
    <t>05 63 46 29 20</t>
  </si>
  <si>
    <t>Patrice MARION</t>
  </si>
  <si>
    <t>06 17 85 16 33</t>
  </si>
  <si>
    <t>sttppatrice.marion@orange.fr</t>
  </si>
  <si>
    <t>TORTON Kevin</t>
  </si>
  <si>
    <t>06 61 30 27 81</t>
  </si>
  <si>
    <t>ktorton@bouygues-es.com</t>
  </si>
  <si>
    <t>RAUTOU Stéphane</t>
  </si>
  <si>
    <t>DESSINATEUR Nicolas REA</t>
  </si>
  <si>
    <t>ereldao@orange.fr</t>
  </si>
  <si>
    <t xml:space="preserve">TARN </t>
  </si>
  <si>
    <t>EC6ECC5060</t>
  </si>
  <si>
    <t>EC6ECC5100</t>
  </si>
  <si>
    <t>EC6ECC5090</t>
  </si>
  <si>
    <t>l.sirven@scop-citel.fr</t>
  </si>
  <si>
    <t>TARN</t>
  </si>
  <si>
    <t>Tarn</t>
  </si>
  <si>
    <t>EC6ECC5070</t>
  </si>
  <si>
    <t>EC6ECC5080</t>
  </si>
  <si>
    <t>EC6ECC5110</t>
  </si>
  <si>
    <t xml:space="preserve">N° de marché </t>
  </si>
  <si>
    <t>Marché sur 3 ans en €</t>
  </si>
  <si>
    <t>E3BJC33020</t>
  </si>
  <si>
    <t>Marchés ETUDE</t>
  </si>
  <si>
    <t>André AMAT</t>
  </si>
  <si>
    <t>David BANCILLON</t>
  </si>
  <si>
    <t>07 62 61 55 50</t>
  </si>
  <si>
    <t>05 63 55 50 72</t>
  </si>
  <si>
    <t>aa@technilec-be.fr</t>
  </si>
  <si>
    <t>9 Rue Jean JAURÈS - 81120 RÉALMONT</t>
  </si>
  <si>
    <t>ZS50900526</t>
  </si>
  <si>
    <t>13 Bd de Thibaud 31084 TOULOUSE Cedex</t>
  </si>
  <si>
    <t>Acceuil</t>
  </si>
  <si>
    <t>05 61 41 30 66</t>
  </si>
  <si>
    <t>05 61 44 76 34</t>
  </si>
  <si>
    <t>Cyril CASADEI (Responsable)</t>
  </si>
  <si>
    <t>05 61 41 41 12</t>
  </si>
  <si>
    <t>06 20 01 88 86</t>
  </si>
  <si>
    <t>cyril.casadei@eiffage.com</t>
  </si>
  <si>
    <t>Patrick LOSES</t>
  </si>
  <si>
    <t>06 20 46 55 82</t>
  </si>
  <si>
    <t>patrick.lozes@eiffage.com</t>
  </si>
  <si>
    <t>Olivier REINTEMEYRER</t>
  </si>
  <si>
    <t>05 61 41 41 75</t>
  </si>
  <si>
    <t>06 10 88 41 09</t>
  </si>
  <si>
    <t>olivier.reitemeyer@eiffage.com</t>
  </si>
  <si>
    <t>Sébastien REMERY</t>
  </si>
  <si>
    <t>05 61 41 41 20</t>
  </si>
  <si>
    <t>06 12 52 97 04</t>
  </si>
  <si>
    <t>sebastien.remery@eiffage.com</t>
  </si>
  <si>
    <t>Kéo RAMONT (Magasinier)</t>
  </si>
  <si>
    <t>06 18 97 71 06</t>
  </si>
  <si>
    <t>keo.ramont@eiffage.com</t>
  </si>
  <si>
    <t>ZI 156 Chemin de la Pasquette 31340 VILLEMUR-SUR-TARN</t>
  </si>
  <si>
    <t>Patrick GONCALVES (CETERC)</t>
  </si>
  <si>
    <t>34bis Chemin du Chapitre 31100 TOULOUSE</t>
  </si>
  <si>
    <t>Benoit CABROL</t>
  </si>
  <si>
    <t>05 34 60 96 96</t>
  </si>
  <si>
    <t>06 07 05 74 47</t>
  </si>
  <si>
    <t>05 34 60 96 81</t>
  </si>
  <si>
    <t>2au@2au.fr</t>
  </si>
  <si>
    <t>Patrick PITOT</t>
  </si>
  <si>
    <t>06 08 91 67 30</t>
  </si>
  <si>
    <t>patrick.pitot@spiebatignolles.fr</t>
  </si>
  <si>
    <t>06 83 52 61 53</t>
  </si>
  <si>
    <t>Marc DURIEUX</t>
  </si>
  <si>
    <t>Ancien Marché</t>
  </si>
  <si>
    <t>Marchés FORAGE</t>
  </si>
  <si>
    <t>Michel LEONARDI</t>
  </si>
  <si>
    <t>06 35 19 11 05</t>
  </si>
  <si>
    <t>ml.sftp@icloud.com</t>
  </si>
  <si>
    <t>Brieuc.verstraete@groupegendry.com</t>
  </si>
  <si>
    <t>exploitation@gendrylocation.com</t>
  </si>
  <si>
    <t xml:space="preserve">Ophelie JOURNIAC </t>
  </si>
  <si>
    <t xml:space="preserve">02 43 06 04 79 </t>
  </si>
  <si>
    <t>07 85 68 61 12</t>
  </si>
  <si>
    <t>Brieuc Verstraete</t>
  </si>
  <si>
    <t>s.theau@gabrielle.fayat.com</t>
  </si>
  <si>
    <t>jean-luc.savinet@gabrielle.fayat.com</t>
  </si>
  <si>
    <t>didier.malbrel@gabrielle.fayat.com</t>
  </si>
  <si>
    <t>jean-claude.despes@gabrielle.fayat.com</t>
  </si>
  <si>
    <t>GAILLAC</t>
  </si>
  <si>
    <t>sylvain.rauzy@spiebatignolles.fr</t>
  </si>
  <si>
    <t>RAUZY Sylvain</t>
  </si>
  <si>
    <t>mathieu.vergne@ereletudes.fr</t>
  </si>
  <si>
    <t>06 30 80 86 72</t>
  </si>
  <si>
    <t>VERGNE Mathieu</t>
  </si>
  <si>
    <t>EE6EJC7050</t>
  </si>
  <si>
    <t>BATIPLAN 24</t>
  </si>
  <si>
    <t>MICROTOPO</t>
  </si>
  <si>
    <t>MONJANEL VIGUIE</t>
  </si>
  <si>
    <t>18 avenue du Docteur Schweitzer 19000 tulle</t>
  </si>
  <si>
    <t>5 Avenue Maréchal Leclerc, 63800 Cournon-d'Auvergne</t>
  </si>
  <si>
    <t>9 Route de l'Évêque, 24430 Marsac-sur-l'Isle</t>
  </si>
  <si>
    <t>Avenue du Midi, 47000 Agen</t>
  </si>
  <si>
    <t>AUDRERIE</t>
  </si>
  <si>
    <t>EC6EJC7070</t>
  </si>
  <si>
    <t>EC6EJC7080</t>
  </si>
  <si>
    <t>EC6EJC7090</t>
  </si>
  <si>
    <t>EC6EJC7100</t>
  </si>
  <si>
    <t>EC6EJC7110</t>
  </si>
  <si>
    <t>09 82 20 40 85</t>
  </si>
  <si>
    <t>05 55 26 14 48</t>
  </si>
  <si>
    <t>05 53 48 46 60</t>
  </si>
  <si>
    <t>04.73.69.30.67</t>
  </si>
  <si>
    <t>contact@bemv.fr</t>
  </si>
  <si>
    <t>MONJANEL Jean-François</t>
  </si>
  <si>
    <t>LANDAIS Jean Marc</t>
  </si>
  <si>
    <t>jm.landais@microtopo.fr</t>
  </si>
  <si>
    <t>BONAL Yannick</t>
  </si>
  <si>
    <t>batiplan24@free.fr</t>
  </si>
  <si>
    <t>POUJOL Frédéric</t>
  </si>
  <si>
    <t>frederic.poujol@be-audrerie.com</t>
  </si>
  <si>
    <t>06.22.87.48.88</t>
  </si>
  <si>
    <t>06.71.29.52.73</t>
  </si>
  <si>
    <t>06.98.67.22.04</t>
  </si>
  <si>
    <t>DELONCLE Yannick</t>
  </si>
  <si>
    <t>06.40.21.48.24</t>
  </si>
  <si>
    <t>JACZINSKI  JORIS</t>
  </si>
  <si>
    <t>Younes MOUALLAL</t>
  </si>
  <si>
    <t xml:space="preserve">ymouallal.bemv@gmail.com   </t>
  </si>
  <si>
    <t>07.69.98.04.67</t>
  </si>
  <si>
    <t>EA6EJT701Z</t>
  </si>
  <si>
    <t>ESIRIS</t>
  </si>
  <si>
    <t>Dimitri BONNEAU</t>
  </si>
  <si>
    <t>06.82.37.35.68</t>
  </si>
  <si>
    <t>05.56.36.81.57</t>
  </si>
  <si>
    <t>d.bonneau@esiris.fr</t>
  </si>
  <si>
    <t>3, rue Charles Tellier 33140VILLENAVE D’ORNON</t>
  </si>
  <si>
    <t>C16EKC6010</t>
  </si>
  <si>
    <t>stephane.deluchat@ereletudes.fr</t>
  </si>
  <si>
    <t>06 84 28 36 75</t>
  </si>
  <si>
    <t>STEPHANE DELUCHAT</t>
  </si>
  <si>
    <t>06 29 02 46 83</t>
  </si>
  <si>
    <t>y.deloncle@microtopo.fr</t>
  </si>
  <si>
    <t>05 53 48 46 69</t>
  </si>
  <si>
    <t>EE6EJT7010</t>
  </si>
  <si>
    <t>CB DETECTIONS</t>
  </si>
  <si>
    <t>CREAT 31</t>
  </si>
  <si>
    <t>EE6EJT7020</t>
  </si>
  <si>
    <t>GASCOGNE ETUDES</t>
  </si>
  <si>
    <t>EE6EJT7040</t>
  </si>
  <si>
    <t>EE6EJT7050</t>
  </si>
  <si>
    <t>TOPO d’OC</t>
  </si>
  <si>
    <t xml:space="preserve">CAIZERGUES FABIEN </t>
  </si>
  <si>
    <t xml:space="preserve">Robert OLIVIE </t>
  </si>
  <si>
    <t xml:space="preserve">STEPHANE BLANDINIERES </t>
  </si>
  <si>
    <t xml:space="preserve">Simone BASELLIERES </t>
  </si>
  <si>
    <t>Frédéric LARRE</t>
  </si>
  <si>
    <t>09 84 11 09 63</t>
  </si>
  <si>
    <t xml:space="preserve">1 Avenue de la Tuilerie
31 620 VILLENEUVE LES BOULOC
</t>
  </si>
  <si>
    <t>creat31@free.fr</t>
  </si>
  <si>
    <t>05 62 63 55 63</t>
  </si>
  <si>
    <t>gascogne-etudes@orange.fr</t>
  </si>
  <si>
    <t xml:space="preserve">ZI du SOUSSON
32 550 PAVIE
</t>
  </si>
  <si>
    <t xml:space="preserve">24 Boulevard Edouard LACOUR
47 031 AGEN CEDEX
</t>
  </si>
  <si>
    <t>sblandinieres@pangeo-reseaux.fr</t>
  </si>
  <si>
    <t xml:space="preserve">Chemin d’ENROBERT
32 200 GIMONT
</t>
  </si>
  <si>
    <t>05 62 65 67 65</t>
  </si>
  <si>
    <t>contact@topodoc.com</t>
  </si>
  <si>
    <t>04 67 39 80 76</t>
  </si>
  <si>
    <t xml:space="preserve">9 Avenue Camille GUERIN Appt 5
34 120 PEZENAS
</t>
  </si>
  <si>
    <t>MARCHE DETECTION</t>
  </si>
  <si>
    <t>PANGEO DETECTION</t>
  </si>
  <si>
    <t>Marchés DETECTION</t>
  </si>
  <si>
    <t>EE6EJT7030</t>
  </si>
  <si>
    <t>Numéro de MARCHES</t>
  </si>
  <si>
    <t>cb.detections@gmail.com</t>
  </si>
  <si>
    <t>s.zoratto@gabrielle.fayat.com</t>
  </si>
  <si>
    <r>
      <t xml:space="preserve">Numéro de marchés </t>
    </r>
    <r>
      <rPr>
        <b/>
        <sz val="14"/>
        <color rgb="FFFF0000"/>
        <rFont val="Calibri"/>
        <family val="2"/>
        <scheme val="minor"/>
      </rPr>
      <t>Etudes</t>
    </r>
  </si>
  <si>
    <t>DUVEAU Patrick</t>
  </si>
  <si>
    <t>06.67.91.88.42</t>
  </si>
  <si>
    <t>etudes.reseaux24@gmail.com</t>
  </si>
  <si>
    <t>jsp@technilec-be.fr</t>
  </si>
  <si>
    <t>EC6EJC7060</t>
  </si>
  <si>
    <t>EC6EJC7040</t>
  </si>
  <si>
    <t>EC6EJC7050</t>
  </si>
  <si>
    <t>DEJANTE ENERGIES</t>
  </si>
  <si>
    <t>CHATONNIER Jacky</t>
  </si>
  <si>
    <t>06.80.78.83.81</t>
  </si>
  <si>
    <t xml:space="preserve">jchatonnier@dejante-infra.com </t>
  </si>
  <si>
    <t>11 place de la halle 15250 NAUCELLES</t>
  </si>
  <si>
    <t>MONANEL Jean-François</t>
  </si>
  <si>
    <t xml:space="preserve">5 avenue maréchal Leclerc 63800 COURNON D'AUVERGNE </t>
  </si>
  <si>
    <t>9 route de l'évêque 24430 MARSAC SUR L'ISLE</t>
  </si>
  <si>
    <t>Brigoulet Didier</t>
  </si>
  <si>
    <t>06.87.33.76.65</t>
  </si>
  <si>
    <t>10 avenue Gaston Monnerville 46090 PRADINES</t>
  </si>
  <si>
    <t>ZS10101015</t>
  </si>
  <si>
    <t>5 Avenue Pierre Gilles de Gennes 81000 ALBI</t>
  </si>
  <si>
    <t>ZS70101595  LINKY</t>
  </si>
  <si>
    <t>EGS-AVEYRON-M-CE-ARL/AVEYRON/EGS/EDFGDF/FR</t>
  </si>
  <si>
    <t>A.R.E. de Rodez</t>
  </si>
  <si>
    <t>05 65 67 64 80</t>
  </si>
  <si>
    <t>05 65 67 64 65</t>
  </si>
  <si>
    <t>Carrefour St Eloi 12000 RODEZ</t>
  </si>
  <si>
    <t>81001</t>
  </si>
  <si>
    <t>AGUTS</t>
  </si>
  <si>
    <t>81</t>
  </si>
  <si>
    <t>23281B</t>
  </si>
  <si>
    <t>81R</t>
  </si>
  <si>
    <t>EGS-GARONNE-E-ARE-81SUD/GARONNE/EGS/EDFGDF/FR</t>
  </si>
  <si>
    <t>erdf-grdf-sregsudouest-moabt81@erdf-grdf.fr</t>
  </si>
  <si>
    <t>A.R.E. de Castres</t>
  </si>
  <si>
    <t>05 63 62 01 00</t>
  </si>
  <si>
    <t>05 63 62 01 10</t>
  </si>
  <si>
    <t>15, rue Henri Simon 81100 CASTRES</t>
  </si>
  <si>
    <t>Yves KRIVTCHIK</t>
  </si>
  <si>
    <t>05 63 48 61 11</t>
  </si>
  <si>
    <t>06 69 04 22 51</t>
  </si>
  <si>
    <t>ER (AUSSI DANS LES ZAC =&gt; ER )</t>
  </si>
  <si>
    <t>Gérard MOURGUES - 05 65 67 66 69</t>
  </si>
  <si>
    <t>LUMULEC</t>
  </si>
  <si>
    <t>Métairie Petite 81290 St Affrique Les Montagnes</t>
  </si>
  <si>
    <t>05.63.74.26.54</t>
  </si>
  <si>
    <t>12520 Aguessac</t>
  </si>
  <si>
    <t>81002</t>
  </si>
  <si>
    <t>AIGUEFONDE</t>
  </si>
  <si>
    <t>81U</t>
  </si>
  <si>
    <t>Jean-Marc LEGEAY</t>
  </si>
  <si>
    <t>05 61 29 93 02</t>
  </si>
  <si>
    <t>06 64 34 87 47</t>
  </si>
  <si>
    <t>mairie.aiguefonde@wanadoo.fr</t>
  </si>
  <si>
    <t>MAIRIE AIGUEFONDE
20 Avenue de la Mairie
81200 AIGUEFONDE</t>
  </si>
  <si>
    <t xml:space="preserve">05 63 61 22 59 - 05 63 61 85 21
</t>
  </si>
  <si>
    <t>81003</t>
  </si>
  <si>
    <t>ALBAN</t>
  </si>
  <si>
    <t>23281A</t>
  </si>
  <si>
    <t>EGS-GARONNE-E-ARE-81NORD/GARONNE/EGS/EDFGDF/FR</t>
  </si>
  <si>
    <t>A.R.E. de Albi</t>
  </si>
  <si>
    <t>05 63 48 61 01</t>
  </si>
  <si>
    <t>05 63 48 61 15</t>
  </si>
  <si>
    <t>27, Rue Alfred Monestie BP333 81027 ALBI</t>
  </si>
  <si>
    <t>Ranteil 81000 ALBI</t>
  </si>
  <si>
    <t>05.63.48.86.70</t>
  </si>
  <si>
    <t>81004</t>
  </si>
  <si>
    <t>Daniel GUIGOU</t>
  </si>
  <si>
    <t>05 63 48 61 50</t>
  </si>
  <si>
    <t>06 67 59 20 25</t>
  </si>
  <si>
    <t>secretariat.maire@mairie-albi.fr</t>
  </si>
  <si>
    <t>Urbanisme développement local
16 r Hôtel Ville 81000 Albi</t>
  </si>
  <si>
    <t>05 63 49 10 40 - 05 63 49 10 50</t>
  </si>
  <si>
    <t>81005</t>
  </si>
  <si>
    <t>ALBINE</t>
  </si>
  <si>
    <t>Rosine RAYSSEGUIER</t>
  </si>
  <si>
    <t>05 63 48 61 42</t>
  </si>
  <si>
    <t>06 68 76 12 31</t>
  </si>
  <si>
    <t>81006</t>
  </si>
  <si>
    <t>ALGANS</t>
  </si>
  <si>
    <t>81008</t>
  </si>
  <si>
    <t>ALMAYRAC</t>
  </si>
  <si>
    <t>Régis Locales</t>
  </si>
  <si>
    <t>81RL</t>
  </si>
  <si>
    <t>Syndicat</t>
  </si>
  <si>
    <t>CEGELEC SO</t>
  </si>
  <si>
    <t>Zone Artisanale Puech 12009 RODEZ</t>
  </si>
  <si>
    <t>05.65.77.65.00</t>
  </si>
  <si>
    <t>81007</t>
  </si>
  <si>
    <t>ALOS</t>
  </si>
  <si>
    <t>A.R.E. de Gaillac</t>
  </si>
  <si>
    <t>05 63 81 28 62 ou 50</t>
  </si>
  <si>
    <t>05 63 81 28 60</t>
  </si>
  <si>
    <t>12300 ALMONT LES JUNIES</t>
  </si>
  <si>
    <t>81009</t>
  </si>
  <si>
    <t>AMARENS</t>
  </si>
  <si>
    <t>81010</t>
  </si>
  <si>
    <t>AMBIALET</t>
  </si>
  <si>
    <t>81011</t>
  </si>
  <si>
    <t>AMBRES</t>
  </si>
  <si>
    <t>81012</t>
  </si>
  <si>
    <t>ANDILLAC</t>
  </si>
  <si>
    <t>81013</t>
  </si>
  <si>
    <t>ANDOUQUE</t>
  </si>
  <si>
    <t>81014</t>
  </si>
  <si>
    <t>ANGLES</t>
  </si>
  <si>
    <t>81015</t>
  </si>
  <si>
    <t>APPELLE</t>
  </si>
  <si>
    <t>81016</t>
  </si>
  <si>
    <t>ARFONS</t>
  </si>
  <si>
    <t>81017</t>
  </si>
  <si>
    <t>ARIFAT</t>
  </si>
  <si>
    <t>81018</t>
  </si>
  <si>
    <t>ARTHES</t>
  </si>
  <si>
    <t>mairie@mairie-arthes.fr</t>
  </si>
  <si>
    <t>12290 Arques</t>
  </si>
  <si>
    <t xml:space="preserve">05 63 55 10 11 - 05 63 55 13 30
</t>
  </si>
  <si>
    <t>81019</t>
  </si>
  <si>
    <t>ASSAC</t>
  </si>
  <si>
    <t>81020</t>
  </si>
  <si>
    <t>AUSSAC</t>
  </si>
  <si>
    <t>A.R.E. de Graulhet</t>
  </si>
  <si>
    <t>05 63 34 82 66</t>
  </si>
  <si>
    <t>77, Boulevard de Genève 81300 GRAULHET</t>
  </si>
  <si>
    <t>81021</t>
  </si>
  <si>
    <t>AUSSILLON</t>
  </si>
  <si>
    <t>secretariat.technique@ville-aussillon.fr</t>
  </si>
  <si>
    <t>Mairie d'Aussillon
BP 541 - 81208 Aussillon Cedex</t>
  </si>
  <si>
    <t xml:space="preserve">05 63 97 71 80 - 05 63 98 95 43
</t>
  </si>
  <si>
    <t>81022</t>
  </si>
  <si>
    <t>BANNIERES</t>
  </si>
  <si>
    <t>81023</t>
  </si>
  <si>
    <t>BARRE</t>
  </si>
  <si>
    <t>A.R.E. de Lacaune</t>
  </si>
  <si>
    <t>05 63 37 61 11 ou 13</t>
  </si>
  <si>
    <t>05 63 37 61 28</t>
  </si>
  <si>
    <t>81024</t>
  </si>
  <si>
    <t>BEAUVAIS-SUR-TESCOU</t>
  </si>
  <si>
    <t>BELCASTEL</t>
  </si>
  <si>
    <t>81025</t>
  </si>
  <si>
    <t>81026</t>
  </si>
  <si>
    <t>BELLEGARDE</t>
  </si>
  <si>
    <t>81027</t>
  </si>
  <si>
    <t>BELLESERRE</t>
  </si>
  <si>
    <t>81028</t>
  </si>
  <si>
    <t>BERLATS</t>
  </si>
  <si>
    <t>81029</t>
  </si>
  <si>
    <t>BERNAC</t>
  </si>
  <si>
    <t>81030</t>
  </si>
  <si>
    <t>BERTRE</t>
  </si>
  <si>
    <t>81032</t>
  </si>
  <si>
    <t>BLAN</t>
  </si>
  <si>
    <t>81033</t>
  </si>
  <si>
    <t>BLAYE-LES-MINES</t>
  </si>
  <si>
    <t>contact@mairie-blaye.fr</t>
  </si>
  <si>
    <t>Mairie de Blaye-les-Mines
145Bis avenue d'Albi
81400 BLAYE LES MINES</t>
  </si>
  <si>
    <t xml:space="preserve">05 63 80 25 19 - 05 63 76 51 77
</t>
  </si>
  <si>
    <t>81034</t>
  </si>
  <si>
    <t>BOISSEZON</t>
  </si>
  <si>
    <t>BOURNAZEL</t>
  </si>
  <si>
    <t>81035</t>
  </si>
  <si>
    <t>81036</t>
  </si>
  <si>
    <t>BOUT-DU-PONT-DE-LARN</t>
  </si>
  <si>
    <t>commune-du-bout-du-pont@wanadoo.fr</t>
  </si>
  <si>
    <t>Mairie Bout du Pont de Larn
21 rue de la Mairie
81240 Bout du Pont de l'Arn</t>
  </si>
  <si>
    <t xml:space="preserve">05 63 97 55 60 - 05 63 97 55 64
</t>
  </si>
  <si>
    <t>81037</t>
  </si>
  <si>
    <t>BRASSAC</t>
  </si>
  <si>
    <t>81038</t>
  </si>
  <si>
    <t>BRENS</t>
  </si>
  <si>
    <t>81039</t>
  </si>
  <si>
    <t>BRIATEXTE</t>
  </si>
  <si>
    <t>81040</t>
  </si>
  <si>
    <t>BROUSSE</t>
  </si>
  <si>
    <t>81041</t>
  </si>
  <si>
    <t>BROZE</t>
  </si>
  <si>
    <t>81042</t>
  </si>
  <si>
    <t>BURLATS</t>
  </si>
  <si>
    <t>mairie-burlats@wanadoo.fr</t>
  </si>
  <si>
    <t>Mairie de Burlats
1 Place du 8 Mai 1945
81100 BURLATS</t>
  </si>
  <si>
    <t xml:space="preserve">05 63 35 07 83  - 05 63 51 12 68
</t>
  </si>
  <si>
    <t>81043</t>
  </si>
  <si>
    <t>BUSQUE</t>
  </si>
  <si>
    <t>CABANES</t>
  </si>
  <si>
    <t>81044</t>
  </si>
  <si>
    <t>81046</t>
  </si>
  <si>
    <t>CADALEN</t>
  </si>
  <si>
    <t>81047</t>
  </si>
  <si>
    <t>CADIX</t>
  </si>
  <si>
    <t>81048</t>
  </si>
  <si>
    <t>CAGNAC-LES-MINES</t>
  </si>
  <si>
    <t xml:space="preserve"> 
mairie.cagnac@wanadoo.fr</t>
  </si>
  <si>
    <t>Mairie de Cagnac-les-Mines
Place du 8 Mai 1945
81 130 Cagnac-les-Mines</t>
  </si>
  <si>
    <t xml:space="preserve">05 63 53 73 00 - 05 63 53 73 01
</t>
  </si>
  <si>
    <t>81049</t>
  </si>
  <si>
    <t>CAHUZAC</t>
  </si>
  <si>
    <t>81051</t>
  </si>
  <si>
    <t>CAHUZAC-SUR-VERE</t>
  </si>
  <si>
    <t>81052</t>
  </si>
  <si>
    <t>CAMBON</t>
  </si>
  <si>
    <t>81050</t>
  </si>
  <si>
    <t>CAMBON-LES-LAVAUR</t>
  </si>
  <si>
    <t>81053</t>
  </si>
  <si>
    <t>CAMBOUNES</t>
  </si>
  <si>
    <t>81054</t>
  </si>
  <si>
    <t>CAMBOUNET-SUR-LE-SOR</t>
  </si>
  <si>
    <t>mairie.cambounet-sor@wanadoo.fr</t>
  </si>
  <si>
    <t>Mairie Cambounet
5 r Mairie
81580 CAMBOUNET SUR LE SOR</t>
  </si>
  <si>
    <t xml:space="preserve">05 63 71 71 87 - 05 63 71 71 89
</t>
  </si>
  <si>
    <t>CAMPAGNAC</t>
  </si>
  <si>
    <t>81056</t>
  </si>
  <si>
    <t>81058</t>
  </si>
  <si>
    <t>CARBES</t>
  </si>
  <si>
    <t>81059</t>
  </si>
  <si>
    <t>CARLUS</t>
  </si>
  <si>
    <t>81060</t>
  </si>
  <si>
    <t>CARMAUX</t>
  </si>
  <si>
    <t>81061</t>
  </si>
  <si>
    <t>81062</t>
  </si>
  <si>
    <t>CASTELNAU-DE-BRASSAC</t>
  </si>
  <si>
    <t>81063</t>
  </si>
  <si>
    <t>CASTELNAU-DE-LEVIS</t>
  </si>
  <si>
    <t>81064</t>
  </si>
  <si>
    <t>CASTELNAU-DE-MONTMIRAL</t>
  </si>
  <si>
    <t>81065</t>
  </si>
  <si>
    <t>CASTRES</t>
  </si>
  <si>
    <t>mairie@ville-castres.fr</t>
  </si>
  <si>
    <t>Services techniques Urbanisme
Allée Alphonse Juin - BP 10406 
81108 CASTRES CEDEX</t>
  </si>
  <si>
    <t xml:space="preserve">05 63 71 57 45 - 05 63 71 59 16
</t>
  </si>
  <si>
    <t>81066</t>
  </si>
  <si>
    <t>CAUCALIERES</t>
  </si>
  <si>
    <t>81067</t>
  </si>
  <si>
    <t>CESTAYROLS</t>
  </si>
  <si>
    <t>81068</t>
  </si>
  <si>
    <t>COMBEFA</t>
  </si>
  <si>
    <t>81069</t>
  </si>
  <si>
    <t>CORDES-SUR-CIEL</t>
  </si>
  <si>
    <t>81070</t>
  </si>
  <si>
    <t>COUFOULEUX</t>
  </si>
  <si>
    <t>contact@couffouleux.fr</t>
  </si>
  <si>
    <t>Mairie de Couffouleux
53 avenue Jean-Bérenguier
81800 Couffouleux</t>
  </si>
  <si>
    <t xml:space="preserve">05 63 33 73 10 - 05 63 40 62 59
</t>
  </si>
  <si>
    <t>81071</t>
  </si>
  <si>
    <t>COURRIS</t>
  </si>
  <si>
    <t>CRESPIN</t>
  </si>
  <si>
    <t>81072</t>
  </si>
  <si>
    <t>81073</t>
  </si>
  <si>
    <t>CRESPINET</t>
  </si>
  <si>
    <t>81074</t>
  </si>
  <si>
    <t>CUNAC</t>
  </si>
  <si>
    <t>81075</t>
  </si>
  <si>
    <t>CUQ</t>
  </si>
  <si>
    <t>81076</t>
  </si>
  <si>
    <t>CUQ-TOULZA</t>
  </si>
  <si>
    <t>81077</t>
  </si>
  <si>
    <t>CURVALLE</t>
  </si>
  <si>
    <t>81078</t>
  </si>
  <si>
    <t>DAMIATTE</t>
  </si>
  <si>
    <t>81079</t>
  </si>
  <si>
    <t>DENAT</t>
  </si>
  <si>
    <t>81080</t>
  </si>
  <si>
    <t>DONNAZAC</t>
  </si>
  <si>
    <t>81081</t>
  </si>
  <si>
    <t>DOURGNE</t>
  </si>
  <si>
    <t>81083</t>
  </si>
  <si>
    <t>DURFORT</t>
  </si>
  <si>
    <t>81084</t>
  </si>
  <si>
    <t>ESCOUSSENS</t>
  </si>
  <si>
    <t>81085</t>
  </si>
  <si>
    <t>ESCROUX</t>
  </si>
  <si>
    <t>81086</t>
  </si>
  <si>
    <t>ESPERAUSSES</t>
  </si>
  <si>
    <t>81088</t>
  </si>
  <si>
    <t>FAUCH</t>
  </si>
  <si>
    <t>81089</t>
  </si>
  <si>
    <t>FAUSSERGUES</t>
  </si>
  <si>
    <t>81087</t>
  </si>
  <si>
    <t>FAYSSAC</t>
  </si>
  <si>
    <t>81090</t>
  </si>
  <si>
    <t>FENOLS</t>
  </si>
  <si>
    <t>81091</t>
  </si>
  <si>
    <t>FERRIERES</t>
  </si>
  <si>
    <t>81092</t>
  </si>
  <si>
    <t>FIAC</t>
  </si>
  <si>
    <t>81093</t>
  </si>
  <si>
    <t>FLORENTIN</t>
  </si>
  <si>
    <t>81094</t>
  </si>
  <si>
    <t>FRAISSINES</t>
  </si>
  <si>
    <t>81095</t>
  </si>
  <si>
    <t>FRAUSSEILLES</t>
  </si>
  <si>
    <t>81097</t>
  </si>
  <si>
    <t>FREJAIROLLES</t>
  </si>
  <si>
    <t>81098</t>
  </si>
  <si>
    <t>FREJEVILLE</t>
  </si>
  <si>
    <t>81099</t>
  </si>
  <si>
    <t>urbanisme@ville-gaillac.fr</t>
  </si>
  <si>
    <t>Mairie Gaillac - urbanisme
70 pl Hautpoul 81600 GAILLAC</t>
  </si>
  <si>
    <t xml:space="preserve">05 63 81 20 22 - 05 63 57 33 45
</t>
  </si>
  <si>
    <t>81100</t>
  </si>
  <si>
    <t>GARREVAQUES</t>
  </si>
  <si>
    <t>81102</t>
  </si>
  <si>
    <t>81103</t>
  </si>
  <si>
    <t>GIJOUNET</t>
  </si>
  <si>
    <t>81104</t>
  </si>
  <si>
    <t>GIROUSSENS</t>
  </si>
  <si>
    <t>81105</t>
  </si>
  <si>
    <t>GRAULHET</t>
  </si>
  <si>
    <t>mairie@mairie-graulhet.fr</t>
  </si>
  <si>
    <t>Mairie Graulhet - urbanisme
pl Elie Théophile
81300 GRAULHET</t>
  </si>
  <si>
    <t xml:space="preserve">05 63 42 85 58 - 05 63 42 85 69
</t>
  </si>
  <si>
    <t>81106</t>
  </si>
  <si>
    <t>GRAZAC</t>
  </si>
  <si>
    <t>81107</t>
  </si>
  <si>
    <t>GUITALENS</t>
  </si>
  <si>
    <t>81132</t>
  </si>
  <si>
    <t>GUITALENS-L'ALBAREDE</t>
  </si>
  <si>
    <t>81108</t>
  </si>
  <si>
    <t>ITZAC</t>
  </si>
  <si>
    <t>81109</t>
  </si>
  <si>
    <t>JONQUIERES</t>
  </si>
  <si>
    <t>81110</t>
  </si>
  <si>
    <t>JOUQUEVIEL</t>
  </si>
  <si>
    <t>81279</t>
  </si>
  <si>
    <t>LA SAUZIERE-SAINT-JEAN</t>
  </si>
  <si>
    <t>81111</t>
  </si>
  <si>
    <t>LABARTHE-BLEYS</t>
  </si>
  <si>
    <t>81112</t>
  </si>
  <si>
    <t>LABASTIDE-DE-LEVIS</t>
  </si>
  <si>
    <t>81113</t>
  </si>
  <si>
    <t>LABASTIDE-DENAT</t>
  </si>
  <si>
    <t>81114</t>
  </si>
  <si>
    <t>LABASTIDE-GABAUSSE</t>
  </si>
  <si>
    <t>81115</t>
  </si>
  <si>
    <t>LABASTIDE-ROUAIROUX</t>
  </si>
  <si>
    <t>commune.labastide-rouairoux@orange.fr</t>
  </si>
  <si>
    <t>Mairie Labastide Rouairoux
pl Jean Jaurès
81270 LABASTIDE ROUAIROUX</t>
  </si>
  <si>
    <t xml:space="preserve">05.63.98.01.26 - 05.63.98.10.99
</t>
  </si>
  <si>
    <t>81116</t>
  </si>
  <si>
    <t>LABASTIDE-SAINT-GEORGES</t>
  </si>
  <si>
    <t>labastide.stgeorges.mairie@wanadoo.fr</t>
  </si>
  <si>
    <t>Mairie de Labastide-Saint-Georges
1 rue Jean Moulin
81500 LABASTIDE SAINT GEORGES</t>
  </si>
  <si>
    <t xml:space="preserve">05 63 58 06 13 - 05 63 58 92 75
</t>
  </si>
  <si>
    <t>81117</t>
  </si>
  <si>
    <t>LABESSIERE-CANDEIL</t>
  </si>
  <si>
    <t>81118</t>
  </si>
  <si>
    <t>LABOULBENE</t>
  </si>
  <si>
    <t>81119</t>
  </si>
  <si>
    <t>LABOUTARIE</t>
  </si>
  <si>
    <t>81120</t>
  </si>
  <si>
    <t>LABRUGUIERE</t>
  </si>
  <si>
    <t>urbanisme@labruguiere.fr</t>
  </si>
  <si>
    <t>Mairie de Labruguière - Urbanisme
Place de l’Hôtel de Ville
BP 1 - 81290 LABRUGUIERE</t>
  </si>
  <si>
    <t xml:space="preserve">05 63 73 50 66 - 05 63 73 30 31
</t>
  </si>
  <si>
    <t>81121</t>
  </si>
  <si>
    <t>LACABAREDE</t>
  </si>
  <si>
    <t>81122</t>
  </si>
  <si>
    <t>LACAPELLE-PINET</t>
  </si>
  <si>
    <t>81123</t>
  </si>
  <si>
    <t>LACAPELLE-SEGALAR</t>
  </si>
  <si>
    <t>81124</t>
  </si>
  <si>
    <t>LACAUNE</t>
  </si>
  <si>
    <t>mairie@lacaune.com</t>
  </si>
  <si>
    <t>Mairie Lacaune
1 rue de la Mairie 81230 LACAUNE</t>
  </si>
  <si>
    <t xml:space="preserve">05.63.37.00.18 - 05.63.37.15.40
</t>
  </si>
  <si>
    <t>81125</t>
  </si>
  <si>
    <t>LACAZE</t>
  </si>
  <si>
    <t>81126</t>
  </si>
  <si>
    <t>LACOUGOTTE-CADOUL</t>
  </si>
  <si>
    <t>81127</t>
  </si>
  <si>
    <t>LACROISILLE</t>
  </si>
  <si>
    <t>81128</t>
  </si>
  <si>
    <t>LACROUZETTE</t>
  </si>
  <si>
    <t>81129</t>
  </si>
  <si>
    <t>LAGARDIOLLE</t>
  </si>
  <si>
    <t>81130</t>
  </si>
  <si>
    <t>LAGARRIGUE</t>
  </si>
  <si>
    <t>81131</t>
  </si>
  <si>
    <t>LAGRAVE</t>
  </si>
  <si>
    <t>81133</t>
  </si>
  <si>
    <t>LAMILLARIE</t>
  </si>
  <si>
    <t>81134</t>
  </si>
  <si>
    <t>LAMONTELARIE</t>
  </si>
  <si>
    <t>81135</t>
  </si>
  <si>
    <t>LAPARROUQUIAL</t>
  </si>
  <si>
    <t>81136</t>
  </si>
  <si>
    <t>LARROQUE</t>
  </si>
  <si>
    <t>81137</t>
  </si>
  <si>
    <t>LASFAILLADES</t>
  </si>
  <si>
    <t>81138</t>
  </si>
  <si>
    <t>LASGRAISSES</t>
  </si>
  <si>
    <t>81139</t>
  </si>
  <si>
    <t>LAUTREC</t>
  </si>
  <si>
    <t>81140</t>
  </si>
  <si>
    <t>LAVAUR</t>
  </si>
  <si>
    <t>81031</t>
  </si>
  <si>
    <t>LE BEZ</t>
  </si>
  <si>
    <t>81082</t>
  </si>
  <si>
    <t>LE DOURN</t>
  </si>
  <si>
    <t>81096</t>
  </si>
  <si>
    <t>LE FRAYSSE</t>
  </si>
  <si>
    <t>81101</t>
  </si>
  <si>
    <t>LE GARRIC</t>
  </si>
  <si>
    <t>81153</t>
  </si>
  <si>
    <t>LE MARGNES</t>
  </si>
  <si>
    <t>81158</t>
  </si>
  <si>
    <t>LE MASNAU-MASSUGUIES</t>
  </si>
  <si>
    <t>81223</t>
  </si>
  <si>
    <t>LE RIALET</t>
  </si>
  <si>
    <t>81224</t>
  </si>
  <si>
    <t>LE RIOLS</t>
  </si>
  <si>
    <t>81280</t>
  </si>
  <si>
    <t>LE SEGUR</t>
  </si>
  <si>
    <t>81284</t>
  </si>
  <si>
    <t>LE SEQUESTRE</t>
  </si>
  <si>
    <t>mairie-le-sequestre@wanadoo.fr</t>
  </si>
  <si>
    <t>Mairie du Sequestre
Place Jules Ferry
81990 LE SEQUESTRE</t>
  </si>
  <si>
    <t xml:space="preserve">05 63 54 40 13 - 05 63 49 76 73
</t>
  </si>
  <si>
    <t>81301</t>
  </si>
  <si>
    <t>LE TRAVET</t>
  </si>
  <si>
    <t>81313</t>
  </si>
  <si>
    <t>LE VERDIER</t>
  </si>
  <si>
    <t>81321</t>
  </si>
  <si>
    <t>LE VINTROU</t>
  </si>
  <si>
    <t>81141</t>
  </si>
  <si>
    <t>LEDAS-ET-PENTHIES</t>
  </si>
  <si>
    <t>81142</t>
  </si>
  <si>
    <t>LEMPAUT</t>
  </si>
  <si>
    <t>81045</t>
  </si>
  <si>
    <t>LES CABANNES</t>
  </si>
  <si>
    <t>81055</t>
  </si>
  <si>
    <t>LES CAMMAZES</t>
  </si>
  <si>
    <t>81143</t>
  </si>
  <si>
    <t>LESCOUT</t>
  </si>
  <si>
    <t>81144</t>
  </si>
  <si>
    <t>LESCURE-D'ALBIGEOIS</t>
  </si>
  <si>
    <t xml:space="preserve">urbanisme@mairie-lescure.fr </t>
  </si>
  <si>
    <t>Mairie Lescure d'Albigeois - Urbanisme
14 av Hermet
81380 LESCURE D'ALBIGEOIS</t>
  </si>
  <si>
    <t xml:space="preserve">05 63 60 11 42 - 05.63.60.11.48
</t>
  </si>
  <si>
    <t>81145</t>
  </si>
  <si>
    <t>LISLE-SUR-TARN</t>
  </si>
  <si>
    <t>urbanisme@ville-lisle-sur-tarn.fr</t>
  </si>
  <si>
    <t>Hôtel de ville - Service Urbanisme
Place Paul Saissac
81310 Lisle sur Tarn</t>
  </si>
  <si>
    <t xml:space="preserve">05.63.33.60.85 - 05.63.33.36.18
</t>
  </si>
  <si>
    <t>81146</t>
  </si>
  <si>
    <t>LIVERS-CAZELLES</t>
  </si>
  <si>
    <t>81147</t>
  </si>
  <si>
    <t>LOMBERS</t>
  </si>
  <si>
    <t>81148</t>
  </si>
  <si>
    <t>LOUBERS</t>
  </si>
  <si>
    <t>LOUPIAC</t>
  </si>
  <si>
    <t>81149</t>
  </si>
  <si>
    <t>LUGAN</t>
  </si>
  <si>
    <t>81150</t>
  </si>
  <si>
    <t>81151</t>
  </si>
  <si>
    <t>MAGRIN</t>
  </si>
  <si>
    <t>81152</t>
  </si>
  <si>
    <t>MAILHOC</t>
  </si>
  <si>
    <t>81154</t>
  </si>
  <si>
    <t>MARNAVES</t>
  </si>
  <si>
    <t>81155</t>
  </si>
  <si>
    <t>MARSAL</t>
  </si>
  <si>
    <t>81156</t>
  </si>
  <si>
    <t>MARSSAC-SUR-TARN</t>
  </si>
  <si>
    <t>81157</t>
  </si>
  <si>
    <t>MARZENS</t>
  </si>
  <si>
    <t>81159</t>
  </si>
  <si>
    <t>MASSAC-SERAN</t>
  </si>
  <si>
    <t>81160</t>
  </si>
  <si>
    <t>MASSAGUEL</t>
  </si>
  <si>
    <t>81161</t>
  </si>
  <si>
    <t>MASSALS</t>
  </si>
  <si>
    <t>81162</t>
  </si>
  <si>
    <t>MAURENS-SCOPONT</t>
  </si>
  <si>
    <t>81163</t>
  </si>
  <si>
    <t>MAZAMET</t>
  </si>
  <si>
    <t>sg@ville-mazamet.com</t>
  </si>
  <si>
    <t>Mairie - Service Urbanisme
63 r Cordes 81200 MAZAMET</t>
  </si>
  <si>
    <t xml:space="preserve">    05 63 61 72 73 - 05 63 61 02 62
</t>
  </si>
  <si>
    <t>81164</t>
  </si>
  <si>
    <t>MEZENS</t>
  </si>
  <si>
    <t>81165</t>
  </si>
  <si>
    <t>MILHARS</t>
  </si>
  <si>
    <t>81166</t>
  </si>
  <si>
    <t>MILHAVET</t>
  </si>
  <si>
    <t>81167</t>
  </si>
  <si>
    <t>MIOLLES</t>
  </si>
  <si>
    <t>81168</t>
  </si>
  <si>
    <t>MIRANDOL-BOURGNOUNAC</t>
  </si>
  <si>
    <t>81169</t>
  </si>
  <si>
    <t>MISSECLE</t>
  </si>
  <si>
    <t>81170</t>
  </si>
  <si>
    <t>MONESTIES</t>
  </si>
  <si>
    <t>81171</t>
  </si>
  <si>
    <t>MONTANS</t>
  </si>
  <si>
    <t>81172</t>
  </si>
  <si>
    <t>MONTAURIOL</t>
  </si>
  <si>
    <t>MONTCABRIER</t>
  </si>
  <si>
    <t>81173</t>
  </si>
  <si>
    <t>81174</t>
  </si>
  <si>
    <t>MONTDRAGON</t>
  </si>
  <si>
    <t>81175</t>
  </si>
  <si>
    <t>MONTDURAUSSE</t>
  </si>
  <si>
    <t>81176</t>
  </si>
  <si>
    <t>MONTELS</t>
  </si>
  <si>
    <t>81177</t>
  </si>
  <si>
    <t>MONTFA</t>
  </si>
  <si>
    <t>81178</t>
  </si>
  <si>
    <t>81179</t>
  </si>
  <si>
    <t>MONTGEY</t>
  </si>
  <si>
    <t>81180</t>
  </si>
  <si>
    <t>MONTIRAT</t>
  </si>
  <si>
    <t>81181</t>
  </si>
  <si>
    <t>MONTPINIER</t>
  </si>
  <si>
    <t>81182</t>
  </si>
  <si>
    <t>MONTREDON-LABESSONNIE</t>
  </si>
  <si>
    <t>81183</t>
  </si>
  <si>
    <t>MONT-ROC</t>
  </si>
  <si>
    <t>81184</t>
  </si>
  <si>
    <t>MONTROSIER</t>
  </si>
  <si>
    <t>81185</t>
  </si>
  <si>
    <t>MONTVALEN</t>
  </si>
  <si>
    <t>81186</t>
  </si>
  <si>
    <t>MOULARES</t>
  </si>
  <si>
    <t>81187</t>
  </si>
  <si>
    <t>MOULAYRES</t>
  </si>
  <si>
    <t>81188</t>
  </si>
  <si>
    <t>MOULIN-MAGE</t>
  </si>
  <si>
    <t>81189</t>
  </si>
  <si>
    <t>MOUZENS</t>
  </si>
  <si>
    <t>81191</t>
  </si>
  <si>
    <t>MOUZIEYS-PANENS</t>
  </si>
  <si>
    <t>81190</t>
  </si>
  <si>
    <t>MOUZIEYS-TEULET</t>
  </si>
  <si>
    <t>81192</t>
  </si>
  <si>
    <t>MURAT-SUR-VEBRE</t>
  </si>
  <si>
    <t>81193</t>
  </si>
  <si>
    <t>NAGES</t>
  </si>
  <si>
    <t>81195</t>
  </si>
  <si>
    <t>NAVES</t>
  </si>
  <si>
    <t>NOAILHAC</t>
  </si>
  <si>
    <t>81196</t>
  </si>
  <si>
    <t>81197</t>
  </si>
  <si>
    <t>NOAILLES</t>
  </si>
  <si>
    <t>81198</t>
  </si>
  <si>
    <t>ORBAN</t>
  </si>
  <si>
    <t>81199</t>
  </si>
  <si>
    <t>PADIES</t>
  </si>
  <si>
    <t>81200</t>
  </si>
  <si>
    <t>PALLEVILLE</t>
  </si>
  <si>
    <t>81201</t>
  </si>
  <si>
    <t>PAMPELONNE</t>
  </si>
  <si>
    <t>81202</t>
  </si>
  <si>
    <t>81203</t>
  </si>
  <si>
    <t>PAULINET</t>
  </si>
  <si>
    <t>81204</t>
  </si>
  <si>
    <t>PAYRIN-AUGMONTEL</t>
  </si>
  <si>
    <t>81205</t>
  </si>
  <si>
    <t>PECHAUDIER</t>
  </si>
  <si>
    <t>81206</t>
  </si>
  <si>
    <t>PENNE</t>
  </si>
  <si>
    <t>81207</t>
  </si>
  <si>
    <t>PEYREGOUX</t>
  </si>
  <si>
    <t>81208</t>
  </si>
  <si>
    <t>PEYROLE</t>
  </si>
  <si>
    <t>81209</t>
  </si>
  <si>
    <t>PONT-DE-LARN</t>
  </si>
  <si>
    <t>bureaud-mairie.pontdelarn@wanadoo.fr</t>
  </si>
  <si>
    <t>Mairie Pont De Larn - Urbanisme
1 bd Mairie
81660 PONT DE L'ARN</t>
  </si>
  <si>
    <t xml:space="preserve">05 63 61 90 44 - 05 63 61 90 46
</t>
  </si>
  <si>
    <t>81210</t>
  </si>
  <si>
    <t>POUDIS</t>
  </si>
  <si>
    <t>81211</t>
  </si>
  <si>
    <t>POULAN-POUZOLS</t>
  </si>
  <si>
    <t>81212</t>
  </si>
  <si>
    <t>PRADES</t>
  </si>
  <si>
    <t>81213</t>
  </si>
  <si>
    <t>PRATVIEL</t>
  </si>
  <si>
    <t>81214</t>
  </si>
  <si>
    <t>PUECHOURSI</t>
  </si>
  <si>
    <t>81215</t>
  </si>
  <si>
    <t>PUYBEGON</t>
  </si>
  <si>
    <t>81216</t>
  </si>
  <si>
    <t>PUYCALVEL</t>
  </si>
  <si>
    <t>81217</t>
  </si>
  <si>
    <t>PUYCELCI</t>
  </si>
  <si>
    <t>81218</t>
  </si>
  <si>
    <t>PUYGOUZON</t>
  </si>
  <si>
    <t>mairie@puygouzon.fr</t>
  </si>
  <si>
    <t>Mairie de Puygouzon
la Cayrie 81990 PUYGOUZON</t>
  </si>
  <si>
    <t xml:space="preserve">05 63 43 27 43 - 05 63 43 27 44
</t>
  </si>
  <si>
    <t>81219</t>
  </si>
  <si>
    <t>PUYLAURENS</t>
  </si>
  <si>
    <t>81220</t>
  </si>
  <si>
    <t>RABASTENS</t>
  </si>
  <si>
    <t>mairie.rabastens@wanadoo.fr</t>
  </si>
  <si>
    <t>Mairie Rabastens - Service Urbanisme
3 quai Escoussieres 81800 Rabastens</t>
  </si>
  <si>
    <t xml:space="preserve">05 63 33 64 07 - 05 63 33 64 05
</t>
  </si>
  <si>
    <t>81221</t>
  </si>
  <si>
    <t>RAYSSAC</t>
  </si>
  <si>
    <t>81222</t>
  </si>
  <si>
    <t>mairie-realmont@wanadoo.fr</t>
  </si>
  <si>
    <t>Mairie de Réalmont
Rue de l'Hôtel de Ville
81120 REALMONT</t>
  </si>
  <si>
    <t xml:space="preserve">05 63 79 25 80 - 05 63 55 65 62
</t>
  </si>
  <si>
    <t>81225</t>
  </si>
  <si>
    <t>RIVIERES</t>
  </si>
  <si>
    <t>81226</t>
  </si>
  <si>
    <t>RONEL</t>
  </si>
  <si>
    <t>81227</t>
  </si>
  <si>
    <t>ROQUECOURBE</t>
  </si>
  <si>
    <t>81228</t>
  </si>
  <si>
    <t>ROQUEMAURE</t>
  </si>
  <si>
    <t>81229</t>
  </si>
  <si>
    <t>ROQUEVIDAL</t>
  </si>
  <si>
    <t>81230</t>
  </si>
  <si>
    <t>ROSIERES</t>
  </si>
  <si>
    <t>81231</t>
  </si>
  <si>
    <t>ROUAIROUX</t>
  </si>
  <si>
    <t>81232</t>
  </si>
  <si>
    <t>ROUFFIAC</t>
  </si>
  <si>
    <t>81233</t>
  </si>
  <si>
    <t>ROUMEGOUX</t>
  </si>
  <si>
    <t>81234</t>
  </si>
  <si>
    <t>ROUSSAYROLLES</t>
  </si>
  <si>
    <t>81235</t>
  </si>
  <si>
    <t>SAINT-AFFRIQUE-LES-MONTAGNES</t>
  </si>
  <si>
    <t>81236</t>
  </si>
  <si>
    <t>SAINT-AGNAN</t>
  </si>
  <si>
    <t>81237</t>
  </si>
  <si>
    <t>SAINT-AMANCET</t>
  </si>
  <si>
    <t>81238</t>
  </si>
  <si>
    <t>SAINT-AMANS-SOULT</t>
  </si>
  <si>
    <t>81239</t>
  </si>
  <si>
    <t>SAINT-AMANS-VALTORET</t>
  </si>
  <si>
    <t>81240</t>
  </si>
  <si>
    <t>SAINT-ANDRE</t>
  </si>
  <si>
    <t>81241</t>
  </si>
  <si>
    <t>SAINT-ANTONIN-DE-LACALM</t>
  </si>
  <si>
    <t>81242</t>
  </si>
  <si>
    <t>SAINT-AVIT</t>
  </si>
  <si>
    <t>81243</t>
  </si>
  <si>
    <t>SAINT-BEAUZILE</t>
  </si>
  <si>
    <t>81244</t>
  </si>
  <si>
    <t>SAINT-BENOIT-DE-CARMAUX</t>
  </si>
  <si>
    <t>accueil@mairie-stbenoit.fr</t>
  </si>
  <si>
    <t>Mairie de Saint-Benoît-de-Carmaux
Place de la Mairie
81400 SAINT BENOIT DE CARMAUX</t>
  </si>
  <si>
    <t xml:space="preserve">05.63.80.24.10 - 05.63.80.24.11
</t>
  </si>
  <si>
    <t>81245</t>
  </si>
  <si>
    <t>SAINT-CHRISTOPHE</t>
  </si>
  <si>
    <t>81247</t>
  </si>
  <si>
    <t>SAINT-CIRGUE</t>
  </si>
  <si>
    <t>81246</t>
  </si>
  <si>
    <t>SAINTE-CECILE-DU-CAYROU</t>
  </si>
  <si>
    <t>SAINTE-CROIX</t>
  </si>
  <si>
    <t>81326</t>
  </si>
  <si>
    <t>81249</t>
  </si>
  <si>
    <t>SAINTE-GEMME</t>
  </si>
  <si>
    <t>81248</t>
  </si>
  <si>
    <t>SAINT-GAUZENS</t>
  </si>
  <si>
    <t>81250</t>
  </si>
  <si>
    <t>SAINT-GENEST-DE-CONTEST</t>
  </si>
  <si>
    <t>81251</t>
  </si>
  <si>
    <t>SAINT-GERMAIN-DES-PRES</t>
  </si>
  <si>
    <t>81252</t>
  </si>
  <si>
    <t>SAINT-GERMIER</t>
  </si>
  <si>
    <t>81253</t>
  </si>
  <si>
    <t>SAINT-GREGOIRE</t>
  </si>
  <si>
    <t>81254</t>
  </si>
  <si>
    <t>SAINT-JEAN-DE-MARCEL</t>
  </si>
  <si>
    <t>81255</t>
  </si>
  <si>
    <t>SAINT-JEAN-DE-RIVES</t>
  </si>
  <si>
    <t>81256</t>
  </si>
  <si>
    <t>SAINT-JEAN-DE-VALS</t>
  </si>
  <si>
    <t>SAINT-JUERY</t>
  </si>
  <si>
    <t>81257</t>
  </si>
  <si>
    <t>urbanisme@ville-saint-juery.fr</t>
  </si>
  <si>
    <t>Mairie St Juery
pl Mairie - 81160 SAINT JUERY</t>
  </si>
  <si>
    <t xml:space="preserve">05.63.78.22.85 - 05 63 78 22 99
</t>
  </si>
  <si>
    <t>81258</t>
  </si>
  <si>
    <t>SAINT-JULIEN-DU-PUY</t>
  </si>
  <si>
    <t>81259</t>
  </si>
  <si>
    <t>SAINT-JULIEN-GAULENE</t>
  </si>
  <si>
    <t>81260</t>
  </si>
  <si>
    <t>SAINT-LIEUX-LAFENASSE</t>
  </si>
  <si>
    <t>81261</t>
  </si>
  <si>
    <t>SAINT-LIEUX-LES-LAVAUR</t>
  </si>
  <si>
    <t>81262</t>
  </si>
  <si>
    <t>SAINT-MARCEL-CAMPES</t>
  </si>
  <si>
    <t>81263</t>
  </si>
  <si>
    <t>SAINT-MARTIN-LAGUEPIE</t>
  </si>
  <si>
    <t>81265</t>
  </si>
  <si>
    <t>SAINT-MICHEL-DE-VAX</t>
  </si>
  <si>
    <t>81264</t>
  </si>
  <si>
    <t>SAINT-MICHEL-LABADIE</t>
  </si>
  <si>
    <t>81266</t>
  </si>
  <si>
    <t>SAINT-PAUL-CAP-DE-JOUX</t>
  </si>
  <si>
    <t>81267</t>
  </si>
  <si>
    <t>SAINT-PIERRE-DE-TRIVISY</t>
  </si>
  <si>
    <t>81268</t>
  </si>
  <si>
    <t>SAINT-SALVI-DE-CARCAVES</t>
  </si>
  <si>
    <t>81269</t>
  </si>
  <si>
    <t>SAINT-SALVY-DE-LA-BALME</t>
  </si>
  <si>
    <t>81270</t>
  </si>
  <si>
    <t>SAINT-SERNIN-LES-LAVAUR</t>
  </si>
  <si>
    <t>SAINT-SULPICE</t>
  </si>
  <si>
    <t>81271</t>
  </si>
  <si>
    <t>mairie@ville-saint-sulpice-81.fr</t>
  </si>
  <si>
    <t>Mairie de Saint Sulpice - Service Urbanisme
Parc Georges Spénale
81370 SAINT-SULPICE</t>
  </si>
  <si>
    <t xml:space="preserve">05 63 40 22 00 - 05 63 40 23 30
</t>
  </si>
  <si>
    <t>81272</t>
  </si>
  <si>
    <t>SAINT-URCISSE</t>
  </si>
  <si>
    <t>81273</t>
  </si>
  <si>
    <t>SAIX</t>
  </si>
  <si>
    <t>81274</t>
  </si>
  <si>
    <t>SALIES</t>
  </si>
  <si>
    <t>81275</t>
  </si>
  <si>
    <t>SALLES</t>
  </si>
  <si>
    <t>81276</t>
  </si>
  <si>
    <t>SALVAGNAC</t>
  </si>
  <si>
    <t>81277</t>
  </si>
  <si>
    <t>SAUSSENAC</t>
  </si>
  <si>
    <t>81278</t>
  </si>
  <si>
    <t>81281</t>
  </si>
  <si>
    <t>SEMALENS</t>
  </si>
  <si>
    <t>81282</t>
  </si>
  <si>
    <t>SENAUX</t>
  </si>
  <si>
    <t>81283</t>
  </si>
  <si>
    <t>SENOUILLAC</t>
  </si>
  <si>
    <t>81285</t>
  </si>
  <si>
    <t>SERENAC</t>
  </si>
  <si>
    <t>81286</t>
  </si>
  <si>
    <t>SERVIES</t>
  </si>
  <si>
    <t>81287</t>
  </si>
  <si>
    <t>SIEURAC</t>
  </si>
  <si>
    <t>81288</t>
  </si>
  <si>
    <t>SOREZE</t>
  </si>
  <si>
    <t>81289</t>
  </si>
  <si>
    <t>SOUAL</t>
  </si>
  <si>
    <t>81290</t>
  </si>
  <si>
    <t>SOUEL</t>
  </si>
  <si>
    <t>81291</t>
  </si>
  <si>
    <t>TAIX</t>
  </si>
  <si>
    <t>81292</t>
  </si>
  <si>
    <t>TANUS</t>
  </si>
  <si>
    <t>TAURIAC</t>
  </si>
  <si>
    <t>81293</t>
  </si>
  <si>
    <t>81294</t>
  </si>
  <si>
    <t>TECOU</t>
  </si>
  <si>
    <t>81295</t>
  </si>
  <si>
    <t>TEILLET</t>
  </si>
  <si>
    <t>81296</t>
  </si>
  <si>
    <t>TERRE-CLAPIER</t>
  </si>
  <si>
    <t>81297</t>
  </si>
  <si>
    <t>TERSSAC</t>
  </si>
  <si>
    <t>81298</t>
  </si>
  <si>
    <t>TEULAT</t>
  </si>
  <si>
    <t>81299</t>
  </si>
  <si>
    <t>TEYSSODE</t>
  </si>
  <si>
    <t>81300</t>
  </si>
  <si>
    <t>TONNAC</t>
  </si>
  <si>
    <t>81302</t>
  </si>
  <si>
    <t>TREBAN</t>
  </si>
  <si>
    <t>81303</t>
  </si>
  <si>
    <t>TREBAS</t>
  </si>
  <si>
    <t>81304</t>
  </si>
  <si>
    <t>TREVIEN</t>
  </si>
  <si>
    <t>81305</t>
  </si>
  <si>
    <t>VABRE</t>
  </si>
  <si>
    <t>81306</t>
  </si>
  <si>
    <t>VALDERIES</t>
  </si>
  <si>
    <t>81307</t>
  </si>
  <si>
    <t>VALDURENQUE</t>
  </si>
  <si>
    <t>81308</t>
  </si>
  <si>
    <t>VALENCE-D'ALBIGEOIS</t>
  </si>
  <si>
    <t>81309</t>
  </si>
  <si>
    <t>VAOUR</t>
  </si>
  <si>
    <t>81310</t>
  </si>
  <si>
    <t>VEILHES</t>
  </si>
  <si>
    <t>81311</t>
  </si>
  <si>
    <t>VENES</t>
  </si>
  <si>
    <t>81312</t>
  </si>
  <si>
    <t>VERDALLE</t>
  </si>
  <si>
    <t>81314</t>
  </si>
  <si>
    <t>VIANE</t>
  </si>
  <si>
    <t>81315</t>
  </si>
  <si>
    <t>VIELMUR-SUR-AGOUT</t>
  </si>
  <si>
    <t>81316</t>
  </si>
  <si>
    <t>VIEUX</t>
  </si>
  <si>
    <t>81317</t>
  </si>
  <si>
    <t>VILLEFRANCHE-D'ALBIGEOIS</t>
  </si>
  <si>
    <t>81318</t>
  </si>
  <si>
    <t>VILLENEUVE-LES-LAVAUR</t>
  </si>
  <si>
    <t>81319</t>
  </si>
  <si>
    <t>VILLENEUVE-SUR-VERE</t>
  </si>
  <si>
    <t>81320</t>
  </si>
  <si>
    <t>VINDRAC-ALAYRAC</t>
  </si>
  <si>
    <t>81322</t>
  </si>
  <si>
    <t>VIRAC</t>
  </si>
  <si>
    <t>81323</t>
  </si>
  <si>
    <t>VITERBE</t>
  </si>
  <si>
    <t>81324</t>
  </si>
  <si>
    <t>VIVIERS-LES-LAVAUR</t>
  </si>
  <si>
    <t>81325</t>
  </si>
  <si>
    <t>VIVIERS-LES-MONTAGNES</t>
  </si>
  <si>
    <t/>
  </si>
  <si>
    <t>jean-pierre.frezabeu@cepeca.fr</t>
  </si>
  <si>
    <t xml:space="preserve">EC6EJC7010 </t>
  </si>
  <si>
    <t xml:space="preserve">EC6EJC7020 </t>
  </si>
  <si>
    <t>EC6EJC7030</t>
  </si>
  <si>
    <t>Philippe GOZE</t>
  </si>
  <si>
    <t>06 86 17 10 41</t>
  </si>
  <si>
    <t>p.goze@scop-citel.fr</t>
  </si>
  <si>
    <t>l.arnoux@scop-citel.fr</t>
  </si>
  <si>
    <t>Laurent ARNOUX</t>
  </si>
  <si>
    <t>06 75  39 96 96</t>
  </si>
  <si>
    <t>EC6ECC8010</t>
  </si>
  <si>
    <t>EC6ECC8020</t>
  </si>
  <si>
    <t>EC6ECC8030</t>
  </si>
  <si>
    <t>SDEL / CEGELEC</t>
  </si>
  <si>
    <t>EC6ECC8040</t>
  </si>
  <si>
    <t>EC6ECC8050</t>
  </si>
  <si>
    <t>EC6ECC8060</t>
  </si>
  <si>
    <t>INEO</t>
  </si>
  <si>
    <t>EC6ECC8070</t>
  </si>
  <si>
    <t>ALLEZ / SOBECA</t>
  </si>
  <si>
    <t>Bertrand LAVENUE</t>
  </si>
  <si>
    <t>Patrick LE HOURS</t>
  </si>
  <si>
    <t>Laurent TERRIER</t>
  </si>
  <si>
    <t xml:space="preserve">Nicolas FRAYSSE </t>
  </si>
  <si>
    <t>06.20.87.28.64</t>
  </si>
  <si>
    <t>06.03.34.19.62</t>
  </si>
  <si>
    <t>06.13.02.41.20</t>
  </si>
  <si>
    <t>patrick.lehours@sdel-mc.fr</t>
  </si>
  <si>
    <t>laurent.terrier@cegelec.com</t>
  </si>
  <si>
    <t>nicolas.fraysse@cegelec.com</t>
  </si>
  <si>
    <t>Yves JOURDAIN</t>
  </si>
  <si>
    <t>06.45.88.21.15</t>
  </si>
  <si>
    <t>y.jourdain@sobeca.fr</t>
  </si>
  <si>
    <t>Alexandre CUESTA</t>
  </si>
  <si>
    <t>Arnaud DEBARALLE</t>
  </si>
  <si>
    <t>06.08.65.04.22</t>
  </si>
  <si>
    <t>06.08.76.72.36</t>
  </si>
  <si>
    <t>alexandre.cuesta@engie.com</t>
  </si>
  <si>
    <t>arnaud.debaralle@engie.com</t>
  </si>
  <si>
    <t>bertrand.lavenu@engie.com</t>
  </si>
  <si>
    <t>06.81.27.25.01</t>
  </si>
  <si>
    <t>EC6ECC8080</t>
  </si>
  <si>
    <t>EC6ECC8090</t>
  </si>
  <si>
    <t>EC6ECC8100</t>
  </si>
  <si>
    <t>EC6ECC8120</t>
  </si>
  <si>
    <t>EC6ECC8110</t>
  </si>
  <si>
    <t>Version 2.0 du 15 MAI 2018.</t>
  </si>
  <si>
    <t>ZS50900147</t>
  </si>
  <si>
    <t>Site de Ranteil 42 Chemin EINSTEIN 81000 ALBI</t>
  </si>
  <si>
    <t>ZS70101176</t>
  </si>
  <si>
    <t>LINKY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</si>
</sst>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(* #,##0.00_);_(* \(#,##0.00\);_(* &quot;-&quot;??_);_(@_)"/>
    <numFmt numFmtId="165" formatCode="0#&quot; &quot;##&quot; &quot;##&quot; &quot;##&quot; &quot;##"/>
    <numFmt numFmtId="166" formatCode="emyy\i\l"/>
  </numFmts>
  <fonts count="7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sz val="10"/>
      <name val="MS Sans Serif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name val="Arial"/>
      <family val="2"/>
    </font>
    <font>
      <sz val="11"/>
      <name val="Calibri"/>
      <family val="2"/>
      <scheme val="minor"/>
    </font>
    <font>
      <u/>
      <sz val="11"/>
      <color rgb="FF0000FF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0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3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MS Sans Serif"/>
      <family val="2"/>
    </font>
    <font>
      <sz val="10"/>
      <color indexed="8"/>
      <name val="MS Sans Serif"/>
      <family val="2"/>
    </font>
    <font>
      <sz val="10"/>
      <name val="Courier"/>
      <family val="3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Arial"/>
      <family val="2"/>
    </font>
    <font>
      <b/>
      <sz val="8"/>
      <color rgb="FFFF0000"/>
      <name val="Arial"/>
      <family val="2"/>
    </font>
    <font>
      <b/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name val="Courier"/>
      <family val="3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b/>
      <sz val="14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8"/>
      <color theme="1"/>
      <name val="EDF"/>
    </font>
    <font>
      <b/>
      <sz val="14"/>
      <color rgb="FF0FB11E"/>
      <name val="Calibri"/>
      <family val="2"/>
      <scheme val="minor"/>
    </font>
    <font>
      <sz val="12"/>
      <color theme="1"/>
      <name val="Times New Roman"/>
      <family val="2"/>
    </font>
    <font>
      <sz val="11"/>
      <color rgb="FF222222"/>
      <name val="Arial"/>
      <family val="2"/>
    </font>
    <font>
      <sz val="10"/>
      <name val="Arial"/>
      <family val="2"/>
    </font>
    <font>
      <sz val="28"/>
      <color rgb="FF00B0F0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darkGray">
        <fgColor indexed="9"/>
        <bgColor indexed="9"/>
      </patternFill>
    </fill>
    <fill>
      <patternFill patternType="darkGray">
        <fgColor indexed="9"/>
        <bgColor theme="0"/>
      </patternFill>
    </fill>
    <fill>
      <patternFill patternType="darkGray">
        <fgColor indexed="9"/>
        <bgColor rgb="FFFFFF00"/>
      </patternFill>
    </fill>
    <fill>
      <patternFill patternType="solid">
        <fgColor theme="0"/>
        <bgColor indexed="9"/>
      </patternFill>
    </fill>
    <fill>
      <patternFill patternType="solid">
        <fgColor rgb="FF31AD3D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9D3F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6" tint="0.59996337778862885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6796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6" fillId="0" borderId="0"/>
    <xf numFmtId="0" fontId="6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20" fillId="0" borderId="0"/>
    <xf numFmtId="9" fontId="6" fillId="0" borderId="0" applyFont="0" applyFill="0" applyBorder="0" applyAlignment="0" applyProtection="0"/>
    <xf numFmtId="0" fontId="24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4" fontId="6" fillId="0" borderId="0" applyFont="0" applyFill="0" applyBorder="0" applyAlignment="0" applyProtection="0"/>
    <xf numFmtId="0" fontId="28" fillId="0" borderId="0"/>
    <xf numFmtId="0" fontId="30" fillId="0" borderId="0"/>
    <xf numFmtId="0" fontId="31" fillId="0" borderId="0"/>
    <xf numFmtId="164" fontId="2" fillId="0" borderId="0" applyFont="0" applyFill="0" applyBorder="0" applyAlignment="0" applyProtection="0"/>
    <xf numFmtId="0" fontId="4" fillId="0" borderId="0"/>
    <xf numFmtId="40" fontId="4" fillId="0" borderId="0" applyFont="0" applyFill="0" applyBorder="0" applyAlignment="0" applyProtection="0"/>
    <xf numFmtId="0" fontId="32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33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7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28" borderId="61" applyNumberFormat="0" applyAlignment="0" applyProtection="0"/>
    <xf numFmtId="0" fontId="36" fillId="0" borderId="62" applyNumberFormat="0" applyFill="0" applyAlignment="0" applyProtection="0"/>
    <xf numFmtId="0" fontId="1" fillId="29" borderId="63" applyNumberFormat="0" applyFont="0" applyAlignment="0" applyProtection="0"/>
    <xf numFmtId="0" fontId="37" fillId="15" borderId="61" applyNumberFormat="0" applyAlignment="0" applyProtection="0"/>
    <xf numFmtId="0" fontId="38" fillId="11" borderId="0" applyNumberFormat="0" applyBorder="0" applyAlignment="0" applyProtection="0"/>
    <xf numFmtId="0" fontId="39" fillId="30" borderId="0" applyNumberFormat="0" applyBorder="0" applyAlignment="0" applyProtection="0"/>
    <xf numFmtId="0" fontId="40" fillId="12" borderId="0" applyNumberFormat="0" applyBorder="0" applyAlignment="0" applyProtection="0"/>
    <xf numFmtId="0" fontId="41" fillId="28" borderId="64" applyNumberFormat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65" applyNumberFormat="0" applyFill="0" applyAlignment="0" applyProtection="0"/>
    <xf numFmtId="0" fontId="45" fillId="0" borderId="66" applyNumberFormat="0" applyFill="0" applyAlignment="0" applyProtection="0"/>
    <xf numFmtId="0" fontId="46" fillId="0" borderId="67" applyNumberFormat="0" applyFill="0" applyAlignment="0" applyProtection="0"/>
    <xf numFmtId="0" fontId="46" fillId="0" borderId="0" applyNumberFormat="0" applyFill="0" applyBorder="0" applyAlignment="0" applyProtection="0"/>
    <xf numFmtId="0" fontId="47" fillId="0" borderId="68" applyNumberFormat="0" applyFill="0" applyAlignment="0" applyProtection="0"/>
    <xf numFmtId="0" fontId="48" fillId="31" borderId="69" applyNumberFormat="0" applyAlignment="0" applyProtection="0"/>
    <xf numFmtId="0" fontId="49" fillId="0" borderId="0"/>
    <xf numFmtId="0" fontId="50" fillId="0" borderId="0"/>
    <xf numFmtId="0" fontId="2" fillId="0" borderId="0"/>
    <xf numFmtId="0" fontId="2" fillId="0" borderId="0"/>
    <xf numFmtId="0" fontId="30" fillId="0" borderId="0"/>
    <xf numFmtId="0" fontId="2" fillId="0" borderId="0"/>
    <xf numFmtId="0" fontId="30" fillId="0" borderId="0"/>
    <xf numFmtId="0" fontId="60" fillId="0" borderId="0"/>
    <xf numFmtId="0" fontId="2" fillId="0" borderId="0"/>
    <xf numFmtId="0" fontId="2" fillId="0" borderId="0"/>
    <xf numFmtId="0" fontId="63" fillId="0" borderId="0"/>
    <xf numFmtId="0" fontId="68" fillId="0" borderId="0"/>
    <xf numFmtId="0" fontId="70" fillId="0" borderId="0"/>
    <xf numFmtId="40" fontId="4" fillId="0" borderId="0" applyFont="0" applyFill="0" applyBorder="0" applyAlignment="0" applyProtection="0"/>
    <xf numFmtId="40" fontId="4" fillId="0" borderId="0" applyFont="0" applyFill="0" applyBorder="0" applyAlignment="0" applyProtection="0"/>
    <xf numFmtId="0" fontId="73" fillId="0" borderId="0"/>
    <xf numFmtId="0" fontId="74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909">
    <xf numFmtId="0" fontId="0" fillId="0" borderId="0" xfId="0"/>
    <xf numFmtId="0" fontId="0" fillId="0" borderId="0" xfId="0"/>
    <xf numFmtId="0" fontId="0" fillId="0" borderId="1" xfId="0" applyFill="1" applyBorder="1"/>
    <xf numFmtId="0" fontId="0" fillId="0" borderId="0" xfId="0" applyFill="1" applyBorder="1"/>
    <xf numFmtId="49" fontId="0" fillId="0" borderId="0" xfId="0" applyNumberFormat="1" applyFill="1" applyBorder="1"/>
    <xf numFmtId="0" fontId="0" fillId="0" borderId="0" xfId="0" applyFill="1"/>
    <xf numFmtId="49" fontId="0" fillId="0" borderId="1" xfId="0" applyNumberFormat="1" applyFill="1" applyBorder="1"/>
    <xf numFmtId="49" fontId="0" fillId="0" borderId="0" xfId="0" applyNumberFormat="1" applyFont="1" applyFill="1" applyBorder="1"/>
    <xf numFmtId="49" fontId="11" fillId="0" borderId="0" xfId="0" applyNumberFormat="1" applyFont="1" applyFill="1" applyBorder="1"/>
    <xf numFmtId="0" fontId="12" fillId="0" borderId="0" xfId="16382" applyFont="1" applyFill="1" applyBorder="1" applyAlignment="1" applyProtection="1">
      <alignment horizontal="center"/>
    </xf>
    <xf numFmtId="49" fontId="9" fillId="0" borderId="0" xfId="16382" applyNumberFormat="1" applyFont="1" applyFill="1" applyBorder="1" applyAlignment="1" applyProtection="1"/>
    <xf numFmtId="49" fontId="11" fillId="0" borderId="10" xfId="0" applyNumberFormat="1" applyFont="1" applyFill="1" applyBorder="1"/>
    <xf numFmtId="49" fontId="0" fillId="2" borderId="1" xfId="0" applyNumberFormat="1" applyFont="1" applyFill="1" applyBorder="1"/>
    <xf numFmtId="49" fontId="0" fillId="2" borderId="1" xfId="0" applyNumberFormat="1" applyFill="1" applyBorder="1"/>
    <xf numFmtId="49" fontId="9" fillId="2" borderId="1" xfId="16382" applyNumberFormat="1" applyFont="1" applyFill="1" applyBorder="1" applyAlignment="1" applyProtection="1"/>
    <xf numFmtId="49" fontId="9" fillId="2" borderId="1" xfId="16382" applyNumberFormat="1" applyFill="1" applyBorder="1" applyAlignment="1" applyProtection="1"/>
    <xf numFmtId="49" fontId="0" fillId="2" borderId="5" xfId="0" applyNumberFormat="1" applyFill="1" applyBorder="1"/>
    <xf numFmtId="49" fontId="0" fillId="3" borderId="1" xfId="0" applyNumberFormat="1" applyFont="1" applyFill="1" applyBorder="1"/>
    <xf numFmtId="49" fontId="0" fillId="3" borderId="1" xfId="0" applyNumberFormat="1" applyFill="1" applyBorder="1"/>
    <xf numFmtId="49" fontId="0" fillId="3" borderId="5" xfId="0" applyNumberFormat="1" applyFont="1" applyFill="1" applyBorder="1"/>
    <xf numFmtId="49" fontId="0" fillId="3" borderId="5" xfId="0" applyNumberFormat="1" applyFill="1" applyBorder="1"/>
    <xf numFmtId="0" fontId="0" fillId="2" borderId="1" xfId="0" applyFill="1" applyBorder="1"/>
    <xf numFmtId="0" fontId="9" fillId="2" borderId="1" xfId="16382" applyFill="1" applyBorder="1" applyAlignment="1" applyProtection="1"/>
    <xf numFmtId="49" fontId="18" fillId="0" borderId="1" xfId="0" applyNumberFormat="1" applyFont="1" applyFill="1" applyBorder="1"/>
    <xf numFmtId="49" fontId="10" fillId="0" borderId="0" xfId="0" applyNumberFormat="1" applyFont="1" applyBorder="1"/>
    <xf numFmtId="0" fontId="11" fillId="0" borderId="0" xfId="0" applyFont="1" applyBorder="1"/>
    <xf numFmtId="0" fontId="0" fillId="0" borderId="0" xfId="0"/>
    <xf numFmtId="0" fontId="0" fillId="0" borderId="31" xfId="0" applyFill="1" applyBorder="1"/>
    <xf numFmtId="0" fontId="0" fillId="0" borderId="31" xfId="0" applyBorder="1"/>
    <xf numFmtId="0" fontId="18" fillId="0" borderId="0" xfId="0" applyFont="1" applyFill="1" applyBorder="1"/>
    <xf numFmtId="0" fontId="0" fillId="2" borderId="0" xfId="0" applyFill="1" applyBorder="1"/>
    <xf numFmtId="0" fontId="0" fillId="2" borderId="0" xfId="0" applyFill="1"/>
    <xf numFmtId="49" fontId="0" fillId="0" borderId="33" xfId="0" applyNumberFormat="1" applyFont="1" applyFill="1" applyBorder="1"/>
    <xf numFmtId="0" fontId="0" fillId="0" borderId="0" xfId="0"/>
    <xf numFmtId="0" fontId="0" fillId="2" borderId="0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/>
    <xf numFmtId="0" fontId="0" fillId="2" borderId="33" xfId="0" applyFill="1" applyBorder="1"/>
    <xf numFmtId="0" fontId="0" fillId="4" borderId="0" xfId="0" applyFill="1" applyBorder="1"/>
    <xf numFmtId="0" fontId="0" fillId="4" borderId="0" xfId="0" applyFill="1"/>
    <xf numFmtId="0" fontId="0" fillId="0" borderId="1" xfId="0" applyBorder="1"/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9" fontId="0" fillId="2" borderId="30" xfId="0" applyNumberFormat="1" applyFill="1" applyBorder="1"/>
    <xf numFmtId="49" fontId="0" fillId="3" borderId="1" xfId="0" applyNumberFormat="1" applyFill="1" applyBorder="1" applyAlignment="1">
      <alignment vertical="center"/>
    </xf>
    <xf numFmtId="49" fontId="0" fillId="0" borderId="1" xfId="0" applyNumberFormat="1" applyFill="1" applyBorder="1" applyAlignment="1">
      <alignment vertical="center" wrapText="1"/>
    </xf>
    <xf numFmtId="49" fontId="18" fillId="0" borderId="1" xfId="0" applyNumberFormat="1" applyFont="1" applyFill="1" applyBorder="1" applyAlignment="1">
      <alignment vertical="center"/>
    </xf>
    <xf numFmtId="49" fontId="0" fillId="0" borderId="1" xfId="0" applyNumberForma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0" xfId="0" applyFill="1" applyAlignment="1">
      <alignment vertical="center"/>
    </xf>
    <xf numFmtId="49" fontId="0" fillId="0" borderId="1" xfId="0" applyNumberFormat="1" applyFont="1" applyFill="1" applyBorder="1" applyAlignment="1">
      <alignment vertical="center" wrapText="1"/>
    </xf>
    <xf numFmtId="49" fontId="0" fillId="0" borderId="6" xfId="0" applyNumberFormat="1" applyFont="1" applyFill="1" applyBorder="1" applyAlignment="1">
      <alignment vertical="center" wrapText="1"/>
    </xf>
    <xf numFmtId="49" fontId="0" fillId="0" borderId="6" xfId="0" applyNumberForma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49" fontId="0" fillId="0" borderId="8" xfId="0" applyNumberFormat="1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49" fontId="0" fillId="0" borderId="31" xfId="0" applyNumberFormat="1" applyFont="1" applyFill="1" applyBorder="1" applyAlignment="1"/>
    <xf numFmtId="49" fontId="0" fillId="0" borderId="0" xfId="0" applyNumberFormat="1" applyFont="1" applyFill="1" applyBorder="1" applyAlignment="1"/>
    <xf numFmtId="49" fontId="0" fillId="0" borderId="33" xfId="0" applyNumberFormat="1" applyFont="1" applyFill="1" applyBorder="1" applyAlignment="1"/>
    <xf numFmtId="0" fontId="0" fillId="0" borderId="31" xfId="0" applyFill="1" applyBorder="1" applyAlignment="1"/>
    <xf numFmtId="0" fontId="0" fillId="0" borderId="0" xfId="0" applyFill="1" applyAlignment="1"/>
    <xf numFmtId="0" fontId="0" fillId="0" borderId="33" xfId="0" applyFill="1" applyBorder="1" applyAlignment="1"/>
    <xf numFmtId="0" fontId="0" fillId="0" borderId="0" xfId="0" applyFill="1" applyBorder="1" applyAlignment="1"/>
    <xf numFmtId="49" fontId="11" fillId="0" borderId="0" xfId="0" applyNumberFormat="1" applyFont="1" applyFill="1" applyBorder="1" applyAlignment="1"/>
    <xf numFmtId="49" fontId="11" fillId="0" borderId="0" xfId="0" applyNumberFormat="1" applyFont="1" applyBorder="1" applyAlignment="1"/>
    <xf numFmtId="0" fontId="0" fillId="0" borderId="0" xfId="0" applyBorder="1"/>
    <xf numFmtId="0" fontId="0" fillId="2" borderId="1" xfId="0" applyFill="1" applyBorder="1" applyAlignment="1">
      <alignment horizontal="center"/>
    </xf>
    <xf numFmtId="0" fontId="2" fillId="0" borderId="19" xfId="7" applyBorder="1"/>
    <xf numFmtId="0" fontId="51" fillId="0" borderId="0" xfId="0" applyFont="1" applyBorder="1" applyAlignment="1">
      <alignment vertical="center" wrapText="1"/>
    </xf>
    <xf numFmtId="0" fontId="51" fillId="32" borderId="0" xfId="0" applyFont="1" applyFill="1" applyBorder="1" applyAlignment="1">
      <alignment vertical="center" wrapText="1"/>
    </xf>
    <xf numFmtId="0" fontId="51" fillId="8" borderId="0" xfId="0" applyFont="1" applyFill="1" applyBorder="1" applyAlignment="1">
      <alignment vertical="center" wrapText="1"/>
    </xf>
    <xf numFmtId="0" fontId="51" fillId="0" borderId="0" xfId="0" applyFont="1" applyFill="1" applyBorder="1" applyAlignment="1">
      <alignment vertical="center" wrapText="1"/>
    </xf>
    <xf numFmtId="0" fontId="51" fillId="32" borderId="0" xfId="0" applyFont="1" applyFill="1" applyBorder="1" applyAlignment="1">
      <alignment horizontal="center" vertical="top" wrapText="1"/>
    </xf>
    <xf numFmtId="0" fontId="51" fillId="32" borderId="0" xfId="0" applyFont="1" applyFill="1" applyBorder="1" applyAlignment="1">
      <alignment vertical="top" wrapText="1"/>
    </xf>
    <xf numFmtId="0" fontId="52" fillId="0" borderId="0" xfId="0" applyFont="1" applyBorder="1" applyAlignment="1">
      <alignment horizontal="center" vertical="top" wrapText="1"/>
    </xf>
    <xf numFmtId="0" fontId="51" fillId="0" borderId="0" xfId="0" applyFont="1" applyBorder="1" applyAlignment="1">
      <alignment vertical="top" wrapText="1"/>
    </xf>
    <xf numFmtId="0" fontId="51" fillId="0" borderId="0" xfId="0" applyFont="1" applyBorder="1" applyAlignment="1">
      <alignment horizontal="center" vertical="top" wrapText="1"/>
    </xf>
    <xf numFmtId="0" fontId="51" fillId="0" borderId="0" xfId="0" applyFont="1" applyFill="1" applyBorder="1" applyAlignment="1">
      <alignment vertical="top" wrapText="1"/>
    </xf>
    <xf numFmtId="0" fontId="51" fillId="0" borderId="0" xfId="0" applyFont="1" applyFill="1" applyBorder="1" applyAlignment="1">
      <alignment horizontal="center" vertical="top" wrapText="1"/>
    </xf>
    <xf numFmtId="0" fontId="54" fillId="0" borderId="0" xfId="0" applyFont="1" applyBorder="1" applyAlignment="1">
      <alignment vertical="center" wrapText="1"/>
    </xf>
    <xf numFmtId="0" fontId="55" fillId="0" borderId="1" xfId="7" applyFont="1" applyFill="1" applyBorder="1" applyAlignment="1">
      <alignment horizontal="left"/>
    </xf>
    <xf numFmtId="0" fontId="55" fillId="0" borderId="1" xfId="7" applyFont="1" applyBorder="1" applyAlignment="1">
      <alignment horizontal="left"/>
    </xf>
    <xf numFmtId="0" fontId="55" fillId="0" borderId="1" xfId="7" applyFont="1" applyFill="1" applyBorder="1" applyAlignment="1">
      <alignment horizontal="left" wrapText="1"/>
    </xf>
    <xf numFmtId="0" fontId="53" fillId="32" borderId="0" xfId="0" applyFont="1" applyFill="1" applyBorder="1" applyAlignment="1">
      <alignment horizontal="center" vertical="top" wrapText="1"/>
    </xf>
    <xf numFmtId="0" fontId="55" fillId="0" borderId="0" xfId="16503" applyFont="1" applyBorder="1" applyAlignment="1">
      <alignment horizontal="left"/>
    </xf>
    <xf numFmtId="0" fontId="55" fillId="0" borderId="0" xfId="16502" applyFont="1" applyBorder="1" applyAlignment="1">
      <alignment horizontal="left"/>
    </xf>
    <xf numFmtId="0" fontId="55" fillId="0" borderId="0" xfId="16501" applyFont="1" applyBorder="1" applyAlignment="1">
      <alignment horizontal="left"/>
    </xf>
    <xf numFmtId="0" fontId="55" fillId="0" borderId="0" xfId="16500" applyFont="1" applyBorder="1" applyAlignment="1">
      <alignment horizontal="left"/>
    </xf>
    <xf numFmtId="0" fontId="55" fillId="0" borderId="0" xfId="16499" applyFont="1" applyBorder="1" applyAlignment="1">
      <alignment horizontal="left"/>
    </xf>
    <xf numFmtId="0" fontId="55" fillId="0" borderId="0" xfId="16498" applyFont="1" applyBorder="1" applyAlignment="1">
      <alignment horizontal="left"/>
    </xf>
    <xf numFmtId="0" fontId="55" fillId="0" borderId="0" xfId="7" applyFont="1" applyFill="1" applyBorder="1" applyAlignment="1">
      <alignment horizontal="left"/>
    </xf>
    <xf numFmtId="0" fontId="53" fillId="32" borderId="1" xfId="0" applyFont="1" applyFill="1" applyBorder="1" applyAlignment="1">
      <alignment vertical="top" wrapText="1"/>
    </xf>
    <xf numFmtId="0" fontId="53" fillId="32" borderId="1" xfId="0" applyFont="1" applyFill="1" applyBorder="1" applyAlignment="1">
      <alignment horizontal="center" vertical="top" wrapText="1"/>
    </xf>
    <xf numFmtId="0" fontId="53" fillId="32" borderId="1" xfId="0" applyFont="1" applyFill="1" applyBorder="1" applyAlignment="1">
      <alignment horizontal="left" vertical="center" wrapText="1"/>
    </xf>
    <xf numFmtId="0" fontId="53" fillId="8" borderId="1" xfId="0" applyFont="1" applyFill="1" applyBorder="1" applyAlignment="1">
      <alignment vertical="center" wrapText="1"/>
    </xf>
    <xf numFmtId="0" fontId="53" fillId="8" borderId="1" xfId="0" applyFont="1" applyFill="1" applyBorder="1" applyAlignment="1">
      <alignment horizontal="center" vertical="center" wrapText="1"/>
    </xf>
    <xf numFmtId="0" fontId="53" fillId="32" borderId="1" xfId="0" applyFont="1" applyFill="1" applyBorder="1" applyAlignment="1">
      <alignment vertical="center" wrapText="1"/>
    </xf>
    <xf numFmtId="0" fontId="53" fillId="32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top" wrapText="1"/>
    </xf>
    <xf numFmtId="0" fontId="0" fillId="0" borderId="0" xfId="0"/>
    <xf numFmtId="0" fontId="55" fillId="0" borderId="0" xfId="7" applyFont="1" applyBorder="1" applyAlignment="1">
      <alignment horizontal="left"/>
    </xf>
    <xf numFmtId="0" fontId="0" fillId="0" borderId="0" xfId="0"/>
    <xf numFmtId="11" fontId="2" fillId="0" borderId="2" xfId="16398" applyNumberFormat="1" applyFont="1" applyFill="1" applyBorder="1" applyAlignment="1">
      <alignment horizontal="left" vertical="center"/>
    </xf>
    <xf numFmtId="0" fontId="2" fillId="0" borderId="2" xfId="16402" applyNumberFormat="1" applyFont="1" applyBorder="1" applyAlignment="1">
      <alignment horizontal="left"/>
    </xf>
    <xf numFmtId="0" fontId="25" fillId="0" borderId="0" xfId="16780" applyFont="1" applyFill="1" applyBorder="1" applyAlignment="1">
      <alignment horizontal="center" vertical="center" wrapText="1"/>
    </xf>
    <xf numFmtId="11" fontId="2" fillId="0" borderId="42" xfId="16400" applyNumberFormat="1" applyFont="1" applyFill="1" applyBorder="1" applyAlignment="1">
      <alignment horizontal="left" vertical="center"/>
    </xf>
    <xf numFmtId="11" fontId="2" fillId="0" borderId="42" xfId="16398" applyNumberFormat="1" applyFont="1" applyFill="1" applyBorder="1" applyAlignment="1">
      <alignment horizontal="left" vertical="center"/>
    </xf>
    <xf numFmtId="11" fontId="2" fillId="0" borderId="0" xfId="16398" applyNumberFormat="1" applyFont="1" applyFill="1" applyBorder="1" applyAlignment="1">
      <alignment horizontal="left" vertical="center"/>
    </xf>
    <xf numFmtId="0" fontId="25" fillId="0" borderId="1" xfId="7" applyFont="1" applyFill="1" applyBorder="1"/>
    <xf numFmtId="0" fontId="2" fillId="0" borderId="42" xfId="16402" applyNumberFormat="1" applyFont="1" applyBorder="1" applyAlignment="1">
      <alignment horizontal="left"/>
    </xf>
    <xf numFmtId="11" fontId="2" fillId="0" borderId="2" xfId="16408" applyNumberFormat="1" applyFont="1" applyBorder="1" applyAlignment="1">
      <alignment horizontal="left" vertical="center"/>
    </xf>
    <xf numFmtId="0" fontId="25" fillId="0" borderId="2" xfId="7" applyFont="1" applyBorder="1"/>
    <xf numFmtId="0" fontId="2" fillId="0" borderId="0" xfId="7"/>
    <xf numFmtId="0" fontId="25" fillId="0" borderId="0" xfId="7" applyFont="1" applyBorder="1"/>
    <xf numFmtId="0" fontId="25" fillId="0" borderId="0" xfId="7" applyFont="1" applyFill="1" applyBorder="1"/>
    <xf numFmtId="0" fontId="25" fillId="0" borderId="0" xfId="7" applyFont="1" applyFill="1" applyBorder="1" applyAlignment="1">
      <alignment horizontal="center"/>
    </xf>
    <xf numFmtId="0" fontId="25" fillId="0" borderId="0" xfId="7" applyFont="1" applyBorder="1" applyAlignment="1">
      <alignment wrapText="1"/>
    </xf>
    <xf numFmtId="0" fontId="25" fillId="0" borderId="0" xfId="7" applyFont="1" applyFill="1" applyBorder="1" applyAlignment="1">
      <alignment horizontal="center" wrapText="1"/>
    </xf>
    <xf numFmtId="0" fontId="25" fillId="0" borderId="0" xfId="7" applyFont="1" applyBorder="1" applyAlignment="1">
      <alignment horizontal="center"/>
    </xf>
    <xf numFmtId="0" fontId="25" fillId="6" borderId="0" xfId="7" applyFont="1" applyFill="1" applyBorder="1"/>
    <xf numFmtId="1" fontId="25" fillId="0" borderId="0" xfId="7" applyNumberFormat="1" applyFont="1" applyFill="1" applyBorder="1" applyAlignment="1">
      <alignment horizontal="left" wrapText="1"/>
    </xf>
    <xf numFmtId="0" fontId="25" fillId="0" borderId="0" xfId="7" applyFont="1" applyFill="1" applyBorder="1" applyAlignment="1">
      <alignment horizontal="left" wrapText="1"/>
    </xf>
    <xf numFmtId="1" fontId="25" fillId="0" borderId="0" xfId="7" applyNumberFormat="1" applyFont="1" applyBorder="1" applyAlignment="1">
      <alignment horizontal="left"/>
    </xf>
    <xf numFmtId="0" fontId="25" fillId="0" borderId="0" xfId="7" applyFont="1" applyBorder="1" applyAlignment="1">
      <alignment horizontal="left"/>
    </xf>
    <xf numFmtId="1" fontId="25" fillId="0" borderId="0" xfId="7" applyNumberFormat="1" applyFont="1" applyFill="1" applyBorder="1" applyAlignment="1">
      <alignment horizontal="center" wrapText="1"/>
    </xf>
    <xf numFmtId="1" fontId="25" fillId="0" borderId="0" xfId="7" applyNumberFormat="1" applyFont="1" applyBorder="1" applyAlignment="1">
      <alignment horizontal="center"/>
    </xf>
    <xf numFmtId="11" fontId="2" fillId="0" borderId="1" xfId="16400" applyNumberFormat="1" applyFont="1" applyFill="1" applyBorder="1" applyAlignment="1">
      <alignment horizontal="left" vertical="center"/>
    </xf>
    <xf numFmtId="165" fontId="25" fillId="0" borderId="1" xfId="7" applyNumberFormat="1" applyFont="1" applyBorder="1" applyAlignment="1">
      <alignment horizontal="center"/>
    </xf>
    <xf numFmtId="0" fontId="2" fillId="0" borderId="0" xfId="16654"/>
    <xf numFmtId="0" fontId="25" fillId="0" borderId="0" xfId="7" quotePrefix="1" applyFont="1" applyFill="1" applyBorder="1"/>
    <xf numFmtId="0" fontId="25" fillId="0" borderId="1" xfId="7" applyFont="1" applyBorder="1"/>
    <xf numFmtId="0" fontId="25" fillId="0" borderId="0" xfId="7" applyFont="1" applyBorder="1" applyAlignment="1">
      <alignment vertical="center" wrapText="1"/>
    </xf>
    <xf numFmtId="0" fontId="25" fillId="5" borderId="0" xfId="7" applyFont="1" applyFill="1" applyBorder="1"/>
    <xf numFmtId="0" fontId="25" fillId="0" borderId="0" xfId="7" applyFont="1" applyFill="1" applyBorder="1" applyAlignment="1">
      <alignment horizontal="left"/>
    </xf>
    <xf numFmtId="11" fontId="2" fillId="0" borderId="1" xfId="16398" applyNumberFormat="1" applyFont="1" applyFill="1" applyBorder="1" applyAlignment="1">
      <alignment horizontal="left" vertical="center"/>
    </xf>
    <xf numFmtId="0" fontId="2" fillId="0" borderId="1" xfId="16402" applyNumberFormat="1" applyFont="1" applyBorder="1" applyAlignment="1">
      <alignment horizontal="left"/>
    </xf>
    <xf numFmtId="0" fontId="2" fillId="0" borderId="1" xfId="16404" applyNumberFormat="1" applyFont="1" applyBorder="1" applyAlignment="1">
      <alignment horizontal="left"/>
    </xf>
    <xf numFmtId="11" fontId="2" fillId="0" borderId="42" xfId="16408" applyNumberFormat="1" applyFont="1" applyBorder="1" applyAlignment="1">
      <alignment horizontal="left" vertical="center"/>
    </xf>
    <xf numFmtId="0" fontId="25" fillId="0" borderId="42" xfId="7" applyFont="1" applyBorder="1"/>
    <xf numFmtId="11" fontId="2" fillId="0" borderId="0" xfId="16408" applyNumberFormat="1" applyFont="1" applyBorder="1" applyAlignment="1">
      <alignment horizontal="left" vertical="center"/>
    </xf>
    <xf numFmtId="49" fontId="25" fillId="0" borderId="0" xfId="16496" applyNumberFormat="1" applyFont="1" applyAlignment="1">
      <alignment horizontal="left" vertical="center"/>
    </xf>
    <xf numFmtId="165" fontId="2" fillId="0" borderId="1" xfId="7" applyNumberFormat="1" applyFont="1" applyBorder="1" applyAlignment="1">
      <alignment horizontal="center" vertical="center" wrapText="1"/>
    </xf>
    <xf numFmtId="11" fontId="2" fillId="0" borderId="0" xfId="16400" applyNumberFormat="1" applyFont="1" applyFill="1" applyBorder="1" applyAlignment="1">
      <alignment horizontal="left" vertical="center"/>
    </xf>
    <xf numFmtId="0" fontId="25" fillId="0" borderId="0" xfId="16498" applyFont="1" applyBorder="1"/>
    <xf numFmtId="0" fontId="25" fillId="0" borderId="0" xfId="16498" applyFont="1" applyFill="1" applyBorder="1"/>
    <xf numFmtId="0" fontId="25" fillId="0" borderId="0" xfId="16498" applyFont="1" applyBorder="1" applyAlignment="1">
      <alignment horizontal="center"/>
    </xf>
    <xf numFmtId="0" fontId="25" fillId="6" borderId="0" xfId="16498" applyFont="1" applyFill="1" applyBorder="1"/>
    <xf numFmtId="1" fontId="25" fillId="0" borderId="0" xfId="16498" applyNumberFormat="1" applyFont="1" applyBorder="1" applyAlignment="1">
      <alignment horizontal="left"/>
    </xf>
    <xf numFmtId="0" fontId="25" fillId="0" borderId="0" xfId="16498" applyFont="1" applyBorder="1" applyAlignment="1">
      <alignment horizontal="left"/>
    </xf>
    <xf numFmtId="1" fontId="25" fillId="0" borderId="0" xfId="16498" applyNumberFormat="1" applyFont="1" applyBorder="1" applyAlignment="1">
      <alignment horizontal="center"/>
    </xf>
    <xf numFmtId="0" fontId="25" fillId="0" borderId="0" xfId="16499" applyFont="1" applyBorder="1"/>
    <xf numFmtId="0" fontId="25" fillId="0" borderId="0" xfId="16499" applyFont="1" applyFill="1" applyBorder="1"/>
    <xf numFmtId="0" fontId="25" fillId="0" borderId="0" xfId="16499" applyFont="1" applyBorder="1" applyAlignment="1">
      <alignment horizontal="center"/>
    </xf>
    <xf numFmtId="0" fontId="25" fillId="6" borderId="0" xfId="16499" applyFont="1" applyFill="1" applyBorder="1"/>
    <xf numFmtId="1" fontId="25" fillId="0" borderId="0" xfId="16499" applyNumberFormat="1" applyFont="1" applyBorder="1" applyAlignment="1">
      <alignment horizontal="left"/>
    </xf>
    <xf numFmtId="0" fontId="25" fillId="0" borderId="0" xfId="16499" applyFont="1" applyBorder="1" applyAlignment="1">
      <alignment horizontal="left"/>
    </xf>
    <xf numFmtId="1" fontId="25" fillId="0" borderId="0" xfId="16499" applyNumberFormat="1" applyFont="1" applyBorder="1" applyAlignment="1">
      <alignment horizontal="center"/>
    </xf>
    <xf numFmtId="0" fontId="25" fillId="0" borderId="0" xfId="16500" applyFont="1" applyBorder="1"/>
    <xf numFmtId="0" fontId="25" fillId="0" borderId="0" xfId="16500" applyFont="1" applyFill="1" applyBorder="1"/>
    <xf numFmtId="0" fontId="25" fillId="0" borderId="0" xfId="16500" applyFont="1" applyBorder="1" applyAlignment="1">
      <alignment horizontal="center"/>
    </xf>
    <xf numFmtId="0" fontId="25" fillId="6" borderId="0" xfId="16500" applyFont="1" applyFill="1" applyBorder="1"/>
    <xf numFmtId="1" fontId="25" fillId="0" borderId="0" xfId="16500" applyNumberFormat="1" applyFont="1" applyBorder="1" applyAlignment="1">
      <alignment horizontal="left"/>
    </xf>
    <xf numFmtId="0" fontId="25" fillId="0" borderId="0" xfId="16500" applyFont="1" applyBorder="1" applyAlignment="1">
      <alignment horizontal="left"/>
    </xf>
    <xf numFmtId="1" fontId="25" fillId="0" borderId="0" xfId="16500" applyNumberFormat="1" applyFont="1" applyBorder="1" applyAlignment="1">
      <alignment horizontal="center"/>
    </xf>
    <xf numFmtId="0" fontId="25" fillId="0" borderId="0" xfId="16501" applyFont="1" applyBorder="1"/>
    <xf numFmtId="0" fontId="25" fillId="0" borderId="0" xfId="16501" applyFont="1" applyFill="1" applyBorder="1"/>
    <xf numFmtId="0" fontId="25" fillId="0" borderId="0" xfId="16501" applyFont="1" applyBorder="1" applyAlignment="1">
      <alignment horizontal="center"/>
    </xf>
    <xf numFmtId="0" fontId="25" fillId="6" borderId="0" xfId="16501" applyFont="1" applyFill="1" applyBorder="1"/>
    <xf numFmtId="1" fontId="25" fillId="0" borderId="0" xfId="16501" applyNumberFormat="1" applyFont="1" applyBorder="1" applyAlignment="1">
      <alignment horizontal="left"/>
    </xf>
    <xf numFmtId="0" fontId="25" fillId="0" borderId="0" xfId="16501" applyFont="1" applyBorder="1" applyAlignment="1">
      <alignment horizontal="left"/>
    </xf>
    <xf numFmtId="1" fontId="25" fillId="0" borderId="0" xfId="16501" applyNumberFormat="1" applyFont="1" applyBorder="1" applyAlignment="1">
      <alignment horizontal="center"/>
    </xf>
    <xf numFmtId="0" fontId="25" fillId="0" borderId="0" xfId="16502" applyFont="1" applyBorder="1"/>
    <xf numFmtId="0" fontId="25" fillId="0" borderId="0" xfId="16502" applyFont="1" applyFill="1" applyBorder="1"/>
    <xf numFmtId="0" fontId="25" fillId="0" borderId="0" xfId="16502" applyFont="1" applyBorder="1" applyAlignment="1">
      <alignment horizontal="center"/>
    </xf>
    <xf numFmtId="0" fontId="25" fillId="6" borderId="0" xfId="16502" applyFont="1" applyFill="1" applyBorder="1"/>
    <xf numFmtId="1" fontId="25" fillId="0" borderId="0" xfId="16502" applyNumberFormat="1" applyFont="1" applyBorder="1" applyAlignment="1">
      <alignment horizontal="left"/>
    </xf>
    <xf numFmtId="0" fontId="25" fillId="0" borderId="0" xfId="16502" applyFont="1" applyBorder="1" applyAlignment="1">
      <alignment horizontal="left"/>
    </xf>
    <xf numFmtId="0" fontId="25" fillId="0" borderId="0" xfId="16503" applyFont="1" applyBorder="1"/>
    <xf numFmtId="0" fontId="25" fillId="0" borderId="0" xfId="16503" applyFont="1" applyFill="1" applyBorder="1"/>
    <xf numFmtId="0" fontId="25" fillId="0" borderId="0" xfId="16503" applyFont="1" applyBorder="1" applyAlignment="1">
      <alignment horizontal="center"/>
    </xf>
    <xf numFmtId="0" fontId="25" fillId="6" borderId="0" xfId="16503" applyFont="1" applyFill="1" applyBorder="1"/>
    <xf numFmtId="1" fontId="25" fillId="0" borderId="0" xfId="16503" applyNumberFormat="1" applyFont="1" applyBorder="1" applyAlignment="1">
      <alignment horizontal="left"/>
    </xf>
    <xf numFmtId="0" fontId="25" fillId="0" borderId="0" xfId="16503" applyFont="1" applyBorder="1" applyAlignment="1">
      <alignment horizontal="left"/>
    </xf>
    <xf numFmtId="1" fontId="25" fillId="0" borderId="0" xfId="16503" applyNumberFormat="1" applyFont="1" applyBorder="1" applyAlignment="1">
      <alignment horizontal="center"/>
    </xf>
    <xf numFmtId="0" fontId="2" fillId="0" borderId="0" xfId="16402" applyNumberFormat="1" applyFont="1" applyBorder="1" applyAlignment="1">
      <alignment horizontal="left"/>
    </xf>
    <xf numFmtId="0" fontId="2" fillId="0" borderId="0" xfId="16404" applyNumberFormat="1" applyFont="1" applyBorder="1" applyAlignment="1">
      <alignment horizontal="left"/>
    </xf>
    <xf numFmtId="0" fontId="2" fillId="0" borderId="42" xfId="16404" applyNumberFormat="1" applyFont="1" applyBorder="1" applyAlignment="1">
      <alignment horizontal="left"/>
    </xf>
    <xf numFmtId="0" fontId="2" fillId="0" borderId="2" xfId="16404" applyNumberFormat="1" applyFont="1" applyBorder="1" applyAlignment="1">
      <alignment horizontal="left"/>
    </xf>
    <xf numFmtId="0" fontId="2" fillId="0" borderId="0" xfId="16406" applyNumberFormat="1" applyFont="1" applyBorder="1" applyAlignment="1">
      <alignment horizontal="left"/>
    </xf>
    <xf numFmtId="11" fontId="2" fillId="0" borderId="1" xfId="16408" applyNumberFormat="1" applyFont="1" applyBorder="1" applyAlignment="1">
      <alignment horizontal="left" vertical="center"/>
    </xf>
    <xf numFmtId="0" fontId="2" fillId="0" borderId="1" xfId="16406" applyNumberFormat="1" applyFont="1" applyBorder="1" applyAlignment="1">
      <alignment horizontal="left"/>
    </xf>
    <xf numFmtId="1" fontId="25" fillId="0" borderId="0" xfId="7" applyNumberFormat="1" applyFont="1" applyFill="1" applyBorder="1" applyAlignment="1">
      <alignment horizontal="left"/>
    </xf>
    <xf numFmtId="1" fontId="25" fillId="0" borderId="0" xfId="7" applyNumberFormat="1" applyFont="1" applyFill="1" applyBorder="1" applyAlignment="1">
      <alignment horizontal="center"/>
    </xf>
    <xf numFmtId="165" fontId="25" fillId="0" borderId="1" xfId="7" applyNumberFormat="1" applyFont="1" applyFill="1" applyBorder="1" applyAlignment="1">
      <alignment horizontal="center"/>
    </xf>
    <xf numFmtId="0" fontId="2" fillId="0" borderId="1" xfId="16402" applyNumberFormat="1" applyFont="1" applyFill="1" applyBorder="1" applyAlignment="1">
      <alignment horizontal="left"/>
    </xf>
    <xf numFmtId="49" fontId="25" fillId="0" borderId="0" xfId="16496" applyNumberFormat="1" applyFont="1" applyFill="1" applyAlignment="1">
      <alignment horizontal="left" vertical="center"/>
    </xf>
    <xf numFmtId="165" fontId="2" fillId="0" borderId="1" xfId="7" applyNumberFormat="1" applyFont="1" applyFill="1" applyBorder="1" applyAlignment="1">
      <alignment horizontal="center" vertical="center" wrapText="1"/>
    </xf>
    <xf numFmtId="1" fontId="25" fillId="0" borderId="0" xfId="16502" applyNumberFormat="1" applyFont="1" applyBorder="1" applyAlignment="1">
      <alignment horizontal="center"/>
    </xf>
    <xf numFmtId="0" fontId="25" fillId="0" borderId="0" xfId="7" applyFont="1" applyBorder="1" applyAlignment="1"/>
    <xf numFmtId="0" fontId="56" fillId="0" borderId="1" xfId="7" applyFont="1" applyBorder="1" applyAlignment="1">
      <alignment horizontal="left"/>
    </xf>
    <xf numFmtId="0" fontId="51" fillId="32" borderId="1" xfId="0" applyFont="1" applyFill="1" applyBorder="1" applyAlignment="1">
      <alignment horizontal="center" vertical="center" wrapText="1"/>
    </xf>
    <xf numFmtId="0" fontId="51" fillId="33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top" wrapText="1"/>
    </xf>
    <xf numFmtId="0" fontId="53" fillId="32" borderId="1" xfId="0" applyFont="1" applyFill="1" applyBorder="1" applyAlignment="1">
      <alignment horizontal="center" vertical="center" wrapText="1"/>
    </xf>
    <xf numFmtId="0" fontId="53" fillId="32" borderId="1" xfId="0" applyFont="1" applyFill="1" applyBorder="1" applyAlignment="1">
      <alignment vertical="center" wrapText="1"/>
    </xf>
    <xf numFmtId="0" fontId="51" fillId="35" borderId="1" xfId="0" applyFont="1" applyFill="1" applyBorder="1" applyAlignment="1">
      <alignment horizontal="center" vertical="center" wrapText="1"/>
    </xf>
    <xf numFmtId="0" fontId="51" fillId="8" borderId="1" xfId="0" applyFont="1" applyFill="1" applyBorder="1" applyAlignment="1">
      <alignment horizontal="center" vertical="center" wrapText="1"/>
    </xf>
    <xf numFmtId="0" fontId="51" fillId="8" borderId="1" xfId="16388" applyFont="1" applyFill="1" applyBorder="1" applyAlignment="1" applyProtection="1">
      <alignment horizontal="center" vertical="center" wrapText="1"/>
    </xf>
    <xf numFmtId="0" fontId="53" fillId="32" borderId="1" xfId="16388" applyFont="1" applyFill="1" applyBorder="1" applyAlignment="1" applyProtection="1">
      <alignment horizontal="center" vertical="center" wrapText="1"/>
    </xf>
    <xf numFmtId="0" fontId="53" fillId="36" borderId="1" xfId="0" applyFont="1" applyFill="1" applyBorder="1" applyAlignment="1" applyProtection="1">
      <alignment horizontal="center" vertical="center" wrapText="1"/>
      <protection locked="0"/>
    </xf>
    <xf numFmtId="0" fontId="53" fillId="36" borderId="1" xfId="0" applyFont="1" applyFill="1" applyBorder="1" applyAlignment="1">
      <alignment horizontal="center" vertical="center" wrapText="1"/>
    </xf>
    <xf numFmtId="0" fontId="57" fillId="32" borderId="0" xfId="0" applyFont="1" applyFill="1" applyAlignment="1">
      <alignment wrapText="1"/>
    </xf>
    <xf numFmtId="0" fontId="53" fillId="36" borderId="1" xfId="0" applyFont="1" applyFill="1" applyBorder="1" applyAlignment="1">
      <alignment horizontal="center" vertical="top" wrapText="1"/>
    </xf>
    <xf numFmtId="0" fontId="53" fillId="32" borderId="1" xfId="0" applyFont="1" applyFill="1" applyBorder="1" applyAlignment="1">
      <alignment wrapText="1"/>
    </xf>
    <xf numFmtId="0" fontId="57" fillId="32" borderId="0" xfId="0" applyFont="1" applyFill="1" applyAlignment="1"/>
    <xf numFmtId="0" fontId="53" fillId="32" borderId="1" xfId="0" applyFont="1" applyFill="1" applyBorder="1"/>
    <xf numFmtId="0" fontId="57" fillId="32" borderId="0" xfId="0" applyFont="1" applyFill="1"/>
    <xf numFmtId="0" fontId="53" fillId="32" borderId="1" xfId="0" applyFont="1" applyFill="1" applyBorder="1" applyAlignment="1">
      <alignment horizontal="center" vertical="top" wrapText="1"/>
    </xf>
    <xf numFmtId="0" fontId="53" fillId="32" borderId="1" xfId="0" applyFont="1" applyFill="1" applyBorder="1" applyAlignment="1">
      <alignment horizontal="center" vertical="top"/>
    </xf>
    <xf numFmtId="0" fontId="53" fillId="32" borderId="1" xfId="16388" applyFont="1" applyFill="1" applyBorder="1" applyAlignment="1" applyProtection="1">
      <alignment horizontal="center" wrapText="1"/>
    </xf>
    <xf numFmtId="0" fontId="57" fillId="0" borderId="0" xfId="0" applyFont="1" applyAlignment="1">
      <alignment wrapText="1"/>
    </xf>
    <xf numFmtId="0" fontId="53" fillId="34" borderId="1" xfId="0" applyFont="1" applyFill="1" applyBorder="1" applyAlignment="1">
      <alignment horizontal="center" vertical="center" wrapText="1"/>
    </xf>
    <xf numFmtId="0" fontId="26" fillId="32" borderId="1" xfId="16388" applyFill="1" applyBorder="1" applyAlignment="1" applyProtection="1">
      <alignment wrapText="1"/>
    </xf>
    <xf numFmtId="0" fontId="26" fillId="32" borderId="1" xfId="16388" applyFill="1" applyBorder="1" applyAlignment="1" applyProtection="1">
      <alignment horizontal="center" vertical="center" wrapText="1"/>
    </xf>
    <xf numFmtId="0" fontId="26" fillId="32" borderId="0" xfId="16388" applyFill="1" applyAlignment="1" applyProtection="1"/>
    <xf numFmtId="49" fontId="0" fillId="3" borderId="6" xfId="0" applyNumberFormat="1" applyFill="1" applyBorder="1"/>
    <xf numFmtId="49" fontId="0" fillId="3" borderId="6" xfId="0" applyNumberFormat="1" applyFont="1" applyFill="1" applyBorder="1"/>
    <xf numFmtId="49" fontId="0" fillId="2" borderId="6" xfId="0" applyNumberFormat="1" applyFill="1" applyBorder="1"/>
    <xf numFmtId="49" fontId="0" fillId="3" borderId="6" xfId="0" applyNumberFormat="1" applyFill="1" applyBorder="1" applyAlignment="1">
      <alignment vertical="center"/>
    </xf>
    <xf numFmtId="49" fontId="0" fillId="2" borderId="6" xfId="0" applyNumberFormat="1" applyFont="1" applyFill="1" applyBorder="1"/>
    <xf numFmtId="0" fontId="0" fillId="2" borderId="6" xfId="0" applyFill="1" applyBorder="1"/>
    <xf numFmtId="49" fontId="13" fillId="3" borderId="6" xfId="0" applyNumberFormat="1" applyFont="1" applyFill="1" applyBorder="1"/>
    <xf numFmtId="49" fontId="61" fillId="0" borderId="1" xfId="0" applyNumberFormat="1" applyFont="1" applyFill="1" applyBorder="1" applyAlignment="1">
      <alignment vertical="center"/>
    </xf>
    <xf numFmtId="49" fontId="61" fillId="0" borderId="1" xfId="0" applyNumberFormat="1" applyFont="1" applyFill="1" applyBorder="1" applyAlignment="1">
      <alignment horizontal="center" vertical="center"/>
    </xf>
    <xf numFmtId="49" fontId="0" fillId="0" borderId="36" xfId="0" applyNumberFormat="1" applyFill="1" applyBorder="1" applyAlignment="1">
      <alignment vertical="center" wrapText="1"/>
    </xf>
    <xf numFmtId="49" fontId="0" fillId="3" borderId="59" xfId="0" applyNumberFormat="1" applyFont="1" applyFill="1" applyBorder="1" applyAlignment="1">
      <alignment vertical="center"/>
    </xf>
    <xf numFmtId="49" fontId="0" fillId="3" borderId="42" xfId="0" applyNumberFormat="1" applyFill="1" applyBorder="1" applyAlignment="1">
      <alignment vertical="center"/>
    </xf>
    <xf numFmtId="49" fontId="9" fillId="3" borderId="43" xfId="16382" applyNumberFormat="1" applyFont="1" applyFill="1" applyBorder="1" applyAlignment="1" applyProtection="1">
      <alignment vertical="center"/>
    </xf>
    <xf numFmtId="49" fontId="9" fillId="3" borderId="55" xfId="16382" applyNumberFormat="1" applyFont="1" applyFill="1" applyBorder="1" applyAlignment="1" applyProtection="1"/>
    <xf numFmtId="49" fontId="9" fillId="3" borderId="55" xfId="16382" applyNumberFormat="1" applyFill="1" applyBorder="1" applyAlignment="1" applyProtection="1"/>
    <xf numFmtId="0" fontId="0" fillId="0" borderId="16" xfId="0" applyFill="1" applyBorder="1"/>
    <xf numFmtId="49" fontId="9" fillId="2" borderId="55" xfId="16382" applyNumberFormat="1" applyFont="1" applyFill="1" applyBorder="1" applyAlignment="1" applyProtection="1"/>
    <xf numFmtId="49" fontId="0" fillId="2" borderId="48" xfId="0" applyNumberFormat="1" applyFill="1" applyBorder="1"/>
    <xf numFmtId="49" fontId="0" fillId="2" borderId="37" xfId="0" applyNumberFormat="1" applyFill="1" applyBorder="1"/>
    <xf numFmtId="49" fontId="9" fillId="2" borderId="38" xfId="16382" applyNumberFormat="1" applyFill="1" applyBorder="1" applyAlignment="1" applyProtection="1"/>
    <xf numFmtId="49" fontId="0" fillId="3" borderId="59" xfId="0" applyNumberFormat="1" applyFill="1" applyBorder="1" applyAlignment="1">
      <alignment vertical="center"/>
    </xf>
    <xf numFmtId="49" fontId="0" fillId="3" borderId="51" xfId="0" applyNumberFormat="1" applyFill="1" applyBorder="1" applyAlignment="1">
      <alignment vertical="center"/>
    </xf>
    <xf numFmtId="49" fontId="9" fillId="3" borderId="43" xfId="16382" applyNumberFormat="1" applyFill="1" applyBorder="1" applyAlignment="1" applyProtection="1">
      <alignment vertical="center"/>
    </xf>
    <xf numFmtId="49" fontId="9" fillId="2" borderId="38" xfId="16382" applyNumberFormat="1" applyFont="1" applyFill="1" applyBorder="1" applyAlignment="1" applyProtection="1"/>
    <xf numFmtId="49" fontId="0" fillId="3" borderId="55" xfId="0" applyNumberFormat="1" applyFill="1" applyBorder="1"/>
    <xf numFmtId="49" fontId="0" fillId="0" borderId="16" xfId="0" applyNumberFormat="1" applyFill="1" applyBorder="1"/>
    <xf numFmtId="0" fontId="0" fillId="2" borderId="48" xfId="0" applyFill="1" applyBorder="1"/>
    <xf numFmtId="0" fontId="9" fillId="2" borderId="38" xfId="16382" applyFill="1" applyBorder="1" applyAlignment="1" applyProtection="1"/>
    <xf numFmtId="49" fontId="0" fillId="0" borderId="6" xfId="0" applyNumberFormat="1" applyFill="1" applyBorder="1"/>
    <xf numFmtId="49" fontId="0" fillId="2" borderId="49" xfId="0" applyNumberFormat="1" applyFill="1" applyBorder="1"/>
    <xf numFmtId="0" fontId="14" fillId="3" borderId="43" xfId="16382" applyFont="1" applyFill="1" applyBorder="1" applyAlignment="1" applyProtection="1">
      <alignment horizontal="left" vertical="center"/>
    </xf>
    <xf numFmtId="49" fontId="14" fillId="3" borderId="55" xfId="16382" applyNumberFormat="1" applyFont="1" applyFill="1" applyBorder="1" applyAlignment="1" applyProtection="1"/>
    <xf numFmtId="49" fontId="9" fillId="2" borderId="55" xfId="16382" applyNumberFormat="1" applyFill="1" applyBorder="1" applyAlignment="1" applyProtection="1"/>
    <xf numFmtId="49" fontId="0" fillId="0" borderId="6" xfId="0" applyNumberFormat="1" applyFill="1" applyBorder="1" applyAlignment="1">
      <alignment vertical="center"/>
    </xf>
    <xf numFmtId="49" fontId="0" fillId="2" borderId="38" xfId="0" applyNumberFormat="1" applyFill="1" applyBorder="1"/>
    <xf numFmtId="49" fontId="0" fillId="0" borderId="6" xfId="0" applyNumberFormat="1" applyBorder="1" applyAlignment="1">
      <alignment vertical="center" wrapText="1"/>
    </xf>
    <xf numFmtId="49" fontId="0" fillId="0" borderId="31" xfId="0" applyNumberFormat="1" applyFont="1" applyBorder="1"/>
    <xf numFmtId="49" fontId="0" fillId="0" borderId="0" xfId="0" applyNumberFormat="1" applyBorder="1"/>
    <xf numFmtId="49" fontId="0" fillId="3" borderId="43" xfId="0" applyNumberFormat="1" applyFill="1" applyBorder="1" applyAlignment="1">
      <alignment vertical="center"/>
    </xf>
    <xf numFmtId="49" fontId="0" fillId="3" borderId="48" xfId="0" applyNumberFormat="1" applyFill="1" applyBorder="1"/>
    <xf numFmtId="49" fontId="0" fillId="3" borderId="37" xfId="0" applyNumberFormat="1" applyFill="1" applyBorder="1"/>
    <xf numFmtId="49" fontId="9" fillId="3" borderId="38" xfId="16382" applyNumberFormat="1" applyFill="1" applyBorder="1" applyAlignment="1" applyProtection="1"/>
    <xf numFmtId="0" fontId="0" fillId="0" borderId="42" xfId="0" applyFill="1" applyBorder="1" applyAlignment="1">
      <alignment vertical="center"/>
    </xf>
    <xf numFmtId="0" fontId="0" fillId="0" borderId="43" xfId="0" applyFill="1" applyBorder="1" applyAlignment="1">
      <alignment vertical="center"/>
    </xf>
    <xf numFmtId="49" fontId="0" fillId="2" borderId="48" xfId="0" applyNumberFormat="1" applyFont="1" applyFill="1" applyBorder="1"/>
    <xf numFmtId="0" fontId="0" fillId="0" borderId="6" xfId="0" applyFill="1" applyBorder="1" applyAlignment="1">
      <alignment vertical="center"/>
    </xf>
    <xf numFmtId="49" fontId="9" fillId="3" borderId="1" xfId="16382" applyNumberFormat="1" applyFill="1" applyBorder="1" applyAlignment="1" applyProtection="1">
      <alignment vertical="center"/>
    </xf>
    <xf numFmtId="49" fontId="0" fillId="3" borderId="1" xfId="0" applyNumberFormat="1" applyFill="1" applyBorder="1" applyAlignment="1">
      <alignment vertical="center" wrapText="1"/>
    </xf>
    <xf numFmtId="0" fontId="0" fillId="0" borderId="5" xfId="0" applyFill="1" applyBorder="1" applyAlignment="1">
      <alignment vertical="center" wrapText="1"/>
    </xf>
    <xf numFmtId="0" fontId="9" fillId="0" borderId="1" xfId="16382" applyFill="1" applyBorder="1" applyAlignment="1" applyProtection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/>
    <xf numFmtId="0" fontId="0" fillId="2" borderId="12" xfId="0" applyFill="1" applyBorder="1"/>
    <xf numFmtId="0" fontId="0" fillId="2" borderId="15" xfId="0" applyFill="1" applyBorder="1"/>
    <xf numFmtId="0" fontId="0" fillId="2" borderId="54" xfId="0" applyFill="1" applyBorder="1" applyAlignment="1">
      <alignment horizontal="center" vertical="center" wrapText="1"/>
    </xf>
    <xf numFmtId="0" fontId="0" fillId="2" borderId="54" xfId="0" applyFill="1" applyBorder="1" applyAlignment="1">
      <alignment horizontal="center"/>
    </xf>
    <xf numFmtId="0" fontId="0" fillId="0" borderId="39" xfId="0" applyBorder="1"/>
    <xf numFmtId="0" fontId="0" fillId="0" borderId="40" xfId="0" applyBorder="1"/>
    <xf numFmtId="0" fontId="0" fillId="0" borderId="17" xfId="0" applyBorder="1"/>
    <xf numFmtId="0" fontId="0" fillId="0" borderId="0" xfId="0" applyFill="1" applyBorder="1" applyAlignment="1">
      <alignment horizontal="center" vertical="center" wrapText="1"/>
    </xf>
    <xf numFmtId="0" fontId="0" fillId="0" borderId="33" xfId="0" applyFill="1" applyBorder="1"/>
    <xf numFmtId="0" fontId="0" fillId="0" borderId="15" xfId="0" applyFill="1" applyBorder="1"/>
    <xf numFmtId="0" fontId="0" fillId="9" borderId="0" xfId="0" applyFill="1"/>
    <xf numFmtId="0" fontId="10" fillId="9" borderId="0" xfId="0" applyFont="1" applyFill="1"/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/>
    <xf numFmtId="0" fontId="0" fillId="2" borderId="7" xfId="0" applyFill="1" applyBorder="1"/>
    <xf numFmtId="0" fontId="0" fillId="7" borderId="1" xfId="0" applyFill="1" applyBorder="1"/>
    <xf numFmtId="0" fontId="9" fillId="7" borderId="1" xfId="16382" applyFill="1" applyBorder="1" applyAlignment="1" applyProtection="1"/>
    <xf numFmtId="0" fontId="0" fillId="7" borderId="6" xfId="0" applyFill="1" applyBorder="1"/>
    <xf numFmtId="0" fontId="29" fillId="0" borderId="0" xfId="7" applyFont="1" applyAlignment="1">
      <alignment horizontal="left" vertical="center"/>
    </xf>
    <xf numFmtId="0" fontId="29" fillId="0" borderId="0" xfId="7" applyFont="1" applyBorder="1" applyAlignment="1">
      <alignment horizontal="left" vertical="center"/>
    </xf>
    <xf numFmtId="0" fontId="2" fillId="0" borderId="0" xfId="16421" applyAlignment="1">
      <alignment horizontal="left" vertical="center"/>
    </xf>
    <xf numFmtId="165" fontId="2" fillId="0" borderId="0" xfId="16421" applyNumberFormat="1" applyBorder="1" applyAlignment="1">
      <alignment horizontal="left" vertical="center"/>
    </xf>
    <xf numFmtId="0" fontId="2" fillId="0" borderId="0" xfId="7" applyAlignment="1">
      <alignment horizontal="left" vertical="center"/>
    </xf>
    <xf numFmtId="0" fontId="2" fillId="0" borderId="0" xfId="7" applyFont="1" applyAlignment="1">
      <alignment horizontal="left" vertical="center"/>
    </xf>
    <xf numFmtId="0" fontId="2" fillId="0" borderId="0" xfId="7" applyBorder="1" applyAlignment="1">
      <alignment horizontal="left" vertical="center"/>
    </xf>
    <xf numFmtId="165" fontId="29" fillId="0" borderId="0" xfId="7" applyNumberFormat="1" applyFont="1" applyBorder="1" applyAlignment="1">
      <alignment horizontal="left" vertical="center"/>
    </xf>
    <xf numFmtId="165" fontId="2" fillId="0" borderId="0" xfId="7" applyNumberFormat="1" applyBorder="1" applyAlignment="1">
      <alignment horizontal="left" vertical="center"/>
    </xf>
    <xf numFmtId="0" fontId="2" fillId="0" borderId="0" xfId="7" applyBorder="1"/>
    <xf numFmtId="0" fontId="0" fillId="2" borderId="37" xfId="0" applyFill="1" applyBorder="1"/>
    <xf numFmtId="49" fontId="0" fillId="3" borderId="53" xfId="0" applyNumberFormat="1" applyFont="1" applyFill="1" applyBorder="1" applyAlignment="1">
      <alignment vertical="center"/>
    </xf>
    <xf numFmtId="0" fontId="2" fillId="0" borderId="13" xfId="7" applyBorder="1" applyAlignment="1">
      <alignment horizontal="left" vertical="center"/>
    </xf>
    <xf numFmtId="165" fontId="2" fillId="0" borderId="13" xfId="16421" applyNumberFormat="1" applyBorder="1" applyAlignment="1">
      <alignment horizontal="left" vertical="center"/>
    </xf>
    <xf numFmtId="49" fontId="0" fillId="3" borderId="54" xfId="0" applyNumberFormat="1" applyFill="1" applyBorder="1"/>
    <xf numFmtId="49" fontId="0" fillId="3" borderId="54" xfId="0" applyNumberFormat="1" applyFont="1" applyFill="1" applyBorder="1"/>
    <xf numFmtId="49" fontId="0" fillId="2" borderId="54" xfId="0" applyNumberFormat="1" applyFill="1" applyBorder="1"/>
    <xf numFmtId="49" fontId="0" fillId="2" borderId="56" xfId="0" applyNumberFormat="1" applyFill="1" applyBorder="1"/>
    <xf numFmtId="0" fontId="2" fillId="0" borderId="16" xfId="7" applyBorder="1"/>
    <xf numFmtId="49" fontId="0" fillId="3" borderId="53" xfId="0" applyNumberFormat="1" applyFill="1" applyBorder="1" applyAlignment="1">
      <alignment vertical="center"/>
    </xf>
    <xf numFmtId="49" fontId="0" fillId="2" borderId="54" xfId="0" applyNumberFormat="1" applyFont="1" applyFill="1" applyBorder="1"/>
    <xf numFmtId="0" fontId="0" fillId="2" borderId="56" xfId="0" applyFill="1" applyBorder="1"/>
    <xf numFmtId="49" fontId="19" fillId="3" borderId="54" xfId="0" applyNumberFormat="1" applyFont="1" applyFill="1" applyBorder="1"/>
    <xf numFmtId="49" fontId="13" fillId="3" borderId="54" xfId="0" applyNumberFormat="1" applyFont="1" applyFill="1" applyBorder="1"/>
    <xf numFmtId="49" fontId="0" fillId="3" borderId="56" xfId="0" applyNumberFormat="1" applyFill="1" applyBorder="1"/>
    <xf numFmtId="49" fontId="0" fillId="2" borderId="56" xfId="0" applyNumberFormat="1" applyFont="1" applyFill="1" applyBorder="1"/>
    <xf numFmtId="49" fontId="0" fillId="3" borderId="54" xfId="0" applyNumberFormat="1" applyFill="1" applyBorder="1" applyAlignment="1">
      <alignment vertical="center" wrapText="1"/>
    </xf>
    <xf numFmtId="0" fontId="2" fillId="0" borderId="40" xfId="7" applyBorder="1"/>
    <xf numFmtId="0" fontId="9" fillId="2" borderId="37" xfId="16382" applyFill="1" applyBorder="1" applyAlignment="1" applyProtection="1"/>
    <xf numFmtId="0" fontId="2" fillId="0" borderId="40" xfId="7" applyBorder="1" applyAlignment="1">
      <alignment horizontal="left" vertical="center"/>
    </xf>
    <xf numFmtId="165" fontId="2" fillId="0" borderId="40" xfId="16421" applyNumberFormat="1" applyBorder="1" applyAlignment="1">
      <alignment horizontal="left" vertical="center"/>
    </xf>
    <xf numFmtId="0" fontId="2" fillId="0" borderId="13" xfId="7" applyBorder="1"/>
    <xf numFmtId="0" fontId="2" fillId="0" borderId="14" xfId="7" applyBorder="1"/>
    <xf numFmtId="0" fontId="2" fillId="0" borderId="17" xfId="7" applyBorder="1"/>
    <xf numFmtId="49" fontId="9" fillId="3" borderId="42" xfId="16382" applyNumberFormat="1" applyFill="1" applyBorder="1" applyAlignment="1" applyProtection="1">
      <alignment vertical="center"/>
    </xf>
    <xf numFmtId="49" fontId="9" fillId="2" borderId="37" xfId="16382" applyNumberFormat="1" applyFont="1" applyFill="1" applyBorder="1" applyAlignment="1" applyProtection="1"/>
    <xf numFmtId="0" fontId="0" fillId="2" borderId="3" xfId="0" applyFill="1" applyBorder="1"/>
    <xf numFmtId="0" fontId="2" fillId="0" borderId="44" xfId="7" applyBorder="1"/>
    <xf numFmtId="0" fontId="9" fillId="2" borderId="4" xfId="16382" applyFill="1" applyBorder="1" applyAlignment="1" applyProtection="1"/>
    <xf numFmtId="49" fontId="0" fillId="2" borderId="4" xfId="0" applyNumberFormat="1" applyFill="1" applyBorder="1"/>
    <xf numFmtId="0" fontId="0" fillId="2" borderId="4" xfId="0" applyFill="1" applyBorder="1"/>
    <xf numFmtId="165" fontId="2" fillId="0" borderId="44" xfId="16421" applyNumberFormat="1" applyBorder="1" applyAlignment="1">
      <alignment horizontal="left" vertical="center"/>
    </xf>
    <xf numFmtId="49" fontId="0" fillId="2" borderId="3" xfId="0" applyNumberFormat="1" applyFill="1" applyBorder="1"/>
    <xf numFmtId="49" fontId="9" fillId="2" borderId="4" xfId="16382" applyNumberFormat="1" applyFont="1" applyFill="1" applyBorder="1" applyAlignment="1" applyProtection="1"/>
    <xf numFmtId="49" fontId="61" fillId="0" borderId="11" xfId="0" applyNumberFormat="1" applyFont="1" applyFill="1" applyBorder="1" applyAlignment="1">
      <alignment horizontal="center" vertical="center"/>
    </xf>
    <xf numFmtId="49" fontId="0" fillId="2" borderId="3" xfId="0" applyNumberFormat="1" applyFont="1" applyFill="1" applyBorder="1"/>
    <xf numFmtId="49" fontId="0" fillId="2" borderId="4" xfId="0" applyNumberFormat="1" applyFont="1" applyFill="1" applyBorder="1"/>
    <xf numFmtId="49" fontId="0" fillId="2" borderId="53" xfId="0" applyNumberFormat="1" applyFont="1" applyFill="1" applyBorder="1"/>
    <xf numFmtId="49" fontId="9" fillId="2" borderId="42" xfId="16382" applyNumberFormat="1" applyFill="1" applyBorder="1" applyAlignment="1" applyProtection="1"/>
    <xf numFmtId="49" fontId="0" fillId="2" borderId="42" xfId="0" applyNumberFormat="1" applyFill="1" applyBorder="1"/>
    <xf numFmtId="49" fontId="0" fillId="2" borderId="51" xfId="0" applyNumberFormat="1" applyFill="1" applyBorder="1"/>
    <xf numFmtId="49" fontId="9" fillId="2" borderId="37" xfId="16382" applyNumberFormat="1" applyFill="1" applyBorder="1" applyAlignment="1" applyProtection="1"/>
    <xf numFmtId="49" fontId="9" fillId="2" borderId="42" xfId="16382" applyNumberFormat="1" applyFont="1" applyFill="1" applyBorder="1" applyAlignment="1" applyProtection="1"/>
    <xf numFmtId="0" fontId="0" fillId="2" borderId="39" xfId="0" applyFill="1" applyBorder="1"/>
    <xf numFmtId="0" fontId="0" fillId="2" borderId="40" xfId="0" applyFill="1" applyBorder="1"/>
    <xf numFmtId="0" fontId="0" fillId="0" borderId="53" xfId="0" applyFill="1" applyBorder="1" applyAlignment="1">
      <alignment vertical="center"/>
    </xf>
    <xf numFmtId="0" fontId="9" fillId="0" borderId="42" xfId="16382" applyFill="1" applyBorder="1" applyAlignment="1" applyProtection="1">
      <alignment vertical="center"/>
    </xf>
    <xf numFmtId="49" fontId="0" fillId="3" borderId="53" xfId="0" applyNumberFormat="1" applyFill="1" applyBorder="1" applyAlignment="1">
      <alignment vertical="center" wrapText="1"/>
    </xf>
    <xf numFmtId="49" fontId="61" fillId="0" borderId="0" xfId="0" applyNumberFormat="1" applyFont="1" applyFill="1" applyBorder="1" applyAlignment="1">
      <alignment vertical="center"/>
    </xf>
    <xf numFmtId="49" fontId="61" fillId="0" borderId="40" xfId="0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0" fillId="3" borderId="6" xfId="0" applyNumberFormat="1" applyFill="1" applyBorder="1" applyAlignment="1">
      <alignment vertical="center" wrapText="1"/>
    </xf>
    <xf numFmtId="165" fontId="9" fillId="0" borderId="0" xfId="16382" applyNumberFormat="1" applyBorder="1" applyAlignment="1" applyProtection="1">
      <alignment horizontal="left" vertical="center"/>
    </xf>
    <xf numFmtId="49" fontId="9" fillId="3" borderId="1" xfId="16382" applyNumberFormat="1" applyFill="1" applyBorder="1" applyAlignment="1" applyProtection="1">
      <alignment vertical="center" wrapText="1"/>
    </xf>
    <xf numFmtId="0" fontId="9" fillId="0" borderId="0" xfId="16382" applyAlignment="1" applyProtection="1"/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9" fillId="0" borderId="0" xfId="16382" applyFill="1" applyAlignment="1" applyProtection="1"/>
    <xf numFmtId="49" fontId="9" fillId="0" borderId="16" xfId="16382" applyNumberFormat="1" applyFill="1" applyBorder="1" applyAlignment="1" applyProtection="1"/>
    <xf numFmtId="0" fontId="0" fillId="0" borderId="1" xfId="0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49" fontId="61" fillId="0" borderId="1" xfId="0" applyNumberFormat="1" applyFont="1" applyFill="1" applyBorder="1" applyAlignment="1">
      <alignment horizontal="left"/>
    </xf>
    <xf numFmtId="49" fontId="64" fillId="5" borderId="1" xfId="0" applyNumberFormat="1" applyFont="1" applyFill="1" applyBorder="1" applyAlignment="1">
      <alignment horizontal="left"/>
    </xf>
    <xf numFmtId="49" fontId="64" fillId="37" borderId="1" xfId="0" applyNumberFormat="1" applyFont="1" applyFill="1" applyBorder="1" applyAlignment="1">
      <alignment horizontal="left"/>
    </xf>
    <xf numFmtId="0" fontId="0" fillId="38" borderId="0" xfId="0" applyFill="1"/>
    <xf numFmtId="0" fontId="8" fillId="38" borderId="3" xfId="0" applyFont="1" applyFill="1" applyBorder="1" applyAlignment="1">
      <alignment horizontal="center" vertical="center" wrapText="1"/>
    </xf>
    <xf numFmtId="0" fontId="8" fillId="38" borderId="4" xfId="0" applyFont="1" applyFill="1" applyBorder="1" applyAlignment="1">
      <alignment horizontal="center" vertical="center" wrapText="1"/>
    </xf>
    <xf numFmtId="0" fontId="0" fillId="38" borderId="0" xfId="0" applyFill="1" applyAlignment="1">
      <alignment horizontal="center" vertical="center" wrapText="1"/>
    </xf>
    <xf numFmtId="49" fontId="61" fillId="38" borderId="40" xfId="0" applyNumberFormat="1" applyFont="1" applyFill="1" applyBorder="1" applyAlignment="1">
      <alignment vertical="center"/>
    </xf>
    <xf numFmtId="49" fontId="11" fillId="38" borderId="0" xfId="0" applyNumberFormat="1" applyFont="1" applyFill="1" applyBorder="1" applyAlignment="1"/>
    <xf numFmtId="0" fontId="65" fillId="0" borderId="0" xfId="0" applyFont="1" applyBorder="1" applyAlignment="1">
      <alignment vertical="center"/>
    </xf>
    <xf numFmtId="0" fontId="66" fillId="0" borderId="0" xfId="0" applyFont="1" applyBorder="1" applyAlignment="1">
      <alignment vertical="center"/>
    </xf>
    <xf numFmtId="0" fontId="0" fillId="38" borderId="0" xfId="0" applyFill="1" applyProtection="1">
      <protection locked="0"/>
    </xf>
    <xf numFmtId="0" fontId="0" fillId="38" borderId="0" xfId="0" applyFont="1" applyFill="1" applyProtection="1">
      <protection locked="0"/>
    </xf>
    <xf numFmtId="0" fontId="17" fillId="38" borderId="0" xfId="0" applyFont="1" applyFill="1" applyAlignment="1"/>
    <xf numFmtId="0" fontId="16" fillId="38" borderId="11" xfId="0" applyFont="1" applyFill="1" applyBorder="1" applyAlignment="1">
      <alignment horizontal="center" vertical="center" wrapText="1"/>
    </xf>
    <xf numFmtId="0" fontId="15" fillId="38" borderId="0" xfId="0" applyFont="1" applyFill="1"/>
    <xf numFmtId="0" fontId="16" fillId="38" borderId="0" xfId="0" applyFont="1" applyFill="1" applyBorder="1" applyAlignment="1">
      <alignment vertical="center" textRotation="255"/>
    </xf>
    <xf numFmtId="0" fontId="0" fillId="38" borderId="0" xfId="0" applyFill="1" applyBorder="1" applyAlignment="1" applyProtection="1">
      <alignment horizontal="center" vertical="center"/>
    </xf>
    <xf numFmtId="0" fontId="0" fillId="38" borderId="0" xfId="0" applyFill="1" applyProtection="1"/>
    <xf numFmtId="0" fontId="16" fillId="38" borderId="18" xfId="0" applyFont="1" applyFill="1" applyBorder="1" applyAlignment="1">
      <alignment horizontal="center" vertical="center"/>
    </xf>
    <xf numFmtId="0" fontId="16" fillId="38" borderId="40" xfId="0" applyFont="1" applyFill="1" applyBorder="1" applyAlignment="1">
      <alignment horizontal="center" vertical="center"/>
    </xf>
    <xf numFmtId="0" fontId="58" fillId="38" borderId="19" xfId="0" applyFont="1" applyFill="1" applyBorder="1" applyAlignment="1"/>
    <xf numFmtId="0" fontId="15" fillId="38" borderId="0" xfId="0" applyFont="1" applyFill="1" applyBorder="1" applyAlignment="1" applyProtection="1"/>
    <xf numFmtId="166" fontId="15" fillId="38" borderId="0" xfId="0" applyNumberFormat="1" applyFont="1" applyFill="1" applyBorder="1" applyAlignment="1" applyProtection="1"/>
    <xf numFmtId="0" fontId="16" fillId="38" borderId="0" xfId="0" applyFont="1" applyFill="1" applyBorder="1" applyAlignment="1">
      <alignment horizontal="center" vertical="center" textRotation="255"/>
    </xf>
    <xf numFmtId="0" fontId="15" fillId="38" borderId="0" xfId="0" applyFont="1" applyFill="1" applyBorder="1" applyAlignment="1" applyProtection="1">
      <alignment horizontal="center" vertical="center"/>
    </xf>
    <xf numFmtId="166" fontId="15" fillId="38" borderId="0" xfId="0" applyNumberFormat="1" applyFont="1" applyFill="1" applyBorder="1" applyAlignment="1" applyProtection="1">
      <alignment vertical="center"/>
    </xf>
    <xf numFmtId="166" fontId="15" fillId="38" borderId="0" xfId="0" applyNumberFormat="1" applyFont="1" applyFill="1" applyProtection="1"/>
    <xf numFmtId="0" fontId="16" fillId="38" borderId="0" xfId="0" applyFont="1" applyFill="1" applyBorder="1" applyAlignment="1">
      <alignment horizontal="center" vertical="center"/>
    </xf>
    <xf numFmtId="166" fontId="15" fillId="38" borderId="0" xfId="0" applyNumberFormat="1" applyFont="1" applyFill="1" applyBorder="1" applyProtection="1"/>
    <xf numFmtId="0" fontId="15" fillId="38" borderId="0" xfId="0" applyFont="1" applyFill="1" applyAlignment="1"/>
    <xf numFmtId="0" fontId="8" fillId="38" borderId="57" xfId="0" applyFont="1" applyFill="1" applyBorder="1" applyProtection="1"/>
    <xf numFmtId="0" fontId="8" fillId="38" borderId="58" xfId="0" applyFont="1" applyFill="1" applyBorder="1" applyProtection="1"/>
    <xf numFmtId="0" fontId="8" fillId="38" borderId="47" xfId="0" applyFont="1" applyFill="1" applyBorder="1" applyProtection="1"/>
    <xf numFmtId="0" fontId="0" fillId="4" borderId="0" xfId="0" applyFill="1" applyProtection="1">
      <protection locked="0"/>
    </xf>
    <xf numFmtId="0" fontId="0" fillId="4" borderId="0" xfId="0" applyFont="1" applyFill="1" applyProtection="1">
      <protection locked="0"/>
    </xf>
    <xf numFmtId="0" fontId="17" fillId="4" borderId="0" xfId="0" applyFont="1" applyFill="1" applyAlignment="1"/>
    <xf numFmtId="0" fontId="16" fillId="4" borderId="11" xfId="0" applyFont="1" applyFill="1" applyBorder="1" applyAlignment="1">
      <alignment horizontal="center" vertical="center" wrapText="1"/>
    </xf>
    <xf numFmtId="0" fontId="15" fillId="4" borderId="0" xfId="0" applyFont="1" applyFill="1"/>
    <xf numFmtId="0" fontId="16" fillId="4" borderId="0" xfId="0" applyFont="1" applyFill="1" applyBorder="1" applyAlignment="1">
      <alignment vertical="center" textRotation="255"/>
    </xf>
    <xf numFmtId="0" fontId="0" fillId="4" borderId="0" xfId="0" applyFill="1" applyBorder="1" applyAlignment="1" applyProtection="1">
      <alignment horizontal="center" vertical="center"/>
    </xf>
    <xf numFmtId="0" fontId="0" fillId="4" borderId="0" xfId="0" applyFill="1" applyProtection="1"/>
    <xf numFmtId="0" fontId="16" fillId="4" borderId="18" xfId="0" applyFont="1" applyFill="1" applyBorder="1" applyAlignment="1">
      <alignment horizontal="center" vertical="center"/>
    </xf>
    <xf numFmtId="0" fontId="16" fillId="4" borderId="40" xfId="0" applyFont="1" applyFill="1" applyBorder="1" applyAlignment="1">
      <alignment horizontal="center" vertical="center"/>
    </xf>
    <xf numFmtId="0" fontId="58" fillId="4" borderId="19" xfId="0" applyFont="1" applyFill="1" applyBorder="1" applyAlignment="1"/>
    <xf numFmtId="0" fontId="15" fillId="4" borderId="0" xfId="0" applyFont="1" applyFill="1" applyBorder="1" applyAlignment="1" applyProtection="1"/>
    <xf numFmtId="166" fontId="15" fillId="4" borderId="0" xfId="0" applyNumberFormat="1" applyFont="1" applyFill="1" applyBorder="1" applyAlignment="1" applyProtection="1"/>
    <xf numFmtId="0" fontId="16" fillId="4" borderId="0" xfId="0" applyFont="1" applyFill="1" applyBorder="1" applyAlignment="1">
      <alignment horizontal="center" vertical="center" textRotation="255"/>
    </xf>
    <xf numFmtId="0" fontId="15" fillId="4" borderId="0" xfId="0" applyFont="1" applyFill="1" applyBorder="1" applyAlignment="1" applyProtection="1">
      <alignment horizontal="center" vertical="center"/>
    </xf>
    <xf numFmtId="166" fontId="15" fillId="4" borderId="0" xfId="0" applyNumberFormat="1" applyFont="1" applyFill="1" applyBorder="1" applyAlignment="1" applyProtection="1">
      <alignment vertical="center"/>
    </xf>
    <xf numFmtId="166" fontId="15" fillId="4" borderId="0" xfId="0" applyNumberFormat="1" applyFont="1" applyFill="1" applyProtection="1"/>
    <xf numFmtId="0" fontId="16" fillId="4" borderId="0" xfId="0" applyFont="1" applyFill="1" applyBorder="1" applyAlignment="1">
      <alignment horizontal="center" vertical="center"/>
    </xf>
    <xf numFmtId="166" fontId="15" fillId="4" borderId="0" xfId="0" applyNumberFormat="1" applyFont="1" applyFill="1" applyBorder="1" applyProtection="1"/>
    <xf numFmtId="0" fontId="15" fillId="4" borderId="0" xfId="0" applyFont="1" applyFill="1" applyAlignment="1" applyProtection="1"/>
    <xf numFmtId="0" fontId="15" fillId="4" borderId="0" xfId="0" applyFont="1" applyFill="1" applyAlignment="1"/>
    <xf numFmtId="0" fontId="8" fillId="4" borderId="57" xfId="0" applyFont="1" applyFill="1" applyBorder="1" applyProtection="1"/>
    <xf numFmtId="0" fontId="8" fillId="4" borderId="58" xfId="0" applyFont="1" applyFill="1" applyBorder="1" applyProtection="1"/>
    <xf numFmtId="0" fontId="8" fillId="4" borderId="47" xfId="0" applyFont="1" applyFill="1" applyBorder="1" applyProtection="1"/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8" fillId="0" borderId="71" xfId="0" applyFont="1" applyFill="1" applyBorder="1" applyAlignment="1">
      <alignment horizontal="center"/>
    </xf>
    <xf numFmtId="0" fontId="18" fillId="0" borderId="72" xfId="0" applyFont="1" applyFill="1" applyBorder="1" applyAlignment="1">
      <alignment horizontal="center"/>
    </xf>
    <xf numFmtId="0" fontId="18" fillId="0" borderId="73" xfId="0" applyFont="1" applyFill="1" applyBorder="1" applyAlignment="1">
      <alignment horizontal="center"/>
    </xf>
    <xf numFmtId="0" fontId="0" fillId="0" borderId="77" xfId="0" applyFill="1" applyBorder="1" applyAlignment="1">
      <alignment horizontal="center"/>
    </xf>
    <xf numFmtId="0" fontId="0" fillId="0" borderId="40" xfId="0" applyFill="1" applyBorder="1"/>
    <xf numFmtId="0" fontId="0" fillId="0" borderId="17" xfId="0" applyFill="1" applyBorder="1"/>
    <xf numFmtId="0" fontId="15" fillId="0" borderId="74" xfId="0" applyFont="1" applyFill="1" applyBorder="1" applyAlignment="1">
      <alignment horizontal="center" vertical="center" wrapText="1"/>
    </xf>
    <xf numFmtId="3" fontId="15" fillId="0" borderId="75" xfId="0" applyNumberFormat="1" applyFont="1" applyFill="1" applyBorder="1" applyAlignment="1">
      <alignment horizontal="center" vertical="center" wrapText="1"/>
    </xf>
    <xf numFmtId="0" fontId="15" fillId="0" borderId="75" xfId="0" applyFont="1" applyFill="1" applyBorder="1" applyAlignment="1">
      <alignment horizontal="center" vertical="center" wrapText="1"/>
    </xf>
    <xf numFmtId="14" fontId="15" fillId="0" borderId="75" xfId="0" applyNumberFormat="1" applyFont="1" applyFill="1" applyBorder="1" applyAlignment="1">
      <alignment horizontal="center" vertical="center" wrapText="1"/>
    </xf>
    <xf numFmtId="0" fontId="15" fillId="0" borderId="76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3" fontId="18" fillId="0" borderId="27" xfId="0" applyNumberFormat="1" applyFont="1" applyFill="1" applyBorder="1" applyAlignment="1">
      <alignment horizontal="center"/>
    </xf>
    <xf numFmtId="0" fontId="15" fillId="0" borderId="72" xfId="0" applyFont="1" applyFill="1" applyBorder="1" applyAlignment="1">
      <alignment horizontal="center" vertical="center" wrapText="1"/>
    </xf>
    <xf numFmtId="3" fontId="15" fillId="0" borderId="72" xfId="0" applyNumberFormat="1" applyFont="1" applyFill="1" applyBorder="1" applyAlignment="1">
      <alignment horizontal="center" vertical="center" wrapText="1"/>
    </xf>
    <xf numFmtId="14" fontId="15" fillId="0" borderId="72" xfId="0" applyNumberFormat="1" applyFont="1" applyFill="1" applyBorder="1" applyAlignment="1">
      <alignment horizontal="center" vertical="center" wrapText="1"/>
    </xf>
    <xf numFmtId="0" fontId="9" fillId="3" borderId="43" xfId="16382" applyFill="1" applyBorder="1" applyAlignment="1" applyProtection="1">
      <alignment horizontal="left" vertical="center"/>
    </xf>
    <xf numFmtId="0" fontId="0" fillId="0" borderId="72" xfId="0" applyFill="1" applyBorder="1"/>
    <xf numFmtId="49" fontId="0" fillId="2" borderId="72" xfId="0" applyNumberFormat="1" applyFill="1" applyBorder="1"/>
    <xf numFmtId="0" fontId="0" fillId="0" borderId="73" xfId="0" applyFill="1" applyBorder="1"/>
    <xf numFmtId="49" fontId="0" fillId="2" borderId="78" xfId="0" applyNumberFormat="1" applyFill="1" applyBorder="1"/>
    <xf numFmtId="49" fontId="0" fillId="2" borderId="81" xfId="0" applyNumberFormat="1" applyFill="1" applyBorder="1"/>
    <xf numFmtId="0" fontId="0" fillId="2" borderId="53" xfId="0" applyFill="1" applyBorder="1"/>
    <xf numFmtId="0" fontId="0" fillId="2" borderId="42" xfId="0" applyFill="1" applyBorder="1"/>
    <xf numFmtId="49" fontId="9" fillId="2" borderId="81" xfId="16382" applyNumberFormat="1" applyFont="1" applyFill="1" applyBorder="1" applyAlignment="1" applyProtection="1"/>
    <xf numFmtId="0" fontId="9" fillId="2" borderId="43" xfId="16382" applyFill="1" applyBorder="1" applyAlignment="1" applyProtection="1"/>
    <xf numFmtId="49" fontId="0" fillId="3" borderId="42" xfId="0" applyNumberFormat="1" applyFont="1" applyFill="1" applyBorder="1" applyAlignment="1">
      <alignment vertical="center"/>
    </xf>
    <xf numFmtId="49" fontId="0" fillId="2" borderId="77" xfId="0" applyNumberFormat="1" applyFill="1" applyBorder="1"/>
    <xf numFmtId="0" fontId="18" fillId="0" borderId="80" xfId="0" applyFont="1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49" fontId="0" fillId="0" borderId="0" xfId="0" applyNumberFormat="1" applyFill="1" applyBorder="1" applyAlignment="1">
      <alignment vertical="center"/>
    </xf>
    <xf numFmtId="49" fontId="9" fillId="0" borderId="0" xfId="16382" applyNumberFormat="1" applyFill="1" applyBorder="1" applyAlignment="1" applyProtection="1">
      <alignment vertical="center"/>
    </xf>
    <xf numFmtId="0" fontId="18" fillId="0" borderId="0" xfId="0" applyFont="1" applyFill="1" applyBorder="1" applyAlignment="1">
      <alignment vertical="center"/>
    </xf>
    <xf numFmtId="0" fontId="9" fillId="0" borderId="0" xfId="16382" applyFill="1" applyBorder="1" applyAlignment="1" applyProtection="1"/>
    <xf numFmtId="49" fontId="0" fillId="0" borderId="0" xfId="0" applyNumberFormat="1" applyFill="1" applyBorder="1" applyAlignment="1">
      <alignment vertical="center" wrapText="1"/>
    </xf>
    <xf numFmtId="49" fontId="9" fillId="0" borderId="0" xfId="16382" applyNumberFormat="1" applyFill="1" applyBorder="1" applyAlignment="1" applyProtection="1"/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49" fontId="9" fillId="0" borderId="0" xfId="16382" applyNumberFormat="1" applyFill="1" applyBorder="1" applyAlignment="1" applyProtection="1">
      <alignment vertical="center" wrapText="1"/>
    </xf>
    <xf numFmtId="0" fontId="18" fillId="0" borderId="0" xfId="0" applyFont="1" applyFill="1" applyBorder="1" applyAlignment="1">
      <alignment horizontal="center" vertical="center"/>
    </xf>
    <xf numFmtId="0" fontId="0" fillId="0" borderId="42" xfId="0" applyFill="1" applyBorder="1"/>
    <xf numFmtId="0" fontId="0" fillId="0" borderId="43" xfId="0" applyFill="1" applyBorder="1"/>
    <xf numFmtId="0" fontId="18" fillId="0" borderId="59" xfId="0" applyFont="1" applyFill="1" applyBorder="1" applyAlignment="1">
      <alignment horizontal="center"/>
    </xf>
    <xf numFmtId="49" fontId="0" fillId="3" borderId="8" xfId="0" applyNumberFormat="1" applyFill="1" applyBorder="1"/>
    <xf numFmtId="49" fontId="61" fillId="38" borderId="0" xfId="0" applyNumberFormat="1" applyFont="1" applyFill="1" applyBorder="1" applyAlignment="1">
      <alignment horizontal="center" vertical="center" wrapText="1"/>
    </xf>
    <xf numFmtId="49" fontId="0" fillId="2" borderId="75" xfId="0" applyNumberFormat="1" applyFill="1" applyBorder="1"/>
    <xf numFmtId="0" fontId="16" fillId="0" borderId="0" xfId="0" applyFont="1" applyFill="1" applyBorder="1" applyAlignment="1">
      <alignment horizontal="center"/>
    </xf>
    <xf numFmtId="3" fontId="18" fillId="0" borderId="40" xfId="0" applyNumberFormat="1" applyFont="1" applyFill="1" applyBorder="1" applyAlignment="1">
      <alignment horizontal="center"/>
    </xf>
    <xf numFmtId="14" fontId="15" fillId="0" borderId="79" xfId="0" applyNumberFormat="1" applyFont="1" applyFill="1" applyBorder="1" applyAlignment="1">
      <alignment horizontal="center" vertical="center" wrapText="1"/>
    </xf>
    <xf numFmtId="0" fontId="0" fillId="0" borderId="83" xfId="0" applyFill="1" applyBorder="1" applyAlignment="1">
      <alignment vertical="center" wrapText="1"/>
    </xf>
    <xf numFmtId="49" fontId="0" fillId="3" borderId="71" xfId="0" applyNumberFormat="1" applyFill="1" applyBorder="1" applyAlignment="1">
      <alignment vertical="center" wrapText="1"/>
    </xf>
    <xf numFmtId="49" fontId="0" fillId="3" borderId="80" xfId="0" applyNumberFormat="1" applyFill="1" applyBorder="1" applyAlignment="1">
      <alignment vertical="center" wrapText="1"/>
    </xf>
    <xf numFmtId="49" fontId="0" fillId="3" borderId="84" xfId="0" applyNumberFormat="1" applyFill="1" applyBorder="1" applyAlignment="1">
      <alignment vertical="center" wrapText="1"/>
    </xf>
    <xf numFmtId="3" fontId="15" fillId="0" borderId="0" xfId="0" applyNumberFormat="1" applyFont="1" applyFill="1" applyBorder="1" applyAlignment="1">
      <alignment horizontal="center" vertical="center" wrapText="1"/>
    </xf>
    <xf numFmtId="14" fontId="15" fillId="0" borderId="0" xfId="0" applyNumberFormat="1" applyFont="1" applyFill="1" applyBorder="1" applyAlignment="1">
      <alignment horizontal="center" vertical="center" wrapText="1"/>
    </xf>
    <xf numFmtId="49" fontId="9" fillId="3" borderId="84" xfId="16382" applyNumberFormat="1" applyFill="1" applyBorder="1" applyAlignment="1" applyProtection="1">
      <alignment vertical="center" wrapText="1"/>
    </xf>
    <xf numFmtId="0" fontId="15" fillId="42" borderId="26" xfId="0" applyFont="1" applyFill="1" applyBorder="1" applyAlignment="1" applyProtection="1">
      <alignment horizontal="center" vertical="center"/>
    </xf>
    <xf numFmtId="166" fontId="15" fillId="42" borderId="14" xfId="0" applyNumberFormat="1" applyFont="1" applyFill="1" applyBorder="1" applyAlignment="1" applyProtection="1">
      <alignment vertical="center"/>
    </xf>
    <xf numFmtId="0" fontId="15" fillId="42" borderId="7" xfId="0" applyFont="1" applyFill="1" applyBorder="1" applyAlignment="1" applyProtection="1">
      <alignment horizontal="center" vertical="center"/>
    </xf>
    <xf numFmtId="166" fontId="15" fillId="42" borderId="16" xfId="0" applyNumberFormat="1" applyFont="1" applyFill="1" applyBorder="1" applyAlignment="1" applyProtection="1">
      <alignment vertical="center"/>
    </xf>
    <xf numFmtId="0" fontId="15" fillId="42" borderId="27" xfId="0" applyFont="1" applyFill="1" applyBorder="1" applyAlignment="1" applyProtection="1">
      <alignment horizontal="center" vertical="center"/>
    </xf>
    <xf numFmtId="166" fontId="15" fillId="42" borderId="17" xfId="0" applyNumberFormat="1" applyFont="1" applyFill="1" applyBorder="1" applyAlignment="1" applyProtection="1">
      <alignment vertical="center"/>
    </xf>
    <xf numFmtId="0" fontId="15" fillId="41" borderId="29" xfId="0" applyFont="1" applyFill="1" applyBorder="1" applyAlignment="1" applyProtection="1">
      <alignment horizontal="center" vertical="center"/>
    </xf>
    <xf numFmtId="0" fontId="8" fillId="42" borderId="18" xfId="0" applyFont="1" applyFill="1" applyBorder="1" applyAlignment="1" applyProtection="1">
      <alignment horizontal="center" vertical="center"/>
    </xf>
    <xf numFmtId="0" fontId="8" fillId="42" borderId="11" xfId="0" applyFont="1" applyFill="1" applyBorder="1" applyAlignment="1" applyProtection="1">
      <alignment horizontal="center" vertical="center"/>
    </xf>
    <xf numFmtId="0" fontId="22" fillId="42" borderId="15" xfId="0" applyFont="1" applyFill="1" applyBorder="1" applyAlignment="1" applyProtection="1">
      <alignment horizontal="center" vertical="center"/>
    </xf>
    <xf numFmtId="0" fontId="21" fillId="42" borderId="20" xfId="0" applyFont="1" applyFill="1" applyBorder="1" applyAlignment="1" applyProtection="1">
      <alignment horizontal="center" vertical="center"/>
    </xf>
    <xf numFmtId="0" fontId="15" fillId="41" borderId="28" xfId="0" applyFont="1" applyFill="1" applyBorder="1" applyAlignment="1" applyProtection="1">
      <alignment horizontal="center" vertical="center"/>
    </xf>
    <xf numFmtId="166" fontId="15" fillId="41" borderId="14" xfId="0" applyNumberFormat="1" applyFont="1" applyFill="1" applyBorder="1" applyProtection="1"/>
    <xf numFmtId="166" fontId="15" fillId="41" borderId="17" xfId="0" applyNumberFormat="1" applyFont="1" applyFill="1" applyBorder="1" applyProtection="1"/>
    <xf numFmtId="0" fontId="22" fillId="41" borderId="12" xfId="0" applyFont="1" applyFill="1" applyBorder="1" applyAlignment="1" applyProtection="1">
      <alignment horizontal="center" vertical="center"/>
    </xf>
    <xf numFmtId="0" fontId="21" fillId="41" borderId="20" xfId="0" applyFont="1" applyFill="1" applyBorder="1" applyAlignment="1" applyProtection="1">
      <alignment horizontal="center" vertical="center"/>
    </xf>
    <xf numFmtId="0" fontId="22" fillId="7" borderId="15" xfId="0" applyFont="1" applyFill="1" applyBorder="1" applyAlignment="1" applyProtection="1">
      <alignment horizontal="center" vertical="center"/>
    </xf>
    <xf numFmtId="0" fontId="22" fillId="40" borderId="12" xfId="0" applyFont="1" applyFill="1" applyBorder="1" applyAlignment="1" applyProtection="1">
      <alignment horizontal="center" vertical="center"/>
    </xf>
    <xf numFmtId="0" fontId="0" fillId="0" borderId="86" xfId="0" applyBorder="1"/>
    <xf numFmtId="49" fontId="61" fillId="0" borderId="86" xfId="0" applyNumberFormat="1" applyFont="1" applyFill="1" applyBorder="1" applyAlignment="1">
      <alignment horizontal="left"/>
    </xf>
    <xf numFmtId="49" fontId="61" fillId="0" borderId="86" xfId="0" applyNumberFormat="1" applyFont="1" applyBorder="1" applyAlignment="1">
      <alignment horizontal="left"/>
    </xf>
    <xf numFmtId="49" fontId="61" fillId="0" borderId="86" xfId="0" applyNumberFormat="1" applyFont="1" applyFill="1" applyBorder="1" applyAlignment="1">
      <alignment vertical="center"/>
    </xf>
    <xf numFmtId="0" fontId="0" fillId="2" borderId="86" xfId="0" applyFill="1" applyBorder="1" applyAlignment="1">
      <alignment horizont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Fill="1"/>
    <xf numFmtId="49" fontId="0" fillId="0" borderId="42" xfId="0" applyNumberFormat="1" applyFill="1" applyBorder="1" applyAlignment="1">
      <alignment vertical="center"/>
    </xf>
    <xf numFmtId="49" fontId="0" fillId="7" borderId="1" xfId="0" applyNumberFormat="1" applyFill="1" applyBorder="1"/>
    <xf numFmtId="49" fontId="9" fillId="3" borderId="6" xfId="16382" applyNumberFormat="1" applyFill="1" applyBorder="1" applyAlignment="1" applyProtection="1">
      <alignment vertical="center" wrapText="1"/>
    </xf>
    <xf numFmtId="0" fontId="0" fillId="0" borderId="86" xfId="0" applyFill="1" applyBorder="1"/>
    <xf numFmtId="0" fontId="69" fillId="0" borderId="86" xfId="0" applyFont="1" applyBorder="1"/>
    <xf numFmtId="0" fontId="0" fillId="2" borderId="0" xfId="0" applyFill="1" applyAlignment="1">
      <alignment horizontal="center"/>
    </xf>
    <xf numFmtId="0" fontId="21" fillId="40" borderId="34" xfId="0" applyFont="1" applyFill="1" applyBorder="1" applyAlignment="1" applyProtection="1">
      <alignment horizontal="center" vertical="center"/>
    </xf>
    <xf numFmtId="0" fontId="21" fillId="7" borderId="34" xfId="0" applyFont="1" applyFill="1" applyBorder="1" applyAlignment="1" applyProtection="1">
      <alignment horizontal="center" vertical="center"/>
    </xf>
    <xf numFmtId="0" fontId="61" fillId="0" borderId="0" xfId="0" applyFont="1" applyFill="1" applyBorder="1" applyAlignment="1">
      <alignment horizontal="center" vertical="center" wrapText="1"/>
    </xf>
    <xf numFmtId="49" fontId="0" fillId="0" borderId="86" xfId="0" applyNumberFormat="1" applyFill="1" applyBorder="1"/>
    <xf numFmtId="0" fontId="0" fillId="0" borderId="86" xfId="0" applyFill="1" applyBorder="1" applyAlignment="1">
      <alignment wrapText="1"/>
    </xf>
    <xf numFmtId="0" fontId="0" fillId="0" borderId="80" xfId="0" applyFill="1" applyBorder="1" applyAlignment="1">
      <alignment vertical="center" wrapText="1"/>
    </xf>
    <xf numFmtId="0" fontId="0" fillId="0" borderId="86" xfId="0" applyFill="1" applyBorder="1" applyAlignment="1">
      <alignment vertical="center"/>
    </xf>
    <xf numFmtId="49" fontId="0" fillId="0" borderId="86" xfId="0" applyNumberFormat="1" applyFill="1" applyBorder="1" applyAlignment="1">
      <alignment vertical="center"/>
    </xf>
    <xf numFmtId="49" fontId="0" fillId="3" borderId="86" xfId="0" applyNumberFormat="1" applyFill="1" applyBorder="1" applyAlignment="1">
      <alignment vertical="center"/>
    </xf>
    <xf numFmtId="0" fontId="9" fillId="0" borderId="86" xfId="16382" applyFill="1" applyBorder="1" applyAlignment="1" applyProtection="1">
      <alignment vertical="center"/>
    </xf>
    <xf numFmtId="0" fontId="9" fillId="0" borderId="86" xfId="16382" applyFill="1" applyBorder="1" applyAlignment="1" applyProtection="1"/>
    <xf numFmtId="0" fontId="0" fillId="0" borderId="86" xfId="0" applyBorder="1"/>
    <xf numFmtId="0" fontId="0" fillId="0" borderId="0" xfId="0" applyFill="1"/>
    <xf numFmtId="0" fontId="0" fillId="0" borderId="86" xfId="0" applyFill="1" applyBorder="1"/>
    <xf numFmtId="0" fontId="0" fillId="0" borderId="87" xfId="0" applyFill="1" applyBorder="1"/>
    <xf numFmtId="49" fontId="0" fillId="0" borderId="87" xfId="0" applyNumberFormat="1" applyFill="1" applyBorder="1"/>
    <xf numFmtId="0" fontId="0" fillId="2" borderId="1" xfId="0" applyFill="1" applyBorder="1" applyAlignment="1">
      <alignment horizontal="center" wrapText="1"/>
    </xf>
    <xf numFmtId="0" fontId="0" fillId="2" borderId="9" xfId="0" applyFill="1" applyBorder="1"/>
    <xf numFmtId="0" fontId="15" fillId="5" borderId="26" xfId="0" applyFont="1" applyFill="1" applyBorder="1" applyAlignment="1" applyProtection="1">
      <alignment horizontal="center" vertical="center"/>
    </xf>
    <xf numFmtId="0" fontId="15" fillId="5" borderId="27" xfId="0" applyFont="1" applyFill="1" applyBorder="1" applyAlignment="1" applyProtection="1">
      <alignment horizontal="center" vertical="center"/>
    </xf>
    <xf numFmtId="0" fontId="21" fillId="39" borderId="20" xfId="0" applyFont="1" applyFill="1" applyBorder="1" applyAlignment="1" applyProtection="1">
      <alignment horizontal="center" vertical="center"/>
    </xf>
    <xf numFmtId="0" fontId="21" fillId="39" borderId="34" xfId="0" applyFont="1" applyFill="1" applyBorder="1" applyAlignment="1" applyProtection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86" xfId="0" applyFill="1" applyBorder="1"/>
    <xf numFmtId="49" fontId="0" fillId="3" borderId="86" xfId="0" applyNumberFormat="1" applyFill="1" applyBorder="1"/>
    <xf numFmtId="0" fontId="0" fillId="0" borderId="86" xfId="0" applyFill="1" applyBorder="1" applyAlignment="1"/>
    <xf numFmtId="3" fontId="0" fillId="0" borderId="86" xfId="0" applyNumberFormat="1" applyFill="1" applyBorder="1"/>
    <xf numFmtId="49" fontId="0" fillId="3" borderId="88" xfId="0" applyNumberFormat="1" applyFill="1" applyBorder="1" applyAlignment="1">
      <alignment vertical="center" wrapText="1"/>
    </xf>
    <xf numFmtId="49" fontId="0" fillId="3" borderId="86" xfId="0" applyNumberFormat="1" applyFill="1" applyBorder="1" applyAlignment="1">
      <alignment vertical="center" wrapText="1"/>
    </xf>
    <xf numFmtId="1" fontId="25" fillId="0" borderId="0" xfId="0" applyNumberFormat="1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left" wrapText="1"/>
    </xf>
    <xf numFmtId="1" fontId="25" fillId="0" borderId="0" xfId="0" applyNumberFormat="1" applyFont="1" applyFill="1" applyBorder="1" applyAlignment="1">
      <alignment horizontal="center" wrapText="1"/>
    </xf>
    <xf numFmtId="0" fontId="25" fillId="0" borderId="0" xfId="0" applyFont="1" applyFill="1" applyBorder="1" applyAlignment="1">
      <alignment horizontal="center" wrapText="1"/>
    </xf>
    <xf numFmtId="0" fontId="25" fillId="0" borderId="0" xfId="0" applyFont="1" applyFill="1" applyBorder="1" applyAlignment="1">
      <alignment horizontal="center"/>
    </xf>
    <xf numFmtId="0" fontId="25" fillId="0" borderId="0" xfId="0" applyFont="1" applyFill="1" applyBorder="1"/>
    <xf numFmtId="0" fontId="25" fillId="0" borderId="0" xfId="0" quotePrefix="1" applyFont="1" applyFill="1" applyBorder="1"/>
    <xf numFmtId="0" fontId="25" fillId="0" borderId="0" xfId="0" applyFont="1" applyBorder="1" applyAlignment="1">
      <alignment wrapText="1"/>
    </xf>
    <xf numFmtId="1" fontId="25" fillId="0" borderId="0" xfId="0" applyNumberFormat="1" applyFont="1" applyBorder="1" applyAlignment="1">
      <alignment horizontal="left"/>
    </xf>
    <xf numFmtId="0" fontId="25" fillId="0" borderId="0" xfId="0" applyFont="1" applyBorder="1" applyAlignment="1">
      <alignment horizontal="left"/>
    </xf>
    <xf numFmtId="1" fontId="25" fillId="0" borderId="0" xfId="0" applyNumberFormat="1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6" borderId="0" xfId="0" applyFont="1" applyFill="1" applyBorder="1"/>
    <xf numFmtId="0" fontId="25" fillId="0" borderId="0" xfId="0" applyFont="1" applyBorder="1"/>
    <xf numFmtId="165" fontId="25" fillId="0" borderId="86" xfId="0" applyNumberFormat="1" applyFont="1" applyBorder="1" applyAlignment="1">
      <alignment horizontal="center"/>
    </xf>
    <xf numFmtId="0" fontId="2" fillId="0" borderId="86" xfId="16404" applyNumberFormat="1" applyFont="1" applyBorder="1" applyAlignment="1">
      <alignment horizontal="left"/>
    </xf>
    <xf numFmtId="0" fontId="2" fillId="0" borderId="86" xfId="16402" applyNumberFormat="1" applyFont="1" applyBorder="1" applyAlignment="1">
      <alignment horizontal="left"/>
    </xf>
    <xf numFmtId="0" fontId="72" fillId="0" borderId="0" xfId="0" applyFont="1"/>
    <xf numFmtId="1" fontId="25" fillId="0" borderId="0" xfId="0" applyNumberFormat="1" applyFont="1" applyFill="1" applyBorder="1" applyAlignment="1">
      <alignment horizontal="left"/>
    </xf>
    <xf numFmtId="0" fontId="25" fillId="0" borderId="0" xfId="0" applyFont="1" applyFill="1" applyBorder="1" applyAlignment="1">
      <alignment horizontal="left"/>
    </xf>
    <xf numFmtId="1" fontId="25" fillId="0" borderId="0" xfId="0" applyNumberFormat="1" applyFont="1" applyFill="1" applyBorder="1" applyAlignment="1">
      <alignment horizontal="center"/>
    </xf>
    <xf numFmtId="165" fontId="25" fillId="0" borderId="86" xfId="0" applyNumberFormat="1" applyFont="1" applyFill="1" applyBorder="1" applyAlignment="1">
      <alignment horizontal="center"/>
    </xf>
    <xf numFmtId="11" fontId="2" fillId="0" borderId="86" xfId="16408" applyNumberFormat="1" applyFont="1" applyBorder="1" applyAlignment="1">
      <alignment horizontal="left" vertical="center"/>
    </xf>
    <xf numFmtId="0" fontId="2" fillId="0" borderId="86" xfId="16402" applyNumberFormat="1" applyFont="1" applyFill="1" applyBorder="1" applyAlignment="1">
      <alignment horizontal="left"/>
    </xf>
    <xf numFmtId="0" fontId="2" fillId="0" borderId="86" xfId="16406" applyNumberFormat="1" applyFont="1" applyBorder="1" applyAlignment="1">
      <alignment horizontal="left"/>
    </xf>
    <xf numFmtId="0" fontId="25" fillId="0" borderId="0" xfId="0" applyFont="1" applyBorder="1" applyAlignment="1">
      <alignment vertical="center" wrapText="1"/>
    </xf>
    <xf numFmtId="0" fontId="2" fillId="0" borderId="42" xfId="16406" applyNumberFormat="1" applyFont="1" applyBorder="1" applyAlignment="1">
      <alignment horizontal="left"/>
    </xf>
    <xf numFmtId="0" fontId="0" fillId="0" borderId="1" xfId="0" applyFill="1" applyBorder="1" applyAlignment="1">
      <alignment horizontal="center" vertical="center"/>
    </xf>
    <xf numFmtId="49" fontId="61" fillId="0" borderId="7" xfId="0" applyNumberFormat="1" applyFont="1" applyFill="1" applyBorder="1" applyAlignment="1">
      <alignment vertical="center"/>
    </xf>
    <xf numFmtId="49" fontId="61" fillId="0" borderId="79" xfId="0" applyNumberFormat="1" applyFont="1" applyFill="1" applyBorder="1" applyAlignment="1">
      <alignment horizontal="center" vertical="center"/>
    </xf>
    <xf numFmtId="0" fontId="8" fillId="38" borderId="26" xfId="0" applyFont="1" applyFill="1" applyBorder="1" applyAlignment="1">
      <alignment horizontal="center" vertical="center" wrapText="1"/>
    </xf>
    <xf numFmtId="166" fontId="15" fillId="38" borderId="0" xfId="0" applyNumberFormat="1" applyFont="1" applyFill="1" applyBorder="1" applyAlignment="1" applyProtection="1">
      <alignment horizontal="left" vertical="center"/>
    </xf>
    <xf numFmtId="0" fontId="15" fillId="42" borderId="20" xfId="0" applyFont="1" applyFill="1" applyBorder="1" applyAlignment="1" applyProtection="1"/>
    <xf numFmtId="0" fontId="15" fillId="42" borderId="23" xfId="0" applyFont="1" applyFill="1" applyBorder="1" applyAlignment="1" applyProtection="1">
      <alignment horizontal="center" vertical="center"/>
    </xf>
    <xf numFmtId="0" fontId="15" fillId="42" borderId="21" xfId="0" applyFont="1" applyFill="1" applyBorder="1" applyAlignment="1" applyProtection="1"/>
    <xf numFmtId="0" fontId="15" fillId="42" borderId="24" xfId="0" applyFont="1" applyFill="1" applyBorder="1" applyAlignment="1" applyProtection="1">
      <alignment horizontal="center" vertical="center"/>
    </xf>
    <xf numFmtId="0" fontId="15" fillId="42" borderId="22" xfId="0" applyFont="1" applyFill="1" applyBorder="1" applyAlignment="1" applyProtection="1"/>
    <xf numFmtId="0" fontId="15" fillId="42" borderId="25" xfId="0" applyFont="1" applyFill="1" applyBorder="1" applyAlignment="1" applyProtection="1">
      <alignment horizontal="center" vertical="center"/>
    </xf>
    <xf numFmtId="0" fontId="8" fillId="42" borderId="3" xfId="0" applyFont="1" applyFill="1" applyBorder="1" applyAlignment="1" applyProtection="1">
      <alignment horizontal="center" vertical="center"/>
    </xf>
    <xf numFmtId="0" fontId="8" fillId="42" borderId="4" xfId="0" applyFont="1" applyFill="1" applyBorder="1" applyAlignment="1" applyProtection="1">
      <alignment horizontal="center" vertical="center"/>
    </xf>
    <xf numFmtId="0" fontId="8" fillId="42" borderId="89" xfId="0" applyFont="1" applyFill="1" applyBorder="1" applyAlignment="1" applyProtection="1">
      <alignment horizontal="center" vertical="center"/>
    </xf>
    <xf numFmtId="166" fontId="15" fillId="42" borderId="20" xfId="0" applyNumberFormat="1" applyFont="1" applyFill="1" applyBorder="1" applyAlignment="1" applyProtection="1">
      <alignment vertical="center"/>
    </xf>
    <xf numFmtId="166" fontId="15" fillId="42" borderId="21" xfId="0" applyNumberFormat="1" applyFont="1" applyFill="1" applyBorder="1" applyAlignment="1" applyProtection="1">
      <alignment vertical="center"/>
    </xf>
    <xf numFmtId="166" fontId="15" fillId="42" borderId="22" xfId="0" applyNumberFormat="1" applyFont="1" applyFill="1" applyBorder="1" applyAlignment="1" applyProtection="1">
      <alignment vertical="center"/>
    </xf>
    <xf numFmtId="166" fontId="15" fillId="41" borderId="20" xfId="0" applyNumberFormat="1" applyFont="1" applyFill="1" applyBorder="1" applyProtection="1"/>
    <xf numFmtId="166" fontId="15" fillId="41" borderId="22" xfId="0" applyNumberFormat="1" applyFont="1" applyFill="1" applyBorder="1" applyProtection="1"/>
    <xf numFmtId="0" fontId="8" fillId="38" borderId="0" xfId="0" applyFont="1" applyFill="1" applyBorder="1" applyAlignment="1" applyProtection="1">
      <alignment horizontal="center"/>
      <protection locked="0"/>
    </xf>
    <xf numFmtId="0" fontId="15" fillId="41" borderId="20" xfId="0" applyFont="1" applyFill="1" applyBorder="1" applyAlignment="1" applyProtection="1"/>
    <xf numFmtId="0" fontId="15" fillId="41" borderId="22" xfId="0" applyFont="1" applyFill="1" applyBorder="1" applyAlignment="1" applyProtection="1"/>
    <xf numFmtId="0" fontId="16" fillId="42" borderId="3" xfId="0" applyFont="1" applyFill="1" applyBorder="1" applyAlignment="1" applyProtection="1">
      <alignment horizontal="center" vertical="center"/>
    </xf>
    <xf numFmtId="0" fontId="16" fillId="42" borderId="4" xfId="0" applyFont="1" applyFill="1" applyBorder="1" applyAlignment="1" applyProtection="1">
      <alignment horizontal="center" vertical="center"/>
    </xf>
    <xf numFmtId="0" fontId="16" fillId="43" borderId="89" xfId="0" applyFont="1" applyFill="1" applyBorder="1" applyAlignment="1">
      <alignment horizontal="center" vertical="center"/>
    </xf>
    <xf numFmtId="0" fontId="16" fillId="42" borderId="11" xfId="0" applyFont="1" applyFill="1" applyBorder="1" applyAlignment="1" applyProtection="1">
      <alignment horizontal="right" indent="1"/>
    </xf>
    <xf numFmtId="0" fontId="16" fillId="42" borderId="22" xfId="0" applyFont="1" applyFill="1" applyBorder="1" applyAlignment="1" applyProtection="1">
      <alignment horizontal="right" vertical="center" indent="1"/>
    </xf>
    <xf numFmtId="0" fontId="21" fillId="42" borderId="34" xfId="0" applyFont="1" applyFill="1" applyBorder="1" applyAlignment="1" applyProtection="1">
      <alignment horizontal="center" vertical="center"/>
    </xf>
    <xf numFmtId="0" fontId="21" fillId="41" borderId="34" xfId="0" applyFont="1" applyFill="1" applyBorder="1" applyAlignment="1" applyProtection="1">
      <alignment horizontal="center" vertical="center"/>
    </xf>
    <xf numFmtId="0" fontId="8" fillId="4" borderId="0" xfId="0" applyFont="1" applyFill="1" applyBorder="1" applyAlignment="1" applyProtection="1">
      <alignment horizontal="center"/>
      <protection locked="0"/>
    </xf>
    <xf numFmtId="0" fontId="16" fillId="7" borderId="3" xfId="0" applyFont="1" applyFill="1" applyBorder="1" applyAlignment="1" applyProtection="1">
      <alignment horizontal="center" vertical="center"/>
    </xf>
    <xf numFmtId="0" fontId="16" fillId="7" borderId="4" xfId="0" applyFont="1" applyFill="1" applyBorder="1" applyAlignment="1" applyProtection="1">
      <alignment horizontal="center" vertical="center"/>
    </xf>
    <xf numFmtId="0" fontId="16" fillId="7" borderId="20" xfId="0" applyFont="1" applyFill="1" applyBorder="1" applyAlignment="1" applyProtection="1">
      <alignment horizontal="right" indent="1"/>
    </xf>
    <xf numFmtId="0" fontId="16" fillId="7" borderId="11" xfId="0" applyFont="1" applyFill="1" applyBorder="1" applyAlignment="1" applyProtection="1">
      <alignment horizontal="right" vertical="center" indent="1"/>
    </xf>
    <xf numFmtId="0" fontId="8" fillId="39" borderId="11" xfId="0" applyFont="1" applyFill="1" applyBorder="1" applyAlignment="1">
      <alignment horizontal="right" indent="1"/>
    </xf>
    <xf numFmtId="0" fontId="8" fillId="7" borderId="11" xfId="0" applyFont="1" applyFill="1" applyBorder="1" applyAlignment="1">
      <alignment horizontal="right" indent="1"/>
    </xf>
    <xf numFmtId="0" fontId="16" fillId="7" borderId="89" xfId="0" applyFont="1" applyFill="1" applyBorder="1" applyAlignment="1">
      <alignment horizontal="center" vertical="center"/>
    </xf>
    <xf numFmtId="0" fontId="8" fillId="39" borderId="11" xfId="0" applyFont="1" applyFill="1" applyBorder="1" applyAlignment="1" applyProtection="1">
      <alignment horizontal="center"/>
    </xf>
    <xf numFmtId="0" fontId="8" fillId="7" borderId="11" xfId="0" applyFont="1" applyFill="1" applyBorder="1" applyAlignment="1" applyProtection="1">
      <alignment horizontal="center"/>
    </xf>
    <xf numFmtId="0" fontId="16" fillId="43" borderId="19" xfId="0" applyFont="1" applyFill="1" applyBorder="1" applyAlignment="1">
      <alignment horizontal="center"/>
    </xf>
    <xf numFmtId="0" fontId="16" fillId="42" borderId="11" xfId="0" applyFont="1" applyFill="1" applyBorder="1" applyAlignment="1">
      <alignment horizontal="right" indent="1"/>
    </xf>
    <xf numFmtId="0" fontId="0" fillId="0" borderId="0" xfId="0" applyAlignment="1">
      <alignment horizontal="right" indent="1"/>
    </xf>
    <xf numFmtId="49" fontId="0" fillId="45" borderId="71" xfId="0" applyNumberFormat="1" applyFill="1" applyBorder="1" applyAlignment="1">
      <alignment vertical="center" wrapText="1"/>
    </xf>
    <xf numFmtId="49" fontId="0" fillId="45" borderId="80" xfId="0" applyNumberFormat="1" applyFill="1" applyBorder="1" applyAlignment="1">
      <alignment vertical="center" wrapText="1"/>
    </xf>
    <xf numFmtId="49" fontId="0" fillId="45" borderId="84" xfId="0" applyNumberFormat="1" applyFill="1" applyBorder="1" applyAlignment="1">
      <alignment vertical="center" wrapText="1"/>
    </xf>
    <xf numFmtId="49" fontId="0" fillId="45" borderId="77" xfId="0" applyNumberFormat="1" applyFill="1" applyBorder="1" applyAlignment="1">
      <alignment vertical="center" wrapText="1"/>
    </xf>
    <xf numFmtId="49" fontId="0" fillId="45" borderId="82" xfId="0" applyNumberFormat="1" applyFill="1" applyBorder="1" applyAlignment="1">
      <alignment vertical="center" wrapText="1"/>
    </xf>
    <xf numFmtId="49" fontId="0" fillId="45" borderId="85" xfId="0" applyNumberFormat="1" applyFill="1" applyBorder="1" applyAlignment="1">
      <alignment vertical="center" wrapText="1"/>
    </xf>
    <xf numFmtId="0" fontId="0" fillId="2" borderId="71" xfId="0" applyFill="1" applyBorder="1"/>
    <xf numFmtId="49" fontId="0" fillId="3" borderId="92" xfId="0" applyNumberFormat="1" applyFill="1" applyBorder="1" applyAlignment="1">
      <alignment vertical="center" wrapText="1"/>
    </xf>
    <xf numFmtId="49" fontId="0" fillId="3" borderId="73" xfId="0" applyNumberFormat="1" applyFill="1" applyBorder="1" applyAlignment="1">
      <alignment vertical="center" wrapText="1"/>
    </xf>
    <xf numFmtId="0" fontId="9" fillId="2" borderId="73" xfId="16382" applyFill="1" applyBorder="1" applyAlignment="1" applyProtection="1"/>
    <xf numFmtId="49" fontId="0" fillId="45" borderId="34" xfId="0" applyNumberFormat="1" applyFill="1" applyBorder="1" applyAlignment="1">
      <alignment vertical="center" wrapText="1"/>
    </xf>
    <xf numFmtId="49" fontId="0" fillId="3" borderId="73" xfId="0" applyNumberFormat="1" applyFill="1" applyBorder="1"/>
    <xf numFmtId="49" fontId="9" fillId="2" borderId="73" xfId="16382" applyNumberFormat="1" applyFont="1" applyFill="1" applyBorder="1" applyAlignment="1" applyProtection="1"/>
    <xf numFmtId="49" fontId="9" fillId="3" borderId="73" xfId="16382" applyNumberFormat="1" applyFill="1" applyBorder="1" applyAlignment="1" applyProtection="1">
      <alignment vertical="center"/>
    </xf>
    <xf numFmtId="0" fontId="8" fillId="46" borderId="18" xfId="0" applyFont="1" applyFill="1" applyBorder="1" applyAlignment="1" applyProtection="1">
      <alignment horizontal="center" vertical="center"/>
    </xf>
    <xf numFmtId="0" fontId="8" fillId="46" borderId="3" xfId="0" applyFont="1" applyFill="1" applyBorder="1" applyAlignment="1" applyProtection="1">
      <alignment horizontal="center" vertical="center"/>
    </xf>
    <xf numFmtId="0" fontId="8" fillId="46" borderId="4" xfId="0" applyFont="1" applyFill="1" applyBorder="1" applyAlignment="1" applyProtection="1">
      <alignment horizontal="center" vertical="center"/>
    </xf>
    <xf numFmtId="0" fontId="8" fillId="46" borderId="89" xfId="0" applyFont="1" applyFill="1" applyBorder="1" applyAlignment="1" applyProtection="1">
      <alignment horizontal="center" vertical="center"/>
    </xf>
    <xf numFmtId="0" fontId="8" fillId="46" borderId="11" xfId="0" applyFont="1" applyFill="1" applyBorder="1" applyAlignment="1" applyProtection="1">
      <alignment horizontal="center" vertical="center"/>
    </xf>
    <xf numFmtId="0" fontId="15" fillId="46" borderId="20" xfId="0" applyFont="1" applyFill="1" applyBorder="1" applyAlignment="1" applyProtection="1"/>
    <xf numFmtId="0" fontId="15" fillId="46" borderId="28" xfId="0" applyFont="1" applyFill="1" applyBorder="1" applyAlignment="1" applyProtection="1">
      <alignment horizontal="center" vertical="center"/>
    </xf>
    <xf numFmtId="0" fontId="15" fillId="46" borderId="26" xfId="0" applyFont="1" applyFill="1" applyBorder="1" applyAlignment="1" applyProtection="1">
      <alignment horizontal="center" vertical="center"/>
    </xf>
    <xf numFmtId="166" fontId="15" fillId="46" borderId="14" xfId="0" applyNumberFormat="1" applyFont="1" applyFill="1" applyBorder="1" applyAlignment="1" applyProtection="1">
      <alignment vertical="center"/>
    </xf>
    <xf numFmtId="166" fontId="15" fillId="46" borderId="20" xfId="0" applyNumberFormat="1" applyFont="1" applyFill="1" applyBorder="1" applyAlignment="1" applyProtection="1">
      <alignment vertical="center"/>
    </xf>
    <xf numFmtId="0" fontId="15" fillId="46" borderId="21" xfId="0" applyFont="1" applyFill="1" applyBorder="1" applyAlignment="1" applyProtection="1"/>
    <xf numFmtId="0" fontId="15" fillId="46" borderId="9" xfId="0" applyFont="1" applyFill="1" applyBorder="1" applyAlignment="1" applyProtection="1">
      <alignment horizontal="center" vertical="center"/>
    </xf>
    <xf numFmtId="0" fontId="15" fillId="46" borderId="7" xfId="0" applyFont="1" applyFill="1" applyBorder="1" applyAlignment="1" applyProtection="1">
      <alignment horizontal="center" vertical="center"/>
    </xf>
    <xf numFmtId="166" fontId="15" fillId="46" borderId="16" xfId="0" applyNumberFormat="1" applyFont="1" applyFill="1" applyBorder="1" applyAlignment="1" applyProtection="1">
      <alignment vertical="center"/>
    </xf>
    <xf numFmtId="166" fontId="15" fillId="46" borderId="21" xfId="0" applyNumberFormat="1" applyFont="1" applyFill="1" applyBorder="1" applyAlignment="1" applyProtection="1">
      <alignment vertical="center"/>
    </xf>
    <xf numFmtId="0" fontId="15" fillId="46" borderId="22" xfId="0" applyFont="1" applyFill="1" applyBorder="1" applyAlignment="1" applyProtection="1"/>
    <xf numFmtId="0" fontId="15" fillId="46" borderId="29" xfId="0" applyFont="1" applyFill="1" applyBorder="1" applyAlignment="1" applyProtection="1">
      <alignment horizontal="center" vertical="center"/>
    </xf>
    <xf numFmtId="0" fontId="15" fillId="46" borderId="27" xfId="0" applyFont="1" applyFill="1" applyBorder="1" applyAlignment="1" applyProtection="1">
      <alignment horizontal="center" vertical="center"/>
    </xf>
    <xf numFmtId="166" fontId="15" fillId="46" borderId="17" xfId="0" applyNumberFormat="1" applyFont="1" applyFill="1" applyBorder="1" applyAlignment="1" applyProtection="1">
      <alignment vertical="center"/>
    </xf>
    <xf numFmtId="166" fontId="15" fillId="46" borderId="22" xfId="0" applyNumberFormat="1" applyFont="1" applyFill="1" applyBorder="1" applyAlignment="1" applyProtection="1">
      <alignment vertical="center"/>
    </xf>
    <xf numFmtId="0" fontId="15" fillId="7" borderId="23" xfId="0" applyFont="1" applyFill="1" applyBorder="1" applyAlignment="1" applyProtection="1"/>
    <xf numFmtId="0" fontId="15" fillId="7" borderId="28" xfId="0" applyFont="1" applyFill="1" applyBorder="1" applyAlignment="1" applyProtection="1">
      <alignment horizontal="center" vertical="center"/>
    </xf>
    <xf numFmtId="166" fontId="15" fillId="7" borderId="14" xfId="0" applyNumberFormat="1" applyFont="1" applyFill="1" applyBorder="1" applyProtection="1"/>
    <xf numFmtId="166" fontId="15" fillId="7" borderId="20" xfId="0" applyNumberFormat="1" applyFont="1" applyFill="1" applyBorder="1" applyProtection="1"/>
    <xf numFmtId="0" fontId="15" fillId="7" borderId="25" xfId="0" applyFont="1" applyFill="1" applyBorder="1" applyAlignment="1" applyProtection="1"/>
    <xf numFmtId="0" fontId="15" fillId="7" borderId="29" xfId="0" applyFont="1" applyFill="1" applyBorder="1" applyAlignment="1" applyProtection="1">
      <alignment horizontal="center" vertical="center"/>
    </xf>
    <xf numFmtId="166" fontId="15" fillId="7" borderId="17" xfId="0" applyNumberFormat="1" applyFont="1" applyFill="1" applyBorder="1" applyProtection="1"/>
    <xf numFmtId="166" fontId="15" fillId="7" borderId="22" xfId="0" applyNumberFormat="1" applyFont="1" applyFill="1" applyBorder="1" applyProtection="1"/>
    <xf numFmtId="0" fontId="15" fillId="5" borderId="20" xfId="0" applyFont="1" applyFill="1" applyBorder="1" applyAlignment="1" applyProtection="1">
      <alignment horizontal="center" vertical="center"/>
    </xf>
    <xf numFmtId="0" fontId="15" fillId="5" borderId="23" xfId="0" applyFont="1" applyFill="1" applyBorder="1" applyAlignment="1" applyProtection="1">
      <alignment horizontal="center" vertical="center"/>
    </xf>
    <xf numFmtId="166" fontId="15" fillId="5" borderId="90" xfId="0" applyNumberFormat="1" applyFont="1" applyFill="1" applyBorder="1" applyAlignment="1" applyProtection="1">
      <alignment horizontal="left" vertical="center"/>
    </xf>
    <xf numFmtId="166" fontId="15" fillId="5" borderId="20" xfId="0" applyNumberFormat="1" applyFont="1" applyFill="1" applyBorder="1" applyAlignment="1" applyProtection="1">
      <alignment horizontal="left" vertical="center"/>
    </xf>
    <xf numFmtId="0" fontId="15" fillId="5" borderId="22" xfId="0" applyFont="1" applyFill="1" applyBorder="1" applyAlignment="1" applyProtection="1">
      <alignment horizontal="center" vertical="center"/>
    </xf>
    <xf numFmtId="0" fontId="15" fillId="5" borderId="25" xfId="0" applyFont="1" applyFill="1" applyBorder="1" applyAlignment="1" applyProtection="1">
      <alignment horizontal="center" vertical="center"/>
    </xf>
    <xf numFmtId="166" fontId="15" fillId="5" borderId="91" xfId="0" applyNumberFormat="1" applyFont="1" applyFill="1" applyBorder="1" applyAlignment="1" applyProtection="1">
      <alignment horizontal="left" vertical="center"/>
    </xf>
    <xf numFmtId="166" fontId="15" fillId="5" borderId="22" xfId="0" applyNumberFormat="1" applyFont="1" applyFill="1" applyBorder="1" applyAlignment="1" applyProtection="1">
      <alignment horizontal="left" vertical="center"/>
    </xf>
    <xf numFmtId="0" fontId="0" fillId="4" borderId="0" xfId="0" applyFont="1" applyFill="1"/>
    <xf numFmtId="0" fontId="62" fillId="4" borderId="54" xfId="0" applyFont="1" applyFill="1" applyBorder="1" applyAlignment="1" applyProtection="1">
      <alignment horizontal="left" vertical="center"/>
    </xf>
    <xf numFmtId="0" fontId="62" fillId="4" borderId="1" xfId="0" applyFont="1" applyFill="1" applyBorder="1" applyAlignment="1" applyProtection="1">
      <alignment horizontal="left" vertical="center"/>
    </xf>
    <xf numFmtId="0" fontId="62" fillId="4" borderId="55" xfId="0" applyFont="1" applyFill="1" applyBorder="1" applyAlignment="1" applyProtection="1">
      <alignment horizontal="left" vertical="center"/>
    </xf>
    <xf numFmtId="0" fontId="62" fillId="4" borderId="56" xfId="0" applyFont="1" applyFill="1" applyBorder="1" applyAlignment="1" applyProtection="1">
      <alignment horizontal="left" vertical="center"/>
    </xf>
    <xf numFmtId="0" fontId="62" fillId="4" borderId="37" xfId="0" applyFont="1" applyFill="1" applyBorder="1" applyAlignment="1" applyProtection="1">
      <alignment horizontal="left" vertical="center"/>
    </xf>
    <xf numFmtId="0" fontId="62" fillId="4" borderId="38" xfId="0" applyFont="1" applyFill="1" applyBorder="1" applyAlignment="1" applyProtection="1">
      <alignment horizontal="left" vertical="center"/>
    </xf>
    <xf numFmtId="165" fontId="62" fillId="4" borderId="57" xfId="0" applyNumberFormat="1" applyFont="1" applyFill="1" applyBorder="1" applyAlignment="1" applyProtection="1">
      <alignment horizontal="left" vertical="center"/>
    </xf>
    <xf numFmtId="165" fontId="62" fillId="4" borderId="70" xfId="0" applyNumberFormat="1" applyFont="1" applyFill="1" applyBorder="1" applyAlignment="1" applyProtection="1">
      <alignment horizontal="left" vertical="center"/>
    </xf>
    <xf numFmtId="165" fontId="62" fillId="4" borderId="52" xfId="0" applyNumberFormat="1" applyFont="1" applyFill="1" applyBorder="1" applyAlignment="1" applyProtection="1">
      <alignment horizontal="left" vertical="center"/>
    </xf>
    <xf numFmtId="165" fontId="62" fillId="4" borderId="58" xfId="0" applyNumberFormat="1" applyFont="1" applyFill="1" applyBorder="1" applyAlignment="1" applyProtection="1">
      <alignment horizontal="left" vertical="center"/>
    </xf>
    <xf numFmtId="165" fontId="62" fillId="4" borderId="32" xfId="0" applyNumberFormat="1" applyFont="1" applyFill="1" applyBorder="1" applyAlignment="1" applyProtection="1">
      <alignment horizontal="left" vertical="center"/>
    </xf>
    <xf numFmtId="165" fontId="62" fillId="4" borderId="60" xfId="0" applyNumberFormat="1" applyFont="1" applyFill="1" applyBorder="1" applyAlignment="1" applyProtection="1">
      <alignment horizontal="left" vertical="center"/>
    </xf>
    <xf numFmtId="0" fontId="62" fillId="4" borderId="58" xfId="0" applyFont="1" applyFill="1" applyBorder="1" applyAlignment="1" applyProtection="1">
      <alignment horizontal="left" vertical="center"/>
    </xf>
    <xf numFmtId="0" fontId="62" fillId="4" borderId="32" xfId="0" applyFont="1" applyFill="1" applyBorder="1" applyAlignment="1" applyProtection="1">
      <alignment horizontal="left" vertical="center"/>
    </xf>
    <xf numFmtId="0" fontId="62" fillId="4" borderId="60" xfId="0" applyFont="1" applyFill="1" applyBorder="1" applyAlignment="1" applyProtection="1">
      <alignment horizontal="left" vertical="center"/>
    </xf>
    <xf numFmtId="0" fontId="59" fillId="4" borderId="20" xfId="0" applyFont="1" applyFill="1" applyBorder="1" applyAlignment="1">
      <alignment horizontal="center" vertical="center"/>
    </xf>
    <xf numFmtId="0" fontId="59" fillId="4" borderId="22" xfId="0" applyFont="1" applyFill="1" applyBorder="1" applyAlignment="1">
      <alignment horizontal="center" vertical="center"/>
    </xf>
    <xf numFmtId="0" fontId="58" fillId="4" borderId="18" xfId="0" applyFont="1" applyFill="1" applyBorder="1" applyAlignment="1">
      <alignment horizontal="center"/>
    </xf>
    <xf numFmtId="0" fontId="58" fillId="4" borderId="19" xfId="0" applyFont="1" applyFill="1" applyBorder="1" applyAlignment="1">
      <alignment horizontal="center"/>
    </xf>
    <xf numFmtId="0" fontId="58" fillId="4" borderId="44" xfId="0" applyFont="1" applyFill="1" applyBorder="1" applyAlignment="1">
      <alignment horizontal="center"/>
    </xf>
    <xf numFmtId="0" fontId="16" fillId="4" borderId="18" xfId="0" applyFont="1" applyFill="1" applyBorder="1" applyAlignment="1">
      <alignment horizontal="center" vertical="center" wrapText="1"/>
    </xf>
    <xf numFmtId="0" fontId="16" fillId="4" borderId="19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/>
    </xf>
    <xf numFmtId="0" fontId="27" fillId="4" borderId="12" xfId="0" applyFont="1" applyFill="1" applyBorder="1" applyAlignment="1" applyProtection="1">
      <alignment horizontal="center" vertical="center"/>
      <protection locked="0"/>
    </xf>
    <xf numFmtId="0" fontId="27" fillId="4" borderId="14" xfId="0" applyFont="1" applyFill="1" applyBorder="1" applyAlignment="1" applyProtection="1">
      <alignment horizontal="center" vertical="center"/>
      <protection locked="0"/>
    </xf>
    <xf numFmtId="0" fontId="27" fillId="4" borderId="39" xfId="0" applyFont="1" applyFill="1" applyBorder="1" applyAlignment="1" applyProtection="1">
      <alignment horizontal="center" vertical="center"/>
      <protection locked="0"/>
    </xf>
    <xf numFmtId="0" fontId="27" fillId="4" borderId="17" xfId="0" applyFont="1" applyFill="1" applyBorder="1" applyAlignment="1" applyProtection="1">
      <alignment horizontal="center" vertical="center"/>
      <protection locked="0"/>
    </xf>
    <xf numFmtId="0" fontId="18" fillId="4" borderId="50" xfId="0" applyFont="1" applyFill="1" applyBorder="1" applyAlignment="1">
      <alignment horizontal="center"/>
    </xf>
    <xf numFmtId="0" fontId="18" fillId="4" borderId="44" xfId="0" applyFont="1" applyFill="1" applyBorder="1" applyAlignment="1">
      <alignment horizontal="center"/>
    </xf>
    <xf numFmtId="0" fontId="18" fillId="4" borderId="19" xfId="0" applyFont="1" applyFill="1" applyBorder="1" applyAlignment="1">
      <alignment horizontal="center"/>
    </xf>
    <xf numFmtId="0" fontId="18" fillId="4" borderId="45" xfId="0" applyFont="1" applyFill="1" applyBorder="1" applyAlignment="1">
      <alignment horizontal="center" vertical="center" wrapText="1"/>
    </xf>
    <xf numFmtId="0" fontId="18" fillId="4" borderId="13" xfId="0" applyFont="1" applyFill="1" applyBorder="1" applyAlignment="1">
      <alignment horizontal="center" vertical="center" wrapText="1"/>
    </xf>
    <xf numFmtId="0" fontId="18" fillId="4" borderId="14" xfId="0" applyFont="1" applyFill="1" applyBorder="1" applyAlignment="1">
      <alignment horizontal="center" vertical="center" wrapText="1"/>
    </xf>
    <xf numFmtId="0" fontId="18" fillId="4" borderId="8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16" xfId="0" applyFont="1" applyFill="1" applyBorder="1" applyAlignment="1">
      <alignment horizontal="center" vertical="center" wrapText="1"/>
    </xf>
    <xf numFmtId="0" fontId="18" fillId="4" borderId="46" xfId="0" applyFont="1" applyFill="1" applyBorder="1" applyAlignment="1">
      <alignment horizontal="center" vertical="center" wrapText="1"/>
    </xf>
    <xf numFmtId="0" fontId="18" fillId="4" borderId="40" xfId="0" applyFont="1" applyFill="1" applyBorder="1" applyAlignment="1">
      <alignment horizontal="center" vertical="center" wrapText="1"/>
    </xf>
    <xf numFmtId="0" fontId="18" fillId="4" borderId="17" xfId="0" applyFont="1" applyFill="1" applyBorder="1" applyAlignment="1">
      <alignment horizontal="center" vertical="center" wrapText="1"/>
    </xf>
    <xf numFmtId="0" fontId="18" fillId="4" borderId="18" xfId="0" applyFont="1" applyFill="1" applyBorder="1" applyAlignment="1">
      <alignment horizontal="center"/>
    </xf>
    <xf numFmtId="0" fontId="16" fillId="46" borderId="20" xfId="0" applyFont="1" applyFill="1" applyBorder="1" applyAlignment="1">
      <alignment horizontal="center" vertical="center" textRotation="255"/>
    </xf>
    <xf numFmtId="0" fontId="16" fillId="46" borderId="21" xfId="0" applyFont="1" applyFill="1" applyBorder="1" applyAlignment="1">
      <alignment horizontal="center" vertical="center" textRotation="255"/>
    </xf>
    <xf numFmtId="0" fontId="16" fillId="46" borderId="22" xfId="0" applyFont="1" applyFill="1" applyBorder="1" applyAlignment="1">
      <alignment horizontal="center" vertical="center" textRotation="255"/>
    </xf>
    <xf numFmtId="0" fontId="27" fillId="7" borderId="20" xfId="0" applyFont="1" applyFill="1" applyBorder="1" applyAlignment="1">
      <alignment horizontal="center" vertical="center"/>
    </xf>
    <xf numFmtId="0" fontId="27" fillId="7" borderId="22" xfId="0" applyFont="1" applyFill="1" applyBorder="1" applyAlignment="1">
      <alignment horizontal="center" vertical="center"/>
    </xf>
    <xf numFmtId="0" fontId="27" fillId="4" borderId="20" xfId="0" applyFont="1" applyFill="1" applyBorder="1" applyAlignment="1" applyProtection="1">
      <alignment horizontal="center" vertical="center"/>
      <protection locked="0"/>
    </xf>
    <xf numFmtId="0" fontId="27" fillId="4" borderId="22" xfId="0" applyFont="1" applyFill="1" applyBorder="1" applyAlignment="1" applyProtection="1">
      <alignment horizontal="center" vertical="center"/>
      <protection locked="0"/>
    </xf>
    <xf numFmtId="0" fontId="18" fillId="4" borderId="12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39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 wrapText="1"/>
    </xf>
    <xf numFmtId="0" fontId="18" fillId="4" borderId="45" xfId="0" applyFont="1" applyFill="1" applyBorder="1" applyAlignment="1">
      <alignment horizontal="center" vertical="center"/>
    </xf>
    <xf numFmtId="0" fontId="18" fillId="4" borderId="13" xfId="0" applyFont="1" applyFill="1" applyBorder="1" applyAlignment="1">
      <alignment horizontal="center" vertical="center"/>
    </xf>
    <xf numFmtId="0" fontId="18" fillId="4" borderId="46" xfId="0" applyFont="1" applyFill="1" applyBorder="1" applyAlignment="1">
      <alignment horizontal="center" vertical="center"/>
    </xf>
    <xf numFmtId="0" fontId="18" fillId="4" borderId="40" xfId="0" applyFont="1" applyFill="1" applyBorder="1" applyAlignment="1">
      <alignment horizontal="center" vertical="center"/>
    </xf>
    <xf numFmtId="0" fontId="18" fillId="4" borderId="54" xfId="0" applyFont="1" applyFill="1" applyBorder="1" applyAlignment="1">
      <alignment horizontal="center" vertical="center"/>
    </xf>
    <xf numFmtId="0" fontId="18" fillId="4" borderId="55" xfId="0" applyFont="1" applyFill="1" applyBorder="1" applyAlignment="1">
      <alignment horizontal="center" vertical="center"/>
    </xf>
    <xf numFmtId="0" fontId="18" fillId="4" borderId="53" xfId="0" applyFont="1" applyFill="1" applyBorder="1" applyAlignment="1">
      <alignment horizontal="center" vertical="center"/>
    </xf>
    <xf numFmtId="0" fontId="18" fillId="4" borderId="43" xfId="0" applyFont="1" applyFill="1" applyBorder="1" applyAlignment="1">
      <alignment horizontal="center" vertical="center"/>
    </xf>
    <xf numFmtId="0" fontId="18" fillId="4" borderId="28" xfId="0" applyFont="1" applyFill="1" applyBorder="1" applyAlignment="1">
      <alignment horizontal="center" vertical="center"/>
    </xf>
    <xf numFmtId="0" fontId="18" fillId="4" borderId="29" xfId="0" applyFont="1" applyFill="1" applyBorder="1" applyAlignment="1">
      <alignment horizontal="center" vertical="center"/>
    </xf>
    <xf numFmtId="0" fontId="16" fillId="4" borderId="20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2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/>
    </xf>
    <xf numFmtId="0" fontId="16" fillId="4" borderId="12" xfId="0" applyFont="1" applyFill="1" applyBorder="1" applyAlignment="1">
      <alignment horizontal="center" vertical="center"/>
    </xf>
    <xf numFmtId="0" fontId="16" fillId="4" borderId="15" xfId="0" applyFont="1" applyFill="1" applyBorder="1" applyAlignment="1">
      <alignment horizontal="center" vertical="center"/>
    </xf>
    <xf numFmtId="0" fontId="16" fillId="4" borderId="39" xfId="0" applyFont="1" applyFill="1" applyBorder="1" applyAlignment="1">
      <alignment horizontal="center" vertical="center"/>
    </xf>
    <xf numFmtId="0" fontId="18" fillId="4" borderId="51" xfId="0" applyFont="1" applyFill="1" applyBorder="1" applyAlignment="1">
      <alignment horizontal="center" vertical="center"/>
    </xf>
    <xf numFmtId="0" fontId="18" fillId="4" borderId="52" xfId="0" applyFont="1" applyFill="1" applyBorder="1" applyAlignment="1">
      <alignment horizontal="center" vertical="center"/>
    </xf>
    <xf numFmtId="0" fontId="18" fillId="4" borderId="49" xfId="0" applyFont="1" applyFill="1" applyBorder="1" applyAlignment="1">
      <alignment horizontal="center" vertical="center"/>
    </xf>
    <xf numFmtId="0" fontId="18" fillId="4" borderId="41" xfId="0" applyFont="1" applyFill="1" applyBorder="1" applyAlignment="1">
      <alignment horizontal="center" vertical="center"/>
    </xf>
    <xf numFmtId="0" fontId="8" fillId="7" borderId="18" xfId="0" applyFont="1" applyFill="1" applyBorder="1" applyAlignment="1" applyProtection="1">
      <alignment horizontal="center" vertical="center"/>
    </xf>
    <xf numFmtId="0" fontId="8" fillId="7" borderId="19" xfId="0" applyFont="1" applyFill="1" applyBorder="1" applyAlignment="1" applyProtection="1">
      <alignment horizontal="center" vertical="center"/>
    </xf>
    <xf numFmtId="0" fontId="8" fillId="40" borderId="18" xfId="0" applyFont="1" applyFill="1" applyBorder="1" applyAlignment="1" applyProtection="1">
      <alignment horizontal="center" vertical="center"/>
    </xf>
    <xf numFmtId="0" fontId="8" fillId="40" borderId="19" xfId="0" applyFont="1" applyFill="1" applyBorder="1" applyAlignment="1" applyProtection="1">
      <alignment horizontal="center" vertical="center"/>
    </xf>
    <xf numFmtId="0" fontId="8" fillId="39" borderId="18" xfId="0" applyFont="1" applyFill="1" applyBorder="1" applyAlignment="1" applyProtection="1">
      <alignment horizontal="center"/>
    </xf>
    <xf numFmtId="0" fontId="8" fillId="39" borderId="19" xfId="0" applyFont="1" applyFill="1" applyBorder="1" applyAlignment="1" applyProtection="1">
      <alignment horizontal="center"/>
    </xf>
    <xf numFmtId="0" fontId="8" fillId="7" borderId="18" xfId="0" applyFont="1" applyFill="1" applyBorder="1" applyAlignment="1" applyProtection="1">
      <alignment horizontal="center"/>
    </xf>
    <xf numFmtId="0" fontId="8" fillId="7" borderId="19" xfId="0" applyFont="1" applyFill="1" applyBorder="1" applyAlignment="1" applyProtection="1">
      <alignment horizontal="center"/>
    </xf>
    <xf numFmtId="0" fontId="18" fillId="4" borderId="56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16" fillId="7" borderId="18" xfId="0" applyFont="1" applyFill="1" applyBorder="1" applyAlignment="1" applyProtection="1">
      <alignment horizontal="center" vertical="center" wrapText="1"/>
    </xf>
    <xf numFmtId="0" fontId="16" fillId="7" borderId="44" xfId="0" applyFont="1" applyFill="1" applyBorder="1" applyAlignment="1" applyProtection="1">
      <alignment horizontal="center" vertical="center" wrapText="1"/>
    </xf>
    <xf numFmtId="0" fontId="0" fillId="7" borderId="19" xfId="0" applyFill="1" applyBorder="1" applyAlignment="1" applyProtection="1">
      <alignment horizontal="center" vertical="center" wrapText="1"/>
    </xf>
    <xf numFmtId="0" fontId="8" fillId="44" borderId="18" xfId="0" applyFont="1" applyFill="1" applyBorder="1" applyAlignment="1" applyProtection="1">
      <alignment horizontal="center"/>
    </xf>
    <xf numFmtId="0" fontId="8" fillId="44" borderId="44" xfId="0" applyFont="1" applyFill="1" applyBorder="1" applyAlignment="1" applyProtection="1">
      <alignment horizontal="center"/>
    </xf>
    <xf numFmtId="0" fontId="62" fillId="44" borderId="19" xfId="0" applyFont="1" applyFill="1" applyBorder="1" applyAlignment="1" applyProtection="1">
      <alignment horizontal="center"/>
    </xf>
    <xf numFmtId="0" fontId="8" fillId="7" borderId="44" xfId="0" applyFont="1" applyFill="1" applyBorder="1" applyAlignment="1" applyProtection="1">
      <alignment horizontal="center"/>
    </xf>
    <xf numFmtId="0" fontId="62" fillId="7" borderId="19" xfId="0" applyFont="1" applyFill="1" applyBorder="1" applyAlignment="1" applyProtection="1">
      <alignment horizontal="center"/>
    </xf>
    <xf numFmtId="0" fontId="16" fillId="42" borderId="18" xfId="0" applyFont="1" applyFill="1" applyBorder="1" applyAlignment="1" applyProtection="1">
      <alignment horizontal="center"/>
    </xf>
    <xf numFmtId="0" fontId="0" fillId="0" borderId="44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62" fillId="38" borderId="56" xfId="0" applyFont="1" applyFill="1" applyBorder="1" applyAlignment="1" applyProtection="1">
      <alignment horizontal="left" vertical="center"/>
    </xf>
    <xf numFmtId="0" fontId="62" fillId="38" borderId="37" xfId="0" applyFont="1" applyFill="1" applyBorder="1" applyAlignment="1" applyProtection="1">
      <alignment horizontal="left" vertical="center"/>
    </xf>
    <xf numFmtId="0" fontId="62" fillId="38" borderId="38" xfId="0" applyFont="1" applyFill="1" applyBorder="1" applyAlignment="1" applyProtection="1">
      <alignment horizontal="left" vertical="center"/>
    </xf>
    <xf numFmtId="165" fontId="62" fillId="38" borderId="57" xfId="0" applyNumberFormat="1" applyFont="1" applyFill="1" applyBorder="1" applyAlignment="1" applyProtection="1">
      <alignment horizontal="left" vertical="center"/>
    </xf>
    <xf numFmtId="165" fontId="62" fillId="38" borderId="70" xfId="0" applyNumberFormat="1" applyFont="1" applyFill="1" applyBorder="1" applyAlignment="1" applyProtection="1">
      <alignment horizontal="left" vertical="center"/>
    </xf>
    <xf numFmtId="165" fontId="62" fillId="38" borderId="52" xfId="0" applyNumberFormat="1" applyFont="1" applyFill="1" applyBorder="1" applyAlignment="1" applyProtection="1">
      <alignment horizontal="left" vertical="center"/>
    </xf>
    <xf numFmtId="165" fontId="62" fillId="38" borderId="58" xfId="0" applyNumberFormat="1" applyFont="1" applyFill="1" applyBorder="1" applyAlignment="1" applyProtection="1">
      <alignment horizontal="left" vertical="center"/>
    </xf>
    <xf numFmtId="165" fontId="62" fillId="38" borderId="32" xfId="0" applyNumberFormat="1" applyFont="1" applyFill="1" applyBorder="1" applyAlignment="1" applyProtection="1">
      <alignment horizontal="left" vertical="center"/>
    </xf>
    <xf numFmtId="165" fontId="62" fillId="38" borderId="60" xfId="0" applyNumberFormat="1" applyFont="1" applyFill="1" applyBorder="1" applyAlignment="1" applyProtection="1">
      <alignment horizontal="left" vertical="center"/>
    </xf>
    <xf numFmtId="0" fontId="62" fillId="38" borderId="58" xfId="0" applyFont="1" applyFill="1" applyBorder="1" applyAlignment="1" applyProtection="1">
      <alignment horizontal="left" vertical="center"/>
    </xf>
    <xf numFmtId="0" fontId="62" fillId="38" borderId="32" xfId="0" applyFont="1" applyFill="1" applyBorder="1" applyAlignment="1" applyProtection="1">
      <alignment horizontal="left" vertical="center"/>
    </xf>
    <xf numFmtId="0" fontId="62" fillId="38" borderId="60" xfId="0" applyFont="1" applyFill="1" applyBorder="1" applyAlignment="1" applyProtection="1">
      <alignment horizontal="left" vertical="center"/>
    </xf>
    <xf numFmtId="0" fontId="62" fillId="38" borderId="54" xfId="0" applyFont="1" applyFill="1" applyBorder="1" applyAlignment="1" applyProtection="1">
      <alignment horizontal="left" vertical="center"/>
    </xf>
    <xf numFmtId="0" fontId="62" fillId="38" borderId="1" xfId="0" applyFont="1" applyFill="1" applyBorder="1" applyAlignment="1" applyProtection="1">
      <alignment horizontal="left" vertical="center"/>
    </xf>
    <xf numFmtId="0" fontId="62" fillId="38" borderId="55" xfId="0" applyFont="1" applyFill="1" applyBorder="1" applyAlignment="1" applyProtection="1">
      <alignment horizontal="left" vertical="center"/>
    </xf>
    <xf numFmtId="0" fontId="16" fillId="42" borderId="19" xfId="0" applyFont="1" applyFill="1" applyBorder="1" applyAlignment="1" applyProtection="1">
      <alignment horizontal="center"/>
    </xf>
    <xf numFmtId="0" fontId="0" fillId="38" borderId="0" xfId="0" applyFill="1" applyAlignment="1">
      <alignment horizontal="center"/>
    </xf>
    <xf numFmtId="0" fontId="8" fillId="41" borderId="20" xfId="0" applyFont="1" applyFill="1" applyBorder="1" applyAlignment="1">
      <alignment horizontal="center" vertical="center"/>
    </xf>
    <xf numFmtId="0" fontId="8" fillId="41" borderId="22" xfId="0" applyFont="1" applyFill="1" applyBorder="1" applyAlignment="1">
      <alignment horizontal="center" vertical="center"/>
    </xf>
    <xf numFmtId="0" fontId="16" fillId="42" borderId="39" xfId="0" applyFont="1" applyFill="1" applyBorder="1" applyAlignment="1" applyProtection="1">
      <alignment horizontal="center" vertical="center" wrapText="1"/>
    </xf>
    <xf numFmtId="0" fontId="0" fillId="0" borderId="40" xfId="0" applyBorder="1" applyAlignment="1">
      <alignment wrapText="1"/>
    </xf>
    <xf numFmtId="0" fontId="0" fillId="0" borderId="17" xfId="0" applyBorder="1" applyAlignment="1">
      <alignment wrapText="1"/>
    </xf>
    <xf numFmtId="0" fontId="18" fillId="38" borderId="53" xfId="0" applyFont="1" applyFill="1" applyBorder="1" applyAlignment="1">
      <alignment horizontal="center" vertical="center"/>
    </xf>
    <xf numFmtId="0" fontId="18" fillId="38" borderId="43" xfId="0" applyFont="1" applyFill="1" applyBorder="1" applyAlignment="1">
      <alignment horizontal="center" vertical="center"/>
    </xf>
    <xf numFmtId="0" fontId="8" fillId="38" borderId="0" xfId="0" applyFont="1" applyFill="1" applyBorder="1" applyAlignment="1">
      <alignment horizontal="center" vertical="center"/>
    </xf>
    <xf numFmtId="0" fontId="15" fillId="38" borderId="0" xfId="0" applyFont="1" applyFill="1" applyBorder="1" applyAlignment="1" applyProtection="1">
      <alignment horizontal="center" vertical="center"/>
    </xf>
    <xf numFmtId="166" fontId="15" fillId="38" borderId="0" xfId="0" applyNumberFormat="1" applyFont="1" applyFill="1" applyBorder="1" applyAlignment="1" applyProtection="1">
      <alignment horizontal="left" vertical="center"/>
    </xf>
    <xf numFmtId="0" fontId="18" fillId="38" borderId="54" xfId="0" applyFont="1" applyFill="1" applyBorder="1" applyAlignment="1">
      <alignment horizontal="center" vertical="center"/>
    </xf>
    <xf numFmtId="0" fontId="18" fillId="38" borderId="55" xfId="0" applyFont="1" applyFill="1" applyBorder="1" applyAlignment="1">
      <alignment horizontal="center" vertical="center"/>
    </xf>
    <xf numFmtId="0" fontId="18" fillId="38" borderId="56" xfId="0" applyFont="1" applyFill="1" applyBorder="1" applyAlignment="1">
      <alignment horizontal="center" vertical="center"/>
    </xf>
    <xf numFmtId="0" fontId="18" fillId="38" borderId="38" xfId="0" applyFont="1" applyFill="1" applyBorder="1" applyAlignment="1">
      <alignment horizontal="center" vertical="center"/>
    </xf>
    <xf numFmtId="0" fontId="18" fillId="38" borderId="12" xfId="0" applyFont="1" applyFill="1" applyBorder="1" applyAlignment="1">
      <alignment horizontal="center" vertical="center" wrapText="1"/>
    </xf>
    <xf numFmtId="0" fontId="18" fillId="38" borderId="28" xfId="0" applyFont="1" applyFill="1" applyBorder="1" applyAlignment="1">
      <alignment horizontal="center" vertical="center" wrapText="1"/>
    </xf>
    <xf numFmtId="0" fontId="18" fillId="38" borderId="39" xfId="0" applyFont="1" applyFill="1" applyBorder="1" applyAlignment="1">
      <alignment horizontal="center" vertical="center" wrapText="1"/>
    </xf>
    <xf numFmtId="0" fontId="18" fillId="38" borderId="29" xfId="0" applyFont="1" applyFill="1" applyBorder="1" applyAlignment="1">
      <alignment horizontal="center" vertical="center" wrapText="1"/>
    </xf>
    <xf numFmtId="0" fontId="18" fillId="38" borderId="45" xfId="0" applyFont="1" applyFill="1" applyBorder="1" applyAlignment="1">
      <alignment horizontal="center" vertical="center"/>
    </xf>
    <xf numFmtId="0" fontId="18" fillId="38" borderId="13" xfId="0" applyFont="1" applyFill="1" applyBorder="1" applyAlignment="1">
      <alignment horizontal="center" vertical="center"/>
    </xf>
    <xf numFmtId="0" fontId="18" fillId="38" borderId="46" xfId="0" applyFont="1" applyFill="1" applyBorder="1" applyAlignment="1">
      <alignment horizontal="center" vertical="center"/>
    </xf>
    <xf numFmtId="0" fontId="18" fillId="38" borderId="40" xfId="0" applyFont="1" applyFill="1" applyBorder="1" applyAlignment="1">
      <alignment horizontal="center" vertical="center"/>
    </xf>
    <xf numFmtId="0" fontId="58" fillId="38" borderId="44" xfId="0" applyFont="1" applyFill="1" applyBorder="1" applyAlignment="1">
      <alignment horizontal="center"/>
    </xf>
    <xf numFmtId="0" fontId="58" fillId="38" borderId="19" xfId="0" applyFont="1" applyFill="1" applyBorder="1" applyAlignment="1">
      <alignment horizontal="center"/>
    </xf>
    <xf numFmtId="0" fontId="8" fillId="41" borderId="18" xfId="0" applyFont="1" applyFill="1" applyBorder="1" applyAlignment="1" applyProtection="1">
      <alignment horizontal="center" vertical="center"/>
    </xf>
    <xf numFmtId="0" fontId="8" fillId="41" borderId="19" xfId="0" applyFont="1" applyFill="1" applyBorder="1" applyAlignment="1" applyProtection="1">
      <alignment horizontal="center" vertical="center"/>
    </xf>
    <xf numFmtId="0" fontId="18" fillId="38" borderId="28" xfId="0" applyFont="1" applyFill="1" applyBorder="1" applyAlignment="1">
      <alignment horizontal="center" vertical="center"/>
    </xf>
    <xf numFmtId="0" fontId="18" fillId="38" borderId="29" xfId="0" applyFont="1" applyFill="1" applyBorder="1" applyAlignment="1">
      <alignment horizontal="center" vertical="center"/>
    </xf>
    <xf numFmtId="0" fontId="18" fillId="38" borderId="51" xfId="0" applyFont="1" applyFill="1" applyBorder="1" applyAlignment="1">
      <alignment horizontal="center" vertical="center"/>
    </xf>
    <xf numFmtId="0" fontId="18" fillId="38" borderId="52" xfId="0" applyFont="1" applyFill="1" applyBorder="1" applyAlignment="1">
      <alignment horizontal="center" vertical="center"/>
    </xf>
    <xf numFmtId="0" fontId="18" fillId="38" borderId="49" xfId="0" applyFont="1" applyFill="1" applyBorder="1" applyAlignment="1">
      <alignment horizontal="center" vertical="center"/>
    </xf>
    <xf numFmtId="0" fontId="18" fillId="38" borderId="41" xfId="0" applyFont="1" applyFill="1" applyBorder="1" applyAlignment="1">
      <alignment horizontal="center" vertical="center"/>
    </xf>
    <xf numFmtId="0" fontId="16" fillId="38" borderId="18" xfId="0" applyFont="1" applyFill="1" applyBorder="1" applyAlignment="1">
      <alignment horizontal="center" vertical="center" wrapText="1"/>
    </xf>
    <xf numFmtId="0" fontId="16" fillId="38" borderId="19" xfId="0" applyFont="1" applyFill="1" applyBorder="1" applyAlignment="1">
      <alignment horizontal="center" vertical="center" wrapText="1"/>
    </xf>
    <xf numFmtId="0" fontId="0" fillId="38" borderId="16" xfId="0" applyFill="1" applyBorder="1" applyAlignment="1">
      <alignment horizontal="center"/>
    </xf>
    <xf numFmtId="0" fontId="27" fillId="38" borderId="12" xfId="0" applyFont="1" applyFill="1" applyBorder="1" applyAlignment="1" applyProtection="1">
      <alignment horizontal="center" vertical="center"/>
      <protection locked="0"/>
    </xf>
    <xf numFmtId="0" fontId="27" fillId="38" borderId="14" xfId="0" applyFont="1" applyFill="1" applyBorder="1" applyAlignment="1" applyProtection="1">
      <alignment horizontal="center" vertical="center"/>
      <protection locked="0"/>
    </xf>
    <xf numFmtId="0" fontId="27" fillId="38" borderId="39" xfId="0" applyFont="1" applyFill="1" applyBorder="1" applyAlignment="1" applyProtection="1">
      <alignment horizontal="center" vertical="center"/>
      <protection locked="0"/>
    </xf>
    <xf numFmtId="0" fontId="27" fillId="38" borderId="17" xfId="0" applyFont="1" applyFill="1" applyBorder="1" applyAlignment="1" applyProtection="1">
      <alignment horizontal="center" vertical="center"/>
      <protection locked="0"/>
    </xf>
    <xf numFmtId="0" fontId="27" fillId="38" borderId="20" xfId="0" applyFont="1" applyFill="1" applyBorder="1" applyAlignment="1" applyProtection="1">
      <alignment horizontal="center" vertical="center"/>
      <protection locked="0"/>
    </xf>
    <xf numFmtId="0" fontId="27" fillId="38" borderId="22" xfId="0" applyFont="1" applyFill="1" applyBorder="1" applyAlignment="1" applyProtection="1">
      <alignment horizontal="center" vertical="center"/>
      <protection locked="0"/>
    </xf>
    <xf numFmtId="0" fontId="16" fillId="42" borderId="20" xfId="0" applyFont="1" applyFill="1" applyBorder="1" applyAlignment="1">
      <alignment horizontal="center" vertical="center" textRotation="255"/>
    </xf>
    <xf numFmtId="0" fontId="16" fillId="42" borderId="21" xfId="0" applyFont="1" applyFill="1" applyBorder="1" applyAlignment="1">
      <alignment horizontal="center" vertical="center" textRotation="255"/>
    </xf>
    <xf numFmtId="0" fontId="16" fillId="42" borderId="22" xfId="0" applyFont="1" applyFill="1" applyBorder="1" applyAlignment="1">
      <alignment horizontal="center" vertical="center" textRotation="255"/>
    </xf>
    <xf numFmtId="0" fontId="8" fillId="42" borderId="18" xfId="0" applyFont="1" applyFill="1" applyBorder="1" applyAlignment="1" applyProtection="1">
      <alignment horizontal="center" vertical="center"/>
    </xf>
    <xf numFmtId="0" fontId="8" fillId="42" borderId="19" xfId="0" applyFont="1" applyFill="1" applyBorder="1" applyAlignment="1" applyProtection="1">
      <alignment horizontal="center" vertical="center"/>
    </xf>
    <xf numFmtId="0" fontId="16" fillId="38" borderId="20" xfId="0" applyFont="1" applyFill="1" applyBorder="1" applyAlignment="1">
      <alignment horizontal="center" vertical="center"/>
    </xf>
    <xf numFmtId="0" fontId="16" fillId="38" borderId="21" xfId="0" applyFont="1" applyFill="1" applyBorder="1" applyAlignment="1">
      <alignment horizontal="center" vertical="center"/>
    </xf>
    <xf numFmtId="0" fontId="16" fillId="38" borderId="22" xfId="0" applyFont="1" applyFill="1" applyBorder="1" applyAlignment="1">
      <alignment horizontal="center" vertical="center"/>
    </xf>
    <xf numFmtId="0" fontId="18" fillId="38" borderId="50" xfId="0" applyFont="1" applyFill="1" applyBorder="1" applyAlignment="1">
      <alignment horizontal="center"/>
    </xf>
    <xf numFmtId="0" fontId="18" fillId="38" borderId="44" xfId="0" applyFont="1" applyFill="1" applyBorder="1" applyAlignment="1">
      <alignment horizontal="center"/>
    </xf>
    <xf numFmtId="0" fontId="18" fillId="38" borderId="19" xfId="0" applyFont="1" applyFill="1" applyBorder="1" applyAlignment="1">
      <alignment horizontal="center"/>
    </xf>
    <xf numFmtId="0" fontId="16" fillId="38" borderId="12" xfId="0" applyFont="1" applyFill="1" applyBorder="1" applyAlignment="1">
      <alignment horizontal="center" vertical="center"/>
    </xf>
    <xf numFmtId="0" fontId="16" fillId="38" borderId="15" xfId="0" applyFont="1" applyFill="1" applyBorder="1" applyAlignment="1">
      <alignment horizontal="center" vertical="center"/>
    </xf>
    <xf numFmtId="0" fontId="16" fillId="38" borderId="39" xfId="0" applyFont="1" applyFill="1" applyBorder="1" applyAlignment="1">
      <alignment horizontal="center" vertical="center"/>
    </xf>
    <xf numFmtId="0" fontId="18" fillId="38" borderId="45" xfId="0" applyFont="1" applyFill="1" applyBorder="1" applyAlignment="1">
      <alignment horizontal="center" vertical="center" wrapText="1"/>
    </xf>
    <xf numFmtId="0" fontId="18" fillId="38" borderId="13" xfId="0" applyFont="1" applyFill="1" applyBorder="1" applyAlignment="1">
      <alignment horizontal="center" vertical="center" wrapText="1"/>
    </xf>
    <xf numFmtId="0" fontId="18" fillId="38" borderId="14" xfId="0" applyFont="1" applyFill="1" applyBorder="1" applyAlignment="1">
      <alignment horizontal="center" vertical="center" wrapText="1"/>
    </xf>
    <xf numFmtId="0" fontId="18" fillId="38" borderId="8" xfId="0" applyFont="1" applyFill="1" applyBorder="1" applyAlignment="1">
      <alignment horizontal="center" vertical="center" wrapText="1"/>
    </xf>
    <xf numFmtId="0" fontId="18" fillId="38" borderId="0" xfId="0" applyFont="1" applyFill="1" applyBorder="1" applyAlignment="1">
      <alignment horizontal="center" vertical="center" wrapText="1"/>
    </xf>
    <xf numFmtId="0" fontId="18" fillId="38" borderId="16" xfId="0" applyFont="1" applyFill="1" applyBorder="1" applyAlignment="1">
      <alignment horizontal="center" vertical="center" wrapText="1"/>
    </xf>
    <xf numFmtId="0" fontId="18" fillId="38" borderId="46" xfId="0" applyFont="1" applyFill="1" applyBorder="1" applyAlignment="1">
      <alignment horizontal="center" vertical="center" wrapText="1"/>
    </xf>
    <xf numFmtId="0" fontId="18" fillId="38" borderId="40" xfId="0" applyFont="1" applyFill="1" applyBorder="1" applyAlignment="1">
      <alignment horizontal="center" vertical="center" wrapText="1"/>
    </xf>
    <xf numFmtId="0" fontId="18" fillId="38" borderId="17" xfId="0" applyFont="1" applyFill="1" applyBorder="1" applyAlignment="1">
      <alignment horizontal="center" vertical="center" wrapText="1"/>
    </xf>
    <xf numFmtId="0" fontId="18" fillId="38" borderId="18" xfId="0" applyFont="1" applyFill="1" applyBorder="1" applyAlignment="1">
      <alignment horizontal="center"/>
    </xf>
    <xf numFmtId="0" fontId="59" fillId="38" borderId="20" xfId="0" applyFont="1" applyFill="1" applyBorder="1" applyAlignment="1">
      <alignment horizontal="center" vertical="center"/>
    </xf>
    <xf numFmtId="0" fontId="59" fillId="38" borderId="22" xfId="0" applyFont="1" applyFill="1" applyBorder="1" applyAlignment="1">
      <alignment horizontal="center" vertical="center"/>
    </xf>
    <xf numFmtId="0" fontId="58" fillId="38" borderId="18" xfId="0" applyFont="1" applyFill="1" applyBorder="1" applyAlignment="1">
      <alignment horizontal="center"/>
    </xf>
    <xf numFmtId="0" fontId="61" fillId="0" borderId="12" xfId="0" applyFont="1" applyFill="1" applyBorder="1" applyAlignment="1">
      <alignment horizontal="center" vertical="center" wrapText="1"/>
    </xf>
    <xf numFmtId="0" fontId="61" fillId="0" borderId="15" xfId="0" applyFont="1" applyFill="1" applyBorder="1" applyAlignment="1">
      <alignment horizontal="center" vertical="center" wrapText="1"/>
    </xf>
    <xf numFmtId="0" fontId="61" fillId="0" borderId="39" xfId="0" applyFont="1" applyFill="1" applyBorder="1" applyAlignment="1">
      <alignment horizontal="center" vertical="center" wrapText="1"/>
    </xf>
    <xf numFmtId="0" fontId="71" fillId="0" borderId="86" xfId="0" applyFont="1" applyFill="1" applyBorder="1" applyAlignment="1">
      <alignment horizontal="center" vertical="center"/>
    </xf>
    <xf numFmtId="0" fontId="61" fillId="0" borderId="20" xfId="0" applyFont="1" applyFill="1" applyBorder="1" applyAlignment="1">
      <alignment horizontal="center" vertical="center" wrapText="1"/>
    </xf>
    <xf numFmtId="0" fontId="61" fillId="0" borderId="21" xfId="0" applyFont="1" applyFill="1" applyBorder="1" applyAlignment="1">
      <alignment horizontal="center" vertical="center" wrapText="1"/>
    </xf>
    <xf numFmtId="0" fontId="61" fillId="0" borderId="22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49" fontId="61" fillId="0" borderId="20" xfId="0" applyNumberFormat="1" applyFont="1" applyFill="1" applyBorder="1" applyAlignment="1">
      <alignment horizontal="center" vertical="center"/>
    </xf>
    <xf numFmtId="49" fontId="61" fillId="0" borderId="21" xfId="0" applyNumberFormat="1" applyFont="1" applyFill="1" applyBorder="1" applyAlignment="1">
      <alignment horizontal="center" vertical="center"/>
    </xf>
    <xf numFmtId="49" fontId="61" fillId="0" borderId="22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61" fillId="0" borderId="20" xfId="0" applyNumberFormat="1" applyFont="1" applyBorder="1" applyAlignment="1">
      <alignment horizontal="center" vertical="center"/>
    </xf>
    <xf numFmtId="49" fontId="61" fillId="0" borderId="21" xfId="0" applyNumberFormat="1" applyFont="1" applyBorder="1" applyAlignment="1">
      <alignment horizontal="center" vertical="center"/>
    </xf>
    <xf numFmtId="49" fontId="61" fillId="0" borderId="22" xfId="0" applyNumberFormat="1" applyFont="1" applyBorder="1" applyAlignment="1">
      <alignment horizontal="center" vertical="center"/>
    </xf>
    <xf numFmtId="49" fontId="61" fillId="38" borderId="20" xfId="0" applyNumberFormat="1" applyFont="1" applyFill="1" applyBorder="1" applyAlignment="1">
      <alignment horizontal="center" vertical="center"/>
    </xf>
    <xf numFmtId="49" fontId="61" fillId="38" borderId="21" xfId="0" applyNumberFormat="1" applyFont="1" applyFill="1" applyBorder="1" applyAlignment="1">
      <alignment horizontal="center" vertical="center"/>
    </xf>
    <xf numFmtId="49" fontId="61" fillId="38" borderId="22" xfId="0" applyNumberFormat="1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49" fontId="67" fillId="40" borderId="20" xfId="0" applyNumberFormat="1" applyFont="1" applyFill="1" applyBorder="1" applyAlignment="1">
      <alignment horizontal="center" vertical="center"/>
    </xf>
    <xf numFmtId="49" fontId="67" fillId="40" borderId="21" xfId="0" applyNumberFormat="1" applyFont="1" applyFill="1" applyBorder="1" applyAlignment="1">
      <alignment horizontal="center" vertical="center"/>
    </xf>
    <xf numFmtId="49" fontId="67" fillId="40" borderId="22" xfId="0" applyNumberFormat="1" applyFont="1" applyFill="1" applyBorder="1" applyAlignment="1">
      <alignment horizontal="center" vertical="center"/>
    </xf>
    <xf numFmtId="49" fontId="61" fillId="38" borderId="23" xfId="0" applyNumberFormat="1" applyFont="1" applyFill="1" applyBorder="1" applyAlignment="1">
      <alignment horizontal="center" vertical="center" wrapText="1"/>
    </xf>
    <xf numFmtId="49" fontId="61" fillId="38" borderId="24" xfId="0" applyNumberFormat="1" applyFont="1" applyFill="1" applyBorder="1" applyAlignment="1">
      <alignment horizontal="center" vertical="center" wrapText="1"/>
    </xf>
    <xf numFmtId="49" fontId="61" fillId="38" borderId="25" xfId="0" applyNumberFormat="1" applyFont="1" applyFill="1" applyBorder="1" applyAlignment="1">
      <alignment horizontal="center" vertical="center" wrapText="1"/>
    </xf>
    <xf numFmtId="49" fontId="67" fillId="40" borderId="20" xfId="0" applyNumberFormat="1" applyFont="1" applyFill="1" applyBorder="1" applyAlignment="1">
      <alignment horizontal="center" vertical="center" wrapText="1"/>
    </xf>
    <xf numFmtId="49" fontId="67" fillId="40" borderId="21" xfId="0" applyNumberFormat="1" applyFont="1" applyFill="1" applyBorder="1" applyAlignment="1">
      <alignment horizontal="center" vertical="center" wrapText="1"/>
    </xf>
    <xf numFmtId="49" fontId="67" fillId="40" borderId="15" xfId="0" applyNumberFormat="1" applyFont="1" applyFill="1" applyBorder="1" applyAlignment="1">
      <alignment horizontal="center" vertical="center" wrapText="1"/>
    </xf>
    <xf numFmtId="49" fontId="67" fillId="40" borderId="39" xfId="0" applyNumberFormat="1" applyFont="1" applyFill="1" applyBorder="1" applyAlignment="1">
      <alignment horizontal="center" vertical="center" wrapText="1"/>
    </xf>
    <xf numFmtId="49" fontId="67" fillId="0" borderId="20" xfId="0" applyNumberFormat="1" applyFont="1" applyFill="1" applyBorder="1" applyAlignment="1">
      <alignment horizontal="center" vertical="center" wrapText="1"/>
    </xf>
    <xf numFmtId="49" fontId="67" fillId="0" borderId="21" xfId="0" applyNumberFormat="1" applyFont="1" applyFill="1" applyBorder="1" applyAlignment="1">
      <alignment horizontal="center" vertical="center" wrapText="1"/>
    </xf>
    <xf numFmtId="49" fontId="67" fillId="0" borderId="15" xfId="0" applyNumberFormat="1" applyFont="1" applyFill="1" applyBorder="1" applyAlignment="1">
      <alignment horizontal="center" vertical="center" wrapText="1"/>
    </xf>
    <xf numFmtId="49" fontId="67" fillId="0" borderId="39" xfId="0" applyNumberFormat="1" applyFont="1" applyFill="1" applyBorder="1" applyAlignment="1">
      <alignment horizontal="center" vertical="center" wrapText="1"/>
    </xf>
    <xf numFmtId="49" fontId="61" fillId="0" borderId="0" xfId="0" applyNumberFormat="1" applyFont="1" applyFill="1" applyBorder="1" applyAlignment="1">
      <alignment horizontal="center" vertical="center"/>
    </xf>
    <xf numFmtId="49" fontId="67" fillId="40" borderId="15" xfId="0" applyNumberFormat="1" applyFont="1" applyFill="1" applyBorder="1" applyAlignment="1">
      <alignment horizontal="center" vertical="center"/>
    </xf>
    <xf numFmtId="49" fontId="67" fillId="40" borderId="39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9" fontId="67" fillId="40" borderId="22" xfId="0" applyNumberFormat="1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/>
    </xf>
    <xf numFmtId="0" fontId="16" fillId="2" borderId="6" xfId="0" applyFont="1" applyFill="1" applyBorder="1" applyAlignment="1">
      <alignment horizontal="center"/>
    </xf>
    <xf numFmtId="0" fontId="18" fillId="2" borderId="5" xfId="0" applyFont="1" applyFill="1" applyBorder="1" applyAlignment="1">
      <alignment horizontal="center" vertical="center" wrapText="1"/>
    </xf>
    <xf numFmtId="0" fontId="18" fillId="2" borderId="6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8" fillId="2" borderId="58" xfId="0" applyFont="1" applyFill="1" applyBorder="1" applyAlignment="1">
      <alignment horizontal="center" vertical="center" wrapText="1"/>
    </xf>
    <xf numFmtId="0" fontId="0" fillId="2" borderId="79" xfId="0" applyFill="1" applyBorder="1" applyAlignment="1">
      <alignment horizontal="center"/>
    </xf>
    <xf numFmtId="0" fontId="0" fillId="2" borderId="80" xfId="0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0" fontId="23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0" fillId="0" borderId="53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16" fillId="0" borderId="57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52" xfId="0" applyFont="1" applyFill="1" applyBorder="1" applyAlignment="1">
      <alignment horizontal="center" vertical="center" wrapText="1"/>
    </xf>
    <xf numFmtId="0" fontId="18" fillId="0" borderId="72" xfId="0" applyFont="1" applyFill="1" applyBorder="1" applyAlignment="1">
      <alignment horizontal="center"/>
    </xf>
  </cellXfs>
  <cellStyles count="16796">
    <cellStyle name="20 % - Accent1 2" xfId="16737"/>
    <cellStyle name="20 % - Accent2 2" xfId="16738"/>
    <cellStyle name="20 % - Accent3 2" xfId="16739"/>
    <cellStyle name="20 % - Accent4 2" xfId="16740"/>
    <cellStyle name="20 % - Accent5 2" xfId="16741"/>
    <cellStyle name="20 % - Accent6 2" xfId="16742"/>
    <cellStyle name="40 % - Accent1 2" xfId="16743"/>
    <cellStyle name="40 % - Accent2 2" xfId="16744"/>
    <cellStyle name="40 % - Accent3 2" xfId="16745"/>
    <cellStyle name="40 % - Accent4 2" xfId="16746"/>
    <cellStyle name="40 % - Accent5 2" xfId="16747"/>
    <cellStyle name="40 % - Accent6 2" xfId="16748"/>
    <cellStyle name="60 % - Accent1 2" xfId="16749"/>
    <cellStyle name="60 % - Accent2 2" xfId="16750"/>
    <cellStyle name="60 % - Accent3 2" xfId="16751"/>
    <cellStyle name="60 % - Accent4 2" xfId="16752"/>
    <cellStyle name="60 % - Accent5 2" xfId="16753"/>
    <cellStyle name="60 % - Accent6 2" xfId="16754"/>
    <cellStyle name="Accent1 2" xfId="16755"/>
    <cellStyle name="Accent2 2" xfId="16756"/>
    <cellStyle name="Accent3 2" xfId="16757"/>
    <cellStyle name="Accent4 2" xfId="16758"/>
    <cellStyle name="Accent5 2" xfId="16759"/>
    <cellStyle name="Accent6 2" xfId="16760"/>
    <cellStyle name="Avertissement 2" xfId="16761"/>
    <cellStyle name="Calcul 2" xfId="16762"/>
    <cellStyle name="Cellule liée 2" xfId="16763"/>
    <cellStyle name="Commentaire 2" xfId="16764"/>
    <cellStyle name="Entrée 2" xfId="16765"/>
    <cellStyle name="Insatisfaisant 2" xfId="16766"/>
    <cellStyle name="Lien hypertexte" xfId="16382" builtinId="8"/>
    <cellStyle name="Lien hypertexte 2" xfId="1"/>
    <cellStyle name="Lien hypertexte 2 2" xfId="2"/>
    <cellStyle name="Lien hypertexte 2 3" xfId="3"/>
    <cellStyle name="Lien hypertexte 3" xfId="16388"/>
    <cellStyle name="Lien hypertexte 4" xfId="16794"/>
    <cellStyle name="Milliers 2" xfId="4"/>
    <cellStyle name="Milliers 2 2" xfId="16384"/>
    <cellStyle name="Milliers 2 3" xfId="16729"/>
    <cellStyle name="Milliers 2 4" xfId="16733"/>
    <cellStyle name="Milliers 2 5" xfId="16795"/>
    <cellStyle name="Milliers 3" xfId="16735"/>
    <cellStyle name="Milliers 3 2" xfId="16791"/>
    <cellStyle name="Milliers 3 3" xfId="16792"/>
    <cellStyle name="Neutre 2" xfId="16767"/>
    <cellStyle name="Normal" xfId="0" builtinId="0"/>
    <cellStyle name="Normal 10" xfId="5"/>
    <cellStyle name="Normal 11" xfId="6"/>
    <cellStyle name="Normal 12" xfId="7"/>
    <cellStyle name="Normal 13" xfId="8"/>
    <cellStyle name="Normal 13 2" xfId="16398"/>
    <cellStyle name="Normal 14" xfId="9"/>
    <cellStyle name="Normal 14 2" xfId="16400"/>
    <cellStyle name="Normal 15" xfId="10"/>
    <cellStyle name="Normal 15 2" xfId="16402"/>
    <cellStyle name="Normal 16" xfId="11"/>
    <cellStyle name="Normal 16 2" xfId="16404"/>
    <cellStyle name="Normal 17" xfId="12"/>
    <cellStyle name="Normal 17 2" xfId="16406"/>
    <cellStyle name="Normal 18" xfId="13"/>
    <cellStyle name="Normal 18 2" xfId="16408"/>
    <cellStyle name="Normal 19" xfId="16387"/>
    <cellStyle name="Normal 19 2" xfId="16780"/>
    <cellStyle name="Normal 2" xfId="14"/>
    <cellStyle name="Normal 2 10" xfId="15"/>
    <cellStyle name="Normal 2 10 2" xfId="16390"/>
    <cellStyle name="Normal 2 11" xfId="16"/>
    <cellStyle name="Normal 2 11 2" xfId="16391"/>
    <cellStyle name="Normal 2 12" xfId="17"/>
    <cellStyle name="Normal 2 12 2" xfId="16393"/>
    <cellStyle name="Normal 2 13" xfId="18"/>
    <cellStyle name="Normal 2 13 2" xfId="16395"/>
    <cellStyle name="Normal 2 14" xfId="19"/>
    <cellStyle name="Normal 2 14 2" xfId="16397"/>
    <cellStyle name="Normal 2 15" xfId="20"/>
    <cellStyle name="Normal 2 15 2" xfId="16399"/>
    <cellStyle name="Normal 2 16" xfId="21"/>
    <cellStyle name="Normal 2 16 2" xfId="16401"/>
    <cellStyle name="Normal 2 17" xfId="22"/>
    <cellStyle name="Normal 2 17 2" xfId="16403"/>
    <cellStyle name="Normal 2 18" xfId="23"/>
    <cellStyle name="Normal 2 18 2" xfId="16405"/>
    <cellStyle name="Normal 2 19" xfId="24"/>
    <cellStyle name="Normal 2 19 2" xfId="16407"/>
    <cellStyle name="Normal 2 2" xfId="25"/>
    <cellStyle name="Normal 2 2 10" xfId="26"/>
    <cellStyle name="Normal 2 2 11" xfId="27"/>
    <cellStyle name="Normal 2 2 12" xfId="28"/>
    <cellStyle name="Normal 2 2 13" xfId="29"/>
    <cellStyle name="Normal 2 2 14" xfId="30"/>
    <cellStyle name="Normal 2 2 15" xfId="31"/>
    <cellStyle name="Normal 2 2 16" xfId="32"/>
    <cellStyle name="Normal 2 2 17" xfId="33"/>
    <cellStyle name="Normal 2 2 18" xfId="34"/>
    <cellStyle name="Normal 2 2 19" xfId="35"/>
    <cellStyle name="Normal 2 2 2" xfId="36"/>
    <cellStyle name="Normal 2 2 20" xfId="37"/>
    <cellStyle name="Normal 2 2 21" xfId="38"/>
    <cellStyle name="Normal 2 2 22" xfId="39"/>
    <cellStyle name="Normal 2 2 23" xfId="40"/>
    <cellStyle name="Normal 2 2 24" xfId="41"/>
    <cellStyle name="Normal 2 2 25" xfId="42"/>
    <cellStyle name="Normal 2 2 26" xfId="43"/>
    <cellStyle name="Normal 2 2 27" xfId="44"/>
    <cellStyle name="Normal 2 2 28" xfId="45"/>
    <cellStyle name="Normal 2 2 29" xfId="46"/>
    <cellStyle name="Normal 2 2 3" xfId="47"/>
    <cellStyle name="Normal 2 2 30" xfId="48"/>
    <cellStyle name="Normal 2 2 31" xfId="49"/>
    <cellStyle name="Normal 2 2 32" xfId="50"/>
    <cellStyle name="Normal 2 2 33" xfId="51"/>
    <cellStyle name="Normal 2 2 34" xfId="52"/>
    <cellStyle name="Normal 2 2 35" xfId="53"/>
    <cellStyle name="Normal 2 2 36" xfId="54"/>
    <cellStyle name="Normal 2 2 4" xfId="55"/>
    <cellStyle name="Normal 2 2 5" xfId="56"/>
    <cellStyle name="Normal 2 2 6" xfId="57"/>
    <cellStyle name="Normal 2 2 7" xfId="58"/>
    <cellStyle name="Normal 2 2 8" xfId="59"/>
    <cellStyle name="Normal 2 2 9" xfId="60"/>
    <cellStyle name="Normal 2 20" xfId="61"/>
    <cellStyle name="Normal 2 20 2" xfId="16409"/>
    <cellStyle name="Normal 2 21" xfId="62"/>
    <cellStyle name="Normal 2 21 2" xfId="16410"/>
    <cellStyle name="Normal 2 22" xfId="63"/>
    <cellStyle name="Normal 2 22 10" xfId="64"/>
    <cellStyle name="Normal 2 22 10 2" xfId="16496"/>
    <cellStyle name="Normal 2 22 11" xfId="65"/>
    <cellStyle name="Normal 2 22 11 2" xfId="16505"/>
    <cellStyle name="Normal 2 22 12" xfId="66"/>
    <cellStyle name="Normal 2 22 12 2" xfId="16514"/>
    <cellStyle name="Normal 2 22 13" xfId="67"/>
    <cellStyle name="Normal 2 22 13 2" xfId="16523"/>
    <cellStyle name="Normal 2 22 14" xfId="68"/>
    <cellStyle name="Normal 2 22 14 2" xfId="16532"/>
    <cellStyle name="Normal 2 22 15" xfId="69"/>
    <cellStyle name="Normal 2 22 15 2" xfId="16541"/>
    <cellStyle name="Normal 2 22 16" xfId="70"/>
    <cellStyle name="Normal 2 22 16 2" xfId="16550"/>
    <cellStyle name="Normal 2 22 17" xfId="71"/>
    <cellStyle name="Normal 2 22 17 2" xfId="16559"/>
    <cellStyle name="Normal 2 22 18" xfId="72"/>
    <cellStyle name="Normal 2 22 18 2" xfId="16568"/>
    <cellStyle name="Normal 2 22 19" xfId="73"/>
    <cellStyle name="Normal 2 22 19 2" xfId="16576"/>
    <cellStyle name="Normal 2 22 2" xfId="74"/>
    <cellStyle name="Normal 2 22 2 2" xfId="16424"/>
    <cellStyle name="Normal 2 22 20" xfId="75"/>
    <cellStyle name="Normal 2 22 20 2" xfId="16588"/>
    <cellStyle name="Normal 2 22 21" xfId="76"/>
    <cellStyle name="Normal 2 22 21 2" xfId="16603"/>
    <cellStyle name="Normal 2 22 22" xfId="77"/>
    <cellStyle name="Normal 2 22 22 2" xfId="16613"/>
    <cellStyle name="Normal 2 22 23" xfId="78"/>
    <cellStyle name="Normal 2 22 23 2" xfId="16623"/>
    <cellStyle name="Normal 2 22 24" xfId="79"/>
    <cellStyle name="Normal 2 22 24 2" xfId="16633"/>
    <cellStyle name="Normal 2 22 25" xfId="80"/>
    <cellStyle name="Normal 2 22 25 2" xfId="16643"/>
    <cellStyle name="Normal 2 22 26" xfId="81"/>
    <cellStyle name="Normal 2 22 26 2" xfId="16653"/>
    <cellStyle name="Normal 2 22 27" xfId="82"/>
    <cellStyle name="Normal 2 22 27 2" xfId="16663"/>
    <cellStyle name="Normal 2 22 28" xfId="83"/>
    <cellStyle name="Normal 2 22 28 2" xfId="16673"/>
    <cellStyle name="Normal 2 22 29" xfId="84"/>
    <cellStyle name="Normal 2 22 29 2" xfId="16683"/>
    <cellStyle name="Normal 2 22 3" xfId="85"/>
    <cellStyle name="Normal 2 22 3 2" xfId="16433"/>
    <cellStyle name="Normal 2 22 30" xfId="86"/>
    <cellStyle name="Normal 2 22 30 2" xfId="16692"/>
    <cellStyle name="Normal 2 22 31" xfId="87"/>
    <cellStyle name="Normal 2 22 31 2" xfId="16700"/>
    <cellStyle name="Normal 2 22 32" xfId="88"/>
    <cellStyle name="Normal 2 22 32 2" xfId="16705"/>
    <cellStyle name="Normal 2 22 33" xfId="89"/>
    <cellStyle name="Normal 2 22 33 2" xfId="16715"/>
    <cellStyle name="Normal 2 22 34" xfId="90"/>
    <cellStyle name="Normal 2 22 34 2" xfId="16714"/>
    <cellStyle name="Normal 2 22 35" xfId="16411"/>
    <cellStyle name="Normal 2 22 4" xfId="91"/>
    <cellStyle name="Normal 2 22 4 2" xfId="16442"/>
    <cellStyle name="Normal 2 22 5" xfId="92"/>
    <cellStyle name="Normal 2 22 5 2" xfId="16451"/>
    <cellStyle name="Normal 2 22 6" xfId="93"/>
    <cellStyle name="Normal 2 22 6 2" xfId="16460"/>
    <cellStyle name="Normal 2 22 7" xfId="94"/>
    <cellStyle name="Normal 2 22 7 2" xfId="16469"/>
    <cellStyle name="Normal 2 22 8" xfId="95"/>
    <cellStyle name="Normal 2 22 8 2" xfId="16478"/>
    <cellStyle name="Normal 2 22 9" xfId="96"/>
    <cellStyle name="Normal 2 22 9 2" xfId="16487"/>
    <cellStyle name="Normal 2 23" xfId="97"/>
    <cellStyle name="Normal 2 23 2" xfId="16412"/>
    <cellStyle name="Normal 2 24" xfId="98"/>
    <cellStyle name="Normal 2 24 2" xfId="16413"/>
    <cellStyle name="Normal 2 25" xfId="99"/>
    <cellStyle name="Normal 2 25 10" xfId="100"/>
    <cellStyle name="Normal 2 25 10 2" xfId="16497"/>
    <cellStyle name="Normal 2 25 11" xfId="101"/>
    <cellStyle name="Normal 2 25 11 2" xfId="16506"/>
    <cellStyle name="Normal 2 25 12" xfId="102"/>
    <cellStyle name="Normal 2 25 12 2" xfId="16515"/>
    <cellStyle name="Normal 2 25 13" xfId="103"/>
    <cellStyle name="Normal 2 25 13 2" xfId="16524"/>
    <cellStyle name="Normal 2 25 14" xfId="104"/>
    <cellStyle name="Normal 2 25 14 2" xfId="16533"/>
    <cellStyle name="Normal 2 25 15" xfId="105"/>
    <cellStyle name="Normal 2 25 15 2" xfId="16542"/>
    <cellStyle name="Normal 2 25 16" xfId="106"/>
    <cellStyle name="Normal 2 25 16 2" xfId="16551"/>
    <cellStyle name="Normal 2 25 17" xfId="107"/>
    <cellStyle name="Normal 2 25 17 2" xfId="16560"/>
    <cellStyle name="Normal 2 25 18" xfId="108"/>
    <cellStyle name="Normal 2 25 18 2" xfId="16569"/>
    <cellStyle name="Normal 2 25 19" xfId="109"/>
    <cellStyle name="Normal 2 25 19 2" xfId="16577"/>
    <cellStyle name="Normal 2 25 2" xfId="110"/>
    <cellStyle name="Normal 2 25 2 2" xfId="16425"/>
    <cellStyle name="Normal 2 25 20" xfId="111"/>
    <cellStyle name="Normal 2 25 20 2" xfId="16589"/>
    <cellStyle name="Normal 2 25 21" xfId="112"/>
    <cellStyle name="Normal 2 25 21 2" xfId="16602"/>
    <cellStyle name="Normal 2 25 22" xfId="113"/>
    <cellStyle name="Normal 2 25 22 2" xfId="16612"/>
    <cellStyle name="Normal 2 25 23" xfId="114"/>
    <cellStyle name="Normal 2 25 23 2" xfId="16622"/>
    <cellStyle name="Normal 2 25 24" xfId="115"/>
    <cellStyle name="Normal 2 25 24 2" xfId="16632"/>
    <cellStyle name="Normal 2 25 25" xfId="116"/>
    <cellStyle name="Normal 2 25 25 2" xfId="16642"/>
    <cellStyle name="Normal 2 25 26" xfId="117"/>
    <cellStyle name="Normal 2 25 26 2" xfId="16652"/>
    <cellStyle name="Normal 2 25 27" xfId="118"/>
    <cellStyle name="Normal 2 25 27 2" xfId="16662"/>
    <cellStyle name="Normal 2 25 28" xfId="119"/>
    <cellStyle name="Normal 2 25 28 2" xfId="16672"/>
    <cellStyle name="Normal 2 25 29" xfId="120"/>
    <cellStyle name="Normal 2 25 29 2" xfId="16682"/>
    <cellStyle name="Normal 2 25 3" xfId="121"/>
    <cellStyle name="Normal 2 25 3 2" xfId="16434"/>
    <cellStyle name="Normal 2 25 30" xfId="122"/>
    <cellStyle name="Normal 2 25 30 2" xfId="16691"/>
    <cellStyle name="Normal 2 25 31" xfId="123"/>
    <cellStyle name="Normal 2 25 31 2" xfId="16699"/>
    <cellStyle name="Normal 2 25 32" xfId="124"/>
    <cellStyle name="Normal 2 25 32 2" xfId="16706"/>
    <cellStyle name="Normal 2 25 33" xfId="125"/>
    <cellStyle name="Normal 2 25 33 2" xfId="16722"/>
    <cellStyle name="Normal 2 25 34" xfId="126"/>
    <cellStyle name="Normal 2 25 34 2" xfId="16728"/>
    <cellStyle name="Normal 2 25 35" xfId="16414"/>
    <cellStyle name="Normal 2 25 4" xfId="127"/>
    <cellStyle name="Normal 2 25 4 2" xfId="16443"/>
    <cellStyle name="Normal 2 25 5" xfId="128"/>
    <cellStyle name="Normal 2 25 5 2" xfId="16452"/>
    <cellStyle name="Normal 2 25 6" xfId="129"/>
    <cellStyle name="Normal 2 25 6 2" xfId="16461"/>
    <cellStyle name="Normal 2 25 7" xfId="130"/>
    <cellStyle name="Normal 2 25 7 2" xfId="16470"/>
    <cellStyle name="Normal 2 25 8" xfId="131"/>
    <cellStyle name="Normal 2 25 8 2" xfId="16479"/>
    <cellStyle name="Normal 2 25 9" xfId="132"/>
    <cellStyle name="Normal 2 25 9 2" xfId="16488"/>
    <cellStyle name="Normal 2 26" xfId="133"/>
    <cellStyle name="Normal 2 26 10" xfId="134"/>
    <cellStyle name="Normal 2 26 10 2" xfId="16498"/>
    <cellStyle name="Normal 2 26 11" xfId="135"/>
    <cellStyle name="Normal 2 26 11 2" xfId="16507"/>
    <cellStyle name="Normal 2 26 12" xfId="136"/>
    <cellStyle name="Normal 2 26 12 2" xfId="16516"/>
    <cellStyle name="Normal 2 26 13" xfId="137"/>
    <cellStyle name="Normal 2 26 13 2" xfId="16525"/>
    <cellStyle name="Normal 2 26 14" xfId="138"/>
    <cellStyle name="Normal 2 26 14 2" xfId="16534"/>
    <cellStyle name="Normal 2 26 15" xfId="139"/>
    <cellStyle name="Normal 2 26 15 2" xfId="16543"/>
    <cellStyle name="Normal 2 26 16" xfId="140"/>
    <cellStyle name="Normal 2 26 16 2" xfId="16552"/>
    <cellStyle name="Normal 2 26 17" xfId="141"/>
    <cellStyle name="Normal 2 26 17 2" xfId="16561"/>
    <cellStyle name="Normal 2 26 18" xfId="142"/>
    <cellStyle name="Normal 2 26 18 2" xfId="16570"/>
    <cellStyle name="Normal 2 26 19" xfId="143"/>
    <cellStyle name="Normal 2 26 19 2" xfId="16578"/>
    <cellStyle name="Normal 2 26 2" xfId="144"/>
    <cellStyle name="Normal 2 26 2 2" xfId="16426"/>
    <cellStyle name="Normal 2 26 20" xfId="145"/>
    <cellStyle name="Normal 2 26 20 2" xfId="16590"/>
    <cellStyle name="Normal 2 26 21" xfId="146"/>
    <cellStyle name="Normal 2 26 21 2" xfId="16601"/>
    <cellStyle name="Normal 2 26 22" xfId="147"/>
    <cellStyle name="Normal 2 26 22 2" xfId="16611"/>
    <cellStyle name="Normal 2 26 23" xfId="148"/>
    <cellStyle name="Normal 2 26 23 2" xfId="16621"/>
    <cellStyle name="Normal 2 26 24" xfId="149"/>
    <cellStyle name="Normal 2 26 24 2" xfId="16631"/>
    <cellStyle name="Normal 2 26 25" xfId="150"/>
    <cellStyle name="Normal 2 26 25 2" xfId="16641"/>
    <cellStyle name="Normal 2 26 26" xfId="151"/>
    <cellStyle name="Normal 2 26 26 2" xfId="16651"/>
    <cellStyle name="Normal 2 26 27" xfId="152"/>
    <cellStyle name="Normal 2 26 27 2" xfId="16661"/>
    <cellStyle name="Normal 2 26 28" xfId="153"/>
    <cellStyle name="Normal 2 26 28 2" xfId="16671"/>
    <cellStyle name="Normal 2 26 29" xfId="154"/>
    <cellStyle name="Normal 2 26 29 2" xfId="16681"/>
    <cellStyle name="Normal 2 26 3" xfId="155"/>
    <cellStyle name="Normal 2 26 3 2" xfId="16435"/>
    <cellStyle name="Normal 2 26 30" xfId="156"/>
    <cellStyle name="Normal 2 26 30 2" xfId="16690"/>
    <cellStyle name="Normal 2 26 31" xfId="157"/>
    <cellStyle name="Normal 2 26 31 2" xfId="16698"/>
    <cellStyle name="Normal 2 26 32" xfId="158"/>
    <cellStyle name="Normal 2 26 32 2" xfId="16707"/>
    <cellStyle name="Normal 2 26 33" xfId="159"/>
    <cellStyle name="Normal 2 26 33 2" xfId="16721"/>
    <cellStyle name="Normal 2 26 34" xfId="160"/>
    <cellStyle name="Normal 2 26 34 2" xfId="16727"/>
    <cellStyle name="Normal 2 26 35" xfId="16415"/>
    <cellStyle name="Normal 2 26 4" xfId="161"/>
    <cellStyle name="Normal 2 26 4 2" xfId="16444"/>
    <cellStyle name="Normal 2 26 5" xfId="162"/>
    <cellStyle name="Normal 2 26 5 2" xfId="16453"/>
    <cellStyle name="Normal 2 26 6" xfId="163"/>
    <cellStyle name="Normal 2 26 6 2" xfId="16462"/>
    <cellStyle name="Normal 2 26 7" xfId="164"/>
    <cellStyle name="Normal 2 26 7 2" xfId="16471"/>
    <cellStyle name="Normal 2 26 8" xfId="165"/>
    <cellStyle name="Normal 2 26 8 2" xfId="16480"/>
    <cellStyle name="Normal 2 26 9" xfId="166"/>
    <cellStyle name="Normal 2 26 9 2" xfId="16489"/>
    <cellStyle name="Normal 2 27" xfId="167"/>
    <cellStyle name="Normal 2 27 10" xfId="168"/>
    <cellStyle name="Normal 2 27 10 2" xfId="16499"/>
    <cellStyle name="Normal 2 27 11" xfId="169"/>
    <cellStyle name="Normal 2 27 11 2" xfId="16508"/>
    <cellStyle name="Normal 2 27 12" xfId="170"/>
    <cellStyle name="Normal 2 27 12 2" xfId="16517"/>
    <cellStyle name="Normal 2 27 13" xfId="171"/>
    <cellStyle name="Normal 2 27 13 2" xfId="16526"/>
    <cellStyle name="Normal 2 27 14" xfId="172"/>
    <cellStyle name="Normal 2 27 14 2" xfId="16535"/>
    <cellStyle name="Normal 2 27 15" xfId="173"/>
    <cellStyle name="Normal 2 27 15 2" xfId="16544"/>
    <cellStyle name="Normal 2 27 16" xfId="174"/>
    <cellStyle name="Normal 2 27 16 2" xfId="16553"/>
    <cellStyle name="Normal 2 27 17" xfId="175"/>
    <cellStyle name="Normal 2 27 17 2" xfId="16562"/>
    <cellStyle name="Normal 2 27 18" xfId="176"/>
    <cellStyle name="Normal 2 27 18 2" xfId="16571"/>
    <cellStyle name="Normal 2 27 19" xfId="177"/>
    <cellStyle name="Normal 2 27 19 2" xfId="16579"/>
    <cellStyle name="Normal 2 27 2" xfId="178"/>
    <cellStyle name="Normal 2 27 2 2" xfId="16427"/>
    <cellStyle name="Normal 2 27 20" xfId="179"/>
    <cellStyle name="Normal 2 27 20 2" xfId="16591"/>
    <cellStyle name="Normal 2 27 21" xfId="180"/>
    <cellStyle name="Normal 2 27 21 2" xfId="16600"/>
    <cellStyle name="Normal 2 27 22" xfId="181"/>
    <cellStyle name="Normal 2 27 22 2" xfId="16587"/>
    <cellStyle name="Normal 2 27 23" xfId="182"/>
    <cellStyle name="Normal 2 27 23 2" xfId="16597"/>
    <cellStyle name="Normal 2 27 24" xfId="183"/>
    <cellStyle name="Normal 2 27 24 2" xfId="16609"/>
    <cellStyle name="Normal 2 27 25" xfId="184"/>
    <cellStyle name="Normal 2 27 25 2" xfId="16619"/>
    <cellStyle name="Normal 2 27 26" xfId="185"/>
    <cellStyle name="Normal 2 27 26 2" xfId="16629"/>
    <cellStyle name="Normal 2 27 27" xfId="186"/>
    <cellStyle name="Normal 2 27 27 2" xfId="16639"/>
    <cellStyle name="Normal 2 27 28" xfId="187"/>
    <cellStyle name="Normal 2 27 28 2" xfId="16649"/>
    <cellStyle name="Normal 2 27 29" xfId="188"/>
    <cellStyle name="Normal 2 27 29 2" xfId="16659"/>
    <cellStyle name="Normal 2 27 3" xfId="189"/>
    <cellStyle name="Normal 2 27 3 2" xfId="16436"/>
    <cellStyle name="Normal 2 27 30" xfId="190"/>
    <cellStyle name="Normal 2 27 30 2" xfId="16669"/>
    <cellStyle name="Normal 2 27 31" xfId="191"/>
    <cellStyle name="Normal 2 27 31 2" xfId="16679"/>
    <cellStyle name="Normal 2 27 32" xfId="192"/>
    <cellStyle name="Normal 2 27 32 2" xfId="16708"/>
    <cellStyle name="Normal 2 27 33" xfId="193"/>
    <cellStyle name="Normal 2 27 33 2" xfId="16720"/>
    <cellStyle name="Normal 2 27 34" xfId="194"/>
    <cellStyle name="Normal 2 27 34 2" xfId="16726"/>
    <cellStyle name="Normal 2 27 35" xfId="16416"/>
    <cellStyle name="Normal 2 27 4" xfId="195"/>
    <cellStyle name="Normal 2 27 4 2" xfId="16445"/>
    <cellStyle name="Normal 2 27 5" xfId="196"/>
    <cellStyle name="Normal 2 27 5 2" xfId="16454"/>
    <cellStyle name="Normal 2 27 6" xfId="197"/>
    <cellStyle name="Normal 2 27 6 2" xfId="16463"/>
    <cellStyle name="Normal 2 27 7" xfId="198"/>
    <cellStyle name="Normal 2 27 7 2" xfId="16472"/>
    <cellStyle name="Normal 2 27 8" xfId="199"/>
    <cellStyle name="Normal 2 27 8 2" xfId="16481"/>
    <cellStyle name="Normal 2 27 9" xfId="200"/>
    <cellStyle name="Normal 2 27 9 2" xfId="16490"/>
    <cellStyle name="Normal 2 28" xfId="201"/>
    <cellStyle name="Normal 2 28 10" xfId="202"/>
    <cellStyle name="Normal 2 28 10 2" xfId="16500"/>
    <cellStyle name="Normal 2 28 11" xfId="203"/>
    <cellStyle name="Normal 2 28 11 2" xfId="16509"/>
    <cellStyle name="Normal 2 28 12" xfId="204"/>
    <cellStyle name="Normal 2 28 12 2" xfId="16518"/>
    <cellStyle name="Normal 2 28 13" xfId="205"/>
    <cellStyle name="Normal 2 28 13 2" xfId="16527"/>
    <cellStyle name="Normal 2 28 14" xfId="206"/>
    <cellStyle name="Normal 2 28 14 2" xfId="16536"/>
    <cellStyle name="Normal 2 28 15" xfId="207"/>
    <cellStyle name="Normal 2 28 15 2" xfId="16545"/>
    <cellStyle name="Normal 2 28 16" xfId="208"/>
    <cellStyle name="Normal 2 28 16 2" xfId="16554"/>
    <cellStyle name="Normal 2 28 17" xfId="209"/>
    <cellStyle name="Normal 2 28 17 2" xfId="16563"/>
    <cellStyle name="Normal 2 28 18" xfId="210"/>
    <cellStyle name="Normal 2 28 18 2" xfId="16572"/>
    <cellStyle name="Normal 2 28 19" xfId="211"/>
    <cellStyle name="Normal 2 28 19 2" xfId="16580"/>
    <cellStyle name="Normal 2 28 2" xfId="212"/>
    <cellStyle name="Normal 2 28 2 2" xfId="16428"/>
    <cellStyle name="Normal 2 28 20" xfId="213"/>
    <cellStyle name="Normal 2 28 20 2" xfId="16592"/>
    <cellStyle name="Normal 2 28 21" xfId="214"/>
    <cellStyle name="Normal 2 28 21 2" xfId="16598"/>
    <cellStyle name="Normal 2 28 22" xfId="215"/>
    <cellStyle name="Normal 2 28 22 2" xfId="16607"/>
    <cellStyle name="Normal 2 28 23" xfId="216"/>
    <cellStyle name="Normal 2 28 23 2" xfId="16617"/>
    <cellStyle name="Normal 2 28 24" xfId="217"/>
    <cellStyle name="Normal 2 28 24 2" xfId="16627"/>
    <cellStyle name="Normal 2 28 25" xfId="218"/>
    <cellStyle name="Normal 2 28 25 2" xfId="16637"/>
    <cellStyle name="Normal 2 28 26" xfId="219"/>
    <cellStyle name="Normal 2 28 26 2" xfId="16647"/>
    <cellStyle name="Normal 2 28 27" xfId="220"/>
    <cellStyle name="Normal 2 28 27 2" xfId="16657"/>
    <cellStyle name="Normal 2 28 28" xfId="221"/>
    <cellStyle name="Normal 2 28 28 2" xfId="16667"/>
    <cellStyle name="Normal 2 28 29" xfId="222"/>
    <cellStyle name="Normal 2 28 29 2" xfId="16677"/>
    <cellStyle name="Normal 2 28 3" xfId="223"/>
    <cellStyle name="Normal 2 28 3 2" xfId="16437"/>
    <cellStyle name="Normal 2 28 30" xfId="224"/>
    <cellStyle name="Normal 2 28 30 2" xfId="16687"/>
    <cellStyle name="Normal 2 28 31" xfId="225"/>
    <cellStyle name="Normal 2 28 31 2" xfId="16695"/>
    <cellStyle name="Normal 2 28 32" xfId="226"/>
    <cellStyle name="Normal 2 28 32 2" xfId="16709"/>
    <cellStyle name="Normal 2 28 33" xfId="227"/>
    <cellStyle name="Normal 2 28 33 2" xfId="16713"/>
    <cellStyle name="Normal 2 28 34" xfId="228"/>
    <cellStyle name="Normal 2 28 34 2" xfId="16716"/>
    <cellStyle name="Normal 2 28 35" xfId="16417"/>
    <cellStyle name="Normal 2 28 4" xfId="229"/>
    <cellStyle name="Normal 2 28 4 2" xfId="16446"/>
    <cellStyle name="Normal 2 28 5" xfId="230"/>
    <cellStyle name="Normal 2 28 5 2" xfId="16455"/>
    <cellStyle name="Normal 2 28 6" xfId="231"/>
    <cellStyle name="Normal 2 28 6 2" xfId="16464"/>
    <cellStyle name="Normal 2 28 7" xfId="232"/>
    <cellStyle name="Normal 2 28 7 2" xfId="16473"/>
    <cellStyle name="Normal 2 28 8" xfId="233"/>
    <cellStyle name="Normal 2 28 8 2" xfId="16482"/>
    <cellStyle name="Normal 2 28 9" xfId="234"/>
    <cellStyle name="Normal 2 28 9 2" xfId="16491"/>
    <cellStyle name="Normal 2 29" xfId="235"/>
    <cellStyle name="Normal 2 29 10" xfId="236"/>
    <cellStyle name="Normal 2 29 10 2" xfId="16501"/>
    <cellStyle name="Normal 2 29 11" xfId="237"/>
    <cellStyle name="Normal 2 29 11 2" xfId="16510"/>
    <cellStyle name="Normal 2 29 12" xfId="238"/>
    <cellStyle name="Normal 2 29 12 2" xfId="16519"/>
    <cellStyle name="Normal 2 29 13" xfId="239"/>
    <cellStyle name="Normal 2 29 13 2" xfId="16528"/>
    <cellStyle name="Normal 2 29 14" xfId="240"/>
    <cellStyle name="Normal 2 29 14 2" xfId="16537"/>
    <cellStyle name="Normal 2 29 15" xfId="241"/>
    <cellStyle name="Normal 2 29 15 2" xfId="16546"/>
    <cellStyle name="Normal 2 29 16" xfId="242"/>
    <cellStyle name="Normal 2 29 16 2" xfId="16555"/>
    <cellStyle name="Normal 2 29 17" xfId="243"/>
    <cellStyle name="Normal 2 29 17 2" xfId="16564"/>
    <cellStyle name="Normal 2 29 18" xfId="244"/>
    <cellStyle name="Normal 2 29 18 2" xfId="16573"/>
    <cellStyle name="Normal 2 29 19" xfId="245"/>
    <cellStyle name="Normal 2 29 19 2" xfId="16581"/>
    <cellStyle name="Normal 2 29 2" xfId="246"/>
    <cellStyle name="Normal 2 29 2 2" xfId="16429"/>
    <cellStyle name="Normal 2 29 20" xfId="247"/>
    <cellStyle name="Normal 2 29 20 2" xfId="16593"/>
    <cellStyle name="Normal 2 29 21" xfId="248"/>
    <cellStyle name="Normal 2 29 21 2" xfId="16610"/>
    <cellStyle name="Normal 2 29 22" xfId="249"/>
    <cellStyle name="Normal 2 29 22 2" xfId="16620"/>
    <cellStyle name="Normal 2 29 23" xfId="250"/>
    <cellStyle name="Normal 2 29 23 2" xfId="16630"/>
    <cellStyle name="Normal 2 29 24" xfId="251"/>
    <cellStyle name="Normal 2 29 24 2" xfId="16640"/>
    <cellStyle name="Normal 2 29 25" xfId="252"/>
    <cellStyle name="Normal 2 29 25 2" xfId="16650"/>
    <cellStyle name="Normal 2 29 26" xfId="253"/>
    <cellStyle name="Normal 2 29 26 2" xfId="16660"/>
    <cellStyle name="Normal 2 29 27" xfId="254"/>
    <cellStyle name="Normal 2 29 27 2" xfId="16670"/>
    <cellStyle name="Normal 2 29 28" xfId="255"/>
    <cellStyle name="Normal 2 29 28 2" xfId="16680"/>
    <cellStyle name="Normal 2 29 29" xfId="256"/>
    <cellStyle name="Normal 2 29 29 2" xfId="16689"/>
    <cellStyle name="Normal 2 29 3" xfId="257"/>
    <cellStyle name="Normal 2 29 3 2" xfId="16438"/>
    <cellStyle name="Normal 2 29 30" xfId="258"/>
    <cellStyle name="Normal 2 29 30 2" xfId="16697"/>
    <cellStyle name="Normal 2 29 31" xfId="259"/>
    <cellStyle name="Normal 2 29 31 2" xfId="16703"/>
    <cellStyle name="Normal 2 29 32" xfId="260"/>
    <cellStyle name="Normal 2 29 32 2" xfId="16710"/>
    <cellStyle name="Normal 2 29 33" xfId="261"/>
    <cellStyle name="Normal 2 29 33 2" xfId="16719"/>
    <cellStyle name="Normal 2 29 34" xfId="262"/>
    <cellStyle name="Normal 2 29 34 2" xfId="16725"/>
    <cellStyle name="Normal 2 29 35" xfId="16418"/>
    <cellStyle name="Normal 2 29 4" xfId="263"/>
    <cellStyle name="Normal 2 29 4 2" xfId="16447"/>
    <cellStyle name="Normal 2 29 5" xfId="264"/>
    <cellStyle name="Normal 2 29 5 2" xfId="16456"/>
    <cellStyle name="Normal 2 29 6" xfId="265"/>
    <cellStyle name="Normal 2 29 6 2" xfId="16465"/>
    <cellStyle name="Normal 2 29 7" xfId="266"/>
    <cellStyle name="Normal 2 29 7 2" xfId="16474"/>
    <cellStyle name="Normal 2 29 8" xfId="267"/>
    <cellStyle name="Normal 2 29 8 2" xfId="16483"/>
    <cellStyle name="Normal 2 29 9" xfId="268"/>
    <cellStyle name="Normal 2 29 9 2" xfId="16492"/>
    <cellStyle name="Normal 2 3" xfId="269"/>
    <cellStyle name="Normal 2 3 10" xfId="270"/>
    <cellStyle name="Normal 2 3 11" xfId="271"/>
    <cellStyle name="Normal 2 3 12" xfId="272"/>
    <cellStyle name="Normal 2 3 13" xfId="273"/>
    <cellStyle name="Normal 2 3 14" xfId="274"/>
    <cellStyle name="Normal 2 3 15" xfId="275"/>
    <cellStyle name="Normal 2 3 16" xfId="276"/>
    <cellStyle name="Normal 2 3 17" xfId="277"/>
    <cellStyle name="Normal 2 3 18" xfId="278"/>
    <cellStyle name="Normal 2 3 19" xfId="279"/>
    <cellStyle name="Normal 2 3 2" xfId="280"/>
    <cellStyle name="Normal 2 3 20" xfId="281"/>
    <cellStyle name="Normal 2 3 21" xfId="282"/>
    <cellStyle name="Normal 2 3 22" xfId="283"/>
    <cellStyle name="Normal 2 3 23" xfId="284"/>
    <cellStyle name="Normal 2 3 24" xfId="285"/>
    <cellStyle name="Normal 2 3 25" xfId="286"/>
    <cellStyle name="Normal 2 3 26" xfId="287"/>
    <cellStyle name="Normal 2 3 27" xfId="288"/>
    <cellStyle name="Normal 2 3 28" xfId="289"/>
    <cellStyle name="Normal 2 3 29" xfId="290"/>
    <cellStyle name="Normal 2 3 3" xfId="291"/>
    <cellStyle name="Normal 2 3 30" xfId="292"/>
    <cellStyle name="Normal 2 3 31" xfId="293"/>
    <cellStyle name="Normal 2 3 32" xfId="294"/>
    <cellStyle name="Normal 2 3 33" xfId="295"/>
    <cellStyle name="Normal 2 3 34" xfId="296"/>
    <cellStyle name="Normal 2 3 35" xfId="297"/>
    <cellStyle name="Normal 2 3 4" xfId="298"/>
    <cellStyle name="Normal 2 3 5" xfId="299"/>
    <cellStyle name="Normal 2 3 6" xfId="300"/>
    <cellStyle name="Normal 2 3 7" xfId="301"/>
    <cellStyle name="Normal 2 3 8" xfId="302"/>
    <cellStyle name="Normal 2 3 9" xfId="303"/>
    <cellStyle name="Normal 2 30" xfId="304"/>
    <cellStyle name="Normal 2 30 10" xfId="305"/>
    <cellStyle name="Normal 2 30 10 2" xfId="16502"/>
    <cellStyle name="Normal 2 30 11" xfId="306"/>
    <cellStyle name="Normal 2 30 11 2" xfId="16511"/>
    <cellStyle name="Normal 2 30 12" xfId="307"/>
    <cellStyle name="Normal 2 30 12 2" xfId="16520"/>
    <cellStyle name="Normal 2 30 13" xfId="308"/>
    <cellStyle name="Normal 2 30 13 2" xfId="16529"/>
    <cellStyle name="Normal 2 30 14" xfId="309"/>
    <cellStyle name="Normal 2 30 14 2" xfId="16538"/>
    <cellStyle name="Normal 2 30 15" xfId="310"/>
    <cellStyle name="Normal 2 30 15 2" xfId="16547"/>
    <cellStyle name="Normal 2 30 16" xfId="311"/>
    <cellStyle name="Normal 2 30 16 2" xfId="16556"/>
    <cellStyle name="Normal 2 30 17" xfId="312"/>
    <cellStyle name="Normal 2 30 17 2" xfId="16565"/>
    <cellStyle name="Normal 2 30 18" xfId="313"/>
    <cellStyle name="Normal 2 30 18 2" xfId="16574"/>
    <cellStyle name="Normal 2 30 19" xfId="314"/>
    <cellStyle name="Normal 2 30 19 2" xfId="16582"/>
    <cellStyle name="Normal 2 30 2" xfId="315"/>
    <cellStyle name="Normal 2 30 2 2" xfId="16430"/>
    <cellStyle name="Normal 2 30 20" xfId="316"/>
    <cellStyle name="Normal 2 30 20 2" xfId="16594"/>
    <cellStyle name="Normal 2 30 21" xfId="317"/>
    <cellStyle name="Normal 2 30 21 2" xfId="16608"/>
    <cellStyle name="Normal 2 30 22" xfId="318"/>
    <cellStyle name="Normal 2 30 22 2" xfId="16618"/>
    <cellStyle name="Normal 2 30 23" xfId="319"/>
    <cellStyle name="Normal 2 30 23 2" xfId="16628"/>
    <cellStyle name="Normal 2 30 24" xfId="320"/>
    <cellStyle name="Normal 2 30 24 2" xfId="16638"/>
    <cellStyle name="Normal 2 30 25" xfId="321"/>
    <cellStyle name="Normal 2 30 25 2" xfId="16648"/>
    <cellStyle name="Normal 2 30 26" xfId="322"/>
    <cellStyle name="Normal 2 30 26 2" xfId="16658"/>
    <cellStyle name="Normal 2 30 27" xfId="323"/>
    <cellStyle name="Normal 2 30 27 2" xfId="16668"/>
    <cellStyle name="Normal 2 30 28" xfId="324"/>
    <cellStyle name="Normal 2 30 28 2" xfId="16678"/>
    <cellStyle name="Normal 2 30 29" xfId="325"/>
    <cellStyle name="Normal 2 30 29 2" xfId="16688"/>
    <cellStyle name="Normal 2 30 3" xfId="326"/>
    <cellStyle name="Normal 2 30 3 2" xfId="16439"/>
    <cellStyle name="Normal 2 30 30" xfId="327"/>
    <cellStyle name="Normal 2 30 30 2" xfId="16696"/>
    <cellStyle name="Normal 2 30 31" xfId="328"/>
    <cellStyle name="Normal 2 30 31 2" xfId="16702"/>
    <cellStyle name="Normal 2 30 32" xfId="329"/>
    <cellStyle name="Normal 2 30 32 2" xfId="16711"/>
    <cellStyle name="Normal 2 30 33" xfId="330"/>
    <cellStyle name="Normal 2 30 33 2" xfId="16718"/>
    <cellStyle name="Normal 2 30 34" xfId="331"/>
    <cellStyle name="Normal 2 30 34 2" xfId="16724"/>
    <cellStyle name="Normal 2 30 35" xfId="16419"/>
    <cellStyle name="Normal 2 30 4" xfId="332"/>
    <cellStyle name="Normal 2 30 4 2" xfId="16448"/>
    <cellStyle name="Normal 2 30 5" xfId="333"/>
    <cellStyle name="Normal 2 30 5 2" xfId="16457"/>
    <cellStyle name="Normal 2 30 6" xfId="334"/>
    <cellStyle name="Normal 2 30 6 2" xfId="16466"/>
    <cellStyle name="Normal 2 30 7" xfId="335"/>
    <cellStyle name="Normal 2 30 7 2" xfId="16475"/>
    <cellStyle name="Normal 2 30 8" xfId="336"/>
    <cellStyle name="Normal 2 30 8 2" xfId="16484"/>
    <cellStyle name="Normal 2 30 9" xfId="337"/>
    <cellStyle name="Normal 2 30 9 2" xfId="16493"/>
    <cellStyle name="Normal 2 31" xfId="338"/>
    <cellStyle name="Normal 2 31 10" xfId="339"/>
    <cellStyle name="Normal 2 31 10 2" xfId="16503"/>
    <cellStyle name="Normal 2 31 11" xfId="340"/>
    <cellStyle name="Normal 2 31 11 2" xfId="16512"/>
    <cellStyle name="Normal 2 31 12" xfId="341"/>
    <cellStyle name="Normal 2 31 12 2" xfId="16521"/>
    <cellStyle name="Normal 2 31 13" xfId="342"/>
    <cellStyle name="Normal 2 31 13 2" xfId="16530"/>
    <cellStyle name="Normal 2 31 14" xfId="343"/>
    <cellStyle name="Normal 2 31 14 2" xfId="16539"/>
    <cellStyle name="Normal 2 31 15" xfId="344"/>
    <cellStyle name="Normal 2 31 15 2" xfId="16548"/>
    <cellStyle name="Normal 2 31 16" xfId="345"/>
    <cellStyle name="Normal 2 31 16 2" xfId="16557"/>
    <cellStyle name="Normal 2 31 17" xfId="346"/>
    <cellStyle name="Normal 2 31 17 2" xfId="16566"/>
    <cellStyle name="Normal 2 31 18" xfId="347"/>
    <cellStyle name="Normal 2 31 18 2" xfId="16575"/>
    <cellStyle name="Normal 2 31 19" xfId="348"/>
    <cellStyle name="Normal 2 31 19 2" xfId="16583"/>
    <cellStyle name="Normal 2 31 2" xfId="349"/>
    <cellStyle name="Normal 2 31 2 2" xfId="16431"/>
    <cellStyle name="Normal 2 31 20" xfId="350"/>
    <cellStyle name="Normal 2 31 20 2" xfId="16595"/>
    <cellStyle name="Normal 2 31 21" xfId="351"/>
    <cellStyle name="Normal 2 31 21 2" xfId="16606"/>
    <cellStyle name="Normal 2 31 22" xfId="352"/>
    <cellStyle name="Normal 2 31 22 2" xfId="16616"/>
    <cellStyle name="Normal 2 31 23" xfId="353"/>
    <cellStyle name="Normal 2 31 23 2" xfId="16626"/>
    <cellStyle name="Normal 2 31 24" xfId="354"/>
    <cellStyle name="Normal 2 31 24 2" xfId="16636"/>
    <cellStyle name="Normal 2 31 25" xfId="355"/>
    <cellStyle name="Normal 2 31 25 2" xfId="16646"/>
    <cellStyle name="Normal 2 31 26" xfId="356"/>
    <cellStyle name="Normal 2 31 26 2" xfId="16656"/>
    <cellStyle name="Normal 2 31 27" xfId="357"/>
    <cellStyle name="Normal 2 31 27 2" xfId="16666"/>
    <cellStyle name="Normal 2 31 28" xfId="358"/>
    <cellStyle name="Normal 2 31 28 2" xfId="16676"/>
    <cellStyle name="Normal 2 31 29" xfId="359"/>
    <cellStyle name="Normal 2 31 29 2" xfId="16686"/>
    <cellStyle name="Normal 2 31 3" xfId="360"/>
    <cellStyle name="Normal 2 31 3 2" xfId="16440"/>
    <cellStyle name="Normal 2 31 30" xfId="361"/>
    <cellStyle name="Normal 2 31 30 2" xfId="16694"/>
    <cellStyle name="Normal 2 31 31" xfId="362"/>
    <cellStyle name="Normal 2 31 31 2" xfId="16701"/>
    <cellStyle name="Normal 2 31 32" xfId="363"/>
    <cellStyle name="Normal 2 31 32 2" xfId="16712"/>
    <cellStyle name="Normal 2 31 33" xfId="364"/>
    <cellStyle name="Normal 2 31 33 2" xfId="16717"/>
    <cellStyle name="Normal 2 31 34" xfId="365"/>
    <cellStyle name="Normal 2 31 34 2" xfId="16723"/>
    <cellStyle name="Normal 2 31 35" xfId="16420"/>
    <cellStyle name="Normal 2 31 4" xfId="366"/>
    <cellStyle name="Normal 2 31 4 2" xfId="16449"/>
    <cellStyle name="Normal 2 31 5" xfId="367"/>
    <cellStyle name="Normal 2 31 5 2" xfId="16458"/>
    <cellStyle name="Normal 2 31 6" xfId="368"/>
    <cellStyle name="Normal 2 31 6 2" xfId="16467"/>
    <cellStyle name="Normal 2 31 7" xfId="369"/>
    <cellStyle name="Normal 2 31 7 2" xfId="16476"/>
    <cellStyle name="Normal 2 31 8" xfId="370"/>
    <cellStyle name="Normal 2 31 8 2" xfId="16485"/>
    <cellStyle name="Normal 2 31 9" xfId="371"/>
    <cellStyle name="Normal 2 31 9 2" xfId="16494"/>
    <cellStyle name="Normal 2 32" xfId="372"/>
    <cellStyle name="Normal 2 32 2" xfId="16422"/>
    <cellStyle name="Normal 2 33" xfId="373"/>
    <cellStyle name="Normal 2 33 2" xfId="16423"/>
    <cellStyle name="Normal 2 34" xfId="374"/>
    <cellStyle name="Normal 2 34 2" xfId="16432"/>
    <cellStyle name="Normal 2 35" xfId="375"/>
    <cellStyle name="Normal 2 35 2" xfId="16441"/>
    <cellStyle name="Normal 2 36" xfId="376"/>
    <cellStyle name="Normal 2 36 2" xfId="16450"/>
    <cellStyle name="Normal 2 37" xfId="377"/>
    <cellStyle name="Normal 2 37 2" xfId="16459"/>
    <cellStyle name="Normal 2 38" xfId="378"/>
    <cellStyle name="Normal 2 38 2" xfId="16468"/>
    <cellStyle name="Normal 2 39" xfId="379"/>
    <cellStyle name="Normal 2 39 2" xfId="16477"/>
    <cellStyle name="Normal 2 4" xfId="380"/>
    <cellStyle name="Normal 2 4 10" xfId="381"/>
    <cellStyle name="Normal 2 4 11" xfId="382"/>
    <cellStyle name="Normal 2 4 12" xfId="383"/>
    <cellStyle name="Normal 2 4 13" xfId="384"/>
    <cellStyle name="Normal 2 4 14" xfId="385"/>
    <cellStyle name="Normal 2 4 15" xfId="386"/>
    <cellStyle name="Normal 2 4 16" xfId="387"/>
    <cellStyle name="Normal 2 4 17" xfId="388"/>
    <cellStyle name="Normal 2 4 18" xfId="389"/>
    <cellStyle name="Normal 2 4 19" xfId="390"/>
    <cellStyle name="Normal 2 4 2" xfId="391"/>
    <cellStyle name="Normal 2 4 20" xfId="392"/>
    <cellStyle name="Normal 2 4 21" xfId="393"/>
    <cellStyle name="Normal 2 4 22" xfId="394"/>
    <cellStyle name="Normal 2 4 23" xfId="395"/>
    <cellStyle name="Normal 2 4 24" xfId="396"/>
    <cellStyle name="Normal 2 4 25" xfId="397"/>
    <cellStyle name="Normal 2 4 26" xfId="398"/>
    <cellStyle name="Normal 2 4 27" xfId="399"/>
    <cellStyle name="Normal 2 4 28" xfId="400"/>
    <cellStyle name="Normal 2 4 29" xfId="401"/>
    <cellStyle name="Normal 2 4 3" xfId="402"/>
    <cellStyle name="Normal 2 4 30" xfId="403"/>
    <cellStyle name="Normal 2 4 31" xfId="404"/>
    <cellStyle name="Normal 2 4 32" xfId="405"/>
    <cellStyle name="Normal 2 4 33" xfId="406"/>
    <cellStyle name="Normal 2 4 34" xfId="407"/>
    <cellStyle name="Normal 2 4 35" xfId="408"/>
    <cellStyle name="Normal 2 4 4" xfId="409"/>
    <cellStyle name="Normal 2 4 5" xfId="410"/>
    <cellStyle name="Normal 2 4 6" xfId="411"/>
    <cellStyle name="Normal 2 4 7" xfId="412"/>
    <cellStyle name="Normal 2 4 8" xfId="413"/>
    <cellStyle name="Normal 2 4 9" xfId="414"/>
    <cellStyle name="Normal 2 40" xfId="415"/>
    <cellStyle name="Normal 2 40 2" xfId="16486"/>
    <cellStyle name="Normal 2 41" xfId="416"/>
    <cellStyle name="Normal 2 41 2" xfId="16495"/>
    <cellStyle name="Normal 2 42" xfId="417"/>
    <cellStyle name="Normal 2 42 2" xfId="16504"/>
    <cellStyle name="Normal 2 43" xfId="418"/>
    <cellStyle name="Normal 2 43 2" xfId="16513"/>
    <cellStyle name="Normal 2 44" xfId="419"/>
    <cellStyle name="Normal 2 44 2" xfId="16522"/>
    <cellStyle name="Normal 2 45" xfId="420"/>
    <cellStyle name="Normal 2 45 2" xfId="16531"/>
    <cellStyle name="Normal 2 46" xfId="421"/>
    <cellStyle name="Normal 2 46 2" xfId="16540"/>
    <cellStyle name="Normal 2 47" xfId="422"/>
    <cellStyle name="Normal 2 47 2" xfId="16549"/>
    <cellStyle name="Normal 2 48" xfId="423"/>
    <cellStyle name="Normal 2 48 2" xfId="16558"/>
    <cellStyle name="Normal 2 49" xfId="424"/>
    <cellStyle name="Normal 2 49 2" xfId="16567"/>
    <cellStyle name="Normal 2 5" xfId="425"/>
    <cellStyle name="Normal 2 5 10" xfId="426"/>
    <cellStyle name="Normal 2 5 11" xfId="427"/>
    <cellStyle name="Normal 2 5 12" xfId="428"/>
    <cellStyle name="Normal 2 5 13" xfId="429"/>
    <cellStyle name="Normal 2 5 14" xfId="430"/>
    <cellStyle name="Normal 2 5 15" xfId="431"/>
    <cellStyle name="Normal 2 5 16" xfId="432"/>
    <cellStyle name="Normal 2 5 17" xfId="433"/>
    <cellStyle name="Normal 2 5 18" xfId="434"/>
    <cellStyle name="Normal 2 5 19" xfId="435"/>
    <cellStyle name="Normal 2 5 2" xfId="436"/>
    <cellStyle name="Normal 2 5 20" xfId="437"/>
    <cellStyle name="Normal 2 5 21" xfId="438"/>
    <cellStyle name="Normal 2 5 22" xfId="439"/>
    <cellStyle name="Normal 2 5 23" xfId="440"/>
    <cellStyle name="Normal 2 5 24" xfId="441"/>
    <cellStyle name="Normal 2 5 25" xfId="442"/>
    <cellStyle name="Normal 2 5 26" xfId="443"/>
    <cellStyle name="Normal 2 5 27" xfId="444"/>
    <cellStyle name="Normal 2 5 28" xfId="445"/>
    <cellStyle name="Normal 2 5 29" xfId="446"/>
    <cellStyle name="Normal 2 5 3" xfId="447"/>
    <cellStyle name="Normal 2 5 30" xfId="448"/>
    <cellStyle name="Normal 2 5 31" xfId="449"/>
    <cellStyle name="Normal 2 5 32" xfId="450"/>
    <cellStyle name="Normal 2 5 33" xfId="451"/>
    <cellStyle name="Normal 2 5 34" xfId="452"/>
    <cellStyle name="Normal 2 5 35" xfId="453"/>
    <cellStyle name="Normal 2 5 4" xfId="454"/>
    <cellStyle name="Normal 2 5 5" xfId="455"/>
    <cellStyle name="Normal 2 5 6" xfId="456"/>
    <cellStyle name="Normal 2 5 7" xfId="457"/>
    <cellStyle name="Normal 2 5 8" xfId="458"/>
    <cellStyle name="Normal 2 5 9" xfId="459"/>
    <cellStyle name="Normal 2 50" xfId="460"/>
    <cellStyle name="Normal 2 50 10" xfId="461"/>
    <cellStyle name="Normal 2 50 11" xfId="462"/>
    <cellStyle name="Normal 2 50 12" xfId="463"/>
    <cellStyle name="Normal 2 50 13" xfId="464"/>
    <cellStyle name="Normal 2 50 14" xfId="16584"/>
    <cellStyle name="Normal 2 50 2" xfId="465"/>
    <cellStyle name="Normal 2 50 3" xfId="466"/>
    <cellStyle name="Normal 2 50 4" xfId="467"/>
    <cellStyle name="Normal 2 50 5" xfId="468"/>
    <cellStyle name="Normal 2 50 6" xfId="469"/>
    <cellStyle name="Normal 2 50 7" xfId="470"/>
    <cellStyle name="Normal 2 50 8" xfId="471"/>
    <cellStyle name="Normal 2 50 9" xfId="472"/>
    <cellStyle name="Normal 2 51" xfId="473"/>
    <cellStyle name="Normal 2 51 2" xfId="16586"/>
    <cellStyle name="Normal 2 52" xfId="474"/>
    <cellStyle name="Normal 2 52 2" xfId="16605"/>
    <cellStyle name="Normal 2 53" xfId="475"/>
    <cellStyle name="Normal 2 53 2" xfId="16615"/>
    <cellStyle name="Normal 2 54" xfId="476"/>
    <cellStyle name="Normal 2 54 2" xfId="16625"/>
    <cellStyle name="Normal 2 55" xfId="477"/>
    <cellStyle name="Normal 2 55 2" xfId="16635"/>
    <cellStyle name="Normal 2 56" xfId="478"/>
    <cellStyle name="Normal 2 56 2" xfId="16645"/>
    <cellStyle name="Normal 2 57" xfId="479"/>
    <cellStyle name="Normal 2 57 2" xfId="16655"/>
    <cellStyle name="Normal 2 58" xfId="480"/>
    <cellStyle name="Normal 2 58 2" xfId="16665"/>
    <cellStyle name="Normal 2 59" xfId="481"/>
    <cellStyle name="Normal 2 59 2" xfId="16675"/>
    <cellStyle name="Normal 2 6" xfId="482"/>
    <cellStyle name="Normal 2 6 10" xfId="483"/>
    <cellStyle name="Normal 2 6 11" xfId="484"/>
    <cellStyle name="Normal 2 6 12" xfId="485"/>
    <cellStyle name="Normal 2 6 13" xfId="486"/>
    <cellStyle name="Normal 2 6 14" xfId="487"/>
    <cellStyle name="Normal 2 6 15" xfId="488"/>
    <cellStyle name="Normal 2 6 16" xfId="489"/>
    <cellStyle name="Normal 2 6 17" xfId="490"/>
    <cellStyle name="Normal 2 6 18" xfId="491"/>
    <cellStyle name="Normal 2 6 19" xfId="492"/>
    <cellStyle name="Normal 2 6 2" xfId="493"/>
    <cellStyle name="Normal 2 6 20" xfId="494"/>
    <cellStyle name="Normal 2 6 21" xfId="495"/>
    <cellStyle name="Normal 2 6 22" xfId="496"/>
    <cellStyle name="Normal 2 6 23" xfId="497"/>
    <cellStyle name="Normal 2 6 24" xfId="498"/>
    <cellStyle name="Normal 2 6 25" xfId="499"/>
    <cellStyle name="Normal 2 6 26" xfId="500"/>
    <cellStyle name="Normal 2 6 27" xfId="501"/>
    <cellStyle name="Normal 2 6 28" xfId="502"/>
    <cellStyle name="Normal 2 6 29" xfId="503"/>
    <cellStyle name="Normal 2 6 3" xfId="504"/>
    <cellStyle name="Normal 2 6 30" xfId="505"/>
    <cellStyle name="Normal 2 6 31" xfId="506"/>
    <cellStyle name="Normal 2 6 32" xfId="507"/>
    <cellStyle name="Normal 2 6 33" xfId="508"/>
    <cellStyle name="Normal 2 6 34" xfId="509"/>
    <cellStyle name="Normal 2 6 35" xfId="510"/>
    <cellStyle name="Normal 2 6 4" xfId="511"/>
    <cellStyle name="Normal 2 6 5" xfId="512"/>
    <cellStyle name="Normal 2 6 6" xfId="513"/>
    <cellStyle name="Normal 2 6 7" xfId="514"/>
    <cellStyle name="Normal 2 6 8" xfId="515"/>
    <cellStyle name="Normal 2 6 9" xfId="516"/>
    <cellStyle name="Normal 2 60" xfId="517"/>
    <cellStyle name="Normal 2 60 2" xfId="16685"/>
    <cellStyle name="Normal 2 61" xfId="518"/>
    <cellStyle name="Normal 2 61 2" xfId="16693"/>
    <cellStyle name="Normal 2 62" xfId="519"/>
    <cellStyle name="Normal 2 63" xfId="16385"/>
    <cellStyle name="Normal 2 64" xfId="16731"/>
    <cellStyle name="Normal 2 65" xfId="16732"/>
    <cellStyle name="Normal 2 65 2" xfId="16782"/>
    <cellStyle name="Normal 2 66" xfId="16779"/>
    <cellStyle name="Normal 2 66 2" xfId="16784"/>
    <cellStyle name="Normal 2 7" xfId="520"/>
    <cellStyle name="Normal 2 7 10" xfId="521"/>
    <cellStyle name="Normal 2 7 11" xfId="522"/>
    <cellStyle name="Normal 2 7 12" xfId="523"/>
    <cellStyle name="Normal 2 7 13" xfId="524"/>
    <cellStyle name="Normal 2 7 14" xfId="525"/>
    <cellStyle name="Normal 2 7 15" xfId="526"/>
    <cellStyle name="Normal 2 7 16" xfId="527"/>
    <cellStyle name="Normal 2 7 17" xfId="528"/>
    <cellStyle name="Normal 2 7 18" xfId="529"/>
    <cellStyle name="Normal 2 7 19" xfId="530"/>
    <cellStyle name="Normal 2 7 2" xfId="531"/>
    <cellStyle name="Normal 2 7 20" xfId="532"/>
    <cellStyle name="Normal 2 7 21" xfId="533"/>
    <cellStyle name="Normal 2 7 22" xfId="534"/>
    <cellStyle name="Normal 2 7 23" xfId="535"/>
    <cellStyle name="Normal 2 7 24" xfId="536"/>
    <cellStyle name="Normal 2 7 25" xfId="537"/>
    <cellStyle name="Normal 2 7 26" xfId="538"/>
    <cellStyle name="Normal 2 7 27" xfId="539"/>
    <cellStyle name="Normal 2 7 28" xfId="540"/>
    <cellStyle name="Normal 2 7 29" xfId="541"/>
    <cellStyle name="Normal 2 7 3" xfId="542"/>
    <cellStyle name="Normal 2 7 30" xfId="543"/>
    <cellStyle name="Normal 2 7 31" xfId="544"/>
    <cellStyle name="Normal 2 7 32" xfId="545"/>
    <cellStyle name="Normal 2 7 33" xfId="546"/>
    <cellStyle name="Normal 2 7 34" xfId="547"/>
    <cellStyle name="Normal 2 7 35" xfId="548"/>
    <cellStyle name="Normal 2 7 4" xfId="549"/>
    <cellStyle name="Normal 2 7 5" xfId="550"/>
    <cellStyle name="Normal 2 7 6" xfId="551"/>
    <cellStyle name="Normal 2 7 7" xfId="552"/>
    <cellStyle name="Normal 2 7 8" xfId="553"/>
    <cellStyle name="Normal 2 7 9" xfId="554"/>
    <cellStyle name="Normal 2 8" xfId="555"/>
    <cellStyle name="Normal 2 8 10" xfId="556"/>
    <cellStyle name="Normal 2 8 10 10" xfId="557"/>
    <cellStyle name="Normal 2 8 10 10 2" xfId="558"/>
    <cellStyle name="Normal 2 8 10 10 3" xfId="559"/>
    <cellStyle name="Normal 2 8 10 10 4" xfId="560"/>
    <cellStyle name="Normal 2 8 10 11" xfId="561"/>
    <cellStyle name="Normal 2 8 10 11 2" xfId="562"/>
    <cellStyle name="Normal 2 8 10 11 3" xfId="563"/>
    <cellStyle name="Normal 2 8 10 11 4" xfId="564"/>
    <cellStyle name="Normal 2 8 10 12" xfId="565"/>
    <cellStyle name="Normal 2 8 10 12 2" xfId="566"/>
    <cellStyle name="Normal 2 8 10 12 3" xfId="567"/>
    <cellStyle name="Normal 2 8 10 12 4" xfId="568"/>
    <cellStyle name="Normal 2 8 10 13" xfId="569"/>
    <cellStyle name="Normal 2 8 10 13 2" xfId="570"/>
    <cellStyle name="Normal 2 8 10 13 3" xfId="571"/>
    <cellStyle name="Normal 2 8 10 13 4" xfId="572"/>
    <cellStyle name="Normal 2 8 10 14" xfId="573"/>
    <cellStyle name="Normal 2 8 10 15" xfId="574"/>
    <cellStyle name="Normal 2 8 10 16" xfId="575"/>
    <cellStyle name="Normal 2 8 10 2" xfId="576"/>
    <cellStyle name="Normal 2 8 10 2 2" xfId="577"/>
    <cellStyle name="Normal 2 8 10 2 3" xfId="578"/>
    <cellStyle name="Normal 2 8 10 2 4" xfId="579"/>
    <cellStyle name="Normal 2 8 10 3" xfId="580"/>
    <cellStyle name="Normal 2 8 10 3 2" xfId="581"/>
    <cellStyle name="Normal 2 8 10 3 3" xfId="582"/>
    <cellStyle name="Normal 2 8 10 3 4" xfId="583"/>
    <cellStyle name="Normal 2 8 10 4" xfId="584"/>
    <cellStyle name="Normal 2 8 10 4 2" xfId="585"/>
    <cellStyle name="Normal 2 8 10 4 3" xfId="586"/>
    <cellStyle name="Normal 2 8 10 4 4" xfId="587"/>
    <cellStyle name="Normal 2 8 10 5" xfId="588"/>
    <cellStyle name="Normal 2 8 10 5 2" xfId="589"/>
    <cellStyle name="Normal 2 8 10 5 3" xfId="590"/>
    <cellStyle name="Normal 2 8 10 5 4" xfId="591"/>
    <cellStyle name="Normal 2 8 10 6" xfId="592"/>
    <cellStyle name="Normal 2 8 10 6 2" xfId="593"/>
    <cellStyle name="Normal 2 8 10 6 3" xfId="594"/>
    <cellStyle name="Normal 2 8 10 6 4" xfId="595"/>
    <cellStyle name="Normal 2 8 10 7" xfId="596"/>
    <cellStyle name="Normal 2 8 10 7 2" xfId="597"/>
    <cellStyle name="Normal 2 8 10 7 3" xfId="598"/>
    <cellStyle name="Normal 2 8 10 7 4" xfId="599"/>
    <cellStyle name="Normal 2 8 10 8" xfId="600"/>
    <cellStyle name="Normal 2 8 10 8 2" xfId="601"/>
    <cellStyle name="Normal 2 8 10 8 3" xfId="602"/>
    <cellStyle name="Normal 2 8 10 8 4" xfId="603"/>
    <cellStyle name="Normal 2 8 10 9" xfId="604"/>
    <cellStyle name="Normal 2 8 10 9 2" xfId="605"/>
    <cellStyle name="Normal 2 8 10 9 3" xfId="606"/>
    <cellStyle name="Normal 2 8 10 9 4" xfId="607"/>
    <cellStyle name="Normal 2 8 11" xfId="608"/>
    <cellStyle name="Normal 2 8 11 10" xfId="609"/>
    <cellStyle name="Normal 2 8 11 10 2" xfId="610"/>
    <cellStyle name="Normal 2 8 11 10 3" xfId="611"/>
    <cellStyle name="Normal 2 8 11 10 4" xfId="612"/>
    <cellStyle name="Normal 2 8 11 11" xfId="613"/>
    <cellStyle name="Normal 2 8 11 11 2" xfId="614"/>
    <cellStyle name="Normal 2 8 11 11 3" xfId="615"/>
    <cellStyle name="Normal 2 8 11 11 4" xfId="616"/>
    <cellStyle name="Normal 2 8 11 12" xfId="617"/>
    <cellStyle name="Normal 2 8 11 12 2" xfId="618"/>
    <cellStyle name="Normal 2 8 11 12 3" xfId="619"/>
    <cellStyle name="Normal 2 8 11 12 4" xfId="620"/>
    <cellStyle name="Normal 2 8 11 13" xfId="621"/>
    <cellStyle name="Normal 2 8 11 13 2" xfId="622"/>
    <cellStyle name="Normal 2 8 11 13 3" xfId="623"/>
    <cellStyle name="Normal 2 8 11 13 4" xfId="624"/>
    <cellStyle name="Normal 2 8 11 14" xfId="625"/>
    <cellStyle name="Normal 2 8 11 15" xfId="626"/>
    <cellStyle name="Normal 2 8 11 16" xfId="627"/>
    <cellStyle name="Normal 2 8 11 2" xfId="628"/>
    <cellStyle name="Normal 2 8 11 2 2" xfId="629"/>
    <cellStyle name="Normal 2 8 11 2 3" xfId="630"/>
    <cellStyle name="Normal 2 8 11 2 4" xfId="631"/>
    <cellStyle name="Normal 2 8 11 3" xfId="632"/>
    <cellStyle name="Normal 2 8 11 3 2" xfId="633"/>
    <cellStyle name="Normal 2 8 11 3 3" xfId="634"/>
    <cellStyle name="Normal 2 8 11 3 4" xfId="635"/>
    <cellStyle name="Normal 2 8 11 4" xfId="636"/>
    <cellStyle name="Normal 2 8 11 4 2" xfId="637"/>
    <cellStyle name="Normal 2 8 11 4 3" xfId="638"/>
    <cellStyle name="Normal 2 8 11 4 4" xfId="639"/>
    <cellStyle name="Normal 2 8 11 5" xfId="640"/>
    <cellStyle name="Normal 2 8 11 5 2" xfId="641"/>
    <cellStyle name="Normal 2 8 11 5 3" xfId="642"/>
    <cellStyle name="Normal 2 8 11 5 4" xfId="643"/>
    <cellStyle name="Normal 2 8 11 6" xfId="644"/>
    <cellStyle name="Normal 2 8 11 6 2" xfId="645"/>
    <cellStyle name="Normal 2 8 11 6 3" xfId="646"/>
    <cellStyle name="Normal 2 8 11 6 4" xfId="647"/>
    <cellStyle name="Normal 2 8 11 7" xfId="648"/>
    <cellStyle name="Normal 2 8 11 7 2" xfId="649"/>
    <cellStyle name="Normal 2 8 11 7 3" xfId="650"/>
    <cellStyle name="Normal 2 8 11 7 4" xfId="651"/>
    <cellStyle name="Normal 2 8 11 8" xfId="652"/>
    <cellStyle name="Normal 2 8 11 8 2" xfId="653"/>
    <cellStyle name="Normal 2 8 11 8 3" xfId="654"/>
    <cellStyle name="Normal 2 8 11 8 4" xfId="655"/>
    <cellStyle name="Normal 2 8 11 9" xfId="656"/>
    <cellStyle name="Normal 2 8 11 9 2" xfId="657"/>
    <cellStyle name="Normal 2 8 11 9 3" xfId="658"/>
    <cellStyle name="Normal 2 8 11 9 4" xfId="659"/>
    <cellStyle name="Normal 2 8 12" xfId="660"/>
    <cellStyle name="Normal 2 8 12 10" xfId="661"/>
    <cellStyle name="Normal 2 8 12 10 2" xfId="662"/>
    <cellStyle name="Normal 2 8 12 10 3" xfId="663"/>
    <cellStyle name="Normal 2 8 12 10 4" xfId="664"/>
    <cellStyle name="Normal 2 8 12 11" xfId="665"/>
    <cellStyle name="Normal 2 8 12 11 2" xfId="666"/>
    <cellStyle name="Normal 2 8 12 11 3" xfId="667"/>
    <cellStyle name="Normal 2 8 12 11 4" xfId="668"/>
    <cellStyle name="Normal 2 8 12 12" xfId="669"/>
    <cellStyle name="Normal 2 8 12 12 2" xfId="670"/>
    <cellStyle name="Normal 2 8 12 12 3" xfId="671"/>
    <cellStyle name="Normal 2 8 12 12 4" xfId="672"/>
    <cellStyle name="Normal 2 8 12 13" xfId="673"/>
    <cellStyle name="Normal 2 8 12 13 2" xfId="674"/>
    <cellStyle name="Normal 2 8 12 13 3" xfId="675"/>
    <cellStyle name="Normal 2 8 12 13 4" xfId="676"/>
    <cellStyle name="Normal 2 8 12 14" xfId="677"/>
    <cellStyle name="Normal 2 8 12 15" xfId="678"/>
    <cellStyle name="Normal 2 8 12 16" xfId="679"/>
    <cellStyle name="Normal 2 8 12 2" xfId="680"/>
    <cellStyle name="Normal 2 8 12 2 2" xfId="681"/>
    <cellStyle name="Normal 2 8 12 2 3" xfId="682"/>
    <cellStyle name="Normal 2 8 12 2 4" xfId="683"/>
    <cellStyle name="Normal 2 8 12 3" xfId="684"/>
    <cellStyle name="Normal 2 8 12 3 2" xfId="685"/>
    <cellStyle name="Normal 2 8 12 3 3" xfId="686"/>
    <cellStyle name="Normal 2 8 12 3 4" xfId="687"/>
    <cellStyle name="Normal 2 8 12 4" xfId="688"/>
    <cellStyle name="Normal 2 8 12 4 2" xfId="689"/>
    <cellStyle name="Normal 2 8 12 4 3" xfId="690"/>
    <cellStyle name="Normal 2 8 12 4 4" xfId="691"/>
    <cellStyle name="Normal 2 8 12 5" xfId="692"/>
    <cellStyle name="Normal 2 8 12 5 2" xfId="693"/>
    <cellStyle name="Normal 2 8 12 5 3" xfId="694"/>
    <cellStyle name="Normal 2 8 12 5 4" xfId="695"/>
    <cellStyle name="Normal 2 8 12 6" xfId="696"/>
    <cellStyle name="Normal 2 8 12 6 2" xfId="697"/>
    <cellStyle name="Normal 2 8 12 6 3" xfId="698"/>
    <cellStyle name="Normal 2 8 12 6 4" xfId="699"/>
    <cellStyle name="Normal 2 8 12 7" xfId="700"/>
    <cellStyle name="Normal 2 8 12 7 2" xfId="701"/>
    <cellStyle name="Normal 2 8 12 7 3" xfId="702"/>
    <cellStyle name="Normal 2 8 12 7 4" xfId="703"/>
    <cellStyle name="Normal 2 8 12 8" xfId="704"/>
    <cellStyle name="Normal 2 8 12 8 2" xfId="705"/>
    <cellStyle name="Normal 2 8 12 8 3" xfId="706"/>
    <cellStyle name="Normal 2 8 12 8 4" xfId="707"/>
    <cellStyle name="Normal 2 8 12 9" xfId="708"/>
    <cellStyle name="Normal 2 8 12 9 2" xfId="709"/>
    <cellStyle name="Normal 2 8 12 9 3" xfId="710"/>
    <cellStyle name="Normal 2 8 12 9 4" xfId="711"/>
    <cellStyle name="Normal 2 8 13" xfId="712"/>
    <cellStyle name="Normal 2 8 13 10" xfId="713"/>
    <cellStyle name="Normal 2 8 13 10 2" xfId="714"/>
    <cellStyle name="Normal 2 8 13 10 3" xfId="715"/>
    <cellStyle name="Normal 2 8 13 10 4" xfId="716"/>
    <cellStyle name="Normal 2 8 13 11" xfId="717"/>
    <cellStyle name="Normal 2 8 13 11 2" xfId="718"/>
    <cellStyle name="Normal 2 8 13 11 3" xfId="719"/>
    <cellStyle name="Normal 2 8 13 11 4" xfId="720"/>
    <cellStyle name="Normal 2 8 13 12" xfId="721"/>
    <cellStyle name="Normal 2 8 13 12 2" xfId="722"/>
    <cellStyle name="Normal 2 8 13 12 3" xfId="723"/>
    <cellStyle name="Normal 2 8 13 12 4" xfId="724"/>
    <cellStyle name="Normal 2 8 13 13" xfId="725"/>
    <cellStyle name="Normal 2 8 13 13 2" xfId="726"/>
    <cellStyle name="Normal 2 8 13 13 3" xfId="727"/>
    <cellStyle name="Normal 2 8 13 13 4" xfId="728"/>
    <cellStyle name="Normal 2 8 13 14" xfId="729"/>
    <cellStyle name="Normal 2 8 13 15" xfId="730"/>
    <cellStyle name="Normal 2 8 13 16" xfId="731"/>
    <cellStyle name="Normal 2 8 13 2" xfId="732"/>
    <cellStyle name="Normal 2 8 13 2 2" xfId="733"/>
    <cellStyle name="Normal 2 8 13 2 3" xfId="734"/>
    <cellStyle name="Normal 2 8 13 2 4" xfId="735"/>
    <cellStyle name="Normal 2 8 13 3" xfId="736"/>
    <cellStyle name="Normal 2 8 13 3 2" xfId="737"/>
    <cellStyle name="Normal 2 8 13 3 3" xfId="738"/>
    <cellStyle name="Normal 2 8 13 3 4" xfId="739"/>
    <cellStyle name="Normal 2 8 13 4" xfId="740"/>
    <cellStyle name="Normal 2 8 13 4 2" xfId="741"/>
    <cellStyle name="Normal 2 8 13 4 3" xfId="742"/>
    <cellStyle name="Normal 2 8 13 4 4" xfId="743"/>
    <cellStyle name="Normal 2 8 13 5" xfId="744"/>
    <cellStyle name="Normal 2 8 13 5 2" xfId="745"/>
    <cellStyle name="Normal 2 8 13 5 3" xfId="746"/>
    <cellStyle name="Normal 2 8 13 5 4" xfId="747"/>
    <cellStyle name="Normal 2 8 13 6" xfId="748"/>
    <cellStyle name="Normal 2 8 13 6 2" xfId="749"/>
    <cellStyle name="Normal 2 8 13 6 3" xfId="750"/>
    <cellStyle name="Normal 2 8 13 6 4" xfId="751"/>
    <cellStyle name="Normal 2 8 13 7" xfId="752"/>
    <cellStyle name="Normal 2 8 13 7 2" xfId="753"/>
    <cellStyle name="Normal 2 8 13 7 3" xfId="754"/>
    <cellStyle name="Normal 2 8 13 7 4" xfId="755"/>
    <cellStyle name="Normal 2 8 13 8" xfId="756"/>
    <cellStyle name="Normal 2 8 13 8 2" xfId="757"/>
    <cellStyle name="Normal 2 8 13 8 3" xfId="758"/>
    <cellStyle name="Normal 2 8 13 8 4" xfId="759"/>
    <cellStyle name="Normal 2 8 13 9" xfId="760"/>
    <cellStyle name="Normal 2 8 13 9 2" xfId="761"/>
    <cellStyle name="Normal 2 8 13 9 3" xfId="762"/>
    <cellStyle name="Normal 2 8 13 9 4" xfId="763"/>
    <cellStyle name="Normal 2 8 14" xfId="764"/>
    <cellStyle name="Normal 2 8 14 10" xfId="765"/>
    <cellStyle name="Normal 2 8 14 10 2" xfId="766"/>
    <cellStyle name="Normal 2 8 14 10 3" xfId="767"/>
    <cellStyle name="Normal 2 8 14 10 4" xfId="768"/>
    <cellStyle name="Normal 2 8 14 11" xfId="769"/>
    <cellStyle name="Normal 2 8 14 11 2" xfId="770"/>
    <cellStyle name="Normal 2 8 14 11 3" xfId="771"/>
    <cellStyle name="Normal 2 8 14 11 4" xfId="772"/>
    <cellStyle name="Normal 2 8 14 12" xfId="773"/>
    <cellStyle name="Normal 2 8 14 12 2" xfId="774"/>
    <cellStyle name="Normal 2 8 14 12 3" xfId="775"/>
    <cellStyle name="Normal 2 8 14 12 4" xfId="776"/>
    <cellStyle name="Normal 2 8 14 13" xfId="777"/>
    <cellStyle name="Normal 2 8 14 13 2" xfId="778"/>
    <cellStyle name="Normal 2 8 14 13 3" xfId="779"/>
    <cellStyle name="Normal 2 8 14 13 4" xfId="780"/>
    <cellStyle name="Normal 2 8 14 14" xfId="781"/>
    <cellStyle name="Normal 2 8 14 15" xfId="782"/>
    <cellStyle name="Normal 2 8 14 16" xfId="783"/>
    <cellStyle name="Normal 2 8 14 2" xfId="784"/>
    <cellStyle name="Normal 2 8 14 2 2" xfId="785"/>
    <cellStyle name="Normal 2 8 14 2 3" xfId="786"/>
    <cellStyle name="Normal 2 8 14 2 4" xfId="787"/>
    <cellStyle name="Normal 2 8 14 3" xfId="788"/>
    <cellStyle name="Normal 2 8 14 3 2" xfId="789"/>
    <cellStyle name="Normal 2 8 14 3 3" xfId="790"/>
    <cellStyle name="Normal 2 8 14 3 4" xfId="791"/>
    <cellStyle name="Normal 2 8 14 4" xfId="792"/>
    <cellStyle name="Normal 2 8 14 4 2" xfId="793"/>
    <cellStyle name="Normal 2 8 14 4 3" xfId="794"/>
    <cellStyle name="Normal 2 8 14 4 4" xfId="795"/>
    <cellStyle name="Normal 2 8 14 5" xfId="796"/>
    <cellStyle name="Normal 2 8 14 5 2" xfId="797"/>
    <cellStyle name="Normal 2 8 14 5 3" xfId="798"/>
    <cellStyle name="Normal 2 8 14 5 4" xfId="799"/>
    <cellStyle name="Normal 2 8 14 6" xfId="800"/>
    <cellStyle name="Normal 2 8 14 6 2" xfId="801"/>
    <cellStyle name="Normal 2 8 14 6 3" xfId="802"/>
    <cellStyle name="Normal 2 8 14 6 4" xfId="803"/>
    <cellStyle name="Normal 2 8 14 7" xfId="804"/>
    <cellStyle name="Normal 2 8 14 7 2" xfId="805"/>
    <cellStyle name="Normal 2 8 14 7 3" xfId="806"/>
    <cellStyle name="Normal 2 8 14 7 4" xfId="807"/>
    <cellStyle name="Normal 2 8 14 8" xfId="808"/>
    <cellStyle name="Normal 2 8 14 8 2" xfId="809"/>
    <cellStyle name="Normal 2 8 14 8 3" xfId="810"/>
    <cellStyle name="Normal 2 8 14 8 4" xfId="811"/>
    <cellStyle name="Normal 2 8 14 9" xfId="812"/>
    <cellStyle name="Normal 2 8 14 9 2" xfId="813"/>
    <cellStyle name="Normal 2 8 14 9 3" xfId="814"/>
    <cellStyle name="Normal 2 8 14 9 4" xfId="815"/>
    <cellStyle name="Normal 2 8 15" xfId="816"/>
    <cellStyle name="Normal 2 8 15 10" xfId="817"/>
    <cellStyle name="Normal 2 8 15 10 2" xfId="818"/>
    <cellStyle name="Normal 2 8 15 10 3" xfId="819"/>
    <cellStyle name="Normal 2 8 15 10 4" xfId="820"/>
    <cellStyle name="Normal 2 8 15 11" xfId="821"/>
    <cellStyle name="Normal 2 8 15 11 2" xfId="822"/>
    <cellStyle name="Normal 2 8 15 11 3" xfId="823"/>
    <cellStyle name="Normal 2 8 15 11 4" xfId="824"/>
    <cellStyle name="Normal 2 8 15 12" xfId="825"/>
    <cellStyle name="Normal 2 8 15 12 2" xfId="826"/>
    <cellStyle name="Normal 2 8 15 12 3" xfId="827"/>
    <cellStyle name="Normal 2 8 15 12 4" xfId="828"/>
    <cellStyle name="Normal 2 8 15 13" xfId="829"/>
    <cellStyle name="Normal 2 8 15 13 2" xfId="830"/>
    <cellStyle name="Normal 2 8 15 13 3" xfId="831"/>
    <cellStyle name="Normal 2 8 15 13 4" xfId="832"/>
    <cellStyle name="Normal 2 8 15 14" xfId="833"/>
    <cellStyle name="Normal 2 8 15 15" xfId="834"/>
    <cellStyle name="Normal 2 8 15 16" xfId="835"/>
    <cellStyle name="Normal 2 8 15 2" xfId="836"/>
    <cellStyle name="Normal 2 8 15 2 2" xfId="837"/>
    <cellStyle name="Normal 2 8 15 2 3" xfId="838"/>
    <cellStyle name="Normal 2 8 15 2 4" xfId="839"/>
    <cellStyle name="Normal 2 8 15 3" xfId="840"/>
    <cellStyle name="Normal 2 8 15 3 2" xfId="841"/>
    <cellStyle name="Normal 2 8 15 3 3" xfId="842"/>
    <cellStyle name="Normal 2 8 15 3 4" xfId="843"/>
    <cellStyle name="Normal 2 8 15 4" xfId="844"/>
    <cellStyle name="Normal 2 8 15 4 2" xfId="845"/>
    <cellStyle name="Normal 2 8 15 4 3" xfId="846"/>
    <cellStyle name="Normal 2 8 15 4 4" xfId="847"/>
    <cellStyle name="Normal 2 8 15 5" xfId="848"/>
    <cellStyle name="Normal 2 8 15 5 2" xfId="849"/>
    <cellStyle name="Normal 2 8 15 5 3" xfId="850"/>
    <cellStyle name="Normal 2 8 15 5 4" xfId="851"/>
    <cellStyle name="Normal 2 8 15 6" xfId="852"/>
    <cellStyle name="Normal 2 8 15 6 2" xfId="853"/>
    <cellStyle name="Normal 2 8 15 6 3" xfId="854"/>
    <cellStyle name="Normal 2 8 15 6 4" xfId="855"/>
    <cellStyle name="Normal 2 8 15 7" xfId="856"/>
    <cellStyle name="Normal 2 8 15 7 2" xfId="857"/>
    <cellStyle name="Normal 2 8 15 7 3" xfId="858"/>
    <cellStyle name="Normal 2 8 15 7 4" xfId="859"/>
    <cellStyle name="Normal 2 8 15 8" xfId="860"/>
    <cellStyle name="Normal 2 8 15 8 2" xfId="861"/>
    <cellStyle name="Normal 2 8 15 8 3" xfId="862"/>
    <cellStyle name="Normal 2 8 15 8 4" xfId="863"/>
    <cellStyle name="Normal 2 8 15 9" xfId="864"/>
    <cellStyle name="Normal 2 8 15 9 2" xfId="865"/>
    <cellStyle name="Normal 2 8 15 9 3" xfId="866"/>
    <cellStyle name="Normal 2 8 15 9 4" xfId="867"/>
    <cellStyle name="Normal 2 8 16" xfId="868"/>
    <cellStyle name="Normal 2 8 16 10" xfId="869"/>
    <cellStyle name="Normal 2 8 16 10 2" xfId="870"/>
    <cellStyle name="Normal 2 8 16 10 3" xfId="871"/>
    <cellStyle name="Normal 2 8 16 10 4" xfId="872"/>
    <cellStyle name="Normal 2 8 16 11" xfId="873"/>
    <cellStyle name="Normal 2 8 16 11 2" xfId="874"/>
    <cellStyle name="Normal 2 8 16 11 3" xfId="875"/>
    <cellStyle name="Normal 2 8 16 11 4" xfId="876"/>
    <cellStyle name="Normal 2 8 16 12" xfId="877"/>
    <cellStyle name="Normal 2 8 16 12 2" xfId="878"/>
    <cellStyle name="Normal 2 8 16 12 3" xfId="879"/>
    <cellStyle name="Normal 2 8 16 12 4" xfId="880"/>
    <cellStyle name="Normal 2 8 16 13" xfId="881"/>
    <cellStyle name="Normal 2 8 16 13 2" xfId="882"/>
    <cellStyle name="Normal 2 8 16 13 3" xfId="883"/>
    <cellStyle name="Normal 2 8 16 13 4" xfId="884"/>
    <cellStyle name="Normal 2 8 16 14" xfId="885"/>
    <cellStyle name="Normal 2 8 16 15" xfId="886"/>
    <cellStyle name="Normal 2 8 16 16" xfId="887"/>
    <cellStyle name="Normal 2 8 16 2" xfId="888"/>
    <cellStyle name="Normal 2 8 16 2 2" xfId="889"/>
    <cellStyle name="Normal 2 8 16 2 3" xfId="890"/>
    <cellStyle name="Normal 2 8 16 2 4" xfId="891"/>
    <cellStyle name="Normal 2 8 16 3" xfId="892"/>
    <cellStyle name="Normal 2 8 16 3 2" xfId="893"/>
    <cellStyle name="Normal 2 8 16 3 3" xfId="894"/>
    <cellStyle name="Normal 2 8 16 3 4" xfId="895"/>
    <cellStyle name="Normal 2 8 16 4" xfId="896"/>
    <cellStyle name="Normal 2 8 16 4 2" xfId="897"/>
    <cellStyle name="Normal 2 8 16 4 3" xfId="898"/>
    <cellStyle name="Normal 2 8 16 4 4" xfId="899"/>
    <cellStyle name="Normal 2 8 16 5" xfId="900"/>
    <cellStyle name="Normal 2 8 16 5 2" xfId="901"/>
    <cellStyle name="Normal 2 8 16 5 3" xfId="902"/>
    <cellStyle name="Normal 2 8 16 5 4" xfId="903"/>
    <cellStyle name="Normal 2 8 16 6" xfId="904"/>
    <cellStyle name="Normal 2 8 16 6 2" xfId="905"/>
    <cellStyle name="Normal 2 8 16 6 3" xfId="906"/>
    <cellStyle name="Normal 2 8 16 6 4" xfId="907"/>
    <cellStyle name="Normal 2 8 16 7" xfId="908"/>
    <cellStyle name="Normal 2 8 16 7 2" xfId="909"/>
    <cellStyle name="Normal 2 8 16 7 3" xfId="910"/>
    <cellStyle name="Normal 2 8 16 7 4" xfId="911"/>
    <cellStyle name="Normal 2 8 16 8" xfId="912"/>
    <cellStyle name="Normal 2 8 16 8 2" xfId="913"/>
    <cellStyle name="Normal 2 8 16 8 3" xfId="914"/>
    <cellStyle name="Normal 2 8 16 8 4" xfId="915"/>
    <cellStyle name="Normal 2 8 16 9" xfId="916"/>
    <cellStyle name="Normal 2 8 16 9 2" xfId="917"/>
    <cellStyle name="Normal 2 8 16 9 3" xfId="918"/>
    <cellStyle name="Normal 2 8 16 9 4" xfId="919"/>
    <cellStyle name="Normal 2 8 17" xfId="920"/>
    <cellStyle name="Normal 2 8 17 10" xfId="921"/>
    <cellStyle name="Normal 2 8 17 10 2" xfId="922"/>
    <cellStyle name="Normal 2 8 17 10 3" xfId="923"/>
    <cellStyle name="Normal 2 8 17 10 4" xfId="924"/>
    <cellStyle name="Normal 2 8 17 11" xfId="925"/>
    <cellStyle name="Normal 2 8 17 11 2" xfId="926"/>
    <cellStyle name="Normal 2 8 17 11 3" xfId="927"/>
    <cellStyle name="Normal 2 8 17 11 4" xfId="928"/>
    <cellStyle name="Normal 2 8 17 12" xfId="929"/>
    <cellStyle name="Normal 2 8 17 12 2" xfId="930"/>
    <cellStyle name="Normal 2 8 17 12 3" xfId="931"/>
    <cellStyle name="Normal 2 8 17 12 4" xfId="932"/>
    <cellStyle name="Normal 2 8 17 13" xfId="933"/>
    <cellStyle name="Normal 2 8 17 13 2" xfId="934"/>
    <cellStyle name="Normal 2 8 17 13 3" xfId="935"/>
    <cellStyle name="Normal 2 8 17 13 4" xfId="936"/>
    <cellStyle name="Normal 2 8 17 14" xfId="937"/>
    <cellStyle name="Normal 2 8 17 15" xfId="938"/>
    <cellStyle name="Normal 2 8 17 16" xfId="939"/>
    <cellStyle name="Normal 2 8 17 2" xfId="940"/>
    <cellStyle name="Normal 2 8 17 2 2" xfId="941"/>
    <cellStyle name="Normal 2 8 17 2 3" xfId="942"/>
    <cellStyle name="Normal 2 8 17 2 4" xfId="943"/>
    <cellStyle name="Normal 2 8 17 3" xfId="944"/>
    <cellStyle name="Normal 2 8 17 3 2" xfId="945"/>
    <cellStyle name="Normal 2 8 17 3 3" xfId="946"/>
    <cellStyle name="Normal 2 8 17 3 4" xfId="947"/>
    <cellStyle name="Normal 2 8 17 4" xfId="948"/>
    <cellStyle name="Normal 2 8 17 4 2" xfId="949"/>
    <cellStyle name="Normal 2 8 17 4 3" xfId="950"/>
    <cellStyle name="Normal 2 8 17 4 4" xfId="951"/>
    <cellStyle name="Normal 2 8 17 5" xfId="952"/>
    <cellStyle name="Normal 2 8 17 5 2" xfId="953"/>
    <cellStyle name="Normal 2 8 17 5 3" xfId="954"/>
    <cellStyle name="Normal 2 8 17 5 4" xfId="955"/>
    <cellStyle name="Normal 2 8 17 6" xfId="956"/>
    <cellStyle name="Normal 2 8 17 6 2" xfId="957"/>
    <cellStyle name="Normal 2 8 17 6 3" xfId="958"/>
    <cellStyle name="Normal 2 8 17 6 4" xfId="959"/>
    <cellStyle name="Normal 2 8 17 7" xfId="960"/>
    <cellStyle name="Normal 2 8 17 7 2" xfId="961"/>
    <cellStyle name="Normal 2 8 17 7 3" xfId="962"/>
    <cellStyle name="Normal 2 8 17 7 4" xfId="963"/>
    <cellStyle name="Normal 2 8 17 8" xfId="964"/>
    <cellStyle name="Normal 2 8 17 8 2" xfId="965"/>
    <cellStyle name="Normal 2 8 17 8 3" xfId="966"/>
    <cellStyle name="Normal 2 8 17 8 4" xfId="967"/>
    <cellStyle name="Normal 2 8 17 9" xfId="968"/>
    <cellStyle name="Normal 2 8 17 9 2" xfId="969"/>
    <cellStyle name="Normal 2 8 17 9 3" xfId="970"/>
    <cellStyle name="Normal 2 8 17 9 4" xfId="971"/>
    <cellStyle name="Normal 2 8 18" xfId="972"/>
    <cellStyle name="Normal 2 8 18 10" xfId="973"/>
    <cellStyle name="Normal 2 8 18 10 2" xfId="974"/>
    <cellStyle name="Normal 2 8 18 10 3" xfId="975"/>
    <cellStyle name="Normal 2 8 18 10 4" xfId="976"/>
    <cellStyle name="Normal 2 8 18 11" xfId="977"/>
    <cellStyle name="Normal 2 8 18 11 2" xfId="978"/>
    <cellStyle name="Normal 2 8 18 11 3" xfId="979"/>
    <cellStyle name="Normal 2 8 18 11 4" xfId="980"/>
    <cellStyle name="Normal 2 8 18 12" xfId="981"/>
    <cellStyle name="Normal 2 8 18 12 2" xfId="982"/>
    <cellStyle name="Normal 2 8 18 12 3" xfId="983"/>
    <cellStyle name="Normal 2 8 18 12 4" xfId="984"/>
    <cellStyle name="Normal 2 8 18 13" xfId="985"/>
    <cellStyle name="Normal 2 8 18 13 2" xfId="986"/>
    <cellStyle name="Normal 2 8 18 13 3" xfId="987"/>
    <cellStyle name="Normal 2 8 18 13 4" xfId="988"/>
    <cellStyle name="Normal 2 8 18 14" xfId="989"/>
    <cellStyle name="Normal 2 8 18 15" xfId="990"/>
    <cellStyle name="Normal 2 8 18 16" xfId="991"/>
    <cellStyle name="Normal 2 8 18 2" xfId="992"/>
    <cellStyle name="Normal 2 8 18 2 2" xfId="993"/>
    <cellStyle name="Normal 2 8 18 2 3" xfId="994"/>
    <cellStyle name="Normal 2 8 18 2 4" xfId="995"/>
    <cellStyle name="Normal 2 8 18 3" xfId="996"/>
    <cellStyle name="Normal 2 8 18 3 2" xfId="997"/>
    <cellStyle name="Normal 2 8 18 3 3" xfId="998"/>
    <cellStyle name="Normal 2 8 18 3 4" xfId="999"/>
    <cellStyle name="Normal 2 8 18 4" xfId="1000"/>
    <cellStyle name="Normal 2 8 18 4 2" xfId="1001"/>
    <cellStyle name="Normal 2 8 18 4 3" xfId="1002"/>
    <cellStyle name="Normal 2 8 18 4 4" xfId="1003"/>
    <cellStyle name="Normal 2 8 18 5" xfId="1004"/>
    <cellStyle name="Normal 2 8 18 5 2" xfId="1005"/>
    <cellStyle name="Normal 2 8 18 5 3" xfId="1006"/>
    <cellStyle name="Normal 2 8 18 5 4" xfId="1007"/>
    <cellStyle name="Normal 2 8 18 6" xfId="1008"/>
    <cellStyle name="Normal 2 8 18 6 2" xfId="1009"/>
    <cellStyle name="Normal 2 8 18 6 3" xfId="1010"/>
    <cellStyle name="Normal 2 8 18 6 4" xfId="1011"/>
    <cellStyle name="Normal 2 8 18 7" xfId="1012"/>
    <cellStyle name="Normal 2 8 18 7 2" xfId="1013"/>
    <cellStyle name="Normal 2 8 18 7 3" xfId="1014"/>
    <cellStyle name="Normal 2 8 18 7 4" xfId="1015"/>
    <cellStyle name="Normal 2 8 18 8" xfId="1016"/>
    <cellStyle name="Normal 2 8 18 8 2" xfId="1017"/>
    <cellStyle name="Normal 2 8 18 8 3" xfId="1018"/>
    <cellStyle name="Normal 2 8 18 8 4" xfId="1019"/>
    <cellStyle name="Normal 2 8 18 9" xfId="1020"/>
    <cellStyle name="Normal 2 8 18 9 2" xfId="1021"/>
    <cellStyle name="Normal 2 8 18 9 3" xfId="1022"/>
    <cellStyle name="Normal 2 8 18 9 4" xfId="1023"/>
    <cellStyle name="Normal 2 8 19" xfId="1024"/>
    <cellStyle name="Normal 2 8 19 10" xfId="1025"/>
    <cellStyle name="Normal 2 8 19 10 2" xfId="1026"/>
    <cellStyle name="Normal 2 8 19 10 3" xfId="1027"/>
    <cellStyle name="Normal 2 8 19 10 4" xfId="1028"/>
    <cellStyle name="Normal 2 8 19 11" xfId="1029"/>
    <cellStyle name="Normal 2 8 19 11 2" xfId="1030"/>
    <cellStyle name="Normal 2 8 19 11 3" xfId="1031"/>
    <cellStyle name="Normal 2 8 19 11 4" xfId="1032"/>
    <cellStyle name="Normal 2 8 19 12" xfId="1033"/>
    <cellStyle name="Normal 2 8 19 12 2" xfId="1034"/>
    <cellStyle name="Normal 2 8 19 12 3" xfId="1035"/>
    <cellStyle name="Normal 2 8 19 12 4" xfId="1036"/>
    <cellStyle name="Normal 2 8 19 13" xfId="1037"/>
    <cellStyle name="Normal 2 8 19 13 2" xfId="1038"/>
    <cellStyle name="Normal 2 8 19 13 3" xfId="1039"/>
    <cellStyle name="Normal 2 8 19 13 4" xfId="1040"/>
    <cellStyle name="Normal 2 8 19 14" xfId="1041"/>
    <cellStyle name="Normal 2 8 19 15" xfId="1042"/>
    <cellStyle name="Normal 2 8 19 16" xfId="1043"/>
    <cellStyle name="Normal 2 8 19 2" xfId="1044"/>
    <cellStyle name="Normal 2 8 19 2 2" xfId="1045"/>
    <cellStyle name="Normal 2 8 19 2 3" xfId="1046"/>
    <cellStyle name="Normal 2 8 19 2 4" xfId="1047"/>
    <cellStyle name="Normal 2 8 19 3" xfId="1048"/>
    <cellStyle name="Normal 2 8 19 3 2" xfId="1049"/>
    <cellStyle name="Normal 2 8 19 3 3" xfId="1050"/>
    <cellStyle name="Normal 2 8 19 3 4" xfId="1051"/>
    <cellStyle name="Normal 2 8 19 4" xfId="1052"/>
    <cellStyle name="Normal 2 8 19 4 2" xfId="1053"/>
    <cellStyle name="Normal 2 8 19 4 3" xfId="1054"/>
    <cellStyle name="Normal 2 8 19 4 4" xfId="1055"/>
    <cellStyle name="Normal 2 8 19 5" xfId="1056"/>
    <cellStyle name="Normal 2 8 19 5 2" xfId="1057"/>
    <cellStyle name="Normal 2 8 19 5 3" xfId="1058"/>
    <cellStyle name="Normal 2 8 19 5 4" xfId="1059"/>
    <cellStyle name="Normal 2 8 19 6" xfId="1060"/>
    <cellStyle name="Normal 2 8 19 6 2" xfId="1061"/>
    <cellStyle name="Normal 2 8 19 6 3" xfId="1062"/>
    <cellStyle name="Normal 2 8 19 6 4" xfId="1063"/>
    <cellStyle name="Normal 2 8 19 7" xfId="1064"/>
    <cellStyle name="Normal 2 8 19 7 2" xfId="1065"/>
    <cellStyle name="Normal 2 8 19 7 3" xfId="1066"/>
    <cellStyle name="Normal 2 8 19 7 4" xfId="1067"/>
    <cellStyle name="Normal 2 8 19 8" xfId="1068"/>
    <cellStyle name="Normal 2 8 19 8 2" xfId="1069"/>
    <cellStyle name="Normal 2 8 19 8 3" xfId="1070"/>
    <cellStyle name="Normal 2 8 19 8 4" xfId="1071"/>
    <cellStyle name="Normal 2 8 19 9" xfId="1072"/>
    <cellStyle name="Normal 2 8 19 9 2" xfId="1073"/>
    <cellStyle name="Normal 2 8 19 9 3" xfId="1074"/>
    <cellStyle name="Normal 2 8 19 9 4" xfId="1075"/>
    <cellStyle name="Normal 2 8 2" xfId="1076"/>
    <cellStyle name="Normal 2 8 2 10" xfId="1077"/>
    <cellStyle name="Normal 2 8 2 10 10" xfId="1078"/>
    <cellStyle name="Normal 2 8 2 10 10 2" xfId="1079"/>
    <cellStyle name="Normal 2 8 2 10 10 3" xfId="1080"/>
    <cellStyle name="Normal 2 8 2 10 10 4" xfId="1081"/>
    <cellStyle name="Normal 2 8 2 10 11" xfId="1082"/>
    <cellStyle name="Normal 2 8 2 10 11 2" xfId="1083"/>
    <cellStyle name="Normal 2 8 2 10 11 3" xfId="1084"/>
    <cellStyle name="Normal 2 8 2 10 11 4" xfId="1085"/>
    <cellStyle name="Normal 2 8 2 10 12" xfId="1086"/>
    <cellStyle name="Normal 2 8 2 10 12 2" xfId="1087"/>
    <cellStyle name="Normal 2 8 2 10 12 3" xfId="1088"/>
    <cellStyle name="Normal 2 8 2 10 12 4" xfId="1089"/>
    <cellStyle name="Normal 2 8 2 10 13" xfId="1090"/>
    <cellStyle name="Normal 2 8 2 10 13 2" xfId="1091"/>
    <cellStyle name="Normal 2 8 2 10 13 3" xfId="1092"/>
    <cellStyle name="Normal 2 8 2 10 13 4" xfId="1093"/>
    <cellStyle name="Normal 2 8 2 10 14" xfId="1094"/>
    <cellStyle name="Normal 2 8 2 10 15" xfId="1095"/>
    <cellStyle name="Normal 2 8 2 10 16" xfId="1096"/>
    <cellStyle name="Normal 2 8 2 10 2" xfId="1097"/>
    <cellStyle name="Normal 2 8 2 10 2 2" xfId="1098"/>
    <cellStyle name="Normal 2 8 2 10 2 3" xfId="1099"/>
    <cellStyle name="Normal 2 8 2 10 2 4" xfId="1100"/>
    <cellStyle name="Normal 2 8 2 10 3" xfId="1101"/>
    <cellStyle name="Normal 2 8 2 10 3 2" xfId="1102"/>
    <cellStyle name="Normal 2 8 2 10 3 3" xfId="1103"/>
    <cellStyle name="Normal 2 8 2 10 3 4" xfId="1104"/>
    <cellStyle name="Normal 2 8 2 10 4" xfId="1105"/>
    <cellStyle name="Normal 2 8 2 10 4 2" xfId="1106"/>
    <cellStyle name="Normal 2 8 2 10 4 3" xfId="1107"/>
    <cellStyle name="Normal 2 8 2 10 4 4" xfId="1108"/>
    <cellStyle name="Normal 2 8 2 10 5" xfId="1109"/>
    <cellStyle name="Normal 2 8 2 10 5 2" xfId="1110"/>
    <cellStyle name="Normal 2 8 2 10 5 3" xfId="1111"/>
    <cellStyle name="Normal 2 8 2 10 5 4" xfId="1112"/>
    <cellStyle name="Normal 2 8 2 10 6" xfId="1113"/>
    <cellStyle name="Normal 2 8 2 10 6 2" xfId="1114"/>
    <cellStyle name="Normal 2 8 2 10 6 3" xfId="1115"/>
    <cellStyle name="Normal 2 8 2 10 6 4" xfId="1116"/>
    <cellStyle name="Normal 2 8 2 10 7" xfId="1117"/>
    <cellStyle name="Normal 2 8 2 10 7 2" xfId="1118"/>
    <cellStyle name="Normal 2 8 2 10 7 3" xfId="1119"/>
    <cellStyle name="Normal 2 8 2 10 7 4" xfId="1120"/>
    <cellStyle name="Normal 2 8 2 10 8" xfId="1121"/>
    <cellStyle name="Normal 2 8 2 10 8 2" xfId="1122"/>
    <cellStyle name="Normal 2 8 2 10 8 3" xfId="1123"/>
    <cellStyle name="Normal 2 8 2 10 8 4" xfId="1124"/>
    <cellStyle name="Normal 2 8 2 10 9" xfId="1125"/>
    <cellStyle name="Normal 2 8 2 10 9 2" xfId="1126"/>
    <cellStyle name="Normal 2 8 2 10 9 3" xfId="1127"/>
    <cellStyle name="Normal 2 8 2 10 9 4" xfId="1128"/>
    <cellStyle name="Normal 2 8 2 11" xfId="1129"/>
    <cellStyle name="Normal 2 8 2 11 10" xfId="1130"/>
    <cellStyle name="Normal 2 8 2 11 10 2" xfId="1131"/>
    <cellStyle name="Normal 2 8 2 11 10 3" xfId="1132"/>
    <cellStyle name="Normal 2 8 2 11 10 4" xfId="1133"/>
    <cellStyle name="Normal 2 8 2 11 11" xfId="1134"/>
    <cellStyle name="Normal 2 8 2 11 11 2" xfId="1135"/>
    <cellStyle name="Normal 2 8 2 11 11 3" xfId="1136"/>
    <cellStyle name="Normal 2 8 2 11 11 4" xfId="1137"/>
    <cellStyle name="Normal 2 8 2 11 12" xfId="1138"/>
    <cellStyle name="Normal 2 8 2 11 12 2" xfId="1139"/>
    <cellStyle name="Normal 2 8 2 11 12 3" xfId="1140"/>
    <cellStyle name="Normal 2 8 2 11 12 4" xfId="1141"/>
    <cellStyle name="Normal 2 8 2 11 13" xfId="1142"/>
    <cellStyle name="Normal 2 8 2 11 13 2" xfId="1143"/>
    <cellStyle name="Normal 2 8 2 11 13 3" xfId="1144"/>
    <cellStyle name="Normal 2 8 2 11 13 4" xfId="1145"/>
    <cellStyle name="Normal 2 8 2 11 14" xfId="1146"/>
    <cellStyle name="Normal 2 8 2 11 15" xfId="1147"/>
    <cellStyle name="Normal 2 8 2 11 16" xfId="1148"/>
    <cellStyle name="Normal 2 8 2 11 2" xfId="1149"/>
    <cellStyle name="Normal 2 8 2 11 2 2" xfId="1150"/>
    <cellStyle name="Normal 2 8 2 11 2 3" xfId="1151"/>
    <cellStyle name="Normal 2 8 2 11 2 4" xfId="1152"/>
    <cellStyle name="Normal 2 8 2 11 3" xfId="1153"/>
    <cellStyle name="Normal 2 8 2 11 3 2" xfId="1154"/>
    <cellStyle name="Normal 2 8 2 11 3 3" xfId="1155"/>
    <cellStyle name="Normal 2 8 2 11 3 4" xfId="1156"/>
    <cellStyle name="Normal 2 8 2 11 4" xfId="1157"/>
    <cellStyle name="Normal 2 8 2 11 4 2" xfId="1158"/>
    <cellStyle name="Normal 2 8 2 11 4 3" xfId="1159"/>
    <cellStyle name="Normal 2 8 2 11 4 4" xfId="1160"/>
    <cellStyle name="Normal 2 8 2 11 5" xfId="1161"/>
    <cellStyle name="Normal 2 8 2 11 5 2" xfId="1162"/>
    <cellStyle name="Normal 2 8 2 11 5 3" xfId="1163"/>
    <cellStyle name="Normal 2 8 2 11 5 4" xfId="1164"/>
    <cellStyle name="Normal 2 8 2 11 6" xfId="1165"/>
    <cellStyle name="Normal 2 8 2 11 6 2" xfId="1166"/>
    <cellStyle name="Normal 2 8 2 11 6 3" xfId="1167"/>
    <cellStyle name="Normal 2 8 2 11 6 4" xfId="1168"/>
    <cellStyle name="Normal 2 8 2 11 7" xfId="1169"/>
    <cellStyle name="Normal 2 8 2 11 7 2" xfId="1170"/>
    <cellStyle name="Normal 2 8 2 11 7 3" xfId="1171"/>
    <cellStyle name="Normal 2 8 2 11 7 4" xfId="1172"/>
    <cellStyle name="Normal 2 8 2 11 8" xfId="1173"/>
    <cellStyle name="Normal 2 8 2 11 8 2" xfId="1174"/>
    <cellStyle name="Normal 2 8 2 11 8 3" xfId="1175"/>
    <cellStyle name="Normal 2 8 2 11 8 4" xfId="1176"/>
    <cellStyle name="Normal 2 8 2 11 9" xfId="1177"/>
    <cellStyle name="Normal 2 8 2 11 9 2" xfId="1178"/>
    <cellStyle name="Normal 2 8 2 11 9 3" xfId="1179"/>
    <cellStyle name="Normal 2 8 2 11 9 4" xfId="1180"/>
    <cellStyle name="Normal 2 8 2 12" xfId="1181"/>
    <cellStyle name="Normal 2 8 2 12 10" xfId="1182"/>
    <cellStyle name="Normal 2 8 2 12 10 2" xfId="1183"/>
    <cellStyle name="Normal 2 8 2 12 10 3" xfId="1184"/>
    <cellStyle name="Normal 2 8 2 12 10 4" xfId="1185"/>
    <cellStyle name="Normal 2 8 2 12 11" xfId="1186"/>
    <cellStyle name="Normal 2 8 2 12 11 2" xfId="1187"/>
    <cellStyle name="Normal 2 8 2 12 11 3" xfId="1188"/>
    <cellStyle name="Normal 2 8 2 12 11 4" xfId="1189"/>
    <cellStyle name="Normal 2 8 2 12 12" xfId="1190"/>
    <cellStyle name="Normal 2 8 2 12 12 2" xfId="1191"/>
    <cellStyle name="Normal 2 8 2 12 12 3" xfId="1192"/>
    <cellStyle name="Normal 2 8 2 12 12 4" xfId="1193"/>
    <cellStyle name="Normal 2 8 2 12 13" xfId="1194"/>
    <cellStyle name="Normal 2 8 2 12 13 2" xfId="1195"/>
    <cellStyle name="Normal 2 8 2 12 13 3" xfId="1196"/>
    <cellStyle name="Normal 2 8 2 12 13 4" xfId="1197"/>
    <cellStyle name="Normal 2 8 2 12 14" xfId="1198"/>
    <cellStyle name="Normal 2 8 2 12 15" xfId="1199"/>
    <cellStyle name="Normal 2 8 2 12 16" xfId="1200"/>
    <cellStyle name="Normal 2 8 2 12 2" xfId="1201"/>
    <cellStyle name="Normal 2 8 2 12 2 2" xfId="1202"/>
    <cellStyle name="Normal 2 8 2 12 2 3" xfId="1203"/>
    <cellStyle name="Normal 2 8 2 12 2 4" xfId="1204"/>
    <cellStyle name="Normal 2 8 2 12 3" xfId="1205"/>
    <cellStyle name="Normal 2 8 2 12 3 2" xfId="1206"/>
    <cellStyle name="Normal 2 8 2 12 3 3" xfId="1207"/>
    <cellStyle name="Normal 2 8 2 12 3 4" xfId="1208"/>
    <cellStyle name="Normal 2 8 2 12 4" xfId="1209"/>
    <cellStyle name="Normal 2 8 2 12 4 2" xfId="1210"/>
    <cellStyle name="Normal 2 8 2 12 4 3" xfId="1211"/>
    <cellStyle name="Normal 2 8 2 12 4 4" xfId="1212"/>
    <cellStyle name="Normal 2 8 2 12 5" xfId="1213"/>
    <cellStyle name="Normal 2 8 2 12 5 2" xfId="1214"/>
    <cellStyle name="Normal 2 8 2 12 5 3" xfId="1215"/>
    <cellStyle name="Normal 2 8 2 12 5 4" xfId="1216"/>
    <cellStyle name="Normal 2 8 2 12 6" xfId="1217"/>
    <cellStyle name="Normal 2 8 2 12 6 2" xfId="1218"/>
    <cellStyle name="Normal 2 8 2 12 6 3" xfId="1219"/>
    <cellStyle name="Normal 2 8 2 12 6 4" xfId="1220"/>
    <cellStyle name="Normal 2 8 2 12 7" xfId="1221"/>
    <cellStyle name="Normal 2 8 2 12 7 2" xfId="1222"/>
    <cellStyle name="Normal 2 8 2 12 7 3" xfId="1223"/>
    <cellStyle name="Normal 2 8 2 12 7 4" xfId="1224"/>
    <cellStyle name="Normal 2 8 2 12 8" xfId="1225"/>
    <cellStyle name="Normal 2 8 2 12 8 2" xfId="1226"/>
    <cellStyle name="Normal 2 8 2 12 8 3" xfId="1227"/>
    <cellStyle name="Normal 2 8 2 12 8 4" xfId="1228"/>
    <cellStyle name="Normal 2 8 2 12 9" xfId="1229"/>
    <cellStyle name="Normal 2 8 2 12 9 2" xfId="1230"/>
    <cellStyle name="Normal 2 8 2 12 9 3" xfId="1231"/>
    <cellStyle name="Normal 2 8 2 12 9 4" xfId="1232"/>
    <cellStyle name="Normal 2 8 2 13" xfId="1233"/>
    <cellStyle name="Normal 2 8 2 13 10" xfId="1234"/>
    <cellStyle name="Normal 2 8 2 13 10 2" xfId="1235"/>
    <cellStyle name="Normal 2 8 2 13 10 3" xfId="1236"/>
    <cellStyle name="Normal 2 8 2 13 10 4" xfId="1237"/>
    <cellStyle name="Normal 2 8 2 13 11" xfId="1238"/>
    <cellStyle name="Normal 2 8 2 13 11 2" xfId="1239"/>
    <cellStyle name="Normal 2 8 2 13 11 3" xfId="1240"/>
    <cellStyle name="Normal 2 8 2 13 11 4" xfId="1241"/>
    <cellStyle name="Normal 2 8 2 13 12" xfId="1242"/>
    <cellStyle name="Normal 2 8 2 13 12 2" xfId="1243"/>
    <cellStyle name="Normal 2 8 2 13 12 3" xfId="1244"/>
    <cellStyle name="Normal 2 8 2 13 12 4" xfId="1245"/>
    <cellStyle name="Normal 2 8 2 13 13" xfId="1246"/>
    <cellStyle name="Normal 2 8 2 13 13 2" xfId="1247"/>
    <cellStyle name="Normal 2 8 2 13 13 3" xfId="1248"/>
    <cellStyle name="Normal 2 8 2 13 13 4" xfId="1249"/>
    <cellStyle name="Normal 2 8 2 13 14" xfId="1250"/>
    <cellStyle name="Normal 2 8 2 13 15" xfId="1251"/>
    <cellStyle name="Normal 2 8 2 13 16" xfId="1252"/>
    <cellStyle name="Normal 2 8 2 13 2" xfId="1253"/>
    <cellStyle name="Normal 2 8 2 13 2 2" xfId="1254"/>
    <cellStyle name="Normal 2 8 2 13 2 3" xfId="1255"/>
    <cellStyle name="Normal 2 8 2 13 2 4" xfId="1256"/>
    <cellStyle name="Normal 2 8 2 13 3" xfId="1257"/>
    <cellStyle name="Normal 2 8 2 13 3 2" xfId="1258"/>
    <cellStyle name="Normal 2 8 2 13 3 3" xfId="1259"/>
    <cellStyle name="Normal 2 8 2 13 3 4" xfId="1260"/>
    <cellStyle name="Normal 2 8 2 13 4" xfId="1261"/>
    <cellStyle name="Normal 2 8 2 13 4 2" xfId="1262"/>
    <cellStyle name="Normal 2 8 2 13 4 3" xfId="1263"/>
    <cellStyle name="Normal 2 8 2 13 4 4" xfId="1264"/>
    <cellStyle name="Normal 2 8 2 13 5" xfId="1265"/>
    <cellStyle name="Normal 2 8 2 13 5 2" xfId="1266"/>
    <cellStyle name="Normal 2 8 2 13 5 3" xfId="1267"/>
    <cellStyle name="Normal 2 8 2 13 5 4" xfId="1268"/>
    <cellStyle name="Normal 2 8 2 13 6" xfId="1269"/>
    <cellStyle name="Normal 2 8 2 13 6 2" xfId="1270"/>
    <cellStyle name="Normal 2 8 2 13 6 3" xfId="1271"/>
    <cellStyle name="Normal 2 8 2 13 6 4" xfId="1272"/>
    <cellStyle name="Normal 2 8 2 13 7" xfId="1273"/>
    <cellStyle name="Normal 2 8 2 13 7 2" xfId="1274"/>
    <cellStyle name="Normal 2 8 2 13 7 3" xfId="1275"/>
    <cellStyle name="Normal 2 8 2 13 7 4" xfId="1276"/>
    <cellStyle name="Normal 2 8 2 13 8" xfId="1277"/>
    <cellStyle name="Normal 2 8 2 13 8 2" xfId="1278"/>
    <cellStyle name="Normal 2 8 2 13 8 3" xfId="1279"/>
    <cellStyle name="Normal 2 8 2 13 8 4" xfId="1280"/>
    <cellStyle name="Normal 2 8 2 13 9" xfId="1281"/>
    <cellStyle name="Normal 2 8 2 13 9 2" xfId="1282"/>
    <cellStyle name="Normal 2 8 2 13 9 3" xfId="1283"/>
    <cellStyle name="Normal 2 8 2 13 9 4" xfId="1284"/>
    <cellStyle name="Normal 2 8 2 14" xfId="1285"/>
    <cellStyle name="Normal 2 8 2 14 10" xfId="1286"/>
    <cellStyle name="Normal 2 8 2 14 10 2" xfId="1287"/>
    <cellStyle name="Normal 2 8 2 14 10 3" xfId="1288"/>
    <cellStyle name="Normal 2 8 2 14 10 4" xfId="1289"/>
    <cellStyle name="Normal 2 8 2 14 11" xfId="1290"/>
    <cellStyle name="Normal 2 8 2 14 11 2" xfId="1291"/>
    <cellStyle name="Normal 2 8 2 14 11 3" xfId="1292"/>
    <cellStyle name="Normal 2 8 2 14 11 4" xfId="1293"/>
    <cellStyle name="Normal 2 8 2 14 12" xfId="1294"/>
    <cellStyle name="Normal 2 8 2 14 12 2" xfId="1295"/>
    <cellStyle name="Normal 2 8 2 14 12 3" xfId="1296"/>
    <cellStyle name="Normal 2 8 2 14 12 4" xfId="1297"/>
    <cellStyle name="Normal 2 8 2 14 13" xfId="1298"/>
    <cellStyle name="Normal 2 8 2 14 13 2" xfId="1299"/>
    <cellStyle name="Normal 2 8 2 14 13 3" xfId="1300"/>
    <cellStyle name="Normal 2 8 2 14 13 4" xfId="1301"/>
    <cellStyle name="Normal 2 8 2 14 14" xfId="1302"/>
    <cellStyle name="Normal 2 8 2 14 15" xfId="1303"/>
    <cellStyle name="Normal 2 8 2 14 16" xfId="1304"/>
    <cellStyle name="Normal 2 8 2 14 2" xfId="1305"/>
    <cellStyle name="Normal 2 8 2 14 2 2" xfId="1306"/>
    <cellStyle name="Normal 2 8 2 14 2 3" xfId="1307"/>
    <cellStyle name="Normal 2 8 2 14 2 4" xfId="1308"/>
    <cellStyle name="Normal 2 8 2 14 3" xfId="1309"/>
    <cellStyle name="Normal 2 8 2 14 3 2" xfId="1310"/>
    <cellStyle name="Normal 2 8 2 14 3 3" xfId="1311"/>
    <cellStyle name="Normal 2 8 2 14 3 4" xfId="1312"/>
    <cellStyle name="Normal 2 8 2 14 4" xfId="1313"/>
    <cellStyle name="Normal 2 8 2 14 4 2" xfId="1314"/>
    <cellStyle name="Normal 2 8 2 14 4 3" xfId="1315"/>
    <cellStyle name="Normal 2 8 2 14 4 4" xfId="1316"/>
    <cellStyle name="Normal 2 8 2 14 5" xfId="1317"/>
    <cellStyle name="Normal 2 8 2 14 5 2" xfId="1318"/>
    <cellStyle name="Normal 2 8 2 14 5 3" xfId="1319"/>
    <cellStyle name="Normal 2 8 2 14 5 4" xfId="1320"/>
    <cellStyle name="Normal 2 8 2 14 6" xfId="1321"/>
    <cellStyle name="Normal 2 8 2 14 6 2" xfId="1322"/>
    <cellStyle name="Normal 2 8 2 14 6 3" xfId="1323"/>
    <cellStyle name="Normal 2 8 2 14 6 4" xfId="1324"/>
    <cellStyle name="Normal 2 8 2 14 7" xfId="1325"/>
    <cellStyle name="Normal 2 8 2 14 7 2" xfId="1326"/>
    <cellStyle name="Normal 2 8 2 14 7 3" xfId="1327"/>
    <cellStyle name="Normal 2 8 2 14 7 4" xfId="1328"/>
    <cellStyle name="Normal 2 8 2 14 8" xfId="1329"/>
    <cellStyle name="Normal 2 8 2 14 8 2" xfId="1330"/>
    <cellStyle name="Normal 2 8 2 14 8 3" xfId="1331"/>
    <cellStyle name="Normal 2 8 2 14 8 4" xfId="1332"/>
    <cellStyle name="Normal 2 8 2 14 9" xfId="1333"/>
    <cellStyle name="Normal 2 8 2 14 9 2" xfId="1334"/>
    <cellStyle name="Normal 2 8 2 14 9 3" xfId="1335"/>
    <cellStyle name="Normal 2 8 2 14 9 4" xfId="1336"/>
    <cellStyle name="Normal 2 8 2 15" xfId="1337"/>
    <cellStyle name="Normal 2 8 2 15 10" xfId="1338"/>
    <cellStyle name="Normal 2 8 2 15 10 2" xfId="1339"/>
    <cellStyle name="Normal 2 8 2 15 10 3" xfId="1340"/>
    <cellStyle name="Normal 2 8 2 15 10 4" xfId="1341"/>
    <cellStyle name="Normal 2 8 2 15 11" xfId="1342"/>
    <cellStyle name="Normal 2 8 2 15 11 2" xfId="1343"/>
    <cellStyle name="Normal 2 8 2 15 11 3" xfId="1344"/>
    <cellStyle name="Normal 2 8 2 15 11 4" xfId="1345"/>
    <cellStyle name="Normal 2 8 2 15 12" xfId="1346"/>
    <cellStyle name="Normal 2 8 2 15 12 2" xfId="1347"/>
    <cellStyle name="Normal 2 8 2 15 12 3" xfId="1348"/>
    <cellStyle name="Normal 2 8 2 15 12 4" xfId="1349"/>
    <cellStyle name="Normal 2 8 2 15 13" xfId="1350"/>
    <cellStyle name="Normal 2 8 2 15 13 2" xfId="1351"/>
    <cellStyle name="Normal 2 8 2 15 13 3" xfId="1352"/>
    <cellStyle name="Normal 2 8 2 15 13 4" xfId="1353"/>
    <cellStyle name="Normal 2 8 2 15 14" xfId="1354"/>
    <cellStyle name="Normal 2 8 2 15 15" xfId="1355"/>
    <cellStyle name="Normal 2 8 2 15 16" xfId="1356"/>
    <cellStyle name="Normal 2 8 2 15 2" xfId="1357"/>
    <cellStyle name="Normal 2 8 2 15 2 2" xfId="1358"/>
    <cellStyle name="Normal 2 8 2 15 2 3" xfId="1359"/>
    <cellStyle name="Normal 2 8 2 15 2 4" xfId="1360"/>
    <cellStyle name="Normal 2 8 2 15 3" xfId="1361"/>
    <cellStyle name="Normal 2 8 2 15 3 2" xfId="1362"/>
    <cellStyle name="Normal 2 8 2 15 3 3" xfId="1363"/>
    <cellStyle name="Normal 2 8 2 15 3 4" xfId="1364"/>
    <cellStyle name="Normal 2 8 2 15 4" xfId="1365"/>
    <cellStyle name="Normal 2 8 2 15 4 2" xfId="1366"/>
    <cellStyle name="Normal 2 8 2 15 4 3" xfId="1367"/>
    <cellStyle name="Normal 2 8 2 15 4 4" xfId="1368"/>
    <cellStyle name="Normal 2 8 2 15 5" xfId="1369"/>
    <cellStyle name="Normal 2 8 2 15 5 2" xfId="1370"/>
    <cellStyle name="Normal 2 8 2 15 5 3" xfId="1371"/>
    <cellStyle name="Normal 2 8 2 15 5 4" xfId="1372"/>
    <cellStyle name="Normal 2 8 2 15 6" xfId="1373"/>
    <cellStyle name="Normal 2 8 2 15 6 2" xfId="1374"/>
    <cellStyle name="Normal 2 8 2 15 6 3" xfId="1375"/>
    <cellStyle name="Normal 2 8 2 15 6 4" xfId="1376"/>
    <cellStyle name="Normal 2 8 2 15 7" xfId="1377"/>
    <cellStyle name="Normal 2 8 2 15 7 2" xfId="1378"/>
    <cellStyle name="Normal 2 8 2 15 7 3" xfId="1379"/>
    <cellStyle name="Normal 2 8 2 15 7 4" xfId="1380"/>
    <cellStyle name="Normal 2 8 2 15 8" xfId="1381"/>
    <cellStyle name="Normal 2 8 2 15 8 2" xfId="1382"/>
    <cellStyle name="Normal 2 8 2 15 8 3" xfId="1383"/>
    <cellStyle name="Normal 2 8 2 15 8 4" xfId="1384"/>
    <cellStyle name="Normal 2 8 2 15 9" xfId="1385"/>
    <cellStyle name="Normal 2 8 2 15 9 2" xfId="1386"/>
    <cellStyle name="Normal 2 8 2 15 9 3" xfId="1387"/>
    <cellStyle name="Normal 2 8 2 15 9 4" xfId="1388"/>
    <cellStyle name="Normal 2 8 2 16" xfId="1389"/>
    <cellStyle name="Normal 2 8 2 16 10" xfId="1390"/>
    <cellStyle name="Normal 2 8 2 16 10 2" xfId="1391"/>
    <cellStyle name="Normal 2 8 2 16 10 3" xfId="1392"/>
    <cellStyle name="Normal 2 8 2 16 10 4" xfId="1393"/>
    <cellStyle name="Normal 2 8 2 16 11" xfId="1394"/>
    <cellStyle name="Normal 2 8 2 16 11 2" xfId="1395"/>
    <cellStyle name="Normal 2 8 2 16 11 3" xfId="1396"/>
    <cellStyle name="Normal 2 8 2 16 11 4" xfId="1397"/>
    <cellStyle name="Normal 2 8 2 16 12" xfId="1398"/>
    <cellStyle name="Normal 2 8 2 16 12 2" xfId="1399"/>
    <cellStyle name="Normal 2 8 2 16 12 3" xfId="1400"/>
    <cellStyle name="Normal 2 8 2 16 12 4" xfId="1401"/>
    <cellStyle name="Normal 2 8 2 16 13" xfId="1402"/>
    <cellStyle name="Normal 2 8 2 16 13 2" xfId="1403"/>
    <cellStyle name="Normal 2 8 2 16 13 3" xfId="1404"/>
    <cellStyle name="Normal 2 8 2 16 13 4" xfId="1405"/>
    <cellStyle name="Normal 2 8 2 16 14" xfId="1406"/>
    <cellStyle name="Normal 2 8 2 16 15" xfId="1407"/>
    <cellStyle name="Normal 2 8 2 16 16" xfId="1408"/>
    <cellStyle name="Normal 2 8 2 16 2" xfId="1409"/>
    <cellStyle name="Normal 2 8 2 16 2 2" xfId="1410"/>
    <cellStyle name="Normal 2 8 2 16 2 3" xfId="1411"/>
    <cellStyle name="Normal 2 8 2 16 2 4" xfId="1412"/>
    <cellStyle name="Normal 2 8 2 16 3" xfId="1413"/>
    <cellStyle name="Normal 2 8 2 16 3 2" xfId="1414"/>
    <cellStyle name="Normal 2 8 2 16 3 3" xfId="1415"/>
    <cellStyle name="Normal 2 8 2 16 3 4" xfId="1416"/>
    <cellStyle name="Normal 2 8 2 16 4" xfId="1417"/>
    <cellStyle name="Normal 2 8 2 16 4 2" xfId="1418"/>
    <cellStyle name="Normal 2 8 2 16 4 3" xfId="1419"/>
    <cellStyle name="Normal 2 8 2 16 4 4" xfId="1420"/>
    <cellStyle name="Normal 2 8 2 16 5" xfId="1421"/>
    <cellStyle name="Normal 2 8 2 16 5 2" xfId="1422"/>
    <cellStyle name="Normal 2 8 2 16 5 3" xfId="1423"/>
    <cellStyle name="Normal 2 8 2 16 5 4" xfId="1424"/>
    <cellStyle name="Normal 2 8 2 16 6" xfId="1425"/>
    <cellStyle name="Normal 2 8 2 16 6 2" xfId="1426"/>
    <cellStyle name="Normal 2 8 2 16 6 3" xfId="1427"/>
    <cellStyle name="Normal 2 8 2 16 6 4" xfId="1428"/>
    <cellStyle name="Normal 2 8 2 16 7" xfId="1429"/>
    <cellStyle name="Normal 2 8 2 16 7 2" xfId="1430"/>
    <cellStyle name="Normal 2 8 2 16 7 3" xfId="1431"/>
    <cellStyle name="Normal 2 8 2 16 7 4" xfId="1432"/>
    <cellStyle name="Normal 2 8 2 16 8" xfId="1433"/>
    <cellStyle name="Normal 2 8 2 16 8 2" xfId="1434"/>
    <cellStyle name="Normal 2 8 2 16 8 3" xfId="1435"/>
    <cellStyle name="Normal 2 8 2 16 8 4" xfId="1436"/>
    <cellStyle name="Normal 2 8 2 16 9" xfId="1437"/>
    <cellStyle name="Normal 2 8 2 16 9 2" xfId="1438"/>
    <cellStyle name="Normal 2 8 2 16 9 3" xfId="1439"/>
    <cellStyle name="Normal 2 8 2 16 9 4" xfId="1440"/>
    <cellStyle name="Normal 2 8 2 17" xfId="1441"/>
    <cellStyle name="Normal 2 8 2 17 10" xfId="1442"/>
    <cellStyle name="Normal 2 8 2 17 10 2" xfId="1443"/>
    <cellStyle name="Normal 2 8 2 17 10 3" xfId="1444"/>
    <cellStyle name="Normal 2 8 2 17 10 4" xfId="1445"/>
    <cellStyle name="Normal 2 8 2 17 11" xfId="1446"/>
    <cellStyle name="Normal 2 8 2 17 11 2" xfId="1447"/>
    <cellStyle name="Normal 2 8 2 17 11 3" xfId="1448"/>
    <cellStyle name="Normal 2 8 2 17 11 4" xfId="1449"/>
    <cellStyle name="Normal 2 8 2 17 12" xfId="1450"/>
    <cellStyle name="Normal 2 8 2 17 12 2" xfId="1451"/>
    <cellStyle name="Normal 2 8 2 17 12 3" xfId="1452"/>
    <cellStyle name="Normal 2 8 2 17 12 4" xfId="1453"/>
    <cellStyle name="Normal 2 8 2 17 13" xfId="1454"/>
    <cellStyle name="Normal 2 8 2 17 13 2" xfId="1455"/>
    <cellStyle name="Normal 2 8 2 17 13 3" xfId="1456"/>
    <cellStyle name="Normal 2 8 2 17 13 4" xfId="1457"/>
    <cellStyle name="Normal 2 8 2 17 14" xfId="1458"/>
    <cellStyle name="Normal 2 8 2 17 15" xfId="1459"/>
    <cellStyle name="Normal 2 8 2 17 16" xfId="1460"/>
    <cellStyle name="Normal 2 8 2 17 2" xfId="1461"/>
    <cellStyle name="Normal 2 8 2 17 2 2" xfId="1462"/>
    <cellStyle name="Normal 2 8 2 17 2 3" xfId="1463"/>
    <cellStyle name="Normal 2 8 2 17 2 4" xfId="1464"/>
    <cellStyle name="Normal 2 8 2 17 3" xfId="1465"/>
    <cellStyle name="Normal 2 8 2 17 3 2" xfId="1466"/>
    <cellStyle name="Normal 2 8 2 17 3 3" xfId="1467"/>
    <cellStyle name="Normal 2 8 2 17 3 4" xfId="1468"/>
    <cellStyle name="Normal 2 8 2 17 4" xfId="1469"/>
    <cellStyle name="Normal 2 8 2 17 4 2" xfId="1470"/>
    <cellStyle name="Normal 2 8 2 17 4 3" xfId="1471"/>
    <cellStyle name="Normal 2 8 2 17 4 4" xfId="1472"/>
    <cellStyle name="Normal 2 8 2 17 5" xfId="1473"/>
    <cellStyle name="Normal 2 8 2 17 5 2" xfId="1474"/>
    <cellStyle name="Normal 2 8 2 17 5 3" xfId="1475"/>
    <cellStyle name="Normal 2 8 2 17 5 4" xfId="1476"/>
    <cellStyle name="Normal 2 8 2 17 6" xfId="1477"/>
    <cellStyle name="Normal 2 8 2 17 6 2" xfId="1478"/>
    <cellStyle name="Normal 2 8 2 17 6 3" xfId="1479"/>
    <cellStyle name="Normal 2 8 2 17 6 4" xfId="1480"/>
    <cellStyle name="Normal 2 8 2 17 7" xfId="1481"/>
    <cellStyle name="Normal 2 8 2 17 7 2" xfId="1482"/>
    <cellStyle name="Normal 2 8 2 17 7 3" xfId="1483"/>
    <cellStyle name="Normal 2 8 2 17 7 4" xfId="1484"/>
    <cellStyle name="Normal 2 8 2 17 8" xfId="1485"/>
    <cellStyle name="Normal 2 8 2 17 8 2" xfId="1486"/>
    <cellStyle name="Normal 2 8 2 17 8 3" xfId="1487"/>
    <cellStyle name="Normal 2 8 2 17 8 4" xfId="1488"/>
    <cellStyle name="Normal 2 8 2 17 9" xfId="1489"/>
    <cellStyle name="Normal 2 8 2 17 9 2" xfId="1490"/>
    <cellStyle name="Normal 2 8 2 17 9 3" xfId="1491"/>
    <cellStyle name="Normal 2 8 2 17 9 4" xfId="1492"/>
    <cellStyle name="Normal 2 8 2 18" xfId="1493"/>
    <cellStyle name="Normal 2 8 2 18 10" xfId="1494"/>
    <cellStyle name="Normal 2 8 2 18 10 2" xfId="1495"/>
    <cellStyle name="Normal 2 8 2 18 10 3" xfId="1496"/>
    <cellStyle name="Normal 2 8 2 18 10 4" xfId="1497"/>
    <cellStyle name="Normal 2 8 2 18 11" xfId="1498"/>
    <cellStyle name="Normal 2 8 2 18 11 2" xfId="1499"/>
    <cellStyle name="Normal 2 8 2 18 11 3" xfId="1500"/>
    <cellStyle name="Normal 2 8 2 18 11 4" xfId="1501"/>
    <cellStyle name="Normal 2 8 2 18 12" xfId="1502"/>
    <cellStyle name="Normal 2 8 2 18 12 2" xfId="1503"/>
    <cellStyle name="Normal 2 8 2 18 12 3" xfId="1504"/>
    <cellStyle name="Normal 2 8 2 18 12 4" xfId="1505"/>
    <cellStyle name="Normal 2 8 2 18 13" xfId="1506"/>
    <cellStyle name="Normal 2 8 2 18 13 2" xfId="1507"/>
    <cellStyle name="Normal 2 8 2 18 13 3" xfId="1508"/>
    <cellStyle name="Normal 2 8 2 18 13 4" xfId="1509"/>
    <cellStyle name="Normal 2 8 2 18 14" xfId="1510"/>
    <cellStyle name="Normal 2 8 2 18 15" xfId="1511"/>
    <cellStyle name="Normal 2 8 2 18 16" xfId="1512"/>
    <cellStyle name="Normal 2 8 2 18 2" xfId="1513"/>
    <cellStyle name="Normal 2 8 2 18 2 2" xfId="1514"/>
    <cellStyle name="Normal 2 8 2 18 2 3" xfId="1515"/>
    <cellStyle name="Normal 2 8 2 18 2 4" xfId="1516"/>
    <cellStyle name="Normal 2 8 2 18 3" xfId="1517"/>
    <cellStyle name="Normal 2 8 2 18 3 2" xfId="1518"/>
    <cellStyle name="Normal 2 8 2 18 3 3" xfId="1519"/>
    <cellStyle name="Normal 2 8 2 18 3 4" xfId="1520"/>
    <cellStyle name="Normal 2 8 2 18 4" xfId="1521"/>
    <cellStyle name="Normal 2 8 2 18 4 2" xfId="1522"/>
    <cellStyle name="Normal 2 8 2 18 4 3" xfId="1523"/>
    <cellStyle name="Normal 2 8 2 18 4 4" xfId="1524"/>
    <cellStyle name="Normal 2 8 2 18 5" xfId="1525"/>
    <cellStyle name="Normal 2 8 2 18 5 2" xfId="1526"/>
    <cellStyle name="Normal 2 8 2 18 5 3" xfId="1527"/>
    <cellStyle name="Normal 2 8 2 18 5 4" xfId="1528"/>
    <cellStyle name="Normal 2 8 2 18 6" xfId="1529"/>
    <cellStyle name="Normal 2 8 2 18 6 2" xfId="1530"/>
    <cellStyle name="Normal 2 8 2 18 6 3" xfId="1531"/>
    <cellStyle name="Normal 2 8 2 18 6 4" xfId="1532"/>
    <cellStyle name="Normal 2 8 2 18 7" xfId="1533"/>
    <cellStyle name="Normal 2 8 2 18 7 2" xfId="1534"/>
    <cellStyle name="Normal 2 8 2 18 7 3" xfId="1535"/>
    <cellStyle name="Normal 2 8 2 18 7 4" xfId="1536"/>
    <cellStyle name="Normal 2 8 2 18 8" xfId="1537"/>
    <cellStyle name="Normal 2 8 2 18 8 2" xfId="1538"/>
    <cellStyle name="Normal 2 8 2 18 8 3" xfId="1539"/>
    <cellStyle name="Normal 2 8 2 18 8 4" xfId="1540"/>
    <cellStyle name="Normal 2 8 2 18 9" xfId="1541"/>
    <cellStyle name="Normal 2 8 2 18 9 2" xfId="1542"/>
    <cellStyle name="Normal 2 8 2 18 9 3" xfId="1543"/>
    <cellStyle name="Normal 2 8 2 18 9 4" xfId="1544"/>
    <cellStyle name="Normal 2 8 2 19" xfId="1545"/>
    <cellStyle name="Normal 2 8 2 19 10" xfId="1546"/>
    <cellStyle name="Normal 2 8 2 19 10 2" xfId="1547"/>
    <cellStyle name="Normal 2 8 2 19 10 3" xfId="1548"/>
    <cellStyle name="Normal 2 8 2 19 10 4" xfId="1549"/>
    <cellStyle name="Normal 2 8 2 19 11" xfId="1550"/>
    <cellStyle name="Normal 2 8 2 19 11 2" xfId="1551"/>
    <cellStyle name="Normal 2 8 2 19 11 3" xfId="1552"/>
    <cellStyle name="Normal 2 8 2 19 11 4" xfId="1553"/>
    <cellStyle name="Normal 2 8 2 19 12" xfId="1554"/>
    <cellStyle name="Normal 2 8 2 19 12 2" xfId="1555"/>
    <cellStyle name="Normal 2 8 2 19 12 3" xfId="1556"/>
    <cellStyle name="Normal 2 8 2 19 12 4" xfId="1557"/>
    <cellStyle name="Normal 2 8 2 19 13" xfId="1558"/>
    <cellStyle name="Normal 2 8 2 19 13 2" xfId="1559"/>
    <cellStyle name="Normal 2 8 2 19 13 3" xfId="1560"/>
    <cellStyle name="Normal 2 8 2 19 13 4" xfId="1561"/>
    <cellStyle name="Normal 2 8 2 19 14" xfId="1562"/>
    <cellStyle name="Normal 2 8 2 19 15" xfId="1563"/>
    <cellStyle name="Normal 2 8 2 19 16" xfId="1564"/>
    <cellStyle name="Normal 2 8 2 19 2" xfId="1565"/>
    <cellStyle name="Normal 2 8 2 19 2 2" xfId="1566"/>
    <cellStyle name="Normal 2 8 2 19 2 3" xfId="1567"/>
    <cellStyle name="Normal 2 8 2 19 2 4" xfId="1568"/>
    <cellStyle name="Normal 2 8 2 19 3" xfId="1569"/>
    <cellStyle name="Normal 2 8 2 19 3 2" xfId="1570"/>
    <cellStyle name="Normal 2 8 2 19 3 3" xfId="1571"/>
    <cellStyle name="Normal 2 8 2 19 3 4" xfId="1572"/>
    <cellStyle name="Normal 2 8 2 19 4" xfId="1573"/>
    <cellStyle name="Normal 2 8 2 19 4 2" xfId="1574"/>
    <cellStyle name="Normal 2 8 2 19 4 3" xfId="1575"/>
    <cellStyle name="Normal 2 8 2 19 4 4" xfId="1576"/>
    <cellStyle name="Normal 2 8 2 19 5" xfId="1577"/>
    <cellStyle name="Normal 2 8 2 19 5 2" xfId="1578"/>
    <cellStyle name="Normal 2 8 2 19 5 3" xfId="1579"/>
    <cellStyle name="Normal 2 8 2 19 5 4" xfId="1580"/>
    <cellStyle name="Normal 2 8 2 19 6" xfId="1581"/>
    <cellStyle name="Normal 2 8 2 19 6 2" xfId="1582"/>
    <cellStyle name="Normal 2 8 2 19 6 3" xfId="1583"/>
    <cellStyle name="Normal 2 8 2 19 6 4" xfId="1584"/>
    <cellStyle name="Normal 2 8 2 19 7" xfId="1585"/>
    <cellStyle name="Normal 2 8 2 19 7 2" xfId="1586"/>
    <cellStyle name="Normal 2 8 2 19 7 3" xfId="1587"/>
    <cellStyle name="Normal 2 8 2 19 7 4" xfId="1588"/>
    <cellStyle name="Normal 2 8 2 19 8" xfId="1589"/>
    <cellStyle name="Normal 2 8 2 19 8 2" xfId="1590"/>
    <cellStyle name="Normal 2 8 2 19 8 3" xfId="1591"/>
    <cellStyle name="Normal 2 8 2 19 8 4" xfId="1592"/>
    <cellStyle name="Normal 2 8 2 19 9" xfId="1593"/>
    <cellStyle name="Normal 2 8 2 19 9 2" xfId="1594"/>
    <cellStyle name="Normal 2 8 2 19 9 3" xfId="1595"/>
    <cellStyle name="Normal 2 8 2 19 9 4" xfId="1596"/>
    <cellStyle name="Normal 2 8 2 2" xfId="1597"/>
    <cellStyle name="Normal 2 8 2 2 10" xfId="1598"/>
    <cellStyle name="Normal 2 8 2 2 10 2" xfId="1599"/>
    <cellStyle name="Normal 2 8 2 2 10 3" xfId="1600"/>
    <cellStyle name="Normal 2 8 2 2 10 4" xfId="1601"/>
    <cellStyle name="Normal 2 8 2 2 11" xfId="1602"/>
    <cellStyle name="Normal 2 8 2 2 11 2" xfId="1603"/>
    <cellStyle name="Normal 2 8 2 2 11 3" xfId="1604"/>
    <cellStyle name="Normal 2 8 2 2 11 4" xfId="1605"/>
    <cellStyle name="Normal 2 8 2 2 12" xfId="1606"/>
    <cellStyle name="Normal 2 8 2 2 12 2" xfId="1607"/>
    <cellStyle name="Normal 2 8 2 2 12 3" xfId="1608"/>
    <cellStyle name="Normal 2 8 2 2 12 4" xfId="1609"/>
    <cellStyle name="Normal 2 8 2 2 13" xfId="1610"/>
    <cellStyle name="Normal 2 8 2 2 13 2" xfId="1611"/>
    <cellStyle name="Normal 2 8 2 2 13 3" xfId="1612"/>
    <cellStyle name="Normal 2 8 2 2 13 4" xfId="1613"/>
    <cellStyle name="Normal 2 8 2 2 14" xfId="1614"/>
    <cellStyle name="Normal 2 8 2 2 15" xfId="1615"/>
    <cellStyle name="Normal 2 8 2 2 16" xfId="1616"/>
    <cellStyle name="Normal 2 8 2 2 2" xfId="1617"/>
    <cellStyle name="Normal 2 8 2 2 2 2" xfId="1618"/>
    <cellStyle name="Normal 2 8 2 2 2 3" xfId="1619"/>
    <cellStyle name="Normal 2 8 2 2 2 4" xfId="1620"/>
    <cellStyle name="Normal 2 8 2 2 3" xfId="1621"/>
    <cellStyle name="Normal 2 8 2 2 3 2" xfId="1622"/>
    <cellStyle name="Normal 2 8 2 2 3 3" xfId="1623"/>
    <cellStyle name="Normal 2 8 2 2 3 4" xfId="1624"/>
    <cellStyle name="Normal 2 8 2 2 4" xfId="1625"/>
    <cellStyle name="Normal 2 8 2 2 4 2" xfId="1626"/>
    <cellStyle name="Normal 2 8 2 2 4 3" xfId="1627"/>
    <cellStyle name="Normal 2 8 2 2 4 4" xfId="1628"/>
    <cellStyle name="Normal 2 8 2 2 5" xfId="1629"/>
    <cellStyle name="Normal 2 8 2 2 5 2" xfId="1630"/>
    <cellStyle name="Normal 2 8 2 2 5 3" xfId="1631"/>
    <cellStyle name="Normal 2 8 2 2 5 4" xfId="1632"/>
    <cellStyle name="Normal 2 8 2 2 6" xfId="1633"/>
    <cellStyle name="Normal 2 8 2 2 6 2" xfId="1634"/>
    <cellStyle name="Normal 2 8 2 2 6 3" xfId="1635"/>
    <cellStyle name="Normal 2 8 2 2 6 4" xfId="1636"/>
    <cellStyle name="Normal 2 8 2 2 7" xfId="1637"/>
    <cellStyle name="Normal 2 8 2 2 7 2" xfId="1638"/>
    <cellStyle name="Normal 2 8 2 2 7 3" xfId="1639"/>
    <cellStyle name="Normal 2 8 2 2 7 4" xfId="1640"/>
    <cellStyle name="Normal 2 8 2 2 8" xfId="1641"/>
    <cellStyle name="Normal 2 8 2 2 8 2" xfId="1642"/>
    <cellStyle name="Normal 2 8 2 2 8 3" xfId="1643"/>
    <cellStyle name="Normal 2 8 2 2 8 4" xfId="1644"/>
    <cellStyle name="Normal 2 8 2 2 9" xfId="1645"/>
    <cellStyle name="Normal 2 8 2 2 9 2" xfId="1646"/>
    <cellStyle name="Normal 2 8 2 2 9 3" xfId="1647"/>
    <cellStyle name="Normal 2 8 2 2 9 4" xfId="1648"/>
    <cellStyle name="Normal 2 8 2 20" xfId="1649"/>
    <cellStyle name="Normal 2 8 2 20 2" xfId="1650"/>
    <cellStyle name="Normal 2 8 2 20 3" xfId="1651"/>
    <cellStyle name="Normal 2 8 2 20 4" xfId="1652"/>
    <cellStyle name="Normal 2 8 2 21" xfId="1653"/>
    <cellStyle name="Normal 2 8 2 21 2" xfId="1654"/>
    <cellStyle name="Normal 2 8 2 21 3" xfId="1655"/>
    <cellStyle name="Normal 2 8 2 21 4" xfId="1656"/>
    <cellStyle name="Normal 2 8 2 22" xfId="1657"/>
    <cellStyle name="Normal 2 8 2 22 2" xfId="1658"/>
    <cellStyle name="Normal 2 8 2 22 3" xfId="1659"/>
    <cellStyle name="Normal 2 8 2 22 4" xfId="1660"/>
    <cellStyle name="Normal 2 8 2 23" xfId="1661"/>
    <cellStyle name="Normal 2 8 2 23 2" xfId="1662"/>
    <cellStyle name="Normal 2 8 2 23 3" xfId="1663"/>
    <cellStyle name="Normal 2 8 2 23 4" xfId="1664"/>
    <cellStyle name="Normal 2 8 2 24" xfId="1665"/>
    <cellStyle name="Normal 2 8 2 24 2" xfId="1666"/>
    <cellStyle name="Normal 2 8 2 24 3" xfId="1667"/>
    <cellStyle name="Normal 2 8 2 24 4" xfId="1668"/>
    <cellStyle name="Normal 2 8 2 25" xfId="1669"/>
    <cellStyle name="Normal 2 8 2 25 2" xfId="1670"/>
    <cellStyle name="Normal 2 8 2 25 3" xfId="1671"/>
    <cellStyle name="Normal 2 8 2 25 4" xfId="1672"/>
    <cellStyle name="Normal 2 8 2 26" xfId="1673"/>
    <cellStyle name="Normal 2 8 2 26 2" xfId="1674"/>
    <cellStyle name="Normal 2 8 2 26 3" xfId="1675"/>
    <cellStyle name="Normal 2 8 2 26 4" xfId="1676"/>
    <cellStyle name="Normal 2 8 2 27" xfId="1677"/>
    <cellStyle name="Normal 2 8 2 27 2" xfId="1678"/>
    <cellStyle name="Normal 2 8 2 27 3" xfId="1679"/>
    <cellStyle name="Normal 2 8 2 27 4" xfId="1680"/>
    <cellStyle name="Normal 2 8 2 28" xfId="1681"/>
    <cellStyle name="Normal 2 8 2 28 2" xfId="1682"/>
    <cellStyle name="Normal 2 8 2 28 3" xfId="1683"/>
    <cellStyle name="Normal 2 8 2 28 4" xfId="1684"/>
    <cellStyle name="Normal 2 8 2 29" xfId="1685"/>
    <cellStyle name="Normal 2 8 2 29 2" xfId="1686"/>
    <cellStyle name="Normal 2 8 2 29 3" xfId="1687"/>
    <cellStyle name="Normal 2 8 2 29 4" xfId="1688"/>
    <cellStyle name="Normal 2 8 2 3" xfId="1689"/>
    <cellStyle name="Normal 2 8 2 3 10" xfId="1690"/>
    <cellStyle name="Normal 2 8 2 3 10 2" xfId="1691"/>
    <cellStyle name="Normal 2 8 2 3 10 3" xfId="1692"/>
    <cellStyle name="Normal 2 8 2 3 10 4" xfId="1693"/>
    <cellStyle name="Normal 2 8 2 3 11" xfId="1694"/>
    <cellStyle name="Normal 2 8 2 3 11 2" xfId="1695"/>
    <cellStyle name="Normal 2 8 2 3 11 3" xfId="1696"/>
    <cellStyle name="Normal 2 8 2 3 11 4" xfId="1697"/>
    <cellStyle name="Normal 2 8 2 3 12" xfId="1698"/>
    <cellStyle name="Normal 2 8 2 3 12 2" xfId="1699"/>
    <cellStyle name="Normal 2 8 2 3 12 3" xfId="1700"/>
    <cellStyle name="Normal 2 8 2 3 12 4" xfId="1701"/>
    <cellStyle name="Normal 2 8 2 3 13" xfId="1702"/>
    <cellStyle name="Normal 2 8 2 3 13 2" xfId="1703"/>
    <cellStyle name="Normal 2 8 2 3 13 3" xfId="1704"/>
    <cellStyle name="Normal 2 8 2 3 13 4" xfId="1705"/>
    <cellStyle name="Normal 2 8 2 3 14" xfId="1706"/>
    <cellStyle name="Normal 2 8 2 3 15" xfId="1707"/>
    <cellStyle name="Normal 2 8 2 3 16" xfId="1708"/>
    <cellStyle name="Normal 2 8 2 3 2" xfId="1709"/>
    <cellStyle name="Normal 2 8 2 3 2 2" xfId="1710"/>
    <cellStyle name="Normal 2 8 2 3 2 3" xfId="1711"/>
    <cellStyle name="Normal 2 8 2 3 2 4" xfId="1712"/>
    <cellStyle name="Normal 2 8 2 3 3" xfId="1713"/>
    <cellStyle name="Normal 2 8 2 3 3 2" xfId="1714"/>
    <cellStyle name="Normal 2 8 2 3 3 3" xfId="1715"/>
    <cellStyle name="Normal 2 8 2 3 3 4" xfId="1716"/>
    <cellStyle name="Normal 2 8 2 3 4" xfId="1717"/>
    <cellStyle name="Normal 2 8 2 3 4 2" xfId="1718"/>
    <cellStyle name="Normal 2 8 2 3 4 3" xfId="1719"/>
    <cellStyle name="Normal 2 8 2 3 4 4" xfId="1720"/>
    <cellStyle name="Normal 2 8 2 3 5" xfId="1721"/>
    <cellStyle name="Normal 2 8 2 3 5 2" xfId="1722"/>
    <cellStyle name="Normal 2 8 2 3 5 3" xfId="1723"/>
    <cellStyle name="Normal 2 8 2 3 5 4" xfId="1724"/>
    <cellStyle name="Normal 2 8 2 3 6" xfId="1725"/>
    <cellStyle name="Normal 2 8 2 3 6 2" xfId="1726"/>
    <cellStyle name="Normal 2 8 2 3 6 3" xfId="1727"/>
    <cellStyle name="Normal 2 8 2 3 6 4" xfId="1728"/>
    <cellStyle name="Normal 2 8 2 3 7" xfId="1729"/>
    <cellStyle name="Normal 2 8 2 3 7 2" xfId="1730"/>
    <cellStyle name="Normal 2 8 2 3 7 3" xfId="1731"/>
    <cellStyle name="Normal 2 8 2 3 7 4" xfId="1732"/>
    <cellStyle name="Normal 2 8 2 3 8" xfId="1733"/>
    <cellStyle name="Normal 2 8 2 3 8 2" xfId="1734"/>
    <cellStyle name="Normal 2 8 2 3 8 3" xfId="1735"/>
    <cellStyle name="Normal 2 8 2 3 8 4" xfId="1736"/>
    <cellStyle name="Normal 2 8 2 3 9" xfId="1737"/>
    <cellStyle name="Normal 2 8 2 3 9 2" xfId="1738"/>
    <cellStyle name="Normal 2 8 2 3 9 3" xfId="1739"/>
    <cellStyle name="Normal 2 8 2 3 9 4" xfId="1740"/>
    <cellStyle name="Normal 2 8 2 30" xfId="1741"/>
    <cellStyle name="Normal 2 8 2 30 2" xfId="1742"/>
    <cellStyle name="Normal 2 8 2 30 3" xfId="1743"/>
    <cellStyle name="Normal 2 8 2 30 4" xfId="1744"/>
    <cellStyle name="Normal 2 8 2 31" xfId="1745"/>
    <cellStyle name="Normal 2 8 2 31 2" xfId="1746"/>
    <cellStyle name="Normal 2 8 2 31 3" xfId="1747"/>
    <cellStyle name="Normal 2 8 2 31 4" xfId="1748"/>
    <cellStyle name="Normal 2 8 2 32" xfId="1749"/>
    <cellStyle name="Normal 2 8 2 33" xfId="1750"/>
    <cellStyle name="Normal 2 8 2 34" xfId="1751"/>
    <cellStyle name="Normal 2 8 2 4" xfId="1752"/>
    <cellStyle name="Normal 2 8 2 4 10" xfId="1753"/>
    <cellStyle name="Normal 2 8 2 4 10 2" xfId="1754"/>
    <cellStyle name="Normal 2 8 2 4 10 3" xfId="1755"/>
    <cellStyle name="Normal 2 8 2 4 10 4" xfId="1756"/>
    <cellStyle name="Normal 2 8 2 4 11" xfId="1757"/>
    <cellStyle name="Normal 2 8 2 4 11 2" xfId="1758"/>
    <cellStyle name="Normal 2 8 2 4 11 3" xfId="1759"/>
    <cellStyle name="Normal 2 8 2 4 11 4" xfId="1760"/>
    <cellStyle name="Normal 2 8 2 4 12" xfId="1761"/>
    <cellStyle name="Normal 2 8 2 4 12 2" xfId="1762"/>
    <cellStyle name="Normal 2 8 2 4 12 3" xfId="1763"/>
    <cellStyle name="Normal 2 8 2 4 12 4" xfId="1764"/>
    <cellStyle name="Normal 2 8 2 4 13" xfId="1765"/>
    <cellStyle name="Normal 2 8 2 4 13 2" xfId="1766"/>
    <cellStyle name="Normal 2 8 2 4 13 3" xfId="1767"/>
    <cellStyle name="Normal 2 8 2 4 13 4" xfId="1768"/>
    <cellStyle name="Normal 2 8 2 4 14" xfId="1769"/>
    <cellStyle name="Normal 2 8 2 4 15" xfId="1770"/>
    <cellStyle name="Normal 2 8 2 4 16" xfId="1771"/>
    <cellStyle name="Normal 2 8 2 4 2" xfId="1772"/>
    <cellStyle name="Normal 2 8 2 4 2 2" xfId="1773"/>
    <cellStyle name="Normal 2 8 2 4 2 3" xfId="1774"/>
    <cellStyle name="Normal 2 8 2 4 2 4" xfId="1775"/>
    <cellStyle name="Normal 2 8 2 4 3" xfId="1776"/>
    <cellStyle name="Normal 2 8 2 4 3 2" xfId="1777"/>
    <cellStyle name="Normal 2 8 2 4 3 3" xfId="1778"/>
    <cellStyle name="Normal 2 8 2 4 3 4" xfId="1779"/>
    <cellStyle name="Normal 2 8 2 4 4" xfId="1780"/>
    <cellStyle name="Normal 2 8 2 4 4 2" xfId="1781"/>
    <cellStyle name="Normal 2 8 2 4 4 3" xfId="1782"/>
    <cellStyle name="Normal 2 8 2 4 4 4" xfId="1783"/>
    <cellStyle name="Normal 2 8 2 4 5" xfId="1784"/>
    <cellStyle name="Normal 2 8 2 4 5 2" xfId="1785"/>
    <cellStyle name="Normal 2 8 2 4 5 3" xfId="1786"/>
    <cellStyle name="Normal 2 8 2 4 5 4" xfId="1787"/>
    <cellStyle name="Normal 2 8 2 4 6" xfId="1788"/>
    <cellStyle name="Normal 2 8 2 4 6 2" xfId="1789"/>
    <cellStyle name="Normal 2 8 2 4 6 3" xfId="1790"/>
    <cellStyle name="Normal 2 8 2 4 6 4" xfId="1791"/>
    <cellStyle name="Normal 2 8 2 4 7" xfId="1792"/>
    <cellStyle name="Normal 2 8 2 4 7 2" xfId="1793"/>
    <cellStyle name="Normal 2 8 2 4 7 3" xfId="1794"/>
    <cellStyle name="Normal 2 8 2 4 7 4" xfId="1795"/>
    <cellStyle name="Normal 2 8 2 4 8" xfId="1796"/>
    <cellStyle name="Normal 2 8 2 4 8 2" xfId="1797"/>
    <cellStyle name="Normal 2 8 2 4 8 3" xfId="1798"/>
    <cellStyle name="Normal 2 8 2 4 8 4" xfId="1799"/>
    <cellStyle name="Normal 2 8 2 4 9" xfId="1800"/>
    <cellStyle name="Normal 2 8 2 4 9 2" xfId="1801"/>
    <cellStyle name="Normal 2 8 2 4 9 3" xfId="1802"/>
    <cellStyle name="Normal 2 8 2 4 9 4" xfId="1803"/>
    <cellStyle name="Normal 2 8 2 5" xfId="1804"/>
    <cellStyle name="Normal 2 8 2 5 10" xfId="1805"/>
    <cellStyle name="Normal 2 8 2 5 10 2" xfId="1806"/>
    <cellStyle name="Normal 2 8 2 5 10 3" xfId="1807"/>
    <cellStyle name="Normal 2 8 2 5 10 4" xfId="1808"/>
    <cellStyle name="Normal 2 8 2 5 11" xfId="1809"/>
    <cellStyle name="Normal 2 8 2 5 11 2" xfId="1810"/>
    <cellStyle name="Normal 2 8 2 5 11 3" xfId="1811"/>
    <cellStyle name="Normal 2 8 2 5 11 4" xfId="1812"/>
    <cellStyle name="Normal 2 8 2 5 12" xfId="1813"/>
    <cellStyle name="Normal 2 8 2 5 12 2" xfId="1814"/>
    <cellStyle name="Normal 2 8 2 5 12 3" xfId="1815"/>
    <cellStyle name="Normal 2 8 2 5 12 4" xfId="1816"/>
    <cellStyle name="Normal 2 8 2 5 13" xfId="1817"/>
    <cellStyle name="Normal 2 8 2 5 13 2" xfId="1818"/>
    <cellStyle name="Normal 2 8 2 5 13 3" xfId="1819"/>
    <cellStyle name="Normal 2 8 2 5 13 4" xfId="1820"/>
    <cellStyle name="Normal 2 8 2 5 14" xfId="1821"/>
    <cellStyle name="Normal 2 8 2 5 15" xfId="1822"/>
    <cellStyle name="Normal 2 8 2 5 16" xfId="1823"/>
    <cellStyle name="Normal 2 8 2 5 2" xfId="1824"/>
    <cellStyle name="Normal 2 8 2 5 2 2" xfId="1825"/>
    <cellStyle name="Normal 2 8 2 5 2 3" xfId="1826"/>
    <cellStyle name="Normal 2 8 2 5 2 4" xfId="1827"/>
    <cellStyle name="Normal 2 8 2 5 3" xfId="1828"/>
    <cellStyle name="Normal 2 8 2 5 3 2" xfId="1829"/>
    <cellStyle name="Normal 2 8 2 5 3 3" xfId="1830"/>
    <cellStyle name="Normal 2 8 2 5 3 4" xfId="1831"/>
    <cellStyle name="Normal 2 8 2 5 4" xfId="1832"/>
    <cellStyle name="Normal 2 8 2 5 4 2" xfId="1833"/>
    <cellStyle name="Normal 2 8 2 5 4 3" xfId="1834"/>
    <cellStyle name="Normal 2 8 2 5 4 4" xfId="1835"/>
    <cellStyle name="Normal 2 8 2 5 5" xfId="1836"/>
    <cellStyle name="Normal 2 8 2 5 5 2" xfId="1837"/>
    <cellStyle name="Normal 2 8 2 5 5 3" xfId="1838"/>
    <cellStyle name="Normal 2 8 2 5 5 4" xfId="1839"/>
    <cellStyle name="Normal 2 8 2 5 6" xfId="1840"/>
    <cellStyle name="Normal 2 8 2 5 6 2" xfId="1841"/>
    <cellStyle name="Normal 2 8 2 5 6 3" xfId="1842"/>
    <cellStyle name="Normal 2 8 2 5 6 4" xfId="1843"/>
    <cellStyle name="Normal 2 8 2 5 7" xfId="1844"/>
    <cellStyle name="Normal 2 8 2 5 7 2" xfId="1845"/>
    <cellStyle name="Normal 2 8 2 5 7 3" xfId="1846"/>
    <cellStyle name="Normal 2 8 2 5 7 4" xfId="1847"/>
    <cellStyle name="Normal 2 8 2 5 8" xfId="1848"/>
    <cellStyle name="Normal 2 8 2 5 8 2" xfId="1849"/>
    <cellStyle name="Normal 2 8 2 5 8 3" xfId="1850"/>
    <cellStyle name="Normal 2 8 2 5 8 4" xfId="1851"/>
    <cellStyle name="Normal 2 8 2 5 9" xfId="1852"/>
    <cellStyle name="Normal 2 8 2 5 9 2" xfId="1853"/>
    <cellStyle name="Normal 2 8 2 5 9 3" xfId="1854"/>
    <cellStyle name="Normal 2 8 2 5 9 4" xfId="1855"/>
    <cellStyle name="Normal 2 8 2 6" xfId="1856"/>
    <cellStyle name="Normal 2 8 2 6 10" xfId="1857"/>
    <cellStyle name="Normal 2 8 2 6 10 2" xfId="1858"/>
    <cellStyle name="Normal 2 8 2 6 10 3" xfId="1859"/>
    <cellStyle name="Normal 2 8 2 6 10 4" xfId="1860"/>
    <cellStyle name="Normal 2 8 2 6 11" xfId="1861"/>
    <cellStyle name="Normal 2 8 2 6 11 2" xfId="1862"/>
    <cellStyle name="Normal 2 8 2 6 11 3" xfId="1863"/>
    <cellStyle name="Normal 2 8 2 6 11 4" xfId="1864"/>
    <cellStyle name="Normal 2 8 2 6 12" xfId="1865"/>
    <cellStyle name="Normal 2 8 2 6 12 2" xfId="1866"/>
    <cellStyle name="Normal 2 8 2 6 12 3" xfId="1867"/>
    <cellStyle name="Normal 2 8 2 6 12 4" xfId="1868"/>
    <cellStyle name="Normal 2 8 2 6 13" xfId="1869"/>
    <cellStyle name="Normal 2 8 2 6 13 2" xfId="1870"/>
    <cellStyle name="Normal 2 8 2 6 13 3" xfId="1871"/>
    <cellStyle name="Normal 2 8 2 6 13 4" xfId="1872"/>
    <cellStyle name="Normal 2 8 2 6 14" xfId="1873"/>
    <cellStyle name="Normal 2 8 2 6 15" xfId="1874"/>
    <cellStyle name="Normal 2 8 2 6 16" xfId="1875"/>
    <cellStyle name="Normal 2 8 2 6 2" xfId="1876"/>
    <cellStyle name="Normal 2 8 2 6 2 2" xfId="1877"/>
    <cellStyle name="Normal 2 8 2 6 2 3" xfId="1878"/>
    <cellStyle name="Normal 2 8 2 6 2 4" xfId="1879"/>
    <cellStyle name="Normal 2 8 2 6 3" xfId="1880"/>
    <cellStyle name="Normal 2 8 2 6 3 2" xfId="1881"/>
    <cellStyle name="Normal 2 8 2 6 3 3" xfId="1882"/>
    <cellStyle name="Normal 2 8 2 6 3 4" xfId="1883"/>
    <cellStyle name="Normal 2 8 2 6 4" xfId="1884"/>
    <cellStyle name="Normal 2 8 2 6 4 2" xfId="1885"/>
    <cellStyle name="Normal 2 8 2 6 4 3" xfId="1886"/>
    <cellStyle name="Normal 2 8 2 6 4 4" xfId="1887"/>
    <cellStyle name="Normal 2 8 2 6 5" xfId="1888"/>
    <cellStyle name="Normal 2 8 2 6 5 2" xfId="1889"/>
    <cellStyle name="Normal 2 8 2 6 5 3" xfId="1890"/>
    <cellStyle name="Normal 2 8 2 6 5 4" xfId="1891"/>
    <cellStyle name="Normal 2 8 2 6 6" xfId="1892"/>
    <cellStyle name="Normal 2 8 2 6 6 2" xfId="1893"/>
    <cellStyle name="Normal 2 8 2 6 6 3" xfId="1894"/>
    <cellStyle name="Normal 2 8 2 6 6 4" xfId="1895"/>
    <cellStyle name="Normal 2 8 2 6 7" xfId="1896"/>
    <cellStyle name="Normal 2 8 2 6 7 2" xfId="1897"/>
    <cellStyle name="Normal 2 8 2 6 7 3" xfId="1898"/>
    <cellStyle name="Normal 2 8 2 6 7 4" xfId="1899"/>
    <cellStyle name="Normal 2 8 2 6 8" xfId="1900"/>
    <cellStyle name="Normal 2 8 2 6 8 2" xfId="1901"/>
    <cellStyle name="Normal 2 8 2 6 8 3" xfId="1902"/>
    <cellStyle name="Normal 2 8 2 6 8 4" xfId="1903"/>
    <cellStyle name="Normal 2 8 2 6 9" xfId="1904"/>
    <cellStyle name="Normal 2 8 2 6 9 2" xfId="1905"/>
    <cellStyle name="Normal 2 8 2 6 9 3" xfId="1906"/>
    <cellStyle name="Normal 2 8 2 6 9 4" xfId="1907"/>
    <cellStyle name="Normal 2 8 2 7" xfId="1908"/>
    <cellStyle name="Normal 2 8 2 7 10" xfId="1909"/>
    <cellStyle name="Normal 2 8 2 7 10 2" xfId="1910"/>
    <cellStyle name="Normal 2 8 2 7 10 3" xfId="1911"/>
    <cellStyle name="Normal 2 8 2 7 10 4" xfId="1912"/>
    <cellStyle name="Normal 2 8 2 7 11" xfId="1913"/>
    <cellStyle name="Normal 2 8 2 7 11 2" xfId="1914"/>
    <cellStyle name="Normal 2 8 2 7 11 3" xfId="1915"/>
    <cellStyle name="Normal 2 8 2 7 11 4" xfId="1916"/>
    <cellStyle name="Normal 2 8 2 7 12" xfId="1917"/>
    <cellStyle name="Normal 2 8 2 7 12 2" xfId="1918"/>
    <cellStyle name="Normal 2 8 2 7 12 3" xfId="1919"/>
    <cellStyle name="Normal 2 8 2 7 12 4" xfId="1920"/>
    <cellStyle name="Normal 2 8 2 7 13" xfId="1921"/>
    <cellStyle name="Normal 2 8 2 7 13 2" xfId="1922"/>
    <cellStyle name="Normal 2 8 2 7 13 3" xfId="1923"/>
    <cellStyle name="Normal 2 8 2 7 13 4" xfId="1924"/>
    <cellStyle name="Normal 2 8 2 7 14" xfId="1925"/>
    <cellStyle name="Normal 2 8 2 7 15" xfId="1926"/>
    <cellStyle name="Normal 2 8 2 7 16" xfId="1927"/>
    <cellStyle name="Normal 2 8 2 7 2" xfId="1928"/>
    <cellStyle name="Normal 2 8 2 7 2 2" xfId="1929"/>
    <cellStyle name="Normal 2 8 2 7 2 3" xfId="1930"/>
    <cellStyle name="Normal 2 8 2 7 2 4" xfId="1931"/>
    <cellStyle name="Normal 2 8 2 7 3" xfId="1932"/>
    <cellStyle name="Normal 2 8 2 7 3 2" xfId="1933"/>
    <cellStyle name="Normal 2 8 2 7 3 3" xfId="1934"/>
    <cellStyle name="Normal 2 8 2 7 3 4" xfId="1935"/>
    <cellStyle name="Normal 2 8 2 7 4" xfId="1936"/>
    <cellStyle name="Normal 2 8 2 7 4 2" xfId="1937"/>
    <cellStyle name="Normal 2 8 2 7 4 3" xfId="1938"/>
    <cellStyle name="Normal 2 8 2 7 4 4" xfId="1939"/>
    <cellStyle name="Normal 2 8 2 7 5" xfId="1940"/>
    <cellStyle name="Normal 2 8 2 7 5 2" xfId="1941"/>
    <cellStyle name="Normal 2 8 2 7 5 3" xfId="1942"/>
    <cellStyle name="Normal 2 8 2 7 5 4" xfId="1943"/>
    <cellStyle name="Normal 2 8 2 7 6" xfId="1944"/>
    <cellStyle name="Normal 2 8 2 7 6 2" xfId="1945"/>
    <cellStyle name="Normal 2 8 2 7 6 3" xfId="1946"/>
    <cellStyle name="Normal 2 8 2 7 6 4" xfId="1947"/>
    <cellStyle name="Normal 2 8 2 7 7" xfId="1948"/>
    <cellStyle name="Normal 2 8 2 7 7 2" xfId="1949"/>
    <cellStyle name="Normal 2 8 2 7 7 3" xfId="1950"/>
    <cellStyle name="Normal 2 8 2 7 7 4" xfId="1951"/>
    <cellStyle name="Normal 2 8 2 7 8" xfId="1952"/>
    <cellStyle name="Normal 2 8 2 7 8 2" xfId="1953"/>
    <cellStyle name="Normal 2 8 2 7 8 3" xfId="1954"/>
    <cellStyle name="Normal 2 8 2 7 8 4" xfId="1955"/>
    <cellStyle name="Normal 2 8 2 7 9" xfId="1956"/>
    <cellStyle name="Normal 2 8 2 7 9 2" xfId="1957"/>
    <cellStyle name="Normal 2 8 2 7 9 3" xfId="1958"/>
    <cellStyle name="Normal 2 8 2 7 9 4" xfId="1959"/>
    <cellStyle name="Normal 2 8 2 8" xfId="1960"/>
    <cellStyle name="Normal 2 8 2 8 10" xfId="1961"/>
    <cellStyle name="Normal 2 8 2 8 10 2" xfId="1962"/>
    <cellStyle name="Normal 2 8 2 8 10 3" xfId="1963"/>
    <cellStyle name="Normal 2 8 2 8 10 4" xfId="1964"/>
    <cellStyle name="Normal 2 8 2 8 11" xfId="1965"/>
    <cellStyle name="Normal 2 8 2 8 11 2" xfId="1966"/>
    <cellStyle name="Normal 2 8 2 8 11 3" xfId="1967"/>
    <cellStyle name="Normal 2 8 2 8 11 4" xfId="1968"/>
    <cellStyle name="Normal 2 8 2 8 12" xfId="1969"/>
    <cellStyle name="Normal 2 8 2 8 12 2" xfId="1970"/>
    <cellStyle name="Normal 2 8 2 8 12 3" xfId="1971"/>
    <cellStyle name="Normal 2 8 2 8 12 4" xfId="1972"/>
    <cellStyle name="Normal 2 8 2 8 13" xfId="1973"/>
    <cellStyle name="Normal 2 8 2 8 13 2" xfId="1974"/>
    <cellStyle name="Normal 2 8 2 8 13 3" xfId="1975"/>
    <cellStyle name="Normal 2 8 2 8 13 4" xfId="1976"/>
    <cellStyle name="Normal 2 8 2 8 14" xfId="1977"/>
    <cellStyle name="Normal 2 8 2 8 15" xfId="1978"/>
    <cellStyle name="Normal 2 8 2 8 16" xfId="1979"/>
    <cellStyle name="Normal 2 8 2 8 2" xfId="1980"/>
    <cellStyle name="Normal 2 8 2 8 2 2" xfId="1981"/>
    <cellStyle name="Normal 2 8 2 8 2 3" xfId="1982"/>
    <cellStyle name="Normal 2 8 2 8 2 4" xfId="1983"/>
    <cellStyle name="Normal 2 8 2 8 3" xfId="1984"/>
    <cellStyle name="Normal 2 8 2 8 3 2" xfId="1985"/>
    <cellStyle name="Normal 2 8 2 8 3 3" xfId="1986"/>
    <cellStyle name="Normal 2 8 2 8 3 4" xfId="1987"/>
    <cellStyle name="Normal 2 8 2 8 4" xfId="1988"/>
    <cellStyle name="Normal 2 8 2 8 4 2" xfId="1989"/>
    <cellStyle name="Normal 2 8 2 8 4 3" xfId="1990"/>
    <cellStyle name="Normal 2 8 2 8 4 4" xfId="1991"/>
    <cellStyle name="Normal 2 8 2 8 5" xfId="1992"/>
    <cellStyle name="Normal 2 8 2 8 5 2" xfId="1993"/>
    <cellStyle name="Normal 2 8 2 8 5 3" xfId="1994"/>
    <cellStyle name="Normal 2 8 2 8 5 4" xfId="1995"/>
    <cellStyle name="Normal 2 8 2 8 6" xfId="1996"/>
    <cellStyle name="Normal 2 8 2 8 6 2" xfId="1997"/>
    <cellStyle name="Normal 2 8 2 8 6 3" xfId="1998"/>
    <cellStyle name="Normal 2 8 2 8 6 4" xfId="1999"/>
    <cellStyle name="Normal 2 8 2 8 7" xfId="2000"/>
    <cellStyle name="Normal 2 8 2 8 7 2" xfId="2001"/>
    <cellStyle name="Normal 2 8 2 8 7 3" xfId="2002"/>
    <cellStyle name="Normal 2 8 2 8 7 4" xfId="2003"/>
    <cellStyle name="Normal 2 8 2 8 8" xfId="2004"/>
    <cellStyle name="Normal 2 8 2 8 8 2" xfId="2005"/>
    <cellStyle name="Normal 2 8 2 8 8 3" xfId="2006"/>
    <cellStyle name="Normal 2 8 2 8 8 4" xfId="2007"/>
    <cellStyle name="Normal 2 8 2 8 9" xfId="2008"/>
    <cellStyle name="Normal 2 8 2 8 9 2" xfId="2009"/>
    <cellStyle name="Normal 2 8 2 8 9 3" xfId="2010"/>
    <cellStyle name="Normal 2 8 2 8 9 4" xfId="2011"/>
    <cellStyle name="Normal 2 8 2 9" xfId="2012"/>
    <cellStyle name="Normal 2 8 2 9 10" xfId="2013"/>
    <cellStyle name="Normal 2 8 2 9 10 2" xfId="2014"/>
    <cellStyle name="Normal 2 8 2 9 10 3" xfId="2015"/>
    <cellStyle name="Normal 2 8 2 9 10 4" xfId="2016"/>
    <cellStyle name="Normal 2 8 2 9 11" xfId="2017"/>
    <cellStyle name="Normal 2 8 2 9 11 2" xfId="2018"/>
    <cellStyle name="Normal 2 8 2 9 11 3" xfId="2019"/>
    <cellStyle name="Normal 2 8 2 9 11 4" xfId="2020"/>
    <cellStyle name="Normal 2 8 2 9 12" xfId="2021"/>
    <cellStyle name="Normal 2 8 2 9 12 2" xfId="2022"/>
    <cellStyle name="Normal 2 8 2 9 12 3" xfId="2023"/>
    <cellStyle name="Normal 2 8 2 9 12 4" xfId="2024"/>
    <cellStyle name="Normal 2 8 2 9 13" xfId="2025"/>
    <cellStyle name="Normal 2 8 2 9 13 2" xfId="2026"/>
    <cellStyle name="Normal 2 8 2 9 13 3" xfId="2027"/>
    <cellStyle name="Normal 2 8 2 9 13 4" xfId="2028"/>
    <cellStyle name="Normal 2 8 2 9 14" xfId="2029"/>
    <cellStyle name="Normal 2 8 2 9 15" xfId="2030"/>
    <cellStyle name="Normal 2 8 2 9 16" xfId="2031"/>
    <cellStyle name="Normal 2 8 2 9 2" xfId="2032"/>
    <cellStyle name="Normal 2 8 2 9 2 2" xfId="2033"/>
    <cellStyle name="Normal 2 8 2 9 2 3" xfId="2034"/>
    <cellStyle name="Normal 2 8 2 9 2 4" xfId="2035"/>
    <cellStyle name="Normal 2 8 2 9 3" xfId="2036"/>
    <cellStyle name="Normal 2 8 2 9 3 2" xfId="2037"/>
    <cellStyle name="Normal 2 8 2 9 3 3" xfId="2038"/>
    <cellStyle name="Normal 2 8 2 9 3 4" xfId="2039"/>
    <cellStyle name="Normal 2 8 2 9 4" xfId="2040"/>
    <cellStyle name="Normal 2 8 2 9 4 2" xfId="2041"/>
    <cellStyle name="Normal 2 8 2 9 4 3" xfId="2042"/>
    <cellStyle name="Normal 2 8 2 9 4 4" xfId="2043"/>
    <cellStyle name="Normal 2 8 2 9 5" xfId="2044"/>
    <cellStyle name="Normal 2 8 2 9 5 2" xfId="2045"/>
    <cellStyle name="Normal 2 8 2 9 5 3" xfId="2046"/>
    <cellStyle name="Normal 2 8 2 9 5 4" xfId="2047"/>
    <cellStyle name="Normal 2 8 2 9 6" xfId="2048"/>
    <cellStyle name="Normal 2 8 2 9 6 2" xfId="2049"/>
    <cellStyle name="Normal 2 8 2 9 6 3" xfId="2050"/>
    <cellStyle name="Normal 2 8 2 9 6 4" xfId="2051"/>
    <cellStyle name="Normal 2 8 2 9 7" xfId="2052"/>
    <cellStyle name="Normal 2 8 2 9 7 2" xfId="2053"/>
    <cellStyle name="Normal 2 8 2 9 7 3" xfId="2054"/>
    <cellStyle name="Normal 2 8 2 9 7 4" xfId="2055"/>
    <cellStyle name="Normal 2 8 2 9 8" xfId="2056"/>
    <cellStyle name="Normal 2 8 2 9 8 2" xfId="2057"/>
    <cellStyle name="Normal 2 8 2 9 8 3" xfId="2058"/>
    <cellStyle name="Normal 2 8 2 9 8 4" xfId="2059"/>
    <cellStyle name="Normal 2 8 2 9 9" xfId="2060"/>
    <cellStyle name="Normal 2 8 2 9 9 2" xfId="2061"/>
    <cellStyle name="Normal 2 8 2 9 9 3" xfId="2062"/>
    <cellStyle name="Normal 2 8 2 9 9 4" xfId="2063"/>
    <cellStyle name="Normal 2 8 20" xfId="2064"/>
    <cellStyle name="Normal 2 8 20 10" xfId="2065"/>
    <cellStyle name="Normal 2 8 20 10 2" xfId="2066"/>
    <cellStyle name="Normal 2 8 20 10 3" xfId="2067"/>
    <cellStyle name="Normal 2 8 20 10 4" xfId="2068"/>
    <cellStyle name="Normal 2 8 20 11" xfId="2069"/>
    <cellStyle name="Normal 2 8 20 11 2" xfId="2070"/>
    <cellStyle name="Normal 2 8 20 11 3" xfId="2071"/>
    <cellStyle name="Normal 2 8 20 11 4" xfId="2072"/>
    <cellStyle name="Normal 2 8 20 12" xfId="2073"/>
    <cellStyle name="Normal 2 8 20 12 2" xfId="2074"/>
    <cellStyle name="Normal 2 8 20 12 3" xfId="2075"/>
    <cellStyle name="Normal 2 8 20 12 4" xfId="2076"/>
    <cellStyle name="Normal 2 8 20 13" xfId="2077"/>
    <cellStyle name="Normal 2 8 20 13 2" xfId="2078"/>
    <cellStyle name="Normal 2 8 20 13 3" xfId="2079"/>
    <cellStyle name="Normal 2 8 20 13 4" xfId="2080"/>
    <cellStyle name="Normal 2 8 20 14" xfId="2081"/>
    <cellStyle name="Normal 2 8 20 15" xfId="2082"/>
    <cellStyle name="Normal 2 8 20 16" xfId="2083"/>
    <cellStyle name="Normal 2 8 20 2" xfId="2084"/>
    <cellStyle name="Normal 2 8 20 2 2" xfId="2085"/>
    <cellStyle name="Normal 2 8 20 2 3" xfId="2086"/>
    <cellStyle name="Normal 2 8 20 2 4" xfId="2087"/>
    <cellStyle name="Normal 2 8 20 3" xfId="2088"/>
    <cellStyle name="Normal 2 8 20 3 2" xfId="2089"/>
    <cellStyle name="Normal 2 8 20 3 3" xfId="2090"/>
    <cellStyle name="Normal 2 8 20 3 4" xfId="2091"/>
    <cellStyle name="Normal 2 8 20 4" xfId="2092"/>
    <cellStyle name="Normal 2 8 20 4 2" xfId="2093"/>
    <cellStyle name="Normal 2 8 20 4 3" xfId="2094"/>
    <cellStyle name="Normal 2 8 20 4 4" xfId="2095"/>
    <cellStyle name="Normal 2 8 20 5" xfId="2096"/>
    <cellStyle name="Normal 2 8 20 5 2" xfId="2097"/>
    <cellStyle name="Normal 2 8 20 5 3" xfId="2098"/>
    <cellStyle name="Normal 2 8 20 5 4" xfId="2099"/>
    <cellStyle name="Normal 2 8 20 6" xfId="2100"/>
    <cellStyle name="Normal 2 8 20 6 2" xfId="2101"/>
    <cellStyle name="Normal 2 8 20 6 3" xfId="2102"/>
    <cellStyle name="Normal 2 8 20 6 4" xfId="2103"/>
    <cellStyle name="Normal 2 8 20 7" xfId="2104"/>
    <cellStyle name="Normal 2 8 20 7 2" xfId="2105"/>
    <cellStyle name="Normal 2 8 20 7 3" xfId="2106"/>
    <cellStyle name="Normal 2 8 20 7 4" xfId="2107"/>
    <cellStyle name="Normal 2 8 20 8" xfId="2108"/>
    <cellStyle name="Normal 2 8 20 8 2" xfId="2109"/>
    <cellStyle name="Normal 2 8 20 8 3" xfId="2110"/>
    <cellStyle name="Normal 2 8 20 8 4" xfId="2111"/>
    <cellStyle name="Normal 2 8 20 9" xfId="2112"/>
    <cellStyle name="Normal 2 8 20 9 2" xfId="2113"/>
    <cellStyle name="Normal 2 8 20 9 3" xfId="2114"/>
    <cellStyle name="Normal 2 8 20 9 4" xfId="2115"/>
    <cellStyle name="Normal 2 8 21" xfId="2116"/>
    <cellStyle name="Normal 2 8 21 2" xfId="2117"/>
    <cellStyle name="Normal 2 8 21 3" xfId="2118"/>
    <cellStyle name="Normal 2 8 21 4" xfId="2119"/>
    <cellStyle name="Normal 2 8 22" xfId="2120"/>
    <cellStyle name="Normal 2 8 22 2" xfId="2121"/>
    <cellStyle name="Normal 2 8 22 3" xfId="2122"/>
    <cellStyle name="Normal 2 8 22 4" xfId="2123"/>
    <cellStyle name="Normal 2 8 23" xfId="2124"/>
    <cellStyle name="Normal 2 8 23 2" xfId="2125"/>
    <cellStyle name="Normal 2 8 23 3" xfId="2126"/>
    <cellStyle name="Normal 2 8 23 4" xfId="2127"/>
    <cellStyle name="Normal 2 8 24" xfId="2128"/>
    <cellStyle name="Normal 2 8 24 2" xfId="2129"/>
    <cellStyle name="Normal 2 8 24 3" xfId="2130"/>
    <cellStyle name="Normal 2 8 24 4" xfId="2131"/>
    <cellStyle name="Normal 2 8 25" xfId="2132"/>
    <cellStyle name="Normal 2 8 25 2" xfId="2133"/>
    <cellStyle name="Normal 2 8 25 3" xfId="2134"/>
    <cellStyle name="Normal 2 8 25 4" xfId="2135"/>
    <cellStyle name="Normal 2 8 26" xfId="2136"/>
    <cellStyle name="Normal 2 8 26 2" xfId="2137"/>
    <cellStyle name="Normal 2 8 26 3" xfId="2138"/>
    <cellStyle name="Normal 2 8 26 4" xfId="2139"/>
    <cellStyle name="Normal 2 8 27" xfId="2140"/>
    <cellStyle name="Normal 2 8 27 2" xfId="2141"/>
    <cellStyle name="Normal 2 8 27 3" xfId="2142"/>
    <cellStyle name="Normal 2 8 27 4" xfId="2143"/>
    <cellStyle name="Normal 2 8 28" xfId="2144"/>
    <cellStyle name="Normal 2 8 28 2" xfId="2145"/>
    <cellStyle name="Normal 2 8 28 3" xfId="2146"/>
    <cellStyle name="Normal 2 8 28 4" xfId="2147"/>
    <cellStyle name="Normal 2 8 29" xfId="2148"/>
    <cellStyle name="Normal 2 8 29 2" xfId="2149"/>
    <cellStyle name="Normal 2 8 29 3" xfId="2150"/>
    <cellStyle name="Normal 2 8 29 4" xfId="2151"/>
    <cellStyle name="Normal 2 8 3" xfId="2152"/>
    <cellStyle name="Normal 2 8 3 10" xfId="2153"/>
    <cellStyle name="Normal 2 8 3 10 2" xfId="2154"/>
    <cellStyle name="Normal 2 8 3 10 3" xfId="2155"/>
    <cellStyle name="Normal 2 8 3 10 4" xfId="2156"/>
    <cellStyle name="Normal 2 8 3 11" xfId="2157"/>
    <cellStyle name="Normal 2 8 3 11 2" xfId="2158"/>
    <cellStyle name="Normal 2 8 3 11 3" xfId="2159"/>
    <cellStyle name="Normal 2 8 3 11 4" xfId="2160"/>
    <cellStyle name="Normal 2 8 3 12" xfId="2161"/>
    <cellStyle name="Normal 2 8 3 12 2" xfId="2162"/>
    <cellStyle name="Normal 2 8 3 12 3" xfId="2163"/>
    <cellStyle name="Normal 2 8 3 12 4" xfId="2164"/>
    <cellStyle name="Normal 2 8 3 13" xfId="2165"/>
    <cellStyle name="Normal 2 8 3 13 2" xfId="2166"/>
    <cellStyle name="Normal 2 8 3 13 3" xfId="2167"/>
    <cellStyle name="Normal 2 8 3 13 4" xfId="2168"/>
    <cellStyle name="Normal 2 8 3 14" xfId="2169"/>
    <cellStyle name="Normal 2 8 3 15" xfId="2170"/>
    <cellStyle name="Normal 2 8 3 16" xfId="2171"/>
    <cellStyle name="Normal 2 8 3 2" xfId="2172"/>
    <cellStyle name="Normal 2 8 3 2 2" xfId="2173"/>
    <cellStyle name="Normal 2 8 3 2 3" xfId="2174"/>
    <cellStyle name="Normal 2 8 3 2 4" xfId="2175"/>
    <cellStyle name="Normal 2 8 3 3" xfId="2176"/>
    <cellStyle name="Normal 2 8 3 3 2" xfId="2177"/>
    <cellStyle name="Normal 2 8 3 3 3" xfId="2178"/>
    <cellStyle name="Normal 2 8 3 3 4" xfId="2179"/>
    <cellStyle name="Normal 2 8 3 4" xfId="2180"/>
    <cellStyle name="Normal 2 8 3 4 2" xfId="2181"/>
    <cellStyle name="Normal 2 8 3 4 3" xfId="2182"/>
    <cellStyle name="Normal 2 8 3 4 4" xfId="2183"/>
    <cellStyle name="Normal 2 8 3 5" xfId="2184"/>
    <cellStyle name="Normal 2 8 3 5 2" xfId="2185"/>
    <cellStyle name="Normal 2 8 3 5 3" xfId="2186"/>
    <cellStyle name="Normal 2 8 3 5 4" xfId="2187"/>
    <cellStyle name="Normal 2 8 3 6" xfId="2188"/>
    <cellStyle name="Normal 2 8 3 6 2" xfId="2189"/>
    <cellStyle name="Normal 2 8 3 6 3" xfId="2190"/>
    <cellStyle name="Normal 2 8 3 6 4" xfId="2191"/>
    <cellStyle name="Normal 2 8 3 7" xfId="2192"/>
    <cellStyle name="Normal 2 8 3 7 2" xfId="2193"/>
    <cellStyle name="Normal 2 8 3 7 3" xfId="2194"/>
    <cellStyle name="Normal 2 8 3 7 4" xfId="2195"/>
    <cellStyle name="Normal 2 8 3 8" xfId="2196"/>
    <cellStyle name="Normal 2 8 3 8 2" xfId="2197"/>
    <cellStyle name="Normal 2 8 3 8 3" xfId="2198"/>
    <cellStyle name="Normal 2 8 3 8 4" xfId="2199"/>
    <cellStyle name="Normal 2 8 3 9" xfId="2200"/>
    <cellStyle name="Normal 2 8 3 9 2" xfId="2201"/>
    <cellStyle name="Normal 2 8 3 9 3" xfId="2202"/>
    <cellStyle name="Normal 2 8 3 9 4" xfId="2203"/>
    <cellStyle name="Normal 2 8 30" xfId="2204"/>
    <cellStyle name="Normal 2 8 30 2" xfId="2205"/>
    <cellStyle name="Normal 2 8 30 3" xfId="2206"/>
    <cellStyle name="Normal 2 8 30 4" xfId="2207"/>
    <cellStyle name="Normal 2 8 31" xfId="2208"/>
    <cellStyle name="Normal 2 8 31 2" xfId="2209"/>
    <cellStyle name="Normal 2 8 31 3" xfId="2210"/>
    <cellStyle name="Normal 2 8 31 4" xfId="2211"/>
    <cellStyle name="Normal 2 8 32" xfId="2212"/>
    <cellStyle name="Normal 2 8 32 2" xfId="2213"/>
    <cellStyle name="Normal 2 8 32 3" xfId="2214"/>
    <cellStyle name="Normal 2 8 32 4" xfId="2215"/>
    <cellStyle name="Normal 2 8 33" xfId="2216"/>
    <cellStyle name="Normal 2 8 34" xfId="2217"/>
    <cellStyle name="Normal 2 8 35" xfId="2218"/>
    <cellStyle name="Normal 2 8 4" xfId="2219"/>
    <cellStyle name="Normal 2 8 4 10" xfId="2220"/>
    <cellStyle name="Normal 2 8 4 10 2" xfId="2221"/>
    <cellStyle name="Normal 2 8 4 10 3" xfId="2222"/>
    <cellStyle name="Normal 2 8 4 10 4" xfId="2223"/>
    <cellStyle name="Normal 2 8 4 11" xfId="2224"/>
    <cellStyle name="Normal 2 8 4 11 2" xfId="2225"/>
    <cellStyle name="Normal 2 8 4 11 3" xfId="2226"/>
    <cellStyle name="Normal 2 8 4 11 4" xfId="2227"/>
    <cellStyle name="Normal 2 8 4 12" xfId="2228"/>
    <cellStyle name="Normal 2 8 4 12 2" xfId="2229"/>
    <cellStyle name="Normal 2 8 4 12 3" xfId="2230"/>
    <cellStyle name="Normal 2 8 4 12 4" xfId="2231"/>
    <cellStyle name="Normal 2 8 4 13" xfId="2232"/>
    <cellStyle name="Normal 2 8 4 13 2" xfId="2233"/>
    <cellStyle name="Normal 2 8 4 13 3" xfId="2234"/>
    <cellStyle name="Normal 2 8 4 13 4" xfId="2235"/>
    <cellStyle name="Normal 2 8 4 14" xfId="2236"/>
    <cellStyle name="Normal 2 8 4 15" xfId="2237"/>
    <cellStyle name="Normal 2 8 4 16" xfId="2238"/>
    <cellStyle name="Normal 2 8 4 2" xfId="2239"/>
    <cellStyle name="Normal 2 8 4 2 2" xfId="2240"/>
    <cellStyle name="Normal 2 8 4 2 3" xfId="2241"/>
    <cellStyle name="Normal 2 8 4 2 4" xfId="2242"/>
    <cellStyle name="Normal 2 8 4 3" xfId="2243"/>
    <cellStyle name="Normal 2 8 4 3 2" xfId="2244"/>
    <cellStyle name="Normal 2 8 4 3 3" xfId="2245"/>
    <cellStyle name="Normal 2 8 4 3 4" xfId="2246"/>
    <cellStyle name="Normal 2 8 4 4" xfId="2247"/>
    <cellStyle name="Normal 2 8 4 4 2" xfId="2248"/>
    <cellStyle name="Normal 2 8 4 4 3" xfId="2249"/>
    <cellStyle name="Normal 2 8 4 4 4" xfId="2250"/>
    <cellStyle name="Normal 2 8 4 5" xfId="2251"/>
    <cellStyle name="Normal 2 8 4 5 2" xfId="2252"/>
    <cellStyle name="Normal 2 8 4 5 3" xfId="2253"/>
    <cellStyle name="Normal 2 8 4 5 4" xfId="2254"/>
    <cellStyle name="Normal 2 8 4 6" xfId="2255"/>
    <cellStyle name="Normal 2 8 4 6 2" xfId="2256"/>
    <cellStyle name="Normal 2 8 4 6 3" xfId="2257"/>
    <cellStyle name="Normal 2 8 4 6 4" xfId="2258"/>
    <cellStyle name="Normal 2 8 4 7" xfId="2259"/>
    <cellStyle name="Normal 2 8 4 7 2" xfId="2260"/>
    <cellStyle name="Normal 2 8 4 7 3" xfId="2261"/>
    <cellStyle name="Normal 2 8 4 7 4" xfId="2262"/>
    <cellStyle name="Normal 2 8 4 8" xfId="2263"/>
    <cellStyle name="Normal 2 8 4 8 2" xfId="2264"/>
    <cellStyle name="Normal 2 8 4 8 3" xfId="2265"/>
    <cellStyle name="Normal 2 8 4 8 4" xfId="2266"/>
    <cellStyle name="Normal 2 8 4 9" xfId="2267"/>
    <cellStyle name="Normal 2 8 4 9 2" xfId="2268"/>
    <cellStyle name="Normal 2 8 4 9 3" xfId="2269"/>
    <cellStyle name="Normal 2 8 4 9 4" xfId="2270"/>
    <cellStyle name="Normal 2 8 5" xfId="2271"/>
    <cellStyle name="Normal 2 8 5 10" xfId="2272"/>
    <cellStyle name="Normal 2 8 5 10 2" xfId="2273"/>
    <cellStyle name="Normal 2 8 5 10 3" xfId="2274"/>
    <cellStyle name="Normal 2 8 5 10 4" xfId="2275"/>
    <cellStyle name="Normal 2 8 5 11" xfId="2276"/>
    <cellStyle name="Normal 2 8 5 11 2" xfId="2277"/>
    <cellStyle name="Normal 2 8 5 11 3" xfId="2278"/>
    <cellStyle name="Normal 2 8 5 11 4" xfId="2279"/>
    <cellStyle name="Normal 2 8 5 12" xfId="2280"/>
    <cellStyle name="Normal 2 8 5 12 2" xfId="2281"/>
    <cellStyle name="Normal 2 8 5 12 3" xfId="2282"/>
    <cellStyle name="Normal 2 8 5 12 4" xfId="2283"/>
    <cellStyle name="Normal 2 8 5 13" xfId="2284"/>
    <cellStyle name="Normal 2 8 5 13 2" xfId="2285"/>
    <cellStyle name="Normal 2 8 5 13 3" xfId="2286"/>
    <cellStyle name="Normal 2 8 5 13 4" xfId="2287"/>
    <cellStyle name="Normal 2 8 5 14" xfId="2288"/>
    <cellStyle name="Normal 2 8 5 15" xfId="2289"/>
    <cellStyle name="Normal 2 8 5 16" xfId="2290"/>
    <cellStyle name="Normal 2 8 5 2" xfId="2291"/>
    <cellStyle name="Normal 2 8 5 2 2" xfId="2292"/>
    <cellStyle name="Normal 2 8 5 2 3" xfId="2293"/>
    <cellStyle name="Normal 2 8 5 2 4" xfId="2294"/>
    <cellStyle name="Normal 2 8 5 3" xfId="2295"/>
    <cellStyle name="Normal 2 8 5 3 2" xfId="2296"/>
    <cellStyle name="Normal 2 8 5 3 3" xfId="2297"/>
    <cellStyle name="Normal 2 8 5 3 4" xfId="2298"/>
    <cellStyle name="Normal 2 8 5 4" xfId="2299"/>
    <cellStyle name="Normal 2 8 5 4 2" xfId="2300"/>
    <cellStyle name="Normal 2 8 5 4 3" xfId="2301"/>
    <cellStyle name="Normal 2 8 5 4 4" xfId="2302"/>
    <cellStyle name="Normal 2 8 5 5" xfId="2303"/>
    <cellStyle name="Normal 2 8 5 5 2" xfId="2304"/>
    <cellStyle name="Normal 2 8 5 5 3" xfId="2305"/>
    <cellStyle name="Normal 2 8 5 5 4" xfId="2306"/>
    <cellStyle name="Normal 2 8 5 6" xfId="2307"/>
    <cellStyle name="Normal 2 8 5 6 2" xfId="2308"/>
    <cellStyle name="Normal 2 8 5 6 3" xfId="2309"/>
    <cellStyle name="Normal 2 8 5 6 4" xfId="2310"/>
    <cellStyle name="Normal 2 8 5 7" xfId="2311"/>
    <cellStyle name="Normal 2 8 5 7 2" xfId="2312"/>
    <cellStyle name="Normal 2 8 5 7 3" xfId="2313"/>
    <cellStyle name="Normal 2 8 5 7 4" xfId="2314"/>
    <cellStyle name="Normal 2 8 5 8" xfId="2315"/>
    <cellStyle name="Normal 2 8 5 8 2" xfId="2316"/>
    <cellStyle name="Normal 2 8 5 8 3" xfId="2317"/>
    <cellStyle name="Normal 2 8 5 8 4" xfId="2318"/>
    <cellStyle name="Normal 2 8 5 9" xfId="2319"/>
    <cellStyle name="Normal 2 8 5 9 2" xfId="2320"/>
    <cellStyle name="Normal 2 8 5 9 3" xfId="2321"/>
    <cellStyle name="Normal 2 8 5 9 4" xfId="2322"/>
    <cellStyle name="Normal 2 8 6" xfId="2323"/>
    <cellStyle name="Normal 2 8 6 10" xfId="2324"/>
    <cellStyle name="Normal 2 8 6 10 2" xfId="2325"/>
    <cellStyle name="Normal 2 8 6 10 3" xfId="2326"/>
    <cellStyle name="Normal 2 8 6 10 4" xfId="2327"/>
    <cellStyle name="Normal 2 8 6 11" xfId="2328"/>
    <cellStyle name="Normal 2 8 6 11 2" xfId="2329"/>
    <cellStyle name="Normal 2 8 6 11 3" xfId="2330"/>
    <cellStyle name="Normal 2 8 6 11 4" xfId="2331"/>
    <cellStyle name="Normal 2 8 6 12" xfId="2332"/>
    <cellStyle name="Normal 2 8 6 12 2" xfId="2333"/>
    <cellStyle name="Normal 2 8 6 12 3" xfId="2334"/>
    <cellStyle name="Normal 2 8 6 12 4" xfId="2335"/>
    <cellStyle name="Normal 2 8 6 13" xfId="2336"/>
    <cellStyle name="Normal 2 8 6 13 2" xfId="2337"/>
    <cellStyle name="Normal 2 8 6 13 3" xfId="2338"/>
    <cellStyle name="Normal 2 8 6 13 4" xfId="2339"/>
    <cellStyle name="Normal 2 8 6 14" xfId="2340"/>
    <cellStyle name="Normal 2 8 6 15" xfId="2341"/>
    <cellStyle name="Normal 2 8 6 16" xfId="2342"/>
    <cellStyle name="Normal 2 8 6 2" xfId="2343"/>
    <cellStyle name="Normal 2 8 6 2 2" xfId="2344"/>
    <cellStyle name="Normal 2 8 6 2 3" xfId="2345"/>
    <cellStyle name="Normal 2 8 6 2 4" xfId="2346"/>
    <cellStyle name="Normal 2 8 6 3" xfId="2347"/>
    <cellStyle name="Normal 2 8 6 3 2" xfId="2348"/>
    <cellStyle name="Normal 2 8 6 3 3" xfId="2349"/>
    <cellStyle name="Normal 2 8 6 3 4" xfId="2350"/>
    <cellStyle name="Normal 2 8 6 4" xfId="2351"/>
    <cellStyle name="Normal 2 8 6 4 2" xfId="2352"/>
    <cellStyle name="Normal 2 8 6 4 3" xfId="2353"/>
    <cellStyle name="Normal 2 8 6 4 4" xfId="2354"/>
    <cellStyle name="Normal 2 8 6 5" xfId="2355"/>
    <cellStyle name="Normal 2 8 6 5 2" xfId="2356"/>
    <cellStyle name="Normal 2 8 6 5 3" xfId="2357"/>
    <cellStyle name="Normal 2 8 6 5 4" xfId="2358"/>
    <cellStyle name="Normal 2 8 6 6" xfId="2359"/>
    <cellStyle name="Normal 2 8 6 6 2" xfId="2360"/>
    <cellStyle name="Normal 2 8 6 6 3" xfId="2361"/>
    <cellStyle name="Normal 2 8 6 6 4" xfId="2362"/>
    <cellStyle name="Normal 2 8 6 7" xfId="2363"/>
    <cellStyle name="Normal 2 8 6 7 2" xfId="2364"/>
    <cellStyle name="Normal 2 8 6 7 3" xfId="2365"/>
    <cellStyle name="Normal 2 8 6 7 4" xfId="2366"/>
    <cellStyle name="Normal 2 8 6 8" xfId="2367"/>
    <cellStyle name="Normal 2 8 6 8 2" xfId="2368"/>
    <cellStyle name="Normal 2 8 6 8 3" xfId="2369"/>
    <cellStyle name="Normal 2 8 6 8 4" xfId="2370"/>
    <cellStyle name="Normal 2 8 6 9" xfId="2371"/>
    <cellStyle name="Normal 2 8 6 9 2" xfId="2372"/>
    <cellStyle name="Normal 2 8 6 9 3" xfId="2373"/>
    <cellStyle name="Normal 2 8 6 9 4" xfId="2374"/>
    <cellStyle name="Normal 2 8 7" xfId="2375"/>
    <cellStyle name="Normal 2 8 7 10" xfId="2376"/>
    <cellStyle name="Normal 2 8 7 10 2" xfId="2377"/>
    <cellStyle name="Normal 2 8 7 10 3" xfId="2378"/>
    <cellStyle name="Normal 2 8 7 10 4" xfId="2379"/>
    <cellStyle name="Normal 2 8 7 11" xfId="2380"/>
    <cellStyle name="Normal 2 8 7 11 2" xfId="2381"/>
    <cellStyle name="Normal 2 8 7 11 3" xfId="2382"/>
    <cellStyle name="Normal 2 8 7 11 4" xfId="2383"/>
    <cellStyle name="Normal 2 8 7 12" xfId="2384"/>
    <cellStyle name="Normal 2 8 7 12 2" xfId="2385"/>
    <cellStyle name="Normal 2 8 7 12 3" xfId="2386"/>
    <cellStyle name="Normal 2 8 7 12 4" xfId="2387"/>
    <cellStyle name="Normal 2 8 7 13" xfId="2388"/>
    <cellStyle name="Normal 2 8 7 13 2" xfId="2389"/>
    <cellStyle name="Normal 2 8 7 13 3" xfId="2390"/>
    <cellStyle name="Normal 2 8 7 13 4" xfId="2391"/>
    <cellStyle name="Normal 2 8 7 14" xfId="2392"/>
    <cellStyle name="Normal 2 8 7 15" xfId="2393"/>
    <cellStyle name="Normal 2 8 7 16" xfId="2394"/>
    <cellStyle name="Normal 2 8 7 2" xfId="2395"/>
    <cellStyle name="Normal 2 8 7 2 2" xfId="2396"/>
    <cellStyle name="Normal 2 8 7 2 3" xfId="2397"/>
    <cellStyle name="Normal 2 8 7 2 4" xfId="2398"/>
    <cellStyle name="Normal 2 8 7 3" xfId="2399"/>
    <cellStyle name="Normal 2 8 7 3 2" xfId="2400"/>
    <cellStyle name="Normal 2 8 7 3 3" xfId="2401"/>
    <cellStyle name="Normal 2 8 7 3 4" xfId="2402"/>
    <cellStyle name="Normal 2 8 7 4" xfId="2403"/>
    <cellStyle name="Normal 2 8 7 4 2" xfId="2404"/>
    <cellStyle name="Normal 2 8 7 4 3" xfId="2405"/>
    <cellStyle name="Normal 2 8 7 4 4" xfId="2406"/>
    <cellStyle name="Normal 2 8 7 5" xfId="2407"/>
    <cellStyle name="Normal 2 8 7 5 2" xfId="2408"/>
    <cellStyle name="Normal 2 8 7 5 3" xfId="2409"/>
    <cellStyle name="Normal 2 8 7 5 4" xfId="2410"/>
    <cellStyle name="Normal 2 8 7 6" xfId="2411"/>
    <cellStyle name="Normal 2 8 7 6 2" xfId="2412"/>
    <cellStyle name="Normal 2 8 7 6 3" xfId="2413"/>
    <cellStyle name="Normal 2 8 7 6 4" xfId="2414"/>
    <cellStyle name="Normal 2 8 7 7" xfId="2415"/>
    <cellStyle name="Normal 2 8 7 7 2" xfId="2416"/>
    <cellStyle name="Normal 2 8 7 7 3" xfId="2417"/>
    <cellStyle name="Normal 2 8 7 7 4" xfId="2418"/>
    <cellStyle name="Normal 2 8 7 8" xfId="2419"/>
    <cellStyle name="Normal 2 8 7 8 2" xfId="2420"/>
    <cellStyle name="Normal 2 8 7 8 3" xfId="2421"/>
    <cellStyle name="Normal 2 8 7 8 4" xfId="2422"/>
    <cellStyle name="Normal 2 8 7 9" xfId="2423"/>
    <cellStyle name="Normal 2 8 7 9 2" xfId="2424"/>
    <cellStyle name="Normal 2 8 7 9 3" xfId="2425"/>
    <cellStyle name="Normal 2 8 7 9 4" xfId="2426"/>
    <cellStyle name="Normal 2 8 8" xfId="2427"/>
    <cellStyle name="Normal 2 8 8 10" xfId="2428"/>
    <cellStyle name="Normal 2 8 8 10 2" xfId="2429"/>
    <cellStyle name="Normal 2 8 8 10 3" xfId="2430"/>
    <cellStyle name="Normal 2 8 8 10 4" xfId="2431"/>
    <cellStyle name="Normal 2 8 8 11" xfId="2432"/>
    <cellStyle name="Normal 2 8 8 11 2" xfId="2433"/>
    <cellStyle name="Normal 2 8 8 11 3" xfId="2434"/>
    <cellStyle name="Normal 2 8 8 11 4" xfId="2435"/>
    <cellStyle name="Normal 2 8 8 12" xfId="2436"/>
    <cellStyle name="Normal 2 8 8 12 2" xfId="2437"/>
    <cellStyle name="Normal 2 8 8 12 3" xfId="2438"/>
    <cellStyle name="Normal 2 8 8 12 4" xfId="2439"/>
    <cellStyle name="Normal 2 8 8 13" xfId="2440"/>
    <cellStyle name="Normal 2 8 8 13 2" xfId="2441"/>
    <cellStyle name="Normal 2 8 8 13 3" xfId="2442"/>
    <cellStyle name="Normal 2 8 8 13 4" xfId="2443"/>
    <cellStyle name="Normal 2 8 8 14" xfId="2444"/>
    <cellStyle name="Normal 2 8 8 15" xfId="2445"/>
    <cellStyle name="Normal 2 8 8 16" xfId="2446"/>
    <cellStyle name="Normal 2 8 8 2" xfId="2447"/>
    <cellStyle name="Normal 2 8 8 2 2" xfId="2448"/>
    <cellStyle name="Normal 2 8 8 2 3" xfId="2449"/>
    <cellStyle name="Normal 2 8 8 2 4" xfId="2450"/>
    <cellStyle name="Normal 2 8 8 3" xfId="2451"/>
    <cellStyle name="Normal 2 8 8 3 2" xfId="2452"/>
    <cellStyle name="Normal 2 8 8 3 3" xfId="2453"/>
    <cellStyle name="Normal 2 8 8 3 4" xfId="2454"/>
    <cellStyle name="Normal 2 8 8 4" xfId="2455"/>
    <cellStyle name="Normal 2 8 8 4 2" xfId="2456"/>
    <cellStyle name="Normal 2 8 8 4 3" xfId="2457"/>
    <cellStyle name="Normal 2 8 8 4 4" xfId="2458"/>
    <cellStyle name="Normal 2 8 8 5" xfId="2459"/>
    <cellStyle name="Normal 2 8 8 5 2" xfId="2460"/>
    <cellStyle name="Normal 2 8 8 5 3" xfId="2461"/>
    <cellStyle name="Normal 2 8 8 5 4" xfId="2462"/>
    <cellStyle name="Normal 2 8 8 6" xfId="2463"/>
    <cellStyle name="Normal 2 8 8 6 2" xfId="2464"/>
    <cellStyle name="Normal 2 8 8 6 3" xfId="2465"/>
    <cellStyle name="Normal 2 8 8 6 4" xfId="2466"/>
    <cellStyle name="Normal 2 8 8 7" xfId="2467"/>
    <cellStyle name="Normal 2 8 8 7 2" xfId="2468"/>
    <cellStyle name="Normal 2 8 8 7 3" xfId="2469"/>
    <cellStyle name="Normal 2 8 8 7 4" xfId="2470"/>
    <cellStyle name="Normal 2 8 8 8" xfId="2471"/>
    <cellStyle name="Normal 2 8 8 8 2" xfId="2472"/>
    <cellStyle name="Normal 2 8 8 8 3" xfId="2473"/>
    <cellStyle name="Normal 2 8 8 8 4" xfId="2474"/>
    <cellStyle name="Normal 2 8 8 9" xfId="2475"/>
    <cellStyle name="Normal 2 8 8 9 2" xfId="2476"/>
    <cellStyle name="Normal 2 8 8 9 3" xfId="2477"/>
    <cellStyle name="Normal 2 8 8 9 4" xfId="2478"/>
    <cellStyle name="Normal 2 8 9" xfId="2479"/>
    <cellStyle name="Normal 2 8 9 10" xfId="2480"/>
    <cellStyle name="Normal 2 8 9 10 2" xfId="2481"/>
    <cellStyle name="Normal 2 8 9 10 3" xfId="2482"/>
    <cellStyle name="Normal 2 8 9 10 4" xfId="2483"/>
    <cellStyle name="Normal 2 8 9 11" xfId="2484"/>
    <cellStyle name="Normal 2 8 9 11 2" xfId="2485"/>
    <cellStyle name="Normal 2 8 9 11 3" xfId="2486"/>
    <cellStyle name="Normal 2 8 9 11 4" xfId="2487"/>
    <cellStyle name="Normal 2 8 9 12" xfId="2488"/>
    <cellStyle name="Normal 2 8 9 12 2" xfId="2489"/>
    <cellStyle name="Normal 2 8 9 12 3" xfId="2490"/>
    <cellStyle name="Normal 2 8 9 12 4" xfId="2491"/>
    <cellStyle name="Normal 2 8 9 13" xfId="2492"/>
    <cellStyle name="Normal 2 8 9 13 2" xfId="2493"/>
    <cellStyle name="Normal 2 8 9 13 3" xfId="2494"/>
    <cellStyle name="Normal 2 8 9 13 4" xfId="2495"/>
    <cellStyle name="Normal 2 8 9 14" xfId="2496"/>
    <cellStyle name="Normal 2 8 9 15" xfId="2497"/>
    <cellStyle name="Normal 2 8 9 16" xfId="2498"/>
    <cellStyle name="Normal 2 8 9 2" xfId="2499"/>
    <cellStyle name="Normal 2 8 9 2 2" xfId="2500"/>
    <cellStyle name="Normal 2 8 9 2 3" xfId="2501"/>
    <cellStyle name="Normal 2 8 9 2 4" xfId="2502"/>
    <cellStyle name="Normal 2 8 9 3" xfId="2503"/>
    <cellStyle name="Normal 2 8 9 3 2" xfId="2504"/>
    <cellStyle name="Normal 2 8 9 3 3" xfId="2505"/>
    <cellStyle name="Normal 2 8 9 3 4" xfId="2506"/>
    <cellStyle name="Normal 2 8 9 4" xfId="2507"/>
    <cellStyle name="Normal 2 8 9 4 2" xfId="2508"/>
    <cellStyle name="Normal 2 8 9 4 3" xfId="2509"/>
    <cellStyle name="Normal 2 8 9 4 4" xfId="2510"/>
    <cellStyle name="Normal 2 8 9 5" xfId="2511"/>
    <cellStyle name="Normal 2 8 9 5 2" xfId="2512"/>
    <cellStyle name="Normal 2 8 9 5 3" xfId="2513"/>
    <cellStyle name="Normal 2 8 9 5 4" xfId="2514"/>
    <cellStyle name="Normal 2 8 9 6" xfId="2515"/>
    <cellStyle name="Normal 2 8 9 6 2" xfId="2516"/>
    <cellStyle name="Normal 2 8 9 6 3" xfId="2517"/>
    <cellStyle name="Normal 2 8 9 6 4" xfId="2518"/>
    <cellStyle name="Normal 2 8 9 7" xfId="2519"/>
    <cellStyle name="Normal 2 8 9 7 2" xfId="2520"/>
    <cellStyle name="Normal 2 8 9 7 3" xfId="2521"/>
    <cellStyle name="Normal 2 8 9 7 4" xfId="2522"/>
    <cellStyle name="Normal 2 8 9 8" xfId="2523"/>
    <cellStyle name="Normal 2 8 9 8 2" xfId="2524"/>
    <cellStyle name="Normal 2 8 9 8 3" xfId="2525"/>
    <cellStyle name="Normal 2 8 9 8 4" xfId="2526"/>
    <cellStyle name="Normal 2 8 9 9" xfId="2527"/>
    <cellStyle name="Normal 2 8 9 9 2" xfId="2528"/>
    <cellStyle name="Normal 2 8 9 9 3" xfId="2529"/>
    <cellStyle name="Normal 2 8 9 9 4" xfId="2530"/>
    <cellStyle name="Normal 2 9" xfId="2531"/>
    <cellStyle name="Normal 2 9 2" xfId="16389"/>
    <cellStyle name="Normal 20" xfId="16730"/>
    <cellStyle name="Normal 20 2" xfId="16781"/>
    <cellStyle name="Normal 21" xfId="16736"/>
    <cellStyle name="Normal 22" xfId="16778"/>
    <cellStyle name="Normal 22 2" xfId="16783"/>
    <cellStyle name="Normal 23" xfId="16785"/>
    <cellStyle name="Normal 24" xfId="16788"/>
    <cellStyle name="Normal 25" xfId="16790"/>
    <cellStyle name="Normal 26" xfId="16793"/>
    <cellStyle name="Normal 3" xfId="2532"/>
    <cellStyle name="Normal 3 10" xfId="2533"/>
    <cellStyle name="Normal 3 10 10" xfId="2534"/>
    <cellStyle name="Normal 3 10 10 2" xfId="2535"/>
    <cellStyle name="Normal 3 10 10 3" xfId="2536"/>
    <cellStyle name="Normal 3 10 10 4" xfId="2537"/>
    <cellStyle name="Normal 3 10 11" xfId="2538"/>
    <cellStyle name="Normal 3 10 11 2" xfId="2539"/>
    <cellStyle name="Normal 3 10 11 3" xfId="2540"/>
    <cellStyle name="Normal 3 10 11 4" xfId="2541"/>
    <cellStyle name="Normal 3 10 12" xfId="2542"/>
    <cellStyle name="Normal 3 10 12 2" xfId="2543"/>
    <cellStyle name="Normal 3 10 12 3" xfId="2544"/>
    <cellStyle name="Normal 3 10 12 4" xfId="2545"/>
    <cellStyle name="Normal 3 10 13" xfId="2546"/>
    <cellStyle name="Normal 3 10 13 2" xfId="2547"/>
    <cellStyle name="Normal 3 10 13 3" xfId="2548"/>
    <cellStyle name="Normal 3 10 13 4" xfId="2549"/>
    <cellStyle name="Normal 3 10 14" xfId="2550"/>
    <cellStyle name="Normal 3 10 15" xfId="2551"/>
    <cellStyle name="Normal 3 10 16" xfId="2552"/>
    <cellStyle name="Normal 3 10 2" xfId="2553"/>
    <cellStyle name="Normal 3 10 2 2" xfId="2554"/>
    <cellStyle name="Normal 3 10 2 3" xfId="2555"/>
    <cellStyle name="Normal 3 10 2 4" xfId="2556"/>
    <cellStyle name="Normal 3 10 3" xfId="2557"/>
    <cellStyle name="Normal 3 10 3 2" xfId="2558"/>
    <cellStyle name="Normal 3 10 3 3" xfId="2559"/>
    <cellStyle name="Normal 3 10 3 4" xfId="2560"/>
    <cellStyle name="Normal 3 10 4" xfId="2561"/>
    <cellStyle name="Normal 3 10 4 2" xfId="2562"/>
    <cellStyle name="Normal 3 10 4 3" xfId="2563"/>
    <cellStyle name="Normal 3 10 4 4" xfId="2564"/>
    <cellStyle name="Normal 3 10 5" xfId="2565"/>
    <cellStyle name="Normal 3 10 5 2" xfId="2566"/>
    <cellStyle name="Normal 3 10 5 3" xfId="2567"/>
    <cellStyle name="Normal 3 10 5 4" xfId="2568"/>
    <cellStyle name="Normal 3 10 6" xfId="2569"/>
    <cellStyle name="Normal 3 10 6 2" xfId="2570"/>
    <cellStyle name="Normal 3 10 6 3" xfId="2571"/>
    <cellStyle name="Normal 3 10 6 4" xfId="2572"/>
    <cellStyle name="Normal 3 10 7" xfId="2573"/>
    <cellStyle name="Normal 3 10 7 2" xfId="2574"/>
    <cellStyle name="Normal 3 10 7 3" xfId="2575"/>
    <cellStyle name="Normal 3 10 7 4" xfId="2576"/>
    <cellStyle name="Normal 3 10 8" xfId="2577"/>
    <cellStyle name="Normal 3 10 8 2" xfId="2578"/>
    <cellStyle name="Normal 3 10 8 3" xfId="2579"/>
    <cellStyle name="Normal 3 10 8 4" xfId="2580"/>
    <cellStyle name="Normal 3 10 9" xfId="2581"/>
    <cellStyle name="Normal 3 10 9 2" xfId="2582"/>
    <cellStyle name="Normal 3 10 9 3" xfId="2583"/>
    <cellStyle name="Normal 3 10 9 4" xfId="2584"/>
    <cellStyle name="Normal 3 11" xfId="2585"/>
    <cellStyle name="Normal 3 11 10" xfId="2586"/>
    <cellStyle name="Normal 3 11 10 2" xfId="2587"/>
    <cellStyle name="Normal 3 11 10 3" xfId="2588"/>
    <cellStyle name="Normal 3 11 10 4" xfId="2589"/>
    <cellStyle name="Normal 3 11 11" xfId="2590"/>
    <cellStyle name="Normal 3 11 11 2" xfId="2591"/>
    <cellStyle name="Normal 3 11 11 3" xfId="2592"/>
    <cellStyle name="Normal 3 11 11 4" xfId="2593"/>
    <cellStyle name="Normal 3 11 12" xfId="2594"/>
    <cellStyle name="Normal 3 11 12 2" xfId="2595"/>
    <cellStyle name="Normal 3 11 12 3" xfId="2596"/>
    <cellStyle name="Normal 3 11 12 4" xfId="2597"/>
    <cellStyle name="Normal 3 11 13" xfId="2598"/>
    <cellStyle name="Normal 3 11 13 2" xfId="2599"/>
    <cellStyle name="Normal 3 11 13 3" xfId="2600"/>
    <cellStyle name="Normal 3 11 13 4" xfId="2601"/>
    <cellStyle name="Normal 3 11 14" xfId="2602"/>
    <cellStyle name="Normal 3 11 15" xfId="2603"/>
    <cellStyle name="Normal 3 11 16" xfId="2604"/>
    <cellStyle name="Normal 3 11 2" xfId="2605"/>
    <cellStyle name="Normal 3 11 2 2" xfId="2606"/>
    <cellStyle name="Normal 3 11 2 3" xfId="2607"/>
    <cellStyle name="Normal 3 11 2 4" xfId="2608"/>
    <cellStyle name="Normal 3 11 3" xfId="2609"/>
    <cellStyle name="Normal 3 11 3 2" xfId="2610"/>
    <cellStyle name="Normal 3 11 3 3" xfId="2611"/>
    <cellStyle name="Normal 3 11 3 4" xfId="2612"/>
    <cellStyle name="Normal 3 11 4" xfId="2613"/>
    <cellStyle name="Normal 3 11 4 2" xfId="2614"/>
    <cellStyle name="Normal 3 11 4 3" xfId="2615"/>
    <cellStyle name="Normal 3 11 4 4" xfId="2616"/>
    <cellStyle name="Normal 3 11 5" xfId="2617"/>
    <cellStyle name="Normal 3 11 5 2" xfId="2618"/>
    <cellStyle name="Normal 3 11 5 3" xfId="2619"/>
    <cellStyle name="Normal 3 11 5 4" xfId="2620"/>
    <cellStyle name="Normal 3 11 6" xfId="2621"/>
    <cellStyle name="Normal 3 11 6 2" xfId="2622"/>
    <cellStyle name="Normal 3 11 6 3" xfId="2623"/>
    <cellStyle name="Normal 3 11 6 4" xfId="2624"/>
    <cellStyle name="Normal 3 11 7" xfId="2625"/>
    <cellStyle name="Normal 3 11 7 2" xfId="2626"/>
    <cellStyle name="Normal 3 11 7 3" xfId="2627"/>
    <cellStyle name="Normal 3 11 7 4" xfId="2628"/>
    <cellStyle name="Normal 3 11 8" xfId="2629"/>
    <cellStyle name="Normal 3 11 8 2" xfId="2630"/>
    <cellStyle name="Normal 3 11 8 3" xfId="2631"/>
    <cellStyle name="Normal 3 11 8 4" xfId="2632"/>
    <cellStyle name="Normal 3 11 9" xfId="2633"/>
    <cellStyle name="Normal 3 11 9 2" xfId="2634"/>
    <cellStyle name="Normal 3 11 9 3" xfId="2635"/>
    <cellStyle name="Normal 3 11 9 4" xfId="2636"/>
    <cellStyle name="Normal 3 12" xfId="2637"/>
    <cellStyle name="Normal 3 12 10" xfId="2638"/>
    <cellStyle name="Normal 3 12 10 2" xfId="2639"/>
    <cellStyle name="Normal 3 12 10 3" xfId="2640"/>
    <cellStyle name="Normal 3 12 10 4" xfId="2641"/>
    <cellStyle name="Normal 3 12 11" xfId="2642"/>
    <cellStyle name="Normal 3 12 11 2" xfId="2643"/>
    <cellStyle name="Normal 3 12 11 3" xfId="2644"/>
    <cellStyle name="Normal 3 12 11 4" xfId="2645"/>
    <cellStyle name="Normal 3 12 12" xfId="2646"/>
    <cellStyle name="Normal 3 12 12 2" xfId="2647"/>
    <cellStyle name="Normal 3 12 12 3" xfId="2648"/>
    <cellStyle name="Normal 3 12 12 4" xfId="2649"/>
    <cellStyle name="Normal 3 12 13" xfId="2650"/>
    <cellStyle name="Normal 3 12 13 2" xfId="2651"/>
    <cellStyle name="Normal 3 12 13 3" xfId="2652"/>
    <cellStyle name="Normal 3 12 13 4" xfId="2653"/>
    <cellStyle name="Normal 3 12 14" xfId="2654"/>
    <cellStyle name="Normal 3 12 15" xfId="2655"/>
    <cellStyle name="Normal 3 12 16" xfId="2656"/>
    <cellStyle name="Normal 3 12 2" xfId="2657"/>
    <cellStyle name="Normal 3 12 2 2" xfId="2658"/>
    <cellStyle name="Normal 3 12 2 3" xfId="2659"/>
    <cellStyle name="Normal 3 12 2 4" xfId="2660"/>
    <cellStyle name="Normal 3 12 3" xfId="2661"/>
    <cellStyle name="Normal 3 12 3 2" xfId="2662"/>
    <cellStyle name="Normal 3 12 3 3" xfId="2663"/>
    <cellStyle name="Normal 3 12 3 4" xfId="2664"/>
    <cellStyle name="Normal 3 12 4" xfId="2665"/>
    <cellStyle name="Normal 3 12 4 2" xfId="2666"/>
    <cellStyle name="Normal 3 12 4 3" xfId="2667"/>
    <cellStyle name="Normal 3 12 4 4" xfId="2668"/>
    <cellStyle name="Normal 3 12 5" xfId="2669"/>
    <cellStyle name="Normal 3 12 5 2" xfId="2670"/>
    <cellStyle name="Normal 3 12 5 3" xfId="2671"/>
    <cellStyle name="Normal 3 12 5 4" xfId="2672"/>
    <cellStyle name="Normal 3 12 6" xfId="2673"/>
    <cellStyle name="Normal 3 12 6 2" xfId="2674"/>
    <cellStyle name="Normal 3 12 6 3" xfId="2675"/>
    <cellStyle name="Normal 3 12 6 4" xfId="2676"/>
    <cellStyle name="Normal 3 12 7" xfId="2677"/>
    <cellStyle name="Normal 3 12 7 2" xfId="2678"/>
    <cellStyle name="Normal 3 12 7 3" xfId="2679"/>
    <cellStyle name="Normal 3 12 7 4" xfId="2680"/>
    <cellStyle name="Normal 3 12 8" xfId="2681"/>
    <cellStyle name="Normal 3 12 8 2" xfId="2682"/>
    <cellStyle name="Normal 3 12 8 3" xfId="2683"/>
    <cellStyle name="Normal 3 12 8 4" xfId="2684"/>
    <cellStyle name="Normal 3 12 9" xfId="2685"/>
    <cellStyle name="Normal 3 12 9 2" xfId="2686"/>
    <cellStyle name="Normal 3 12 9 3" xfId="2687"/>
    <cellStyle name="Normal 3 12 9 4" xfId="2688"/>
    <cellStyle name="Normal 3 13" xfId="2689"/>
    <cellStyle name="Normal 3 13 10" xfId="2690"/>
    <cellStyle name="Normal 3 13 10 2" xfId="2691"/>
    <cellStyle name="Normal 3 13 10 3" xfId="2692"/>
    <cellStyle name="Normal 3 13 10 4" xfId="2693"/>
    <cellStyle name="Normal 3 13 11" xfId="2694"/>
    <cellStyle name="Normal 3 13 11 2" xfId="2695"/>
    <cellStyle name="Normal 3 13 11 3" xfId="2696"/>
    <cellStyle name="Normal 3 13 11 4" xfId="2697"/>
    <cellStyle name="Normal 3 13 12" xfId="2698"/>
    <cellStyle name="Normal 3 13 12 2" xfId="2699"/>
    <cellStyle name="Normal 3 13 12 3" xfId="2700"/>
    <cellStyle name="Normal 3 13 12 4" xfId="2701"/>
    <cellStyle name="Normal 3 13 13" xfId="2702"/>
    <cellStyle name="Normal 3 13 13 2" xfId="2703"/>
    <cellStyle name="Normal 3 13 13 3" xfId="2704"/>
    <cellStyle name="Normal 3 13 13 4" xfId="2705"/>
    <cellStyle name="Normal 3 13 14" xfId="2706"/>
    <cellStyle name="Normal 3 13 15" xfId="2707"/>
    <cellStyle name="Normal 3 13 16" xfId="2708"/>
    <cellStyle name="Normal 3 13 2" xfId="2709"/>
    <cellStyle name="Normal 3 13 2 2" xfId="2710"/>
    <cellStyle name="Normal 3 13 2 3" xfId="2711"/>
    <cellStyle name="Normal 3 13 2 4" xfId="2712"/>
    <cellStyle name="Normal 3 13 3" xfId="2713"/>
    <cellStyle name="Normal 3 13 3 2" xfId="2714"/>
    <cellStyle name="Normal 3 13 3 3" xfId="2715"/>
    <cellStyle name="Normal 3 13 3 4" xfId="2716"/>
    <cellStyle name="Normal 3 13 4" xfId="2717"/>
    <cellStyle name="Normal 3 13 4 2" xfId="2718"/>
    <cellStyle name="Normal 3 13 4 3" xfId="2719"/>
    <cellStyle name="Normal 3 13 4 4" xfId="2720"/>
    <cellStyle name="Normal 3 13 5" xfId="2721"/>
    <cellStyle name="Normal 3 13 5 2" xfId="2722"/>
    <cellStyle name="Normal 3 13 5 3" xfId="2723"/>
    <cellStyle name="Normal 3 13 5 4" xfId="2724"/>
    <cellStyle name="Normal 3 13 6" xfId="2725"/>
    <cellStyle name="Normal 3 13 6 2" xfId="2726"/>
    <cellStyle name="Normal 3 13 6 3" xfId="2727"/>
    <cellStyle name="Normal 3 13 6 4" xfId="2728"/>
    <cellStyle name="Normal 3 13 7" xfId="2729"/>
    <cellStyle name="Normal 3 13 7 2" xfId="2730"/>
    <cellStyle name="Normal 3 13 7 3" xfId="2731"/>
    <cellStyle name="Normal 3 13 7 4" xfId="2732"/>
    <cellStyle name="Normal 3 13 8" xfId="2733"/>
    <cellStyle name="Normal 3 13 8 2" xfId="2734"/>
    <cellStyle name="Normal 3 13 8 3" xfId="2735"/>
    <cellStyle name="Normal 3 13 8 4" xfId="2736"/>
    <cellStyle name="Normal 3 13 9" xfId="2737"/>
    <cellStyle name="Normal 3 13 9 2" xfId="2738"/>
    <cellStyle name="Normal 3 13 9 3" xfId="2739"/>
    <cellStyle name="Normal 3 13 9 4" xfId="2740"/>
    <cellStyle name="Normal 3 14" xfId="2741"/>
    <cellStyle name="Normal 3 14 10" xfId="2742"/>
    <cellStyle name="Normal 3 14 10 2" xfId="2743"/>
    <cellStyle name="Normal 3 14 10 3" xfId="2744"/>
    <cellStyle name="Normal 3 14 10 4" xfId="2745"/>
    <cellStyle name="Normal 3 14 11" xfId="2746"/>
    <cellStyle name="Normal 3 14 11 2" xfId="2747"/>
    <cellStyle name="Normal 3 14 11 3" xfId="2748"/>
    <cellStyle name="Normal 3 14 11 4" xfId="2749"/>
    <cellStyle name="Normal 3 14 12" xfId="2750"/>
    <cellStyle name="Normal 3 14 12 2" xfId="2751"/>
    <cellStyle name="Normal 3 14 12 3" xfId="2752"/>
    <cellStyle name="Normal 3 14 12 4" xfId="2753"/>
    <cellStyle name="Normal 3 14 13" xfId="2754"/>
    <cellStyle name="Normal 3 14 13 2" xfId="2755"/>
    <cellStyle name="Normal 3 14 13 3" xfId="2756"/>
    <cellStyle name="Normal 3 14 13 4" xfId="2757"/>
    <cellStyle name="Normal 3 14 14" xfId="2758"/>
    <cellStyle name="Normal 3 14 15" xfId="2759"/>
    <cellStyle name="Normal 3 14 16" xfId="2760"/>
    <cellStyle name="Normal 3 14 2" xfId="2761"/>
    <cellStyle name="Normal 3 14 2 2" xfId="2762"/>
    <cellStyle name="Normal 3 14 2 3" xfId="2763"/>
    <cellStyle name="Normal 3 14 2 4" xfId="2764"/>
    <cellStyle name="Normal 3 14 3" xfId="2765"/>
    <cellStyle name="Normal 3 14 3 2" xfId="2766"/>
    <cellStyle name="Normal 3 14 3 3" xfId="2767"/>
    <cellStyle name="Normal 3 14 3 4" xfId="2768"/>
    <cellStyle name="Normal 3 14 4" xfId="2769"/>
    <cellStyle name="Normal 3 14 4 2" xfId="2770"/>
    <cellStyle name="Normal 3 14 4 3" xfId="2771"/>
    <cellStyle name="Normal 3 14 4 4" xfId="2772"/>
    <cellStyle name="Normal 3 14 5" xfId="2773"/>
    <cellStyle name="Normal 3 14 5 2" xfId="2774"/>
    <cellStyle name="Normal 3 14 5 3" xfId="2775"/>
    <cellStyle name="Normal 3 14 5 4" xfId="2776"/>
    <cellStyle name="Normal 3 14 6" xfId="2777"/>
    <cellStyle name="Normal 3 14 6 2" xfId="2778"/>
    <cellStyle name="Normal 3 14 6 3" xfId="2779"/>
    <cellStyle name="Normal 3 14 6 4" xfId="2780"/>
    <cellStyle name="Normal 3 14 7" xfId="2781"/>
    <cellStyle name="Normal 3 14 7 2" xfId="2782"/>
    <cellStyle name="Normal 3 14 7 3" xfId="2783"/>
    <cellStyle name="Normal 3 14 7 4" xfId="2784"/>
    <cellStyle name="Normal 3 14 8" xfId="2785"/>
    <cellStyle name="Normal 3 14 8 2" xfId="2786"/>
    <cellStyle name="Normal 3 14 8 3" xfId="2787"/>
    <cellStyle name="Normal 3 14 8 4" xfId="2788"/>
    <cellStyle name="Normal 3 14 9" xfId="2789"/>
    <cellStyle name="Normal 3 14 9 2" xfId="2790"/>
    <cellStyle name="Normal 3 14 9 3" xfId="2791"/>
    <cellStyle name="Normal 3 14 9 4" xfId="2792"/>
    <cellStyle name="Normal 3 15" xfId="2793"/>
    <cellStyle name="Normal 3 15 10" xfId="2794"/>
    <cellStyle name="Normal 3 15 10 2" xfId="2795"/>
    <cellStyle name="Normal 3 15 10 3" xfId="2796"/>
    <cellStyle name="Normal 3 15 10 4" xfId="2797"/>
    <cellStyle name="Normal 3 15 11" xfId="2798"/>
    <cellStyle name="Normal 3 15 11 2" xfId="2799"/>
    <cellStyle name="Normal 3 15 11 3" xfId="2800"/>
    <cellStyle name="Normal 3 15 11 4" xfId="2801"/>
    <cellStyle name="Normal 3 15 12" xfId="2802"/>
    <cellStyle name="Normal 3 15 12 2" xfId="2803"/>
    <cellStyle name="Normal 3 15 12 3" xfId="2804"/>
    <cellStyle name="Normal 3 15 12 4" xfId="2805"/>
    <cellStyle name="Normal 3 15 13" xfId="2806"/>
    <cellStyle name="Normal 3 15 13 2" xfId="2807"/>
    <cellStyle name="Normal 3 15 13 3" xfId="2808"/>
    <cellStyle name="Normal 3 15 13 4" xfId="2809"/>
    <cellStyle name="Normal 3 15 14" xfId="2810"/>
    <cellStyle name="Normal 3 15 15" xfId="2811"/>
    <cellStyle name="Normal 3 15 16" xfId="2812"/>
    <cellStyle name="Normal 3 15 2" xfId="2813"/>
    <cellStyle name="Normal 3 15 2 2" xfId="2814"/>
    <cellStyle name="Normal 3 15 2 3" xfId="2815"/>
    <cellStyle name="Normal 3 15 2 4" xfId="2816"/>
    <cellStyle name="Normal 3 15 3" xfId="2817"/>
    <cellStyle name="Normal 3 15 3 2" xfId="2818"/>
    <cellStyle name="Normal 3 15 3 3" xfId="2819"/>
    <cellStyle name="Normal 3 15 3 4" xfId="2820"/>
    <cellStyle name="Normal 3 15 4" xfId="2821"/>
    <cellStyle name="Normal 3 15 4 2" xfId="2822"/>
    <cellStyle name="Normal 3 15 4 3" xfId="2823"/>
    <cellStyle name="Normal 3 15 4 4" xfId="2824"/>
    <cellStyle name="Normal 3 15 5" xfId="2825"/>
    <cellStyle name="Normal 3 15 5 2" xfId="2826"/>
    <cellStyle name="Normal 3 15 5 3" xfId="2827"/>
    <cellStyle name="Normal 3 15 5 4" xfId="2828"/>
    <cellStyle name="Normal 3 15 6" xfId="2829"/>
    <cellStyle name="Normal 3 15 6 2" xfId="2830"/>
    <cellStyle name="Normal 3 15 6 3" xfId="2831"/>
    <cellStyle name="Normal 3 15 6 4" xfId="2832"/>
    <cellStyle name="Normal 3 15 7" xfId="2833"/>
    <cellStyle name="Normal 3 15 7 2" xfId="2834"/>
    <cellStyle name="Normal 3 15 7 3" xfId="2835"/>
    <cellStyle name="Normal 3 15 7 4" xfId="2836"/>
    <cellStyle name="Normal 3 15 8" xfId="2837"/>
    <cellStyle name="Normal 3 15 8 2" xfId="2838"/>
    <cellStyle name="Normal 3 15 8 3" xfId="2839"/>
    <cellStyle name="Normal 3 15 8 4" xfId="2840"/>
    <cellStyle name="Normal 3 15 9" xfId="2841"/>
    <cellStyle name="Normal 3 15 9 2" xfId="2842"/>
    <cellStyle name="Normal 3 15 9 3" xfId="2843"/>
    <cellStyle name="Normal 3 15 9 4" xfId="2844"/>
    <cellStyle name="Normal 3 16" xfId="2845"/>
    <cellStyle name="Normal 3 16 10" xfId="2846"/>
    <cellStyle name="Normal 3 16 10 2" xfId="2847"/>
    <cellStyle name="Normal 3 16 10 3" xfId="2848"/>
    <cellStyle name="Normal 3 16 10 4" xfId="2849"/>
    <cellStyle name="Normal 3 16 11" xfId="2850"/>
    <cellStyle name="Normal 3 16 11 2" xfId="2851"/>
    <cellStyle name="Normal 3 16 11 3" xfId="2852"/>
    <cellStyle name="Normal 3 16 11 4" xfId="2853"/>
    <cellStyle name="Normal 3 16 12" xfId="2854"/>
    <cellStyle name="Normal 3 16 12 2" xfId="2855"/>
    <cellStyle name="Normal 3 16 12 3" xfId="2856"/>
    <cellStyle name="Normal 3 16 12 4" xfId="2857"/>
    <cellStyle name="Normal 3 16 13" xfId="2858"/>
    <cellStyle name="Normal 3 16 13 2" xfId="2859"/>
    <cellStyle name="Normal 3 16 13 3" xfId="2860"/>
    <cellStyle name="Normal 3 16 13 4" xfId="2861"/>
    <cellStyle name="Normal 3 16 14" xfId="2862"/>
    <cellStyle name="Normal 3 16 15" xfId="2863"/>
    <cellStyle name="Normal 3 16 16" xfId="2864"/>
    <cellStyle name="Normal 3 16 2" xfId="2865"/>
    <cellStyle name="Normal 3 16 2 2" xfId="2866"/>
    <cellStyle name="Normal 3 16 2 3" xfId="2867"/>
    <cellStyle name="Normal 3 16 2 4" xfId="2868"/>
    <cellStyle name="Normal 3 16 3" xfId="2869"/>
    <cellStyle name="Normal 3 16 3 2" xfId="2870"/>
    <cellStyle name="Normal 3 16 3 3" xfId="2871"/>
    <cellStyle name="Normal 3 16 3 4" xfId="2872"/>
    <cellStyle name="Normal 3 16 4" xfId="2873"/>
    <cellStyle name="Normal 3 16 4 2" xfId="2874"/>
    <cellStyle name="Normal 3 16 4 3" xfId="2875"/>
    <cellStyle name="Normal 3 16 4 4" xfId="2876"/>
    <cellStyle name="Normal 3 16 5" xfId="2877"/>
    <cellStyle name="Normal 3 16 5 2" xfId="2878"/>
    <cellStyle name="Normal 3 16 5 3" xfId="2879"/>
    <cellStyle name="Normal 3 16 5 4" xfId="2880"/>
    <cellStyle name="Normal 3 16 6" xfId="2881"/>
    <cellStyle name="Normal 3 16 6 2" xfId="2882"/>
    <cellStyle name="Normal 3 16 6 3" xfId="2883"/>
    <cellStyle name="Normal 3 16 6 4" xfId="2884"/>
    <cellStyle name="Normal 3 16 7" xfId="2885"/>
    <cellStyle name="Normal 3 16 7 2" xfId="2886"/>
    <cellStyle name="Normal 3 16 7 3" xfId="2887"/>
    <cellStyle name="Normal 3 16 7 4" xfId="2888"/>
    <cellStyle name="Normal 3 16 8" xfId="2889"/>
    <cellStyle name="Normal 3 16 8 2" xfId="2890"/>
    <cellStyle name="Normal 3 16 8 3" xfId="2891"/>
    <cellStyle name="Normal 3 16 8 4" xfId="2892"/>
    <cellStyle name="Normal 3 16 9" xfId="2893"/>
    <cellStyle name="Normal 3 16 9 2" xfId="2894"/>
    <cellStyle name="Normal 3 16 9 3" xfId="2895"/>
    <cellStyle name="Normal 3 16 9 4" xfId="2896"/>
    <cellStyle name="Normal 3 17" xfId="2897"/>
    <cellStyle name="Normal 3 17 10" xfId="2898"/>
    <cellStyle name="Normal 3 17 10 2" xfId="2899"/>
    <cellStyle name="Normal 3 17 10 3" xfId="2900"/>
    <cellStyle name="Normal 3 17 10 4" xfId="2901"/>
    <cellStyle name="Normal 3 17 11" xfId="2902"/>
    <cellStyle name="Normal 3 17 11 2" xfId="2903"/>
    <cellStyle name="Normal 3 17 11 3" xfId="2904"/>
    <cellStyle name="Normal 3 17 11 4" xfId="2905"/>
    <cellStyle name="Normal 3 17 12" xfId="2906"/>
    <cellStyle name="Normal 3 17 12 2" xfId="2907"/>
    <cellStyle name="Normal 3 17 12 3" xfId="2908"/>
    <cellStyle name="Normal 3 17 12 4" xfId="2909"/>
    <cellStyle name="Normal 3 17 13" xfId="2910"/>
    <cellStyle name="Normal 3 17 13 2" xfId="2911"/>
    <cellStyle name="Normal 3 17 13 3" xfId="2912"/>
    <cellStyle name="Normal 3 17 13 4" xfId="2913"/>
    <cellStyle name="Normal 3 17 14" xfId="2914"/>
    <cellStyle name="Normal 3 17 15" xfId="2915"/>
    <cellStyle name="Normal 3 17 16" xfId="2916"/>
    <cellStyle name="Normal 3 17 2" xfId="2917"/>
    <cellStyle name="Normal 3 17 2 2" xfId="2918"/>
    <cellStyle name="Normal 3 17 2 3" xfId="2919"/>
    <cellStyle name="Normal 3 17 2 4" xfId="2920"/>
    <cellStyle name="Normal 3 17 3" xfId="2921"/>
    <cellStyle name="Normal 3 17 3 2" xfId="2922"/>
    <cellStyle name="Normal 3 17 3 3" xfId="2923"/>
    <cellStyle name="Normal 3 17 3 4" xfId="2924"/>
    <cellStyle name="Normal 3 17 4" xfId="2925"/>
    <cellStyle name="Normal 3 17 4 2" xfId="2926"/>
    <cellStyle name="Normal 3 17 4 3" xfId="2927"/>
    <cellStyle name="Normal 3 17 4 4" xfId="2928"/>
    <cellStyle name="Normal 3 17 5" xfId="2929"/>
    <cellStyle name="Normal 3 17 5 2" xfId="2930"/>
    <cellStyle name="Normal 3 17 5 3" xfId="2931"/>
    <cellStyle name="Normal 3 17 5 4" xfId="2932"/>
    <cellStyle name="Normal 3 17 6" xfId="2933"/>
    <cellStyle name="Normal 3 17 6 2" xfId="2934"/>
    <cellStyle name="Normal 3 17 6 3" xfId="2935"/>
    <cellStyle name="Normal 3 17 6 4" xfId="2936"/>
    <cellStyle name="Normal 3 17 7" xfId="2937"/>
    <cellStyle name="Normal 3 17 7 2" xfId="2938"/>
    <cellStyle name="Normal 3 17 7 3" xfId="2939"/>
    <cellStyle name="Normal 3 17 7 4" xfId="2940"/>
    <cellStyle name="Normal 3 17 8" xfId="2941"/>
    <cellStyle name="Normal 3 17 8 2" xfId="2942"/>
    <cellStyle name="Normal 3 17 8 3" xfId="2943"/>
    <cellStyle name="Normal 3 17 8 4" xfId="2944"/>
    <cellStyle name="Normal 3 17 9" xfId="2945"/>
    <cellStyle name="Normal 3 17 9 2" xfId="2946"/>
    <cellStyle name="Normal 3 17 9 3" xfId="2947"/>
    <cellStyle name="Normal 3 17 9 4" xfId="2948"/>
    <cellStyle name="Normal 3 18" xfId="2949"/>
    <cellStyle name="Normal 3 18 10" xfId="2950"/>
    <cellStyle name="Normal 3 18 10 2" xfId="2951"/>
    <cellStyle name="Normal 3 18 10 3" xfId="2952"/>
    <cellStyle name="Normal 3 18 10 4" xfId="2953"/>
    <cellStyle name="Normal 3 18 11" xfId="2954"/>
    <cellStyle name="Normal 3 18 11 2" xfId="2955"/>
    <cellStyle name="Normal 3 18 11 3" xfId="2956"/>
    <cellStyle name="Normal 3 18 11 4" xfId="2957"/>
    <cellStyle name="Normal 3 18 12" xfId="2958"/>
    <cellStyle name="Normal 3 18 12 2" xfId="2959"/>
    <cellStyle name="Normal 3 18 12 3" xfId="2960"/>
    <cellStyle name="Normal 3 18 12 4" xfId="2961"/>
    <cellStyle name="Normal 3 18 13" xfId="2962"/>
    <cellStyle name="Normal 3 18 13 2" xfId="2963"/>
    <cellStyle name="Normal 3 18 13 3" xfId="2964"/>
    <cellStyle name="Normal 3 18 13 4" xfId="2965"/>
    <cellStyle name="Normal 3 18 14" xfId="2966"/>
    <cellStyle name="Normal 3 18 15" xfId="2967"/>
    <cellStyle name="Normal 3 18 16" xfId="2968"/>
    <cellStyle name="Normal 3 18 2" xfId="2969"/>
    <cellStyle name="Normal 3 18 2 2" xfId="2970"/>
    <cellStyle name="Normal 3 18 2 3" xfId="2971"/>
    <cellStyle name="Normal 3 18 2 4" xfId="2972"/>
    <cellStyle name="Normal 3 18 3" xfId="2973"/>
    <cellStyle name="Normal 3 18 3 2" xfId="2974"/>
    <cellStyle name="Normal 3 18 3 3" xfId="2975"/>
    <cellStyle name="Normal 3 18 3 4" xfId="2976"/>
    <cellStyle name="Normal 3 18 4" xfId="2977"/>
    <cellStyle name="Normal 3 18 4 2" xfId="2978"/>
    <cellStyle name="Normal 3 18 4 3" xfId="2979"/>
    <cellStyle name="Normal 3 18 4 4" xfId="2980"/>
    <cellStyle name="Normal 3 18 5" xfId="2981"/>
    <cellStyle name="Normal 3 18 5 2" xfId="2982"/>
    <cellStyle name="Normal 3 18 5 3" xfId="2983"/>
    <cellStyle name="Normal 3 18 5 4" xfId="2984"/>
    <cellStyle name="Normal 3 18 6" xfId="2985"/>
    <cellStyle name="Normal 3 18 6 2" xfId="2986"/>
    <cellStyle name="Normal 3 18 6 3" xfId="2987"/>
    <cellStyle name="Normal 3 18 6 4" xfId="2988"/>
    <cellStyle name="Normal 3 18 7" xfId="2989"/>
    <cellStyle name="Normal 3 18 7 2" xfId="2990"/>
    <cellStyle name="Normal 3 18 7 3" xfId="2991"/>
    <cellStyle name="Normal 3 18 7 4" xfId="2992"/>
    <cellStyle name="Normal 3 18 8" xfId="2993"/>
    <cellStyle name="Normal 3 18 8 2" xfId="2994"/>
    <cellStyle name="Normal 3 18 8 3" xfId="2995"/>
    <cellStyle name="Normal 3 18 8 4" xfId="2996"/>
    <cellStyle name="Normal 3 18 9" xfId="2997"/>
    <cellStyle name="Normal 3 18 9 2" xfId="2998"/>
    <cellStyle name="Normal 3 18 9 3" xfId="2999"/>
    <cellStyle name="Normal 3 18 9 4" xfId="3000"/>
    <cellStyle name="Normal 3 19" xfId="3001"/>
    <cellStyle name="Normal 3 19 10" xfId="3002"/>
    <cellStyle name="Normal 3 19 10 2" xfId="3003"/>
    <cellStyle name="Normal 3 19 10 3" xfId="3004"/>
    <cellStyle name="Normal 3 19 10 4" xfId="3005"/>
    <cellStyle name="Normal 3 19 11" xfId="3006"/>
    <cellStyle name="Normal 3 19 11 2" xfId="3007"/>
    <cellStyle name="Normal 3 19 11 3" xfId="3008"/>
    <cellStyle name="Normal 3 19 11 4" xfId="3009"/>
    <cellStyle name="Normal 3 19 12" xfId="3010"/>
    <cellStyle name="Normal 3 19 12 2" xfId="3011"/>
    <cellStyle name="Normal 3 19 12 3" xfId="3012"/>
    <cellStyle name="Normal 3 19 12 4" xfId="3013"/>
    <cellStyle name="Normal 3 19 13" xfId="3014"/>
    <cellStyle name="Normal 3 19 13 2" xfId="3015"/>
    <cellStyle name="Normal 3 19 13 3" xfId="3016"/>
    <cellStyle name="Normal 3 19 13 4" xfId="3017"/>
    <cellStyle name="Normal 3 19 14" xfId="3018"/>
    <cellStyle name="Normal 3 19 15" xfId="3019"/>
    <cellStyle name="Normal 3 19 16" xfId="3020"/>
    <cellStyle name="Normal 3 19 2" xfId="3021"/>
    <cellStyle name="Normal 3 19 2 2" xfId="3022"/>
    <cellStyle name="Normal 3 19 2 3" xfId="3023"/>
    <cellStyle name="Normal 3 19 2 4" xfId="3024"/>
    <cellStyle name="Normal 3 19 3" xfId="3025"/>
    <cellStyle name="Normal 3 19 3 2" xfId="3026"/>
    <cellStyle name="Normal 3 19 3 3" xfId="3027"/>
    <cellStyle name="Normal 3 19 3 4" xfId="3028"/>
    <cellStyle name="Normal 3 19 4" xfId="3029"/>
    <cellStyle name="Normal 3 19 4 2" xfId="3030"/>
    <cellStyle name="Normal 3 19 4 3" xfId="3031"/>
    <cellStyle name="Normal 3 19 4 4" xfId="3032"/>
    <cellStyle name="Normal 3 19 5" xfId="3033"/>
    <cellStyle name="Normal 3 19 5 2" xfId="3034"/>
    <cellStyle name="Normal 3 19 5 3" xfId="3035"/>
    <cellStyle name="Normal 3 19 5 4" xfId="3036"/>
    <cellStyle name="Normal 3 19 6" xfId="3037"/>
    <cellStyle name="Normal 3 19 6 2" xfId="3038"/>
    <cellStyle name="Normal 3 19 6 3" xfId="3039"/>
    <cellStyle name="Normal 3 19 6 4" xfId="3040"/>
    <cellStyle name="Normal 3 19 7" xfId="3041"/>
    <cellStyle name="Normal 3 19 7 2" xfId="3042"/>
    <cellStyle name="Normal 3 19 7 3" xfId="3043"/>
    <cellStyle name="Normal 3 19 7 4" xfId="3044"/>
    <cellStyle name="Normal 3 19 8" xfId="3045"/>
    <cellStyle name="Normal 3 19 8 2" xfId="3046"/>
    <cellStyle name="Normal 3 19 8 3" xfId="3047"/>
    <cellStyle name="Normal 3 19 8 4" xfId="3048"/>
    <cellStyle name="Normal 3 19 9" xfId="3049"/>
    <cellStyle name="Normal 3 19 9 2" xfId="3050"/>
    <cellStyle name="Normal 3 19 9 3" xfId="3051"/>
    <cellStyle name="Normal 3 19 9 4" xfId="3052"/>
    <cellStyle name="Normal 3 2" xfId="3053"/>
    <cellStyle name="Normal 3 2 10" xfId="3054"/>
    <cellStyle name="Normal 3 2 10 10" xfId="3055"/>
    <cellStyle name="Normal 3 2 10 10 2" xfId="3056"/>
    <cellStyle name="Normal 3 2 10 10 3" xfId="3057"/>
    <cellStyle name="Normal 3 2 10 10 4" xfId="3058"/>
    <cellStyle name="Normal 3 2 10 11" xfId="3059"/>
    <cellStyle name="Normal 3 2 10 11 2" xfId="3060"/>
    <cellStyle name="Normal 3 2 10 11 3" xfId="3061"/>
    <cellStyle name="Normal 3 2 10 11 4" xfId="3062"/>
    <cellStyle name="Normal 3 2 10 12" xfId="3063"/>
    <cellStyle name="Normal 3 2 10 12 2" xfId="3064"/>
    <cellStyle name="Normal 3 2 10 12 3" xfId="3065"/>
    <cellStyle name="Normal 3 2 10 12 4" xfId="3066"/>
    <cellStyle name="Normal 3 2 10 13" xfId="3067"/>
    <cellStyle name="Normal 3 2 10 13 2" xfId="3068"/>
    <cellStyle name="Normal 3 2 10 13 3" xfId="3069"/>
    <cellStyle name="Normal 3 2 10 13 4" xfId="3070"/>
    <cellStyle name="Normal 3 2 10 14" xfId="3071"/>
    <cellStyle name="Normal 3 2 10 15" xfId="3072"/>
    <cellStyle name="Normal 3 2 10 16" xfId="3073"/>
    <cellStyle name="Normal 3 2 10 2" xfId="3074"/>
    <cellStyle name="Normal 3 2 10 2 2" xfId="3075"/>
    <cellStyle name="Normal 3 2 10 2 3" xfId="3076"/>
    <cellStyle name="Normal 3 2 10 2 4" xfId="3077"/>
    <cellStyle name="Normal 3 2 10 3" xfId="3078"/>
    <cellStyle name="Normal 3 2 10 3 2" xfId="3079"/>
    <cellStyle name="Normal 3 2 10 3 3" xfId="3080"/>
    <cellStyle name="Normal 3 2 10 3 4" xfId="3081"/>
    <cellStyle name="Normal 3 2 10 4" xfId="3082"/>
    <cellStyle name="Normal 3 2 10 4 2" xfId="3083"/>
    <cellStyle name="Normal 3 2 10 4 3" xfId="3084"/>
    <cellStyle name="Normal 3 2 10 4 4" xfId="3085"/>
    <cellStyle name="Normal 3 2 10 5" xfId="3086"/>
    <cellStyle name="Normal 3 2 10 5 2" xfId="3087"/>
    <cellStyle name="Normal 3 2 10 5 3" xfId="3088"/>
    <cellStyle name="Normal 3 2 10 5 4" xfId="3089"/>
    <cellStyle name="Normal 3 2 10 6" xfId="3090"/>
    <cellStyle name="Normal 3 2 10 6 2" xfId="3091"/>
    <cellStyle name="Normal 3 2 10 6 3" xfId="3092"/>
    <cellStyle name="Normal 3 2 10 6 4" xfId="3093"/>
    <cellStyle name="Normal 3 2 10 7" xfId="3094"/>
    <cellStyle name="Normal 3 2 10 7 2" xfId="3095"/>
    <cellStyle name="Normal 3 2 10 7 3" xfId="3096"/>
    <cellStyle name="Normal 3 2 10 7 4" xfId="3097"/>
    <cellStyle name="Normal 3 2 10 8" xfId="3098"/>
    <cellStyle name="Normal 3 2 10 8 2" xfId="3099"/>
    <cellStyle name="Normal 3 2 10 8 3" xfId="3100"/>
    <cellStyle name="Normal 3 2 10 8 4" xfId="3101"/>
    <cellStyle name="Normal 3 2 10 9" xfId="3102"/>
    <cellStyle name="Normal 3 2 10 9 2" xfId="3103"/>
    <cellStyle name="Normal 3 2 10 9 3" xfId="3104"/>
    <cellStyle name="Normal 3 2 10 9 4" xfId="3105"/>
    <cellStyle name="Normal 3 2 11" xfId="3106"/>
    <cellStyle name="Normal 3 2 11 10" xfId="3107"/>
    <cellStyle name="Normal 3 2 11 10 2" xfId="3108"/>
    <cellStyle name="Normal 3 2 11 10 3" xfId="3109"/>
    <cellStyle name="Normal 3 2 11 10 4" xfId="3110"/>
    <cellStyle name="Normal 3 2 11 11" xfId="3111"/>
    <cellStyle name="Normal 3 2 11 11 2" xfId="3112"/>
    <cellStyle name="Normal 3 2 11 11 3" xfId="3113"/>
    <cellStyle name="Normal 3 2 11 11 4" xfId="3114"/>
    <cellStyle name="Normal 3 2 11 12" xfId="3115"/>
    <cellStyle name="Normal 3 2 11 12 2" xfId="3116"/>
    <cellStyle name="Normal 3 2 11 12 3" xfId="3117"/>
    <cellStyle name="Normal 3 2 11 12 4" xfId="3118"/>
    <cellStyle name="Normal 3 2 11 13" xfId="3119"/>
    <cellStyle name="Normal 3 2 11 13 2" xfId="3120"/>
    <cellStyle name="Normal 3 2 11 13 3" xfId="3121"/>
    <cellStyle name="Normal 3 2 11 13 4" xfId="3122"/>
    <cellStyle name="Normal 3 2 11 14" xfId="3123"/>
    <cellStyle name="Normal 3 2 11 15" xfId="3124"/>
    <cellStyle name="Normal 3 2 11 16" xfId="3125"/>
    <cellStyle name="Normal 3 2 11 2" xfId="3126"/>
    <cellStyle name="Normal 3 2 11 2 2" xfId="3127"/>
    <cellStyle name="Normal 3 2 11 2 3" xfId="3128"/>
    <cellStyle name="Normal 3 2 11 2 4" xfId="3129"/>
    <cellStyle name="Normal 3 2 11 3" xfId="3130"/>
    <cellStyle name="Normal 3 2 11 3 2" xfId="3131"/>
    <cellStyle name="Normal 3 2 11 3 3" xfId="3132"/>
    <cellStyle name="Normal 3 2 11 3 4" xfId="3133"/>
    <cellStyle name="Normal 3 2 11 4" xfId="3134"/>
    <cellStyle name="Normal 3 2 11 4 2" xfId="3135"/>
    <cellStyle name="Normal 3 2 11 4 3" xfId="3136"/>
    <cellStyle name="Normal 3 2 11 4 4" xfId="3137"/>
    <cellStyle name="Normal 3 2 11 5" xfId="3138"/>
    <cellStyle name="Normal 3 2 11 5 2" xfId="3139"/>
    <cellStyle name="Normal 3 2 11 5 3" xfId="3140"/>
    <cellStyle name="Normal 3 2 11 5 4" xfId="3141"/>
    <cellStyle name="Normal 3 2 11 6" xfId="3142"/>
    <cellStyle name="Normal 3 2 11 6 2" xfId="3143"/>
    <cellStyle name="Normal 3 2 11 6 3" xfId="3144"/>
    <cellStyle name="Normal 3 2 11 6 4" xfId="3145"/>
    <cellStyle name="Normal 3 2 11 7" xfId="3146"/>
    <cellStyle name="Normal 3 2 11 7 2" xfId="3147"/>
    <cellStyle name="Normal 3 2 11 7 3" xfId="3148"/>
    <cellStyle name="Normal 3 2 11 7 4" xfId="3149"/>
    <cellStyle name="Normal 3 2 11 8" xfId="3150"/>
    <cellStyle name="Normal 3 2 11 8 2" xfId="3151"/>
    <cellStyle name="Normal 3 2 11 8 3" xfId="3152"/>
    <cellStyle name="Normal 3 2 11 8 4" xfId="3153"/>
    <cellStyle name="Normal 3 2 11 9" xfId="3154"/>
    <cellStyle name="Normal 3 2 11 9 2" xfId="3155"/>
    <cellStyle name="Normal 3 2 11 9 3" xfId="3156"/>
    <cellStyle name="Normal 3 2 11 9 4" xfId="3157"/>
    <cellStyle name="Normal 3 2 12" xfId="3158"/>
    <cellStyle name="Normal 3 2 12 10" xfId="3159"/>
    <cellStyle name="Normal 3 2 12 10 2" xfId="3160"/>
    <cellStyle name="Normal 3 2 12 10 3" xfId="3161"/>
    <cellStyle name="Normal 3 2 12 10 4" xfId="3162"/>
    <cellStyle name="Normal 3 2 12 11" xfId="3163"/>
    <cellStyle name="Normal 3 2 12 11 2" xfId="3164"/>
    <cellStyle name="Normal 3 2 12 11 3" xfId="3165"/>
    <cellStyle name="Normal 3 2 12 11 4" xfId="3166"/>
    <cellStyle name="Normal 3 2 12 12" xfId="3167"/>
    <cellStyle name="Normal 3 2 12 12 2" xfId="3168"/>
    <cellStyle name="Normal 3 2 12 12 3" xfId="3169"/>
    <cellStyle name="Normal 3 2 12 12 4" xfId="3170"/>
    <cellStyle name="Normal 3 2 12 13" xfId="3171"/>
    <cellStyle name="Normal 3 2 12 13 2" xfId="3172"/>
    <cellStyle name="Normal 3 2 12 13 3" xfId="3173"/>
    <cellStyle name="Normal 3 2 12 13 4" xfId="3174"/>
    <cellStyle name="Normal 3 2 12 14" xfId="3175"/>
    <cellStyle name="Normal 3 2 12 15" xfId="3176"/>
    <cellStyle name="Normal 3 2 12 16" xfId="3177"/>
    <cellStyle name="Normal 3 2 12 2" xfId="3178"/>
    <cellStyle name="Normal 3 2 12 2 2" xfId="3179"/>
    <cellStyle name="Normal 3 2 12 2 3" xfId="3180"/>
    <cellStyle name="Normal 3 2 12 2 4" xfId="3181"/>
    <cellStyle name="Normal 3 2 12 3" xfId="3182"/>
    <cellStyle name="Normal 3 2 12 3 2" xfId="3183"/>
    <cellStyle name="Normal 3 2 12 3 3" xfId="3184"/>
    <cellStyle name="Normal 3 2 12 3 4" xfId="3185"/>
    <cellStyle name="Normal 3 2 12 4" xfId="3186"/>
    <cellStyle name="Normal 3 2 12 4 2" xfId="3187"/>
    <cellStyle name="Normal 3 2 12 4 3" xfId="3188"/>
    <cellStyle name="Normal 3 2 12 4 4" xfId="3189"/>
    <cellStyle name="Normal 3 2 12 5" xfId="3190"/>
    <cellStyle name="Normal 3 2 12 5 2" xfId="3191"/>
    <cellStyle name="Normal 3 2 12 5 3" xfId="3192"/>
    <cellStyle name="Normal 3 2 12 5 4" xfId="3193"/>
    <cellStyle name="Normal 3 2 12 6" xfId="3194"/>
    <cellStyle name="Normal 3 2 12 6 2" xfId="3195"/>
    <cellStyle name="Normal 3 2 12 6 3" xfId="3196"/>
    <cellStyle name="Normal 3 2 12 6 4" xfId="3197"/>
    <cellStyle name="Normal 3 2 12 7" xfId="3198"/>
    <cellStyle name="Normal 3 2 12 7 2" xfId="3199"/>
    <cellStyle name="Normal 3 2 12 7 3" xfId="3200"/>
    <cellStyle name="Normal 3 2 12 7 4" xfId="3201"/>
    <cellStyle name="Normal 3 2 12 8" xfId="3202"/>
    <cellStyle name="Normal 3 2 12 8 2" xfId="3203"/>
    <cellStyle name="Normal 3 2 12 8 3" xfId="3204"/>
    <cellStyle name="Normal 3 2 12 8 4" xfId="3205"/>
    <cellStyle name="Normal 3 2 12 9" xfId="3206"/>
    <cellStyle name="Normal 3 2 12 9 2" xfId="3207"/>
    <cellStyle name="Normal 3 2 12 9 3" xfId="3208"/>
    <cellStyle name="Normal 3 2 12 9 4" xfId="3209"/>
    <cellStyle name="Normal 3 2 13" xfId="3210"/>
    <cellStyle name="Normal 3 2 13 10" xfId="3211"/>
    <cellStyle name="Normal 3 2 13 10 2" xfId="3212"/>
    <cellStyle name="Normal 3 2 13 10 3" xfId="3213"/>
    <cellStyle name="Normal 3 2 13 10 4" xfId="3214"/>
    <cellStyle name="Normal 3 2 13 11" xfId="3215"/>
    <cellStyle name="Normal 3 2 13 11 2" xfId="3216"/>
    <cellStyle name="Normal 3 2 13 11 3" xfId="3217"/>
    <cellStyle name="Normal 3 2 13 11 4" xfId="3218"/>
    <cellStyle name="Normal 3 2 13 12" xfId="3219"/>
    <cellStyle name="Normal 3 2 13 12 2" xfId="3220"/>
    <cellStyle name="Normal 3 2 13 12 3" xfId="3221"/>
    <cellStyle name="Normal 3 2 13 12 4" xfId="3222"/>
    <cellStyle name="Normal 3 2 13 13" xfId="3223"/>
    <cellStyle name="Normal 3 2 13 13 2" xfId="3224"/>
    <cellStyle name="Normal 3 2 13 13 3" xfId="3225"/>
    <cellStyle name="Normal 3 2 13 13 4" xfId="3226"/>
    <cellStyle name="Normal 3 2 13 14" xfId="3227"/>
    <cellStyle name="Normal 3 2 13 15" xfId="3228"/>
    <cellStyle name="Normal 3 2 13 16" xfId="3229"/>
    <cellStyle name="Normal 3 2 13 2" xfId="3230"/>
    <cellStyle name="Normal 3 2 13 2 2" xfId="3231"/>
    <cellStyle name="Normal 3 2 13 2 3" xfId="3232"/>
    <cellStyle name="Normal 3 2 13 2 4" xfId="3233"/>
    <cellStyle name="Normal 3 2 13 3" xfId="3234"/>
    <cellStyle name="Normal 3 2 13 3 2" xfId="3235"/>
    <cellStyle name="Normal 3 2 13 3 3" xfId="3236"/>
    <cellStyle name="Normal 3 2 13 3 4" xfId="3237"/>
    <cellStyle name="Normal 3 2 13 4" xfId="3238"/>
    <cellStyle name="Normal 3 2 13 4 2" xfId="3239"/>
    <cellStyle name="Normal 3 2 13 4 3" xfId="3240"/>
    <cellStyle name="Normal 3 2 13 4 4" xfId="3241"/>
    <cellStyle name="Normal 3 2 13 5" xfId="3242"/>
    <cellStyle name="Normal 3 2 13 5 2" xfId="3243"/>
    <cellStyle name="Normal 3 2 13 5 3" xfId="3244"/>
    <cellStyle name="Normal 3 2 13 5 4" xfId="3245"/>
    <cellStyle name="Normal 3 2 13 6" xfId="3246"/>
    <cellStyle name="Normal 3 2 13 6 2" xfId="3247"/>
    <cellStyle name="Normal 3 2 13 6 3" xfId="3248"/>
    <cellStyle name="Normal 3 2 13 6 4" xfId="3249"/>
    <cellStyle name="Normal 3 2 13 7" xfId="3250"/>
    <cellStyle name="Normal 3 2 13 7 2" xfId="3251"/>
    <cellStyle name="Normal 3 2 13 7 3" xfId="3252"/>
    <cellStyle name="Normal 3 2 13 7 4" xfId="3253"/>
    <cellStyle name="Normal 3 2 13 8" xfId="3254"/>
    <cellStyle name="Normal 3 2 13 8 2" xfId="3255"/>
    <cellStyle name="Normal 3 2 13 8 3" xfId="3256"/>
    <cellStyle name="Normal 3 2 13 8 4" xfId="3257"/>
    <cellStyle name="Normal 3 2 13 9" xfId="3258"/>
    <cellStyle name="Normal 3 2 13 9 2" xfId="3259"/>
    <cellStyle name="Normal 3 2 13 9 3" xfId="3260"/>
    <cellStyle name="Normal 3 2 13 9 4" xfId="3261"/>
    <cellStyle name="Normal 3 2 14" xfId="3262"/>
    <cellStyle name="Normal 3 2 14 10" xfId="3263"/>
    <cellStyle name="Normal 3 2 14 10 2" xfId="3264"/>
    <cellStyle name="Normal 3 2 14 10 3" xfId="3265"/>
    <cellStyle name="Normal 3 2 14 10 4" xfId="3266"/>
    <cellStyle name="Normal 3 2 14 11" xfId="3267"/>
    <cellStyle name="Normal 3 2 14 11 2" xfId="3268"/>
    <cellStyle name="Normal 3 2 14 11 3" xfId="3269"/>
    <cellStyle name="Normal 3 2 14 11 4" xfId="3270"/>
    <cellStyle name="Normal 3 2 14 12" xfId="3271"/>
    <cellStyle name="Normal 3 2 14 12 2" xfId="3272"/>
    <cellStyle name="Normal 3 2 14 12 3" xfId="3273"/>
    <cellStyle name="Normal 3 2 14 12 4" xfId="3274"/>
    <cellStyle name="Normal 3 2 14 13" xfId="3275"/>
    <cellStyle name="Normal 3 2 14 13 2" xfId="3276"/>
    <cellStyle name="Normal 3 2 14 13 3" xfId="3277"/>
    <cellStyle name="Normal 3 2 14 13 4" xfId="3278"/>
    <cellStyle name="Normal 3 2 14 14" xfId="3279"/>
    <cellStyle name="Normal 3 2 14 15" xfId="3280"/>
    <cellStyle name="Normal 3 2 14 16" xfId="3281"/>
    <cellStyle name="Normal 3 2 14 2" xfId="3282"/>
    <cellStyle name="Normal 3 2 14 2 2" xfId="3283"/>
    <cellStyle name="Normal 3 2 14 2 3" xfId="3284"/>
    <cellStyle name="Normal 3 2 14 2 4" xfId="3285"/>
    <cellStyle name="Normal 3 2 14 3" xfId="3286"/>
    <cellStyle name="Normal 3 2 14 3 2" xfId="3287"/>
    <cellStyle name="Normal 3 2 14 3 3" xfId="3288"/>
    <cellStyle name="Normal 3 2 14 3 4" xfId="3289"/>
    <cellStyle name="Normal 3 2 14 4" xfId="3290"/>
    <cellStyle name="Normal 3 2 14 4 2" xfId="3291"/>
    <cellStyle name="Normal 3 2 14 4 3" xfId="3292"/>
    <cellStyle name="Normal 3 2 14 4 4" xfId="3293"/>
    <cellStyle name="Normal 3 2 14 5" xfId="3294"/>
    <cellStyle name="Normal 3 2 14 5 2" xfId="3295"/>
    <cellStyle name="Normal 3 2 14 5 3" xfId="3296"/>
    <cellStyle name="Normal 3 2 14 5 4" xfId="3297"/>
    <cellStyle name="Normal 3 2 14 6" xfId="3298"/>
    <cellStyle name="Normal 3 2 14 6 2" xfId="3299"/>
    <cellStyle name="Normal 3 2 14 6 3" xfId="3300"/>
    <cellStyle name="Normal 3 2 14 6 4" xfId="3301"/>
    <cellStyle name="Normal 3 2 14 7" xfId="3302"/>
    <cellStyle name="Normal 3 2 14 7 2" xfId="3303"/>
    <cellStyle name="Normal 3 2 14 7 3" xfId="3304"/>
    <cellStyle name="Normal 3 2 14 7 4" xfId="3305"/>
    <cellStyle name="Normal 3 2 14 8" xfId="3306"/>
    <cellStyle name="Normal 3 2 14 8 2" xfId="3307"/>
    <cellStyle name="Normal 3 2 14 8 3" xfId="3308"/>
    <cellStyle name="Normal 3 2 14 8 4" xfId="3309"/>
    <cellStyle name="Normal 3 2 14 9" xfId="3310"/>
    <cellStyle name="Normal 3 2 14 9 2" xfId="3311"/>
    <cellStyle name="Normal 3 2 14 9 3" xfId="3312"/>
    <cellStyle name="Normal 3 2 14 9 4" xfId="3313"/>
    <cellStyle name="Normal 3 2 15" xfId="3314"/>
    <cellStyle name="Normal 3 2 15 10" xfId="3315"/>
    <cellStyle name="Normal 3 2 15 10 2" xfId="3316"/>
    <cellStyle name="Normal 3 2 15 10 3" xfId="3317"/>
    <cellStyle name="Normal 3 2 15 10 4" xfId="3318"/>
    <cellStyle name="Normal 3 2 15 11" xfId="3319"/>
    <cellStyle name="Normal 3 2 15 11 2" xfId="3320"/>
    <cellStyle name="Normal 3 2 15 11 3" xfId="3321"/>
    <cellStyle name="Normal 3 2 15 11 4" xfId="3322"/>
    <cellStyle name="Normal 3 2 15 12" xfId="3323"/>
    <cellStyle name="Normal 3 2 15 12 2" xfId="3324"/>
    <cellStyle name="Normal 3 2 15 12 3" xfId="3325"/>
    <cellStyle name="Normal 3 2 15 12 4" xfId="3326"/>
    <cellStyle name="Normal 3 2 15 13" xfId="3327"/>
    <cellStyle name="Normal 3 2 15 13 2" xfId="3328"/>
    <cellStyle name="Normal 3 2 15 13 3" xfId="3329"/>
    <cellStyle name="Normal 3 2 15 13 4" xfId="3330"/>
    <cellStyle name="Normal 3 2 15 14" xfId="3331"/>
    <cellStyle name="Normal 3 2 15 15" xfId="3332"/>
    <cellStyle name="Normal 3 2 15 16" xfId="3333"/>
    <cellStyle name="Normal 3 2 15 2" xfId="3334"/>
    <cellStyle name="Normal 3 2 15 2 2" xfId="3335"/>
    <cellStyle name="Normal 3 2 15 2 3" xfId="3336"/>
    <cellStyle name="Normal 3 2 15 2 4" xfId="3337"/>
    <cellStyle name="Normal 3 2 15 3" xfId="3338"/>
    <cellStyle name="Normal 3 2 15 3 2" xfId="3339"/>
    <cellStyle name="Normal 3 2 15 3 3" xfId="3340"/>
    <cellStyle name="Normal 3 2 15 3 4" xfId="3341"/>
    <cellStyle name="Normal 3 2 15 4" xfId="3342"/>
    <cellStyle name="Normal 3 2 15 4 2" xfId="3343"/>
    <cellStyle name="Normal 3 2 15 4 3" xfId="3344"/>
    <cellStyle name="Normal 3 2 15 4 4" xfId="3345"/>
    <cellStyle name="Normal 3 2 15 5" xfId="3346"/>
    <cellStyle name="Normal 3 2 15 5 2" xfId="3347"/>
    <cellStyle name="Normal 3 2 15 5 3" xfId="3348"/>
    <cellStyle name="Normal 3 2 15 5 4" xfId="3349"/>
    <cellStyle name="Normal 3 2 15 6" xfId="3350"/>
    <cellStyle name="Normal 3 2 15 6 2" xfId="3351"/>
    <cellStyle name="Normal 3 2 15 6 3" xfId="3352"/>
    <cellStyle name="Normal 3 2 15 6 4" xfId="3353"/>
    <cellStyle name="Normal 3 2 15 7" xfId="3354"/>
    <cellStyle name="Normal 3 2 15 7 2" xfId="3355"/>
    <cellStyle name="Normal 3 2 15 7 3" xfId="3356"/>
    <cellStyle name="Normal 3 2 15 7 4" xfId="3357"/>
    <cellStyle name="Normal 3 2 15 8" xfId="3358"/>
    <cellStyle name="Normal 3 2 15 8 2" xfId="3359"/>
    <cellStyle name="Normal 3 2 15 8 3" xfId="3360"/>
    <cellStyle name="Normal 3 2 15 8 4" xfId="3361"/>
    <cellStyle name="Normal 3 2 15 9" xfId="3362"/>
    <cellStyle name="Normal 3 2 15 9 2" xfId="3363"/>
    <cellStyle name="Normal 3 2 15 9 3" xfId="3364"/>
    <cellStyle name="Normal 3 2 15 9 4" xfId="3365"/>
    <cellStyle name="Normal 3 2 16" xfId="3366"/>
    <cellStyle name="Normal 3 2 16 10" xfId="3367"/>
    <cellStyle name="Normal 3 2 16 10 2" xfId="3368"/>
    <cellStyle name="Normal 3 2 16 10 3" xfId="3369"/>
    <cellStyle name="Normal 3 2 16 10 4" xfId="3370"/>
    <cellStyle name="Normal 3 2 16 11" xfId="3371"/>
    <cellStyle name="Normal 3 2 16 11 2" xfId="3372"/>
    <cellStyle name="Normal 3 2 16 11 3" xfId="3373"/>
    <cellStyle name="Normal 3 2 16 11 4" xfId="3374"/>
    <cellStyle name="Normal 3 2 16 12" xfId="3375"/>
    <cellStyle name="Normal 3 2 16 12 2" xfId="3376"/>
    <cellStyle name="Normal 3 2 16 12 3" xfId="3377"/>
    <cellStyle name="Normal 3 2 16 12 4" xfId="3378"/>
    <cellStyle name="Normal 3 2 16 13" xfId="3379"/>
    <cellStyle name="Normal 3 2 16 13 2" xfId="3380"/>
    <cellStyle name="Normal 3 2 16 13 3" xfId="3381"/>
    <cellStyle name="Normal 3 2 16 13 4" xfId="3382"/>
    <cellStyle name="Normal 3 2 16 14" xfId="3383"/>
    <cellStyle name="Normal 3 2 16 15" xfId="3384"/>
    <cellStyle name="Normal 3 2 16 16" xfId="3385"/>
    <cellStyle name="Normal 3 2 16 2" xfId="3386"/>
    <cellStyle name="Normal 3 2 16 2 2" xfId="3387"/>
    <cellStyle name="Normal 3 2 16 2 3" xfId="3388"/>
    <cellStyle name="Normal 3 2 16 2 4" xfId="3389"/>
    <cellStyle name="Normal 3 2 16 3" xfId="3390"/>
    <cellStyle name="Normal 3 2 16 3 2" xfId="3391"/>
    <cellStyle name="Normal 3 2 16 3 3" xfId="3392"/>
    <cellStyle name="Normal 3 2 16 3 4" xfId="3393"/>
    <cellStyle name="Normal 3 2 16 4" xfId="3394"/>
    <cellStyle name="Normal 3 2 16 4 2" xfId="3395"/>
    <cellStyle name="Normal 3 2 16 4 3" xfId="3396"/>
    <cellStyle name="Normal 3 2 16 4 4" xfId="3397"/>
    <cellStyle name="Normal 3 2 16 5" xfId="3398"/>
    <cellStyle name="Normal 3 2 16 5 2" xfId="3399"/>
    <cellStyle name="Normal 3 2 16 5 3" xfId="3400"/>
    <cellStyle name="Normal 3 2 16 5 4" xfId="3401"/>
    <cellStyle name="Normal 3 2 16 6" xfId="3402"/>
    <cellStyle name="Normal 3 2 16 6 2" xfId="3403"/>
    <cellStyle name="Normal 3 2 16 6 3" xfId="3404"/>
    <cellStyle name="Normal 3 2 16 6 4" xfId="3405"/>
    <cellStyle name="Normal 3 2 16 7" xfId="3406"/>
    <cellStyle name="Normal 3 2 16 7 2" xfId="3407"/>
    <cellStyle name="Normal 3 2 16 7 3" xfId="3408"/>
    <cellStyle name="Normal 3 2 16 7 4" xfId="3409"/>
    <cellStyle name="Normal 3 2 16 8" xfId="3410"/>
    <cellStyle name="Normal 3 2 16 8 2" xfId="3411"/>
    <cellStyle name="Normal 3 2 16 8 3" xfId="3412"/>
    <cellStyle name="Normal 3 2 16 8 4" xfId="3413"/>
    <cellStyle name="Normal 3 2 16 9" xfId="3414"/>
    <cellStyle name="Normal 3 2 16 9 2" xfId="3415"/>
    <cellStyle name="Normal 3 2 16 9 3" xfId="3416"/>
    <cellStyle name="Normal 3 2 16 9 4" xfId="3417"/>
    <cellStyle name="Normal 3 2 17" xfId="3418"/>
    <cellStyle name="Normal 3 2 17 10" xfId="3419"/>
    <cellStyle name="Normal 3 2 17 10 2" xfId="3420"/>
    <cellStyle name="Normal 3 2 17 10 3" xfId="3421"/>
    <cellStyle name="Normal 3 2 17 10 4" xfId="3422"/>
    <cellStyle name="Normal 3 2 17 11" xfId="3423"/>
    <cellStyle name="Normal 3 2 17 11 2" xfId="3424"/>
    <cellStyle name="Normal 3 2 17 11 3" xfId="3425"/>
    <cellStyle name="Normal 3 2 17 11 4" xfId="3426"/>
    <cellStyle name="Normal 3 2 17 12" xfId="3427"/>
    <cellStyle name="Normal 3 2 17 12 2" xfId="3428"/>
    <cellStyle name="Normal 3 2 17 12 3" xfId="3429"/>
    <cellStyle name="Normal 3 2 17 12 4" xfId="3430"/>
    <cellStyle name="Normal 3 2 17 13" xfId="3431"/>
    <cellStyle name="Normal 3 2 17 13 2" xfId="3432"/>
    <cellStyle name="Normal 3 2 17 13 3" xfId="3433"/>
    <cellStyle name="Normal 3 2 17 13 4" xfId="3434"/>
    <cellStyle name="Normal 3 2 17 14" xfId="3435"/>
    <cellStyle name="Normal 3 2 17 15" xfId="3436"/>
    <cellStyle name="Normal 3 2 17 16" xfId="3437"/>
    <cellStyle name="Normal 3 2 17 2" xfId="3438"/>
    <cellStyle name="Normal 3 2 17 2 2" xfId="3439"/>
    <cellStyle name="Normal 3 2 17 2 3" xfId="3440"/>
    <cellStyle name="Normal 3 2 17 2 4" xfId="3441"/>
    <cellStyle name="Normal 3 2 17 3" xfId="3442"/>
    <cellStyle name="Normal 3 2 17 3 2" xfId="3443"/>
    <cellStyle name="Normal 3 2 17 3 3" xfId="3444"/>
    <cellStyle name="Normal 3 2 17 3 4" xfId="3445"/>
    <cellStyle name="Normal 3 2 17 4" xfId="3446"/>
    <cellStyle name="Normal 3 2 17 4 2" xfId="3447"/>
    <cellStyle name="Normal 3 2 17 4 3" xfId="3448"/>
    <cellStyle name="Normal 3 2 17 4 4" xfId="3449"/>
    <cellStyle name="Normal 3 2 17 5" xfId="3450"/>
    <cellStyle name="Normal 3 2 17 5 2" xfId="3451"/>
    <cellStyle name="Normal 3 2 17 5 3" xfId="3452"/>
    <cellStyle name="Normal 3 2 17 5 4" xfId="3453"/>
    <cellStyle name="Normal 3 2 17 6" xfId="3454"/>
    <cellStyle name="Normal 3 2 17 6 2" xfId="3455"/>
    <cellStyle name="Normal 3 2 17 6 3" xfId="3456"/>
    <cellStyle name="Normal 3 2 17 6 4" xfId="3457"/>
    <cellStyle name="Normal 3 2 17 7" xfId="3458"/>
    <cellStyle name="Normal 3 2 17 7 2" xfId="3459"/>
    <cellStyle name="Normal 3 2 17 7 3" xfId="3460"/>
    <cellStyle name="Normal 3 2 17 7 4" xfId="3461"/>
    <cellStyle name="Normal 3 2 17 8" xfId="3462"/>
    <cellStyle name="Normal 3 2 17 8 2" xfId="3463"/>
    <cellStyle name="Normal 3 2 17 8 3" xfId="3464"/>
    <cellStyle name="Normal 3 2 17 8 4" xfId="3465"/>
    <cellStyle name="Normal 3 2 17 9" xfId="3466"/>
    <cellStyle name="Normal 3 2 17 9 2" xfId="3467"/>
    <cellStyle name="Normal 3 2 17 9 3" xfId="3468"/>
    <cellStyle name="Normal 3 2 17 9 4" xfId="3469"/>
    <cellStyle name="Normal 3 2 18" xfId="3470"/>
    <cellStyle name="Normal 3 2 18 10" xfId="3471"/>
    <cellStyle name="Normal 3 2 18 10 2" xfId="3472"/>
    <cellStyle name="Normal 3 2 18 10 3" xfId="3473"/>
    <cellStyle name="Normal 3 2 18 10 4" xfId="3474"/>
    <cellStyle name="Normal 3 2 18 11" xfId="3475"/>
    <cellStyle name="Normal 3 2 18 11 2" xfId="3476"/>
    <cellStyle name="Normal 3 2 18 11 3" xfId="3477"/>
    <cellStyle name="Normal 3 2 18 11 4" xfId="3478"/>
    <cellStyle name="Normal 3 2 18 12" xfId="3479"/>
    <cellStyle name="Normal 3 2 18 12 2" xfId="3480"/>
    <cellStyle name="Normal 3 2 18 12 3" xfId="3481"/>
    <cellStyle name="Normal 3 2 18 12 4" xfId="3482"/>
    <cellStyle name="Normal 3 2 18 13" xfId="3483"/>
    <cellStyle name="Normal 3 2 18 13 2" xfId="3484"/>
    <cellStyle name="Normal 3 2 18 13 3" xfId="3485"/>
    <cellStyle name="Normal 3 2 18 13 4" xfId="3486"/>
    <cellStyle name="Normal 3 2 18 14" xfId="3487"/>
    <cellStyle name="Normal 3 2 18 15" xfId="3488"/>
    <cellStyle name="Normal 3 2 18 16" xfId="3489"/>
    <cellStyle name="Normal 3 2 18 2" xfId="3490"/>
    <cellStyle name="Normal 3 2 18 2 2" xfId="3491"/>
    <cellStyle name="Normal 3 2 18 2 3" xfId="3492"/>
    <cellStyle name="Normal 3 2 18 2 4" xfId="3493"/>
    <cellStyle name="Normal 3 2 18 3" xfId="3494"/>
    <cellStyle name="Normal 3 2 18 3 2" xfId="3495"/>
    <cellStyle name="Normal 3 2 18 3 3" xfId="3496"/>
    <cellStyle name="Normal 3 2 18 3 4" xfId="3497"/>
    <cellStyle name="Normal 3 2 18 4" xfId="3498"/>
    <cellStyle name="Normal 3 2 18 4 2" xfId="3499"/>
    <cellStyle name="Normal 3 2 18 4 3" xfId="3500"/>
    <cellStyle name="Normal 3 2 18 4 4" xfId="3501"/>
    <cellStyle name="Normal 3 2 18 5" xfId="3502"/>
    <cellStyle name="Normal 3 2 18 5 2" xfId="3503"/>
    <cellStyle name="Normal 3 2 18 5 3" xfId="3504"/>
    <cellStyle name="Normal 3 2 18 5 4" xfId="3505"/>
    <cellStyle name="Normal 3 2 18 6" xfId="3506"/>
    <cellStyle name="Normal 3 2 18 6 2" xfId="3507"/>
    <cellStyle name="Normal 3 2 18 6 3" xfId="3508"/>
    <cellStyle name="Normal 3 2 18 6 4" xfId="3509"/>
    <cellStyle name="Normal 3 2 18 7" xfId="3510"/>
    <cellStyle name="Normal 3 2 18 7 2" xfId="3511"/>
    <cellStyle name="Normal 3 2 18 7 3" xfId="3512"/>
    <cellStyle name="Normal 3 2 18 7 4" xfId="3513"/>
    <cellStyle name="Normal 3 2 18 8" xfId="3514"/>
    <cellStyle name="Normal 3 2 18 8 2" xfId="3515"/>
    <cellStyle name="Normal 3 2 18 8 3" xfId="3516"/>
    <cellStyle name="Normal 3 2 18 8 4" xfId="3517"/>
    <cellStyle name="Normal 3 2 18 9" xfId="3518"/>
    <cellStyle name="Normal 3 2 18 9 2" xfId="3519"/>
    <cellStyle name="Normal 3 2 18 9 3" xfId="3520"/>
    <cellStyle name="Normal 3 2 18 9 4" xfId="3521"/>
    <cellStyle name="Normal 3 2 19" xfId="3522"/>
    <cellStyle name="Normal 3 2 19 10" xfId="3523"/>
    <cellStyle name="Normal 3 2 19 10 2" xfId="3524"/>
    <cellStyle name="Normal 3 2 19 10 3" xfId="3525"/>
    <cellStyle name="Normal 3 2 19 10 4" xfId="3526"/>
    <cellStyle name="Normal 3 2 19 11" xfId="3527"/>
    <cellStyle name="Normal 3 2 19 11 2" xfId="3528"/>
    <cellStyle name="Normal 3 2 19 11 3" xfId="3529"/>
    <cellStyle name="Normal 3 2 19 11 4" xfId="3530"/>
    <cellStyle name="Normal 3 2 19 12" xfId="3531"/>
    <cellStyle name="Normal 3 2 19 12 2" xfId="3532"/>
    <cellStyle name="Normal 3 2 19 12 3" xfId="3533"/>
    <cellStyle name="Normal 3 2 19 12 4" xfId="3534"/>
    <cellStyle name="Normal 3 2 19 13" xfId="3535"/>
    <cellStyle name="Normal 3 2 19 13 2" xfId="3536"/>
    <cellStyle name="Normal 3 2 19 13 3" xfId="3537"/>
    <cellStyle name="Normal 3 2 19 13 4" xfId="3538"/>
    <cellStyle name="Normal 3 2 19 14" xfId="3539"/>
    <cellStyle name="Normal 3 2 19 15" xfId="3540"/>
    <cellStyle name="Normal 3 2 19 16" xfId="3541"/>
    <cellStyle name="Normal 3 2 19 2" xfId="3542"/>
    <cellStyle name="Normal 3 2 19 2 2" xfId="3543"/>
    <cellStyle name="Normal 3 2 19 2 3" xfId="3544"/>
    <cellStyle name="Normal 3 2 19 2 4" xfId="3545"/>
    <cellStyle name="Normal 3 2 19 3" xfId="3546"/>
    <cellStyle name="Normal 3 2 19 3 2" xfId="3547"/>
    <cellStyle name="Normal 3 2 19 3 3" xfId="3548"/>
    <cellStyle name="Normal 3 2 19 3 4" xfId="3549"/>
    <cellStyle name="Normal 3 2 19 4" xfId="3550"/>
    <cellStyle name="Normal 3 2 19 4 2" xfId="3551"/>
    <cellStyle name="Normal 3 2 19 4 3" xfId="3552"/>
    <cellStyle name="Normal 3 2 19 4 4" xfId="3553"/>
    <cellStyle name="Normal 3 2 19 5" xfId="3554"/>
    <cellStyle name="Normal 3 2 19 5 2" xfId="3555"/>
    <cellStyle name="Normal 3 2 19 5 3" xfId="3556"/>
    <cellStyle name="Normal 3 2 19 5 4" xfId="3557"/>
    <cellStyle name="Normal 3 2 19 6" xfId="3558"/>
    <cellStyle name="Normal 3 2 19 6 2" xfId="3559"/>
    <cellStyle name="Normal 3 2 19 6 3" xfId="3560"/>
    <cellStyle name="Normal 3 2 19 6 4" xfId="3561"/>
    <cellStyle name="Normal 3 2 19 7" xfId="3562"/>
    <cellStyle name="Normal 3 2 19 7 2" xfId="3563"/>
    <cellStyle name="Normal 3 2 19 7 3" xfId="3564"/>
    <cellStyle name="Normal 3 2 19 7 4" xfId="3565"/>
    <cellStyle name="Normal 3 2 19 8" xfId="3566"/>
    <cellStyle name="Normal 3 2 19 8 2" xfId="3567"/>
    <cellStyle name="Normal 3 2 19 8 3" xfId="3568"/>
    <cellStyle name="Normal 3 2 19 8 4" xfId="3569"/>
    <cellStyle name="Normal 3 2 19 9" xfId="3570"/>
    <cellStyle name="Normal 3 2 19 9 2" xfId="3571"/>
    <cellStyle name="Normal 3 2 19 9 3" xfId="3572"/>
    <cellStyle name="Normal 3 2 19 9 4" xfId="3573"/>
    <cellStyle name="Normal 3 2 2" xfId="3574"/>
    <cellStyle name="Normal 3 2 2 10" xfId="3575"/>
    <cellStyle name="Normal 3 2 2 10 2" xfId="3576"/>
    <cellStyle name="Normal 3 2 2 10 3" xfId="3577"/>
    <cellStyle name="Normal 3 2 2 10 4" xfId="3578"/>
    <cellStyle name="Normal 3 2 2 11" xfId="3579"/>
    <cellStyle name="Normal 3 2 2 11 2" xfId="3580"/>
    <cellStyle name="Normal 3 2 2 11 3" xfId="3581"/>
    <cellStyle name="Normal 3 2 2 11 4" xfId="3582"/>
    <cellStyle name="Normal 3 2 2 12" xfId="3583"/>
    <cellStyle name="Normal 3 2 2 12 2" xfId="3584"/>
    <cellStyle name="Normal 3 2 2 12 3" xfId="3585"/>
    <cellStyle name="Normal 3 2 2 12 4" xfId="3586"/>
    <cellStyle name="Normal 3 2 2 13" xfId="3587"/>
    <cellStyle name="Normal 3 2 2 13 2" xfId="3588"/>
    <cellStyle name="Normal 3 2 2 13 3" xfId="3589"/>
    <cellStyle name="Normal 3 2 2 13 4" xfId="3590"/>
    <cellStyle name="Normal 3 2 2 14" xfId="3591"/>
    <cellStyle name="Normal 3 2 2 15" xfId="3592"/>
    <cellStyle name="Normal 3 2 2 16" xfId="3593"/>
    <cellStyle name="Normal 3 2 2 2" xfId="3594"/>
    <cellStyle name="Normal 3 2 2 2 2" xfId="3595"/>
    <cellStyle name="Normal 3 2 2 2 3" xfId="3596"/>
    <cellStyle name="Normal 3 2 2 2 4" xfId="3597"/>
    <cellStyle name="Normal 3 2 2 3" xfId="3598"/>
    <cellStyle name="Normal 3 2 2 3 2" xfId="3599"/>
    <cellStyle name="Normal 3 2 2 3 3" xfId="3600"/>
    <cellStyle name="Normal 3 2 2 3 4" xfId="3601"/>
    <cellStyle name="Normal 3 2 2 4" xfId="3602"/>
    <cellStyle name="Normal 3 2 2 4 2" xfId="3603"/>
    <cellStyle name="Normal 3 2 2 4 3" xfId="3604"/>
    <cellStyle name="Normal 3 2 2 4 4" xfId="3605"/>
    <cellStyle name="Normal 3 2 2 5" xfId="3606"/>
    <cellStyle name="Normal 3 2 2 5 2" xfId="3607"/>
    <cellStyle name="Normal 3 2 2 5 3" xfId="3608"/>
    <cellStyle name="Normal 3 2 2 5 4" xfId="3609"/>
    <cellStyle name="Normal 3 2 2 6" xfId="3610"/>
    <cellStyle name="Normal 3 2 2 6 2" xfId="3611"/>
    <cellStyle name="Normal 3 2 2 6 3" xfId="3612"/>
    <cellStyle name="Normal 3 2 2 6 4" xfId="3613"/>
    <cellStyle name="Normal 3 2 2 7" xfId="3614"/>
    <cellStyle name="Normal 3 2 2 7 2" xfId="3615"/>
    <cellStyle name="Normal 3 2 2 7 3" xfId="3616"/>
    <cellStyle name="Normal 3 2 2 7 4" xfId="3617"/>
    <cellStyle name="Normal 3 2 2 8" xfId="3618"/>
    <cellStyle name="Normal 3 2 2 8 2" xfId="3619"/>
    <cellStyle name="Normal 3 2 2 8 3" xfId="3620"/>
    <cellStyle name="Normal 3 2 2 8 4" xfId="3621"/>
    <cellStyle name="Normal 3 2 2 9" xfId="3622"/>
    <cellStyle name="Normal 3 2 2 9 2" xfId="3623"/>
    <cellStyle name="Normal 3 2 2 9 3" xfId="3624"/>
    <cellStyle name="Normal 3 2 2 9 4" xfId="3625"/>
    <cellStyle name="Normal 3 2 20" xfId="3626"/>
    <cellStyle name="Normal 3 2 20 2" xfId="3627"/>
    <cellStyle name="Normal 3 2 20 3" xfId="3628"/>
    <cellStyle name="Normal 3 2 20 4" xfId="3629"/>
    <cellStyle name="Normal 3 2 21" xfId="3630"/>
    <cellStyle name="Normal 3 2 21 2" xfId="3631"/>
    <cellStyle name="Normal 3 2 21 3" xfId="3632"/>
    <cellStyle name="Normal 3 2 21 4" xfId="3633"/>
    <cellStyle name="Normal 3 2 22" xfId="3634"/>
    <cellStyle name="Normal 3 2 22 2" xfId="3635"/>
    <cellStyle name="Normal 3 2 22 3" xfId="3636"/>
    <cellStyle name="Normal 3 2 22 4" xfId="3637"/>
    <cellStyle name="Normal 3 2 23" xfId="3638"/>
    <cellStyle name="Normal 3 2 23 2" xfId="3639"/>
    <cellStyle name="Normal 3 2 23 3" xfId="3640"/>
    <cellStyle name="Normal 3 2 23 4" xfId="3641"/>
    <cellStyle name="Normal 3 2 24" xfId="3642"/>
    <cellStyle name="Normal 3 2 24 2" xfId="3643"/>
    <cellStyle name="Normal 3 2 24 3" xfId="3644"/>
    <cellStyle name="Normal 3 2 24 4" xfId="3645"/>
    <cellStyle name="Normal 3 2 25" xfId="3646"/>
    <cellStyle name="Normal 3 2 25 2" xfId="3647"/>
    <cellStyle name="Normal 3 2 25 3" xfId="3648"/>
    <cellStyle name="Normal 3 2 25 4" xfId="3649"/>
    <cellStyle name="Normal 3 2 26" xfId="3650"/>
    <cellStyle name="Normal 3 2 26 2" xfId="3651"/>
    <cellStyle name="Normal 3 2 26 3" xfId="3652"/>
    <cellStyle name="Normal 3 2 26 4" xfId="3653"/>
    <cellStyle name="Normal 3 2 27" xfId="3654"/>
    <cellStyle name="Normal 3 2 27 2" xfId="3655"/>
    <cellStyle name="Normal 3 2 27 3" xfId="3656"/>
    <cellStyle name="Normal 3 2 27 4" xfId="3657"/>
    <cellStyle name="Normal 3 2 28" xfId="3658"/>
    <cellStyle name="Normal 3 2 28 2" xfId="3659"/>
    <cellStyle name="Normal 3 2 28 3" xfId="3660"/>
    <cellStyle name="Normal 3 2 28 4" xfId="3661"/>
    <cellStyle name="Normal 3 2 29" xfId="3662"/>
    <cellStyle name="Normal 3 2 29 2" xfId="3663"/>
    <cellStyle name="Normal 3 2 29 3" xfId="3664"/>
    <cellStyle name="Normal 3 2 29 4" xfId="3665"/>
    <cellStyle name="Normal 3 2 3" xfId="3666"/>
    <cellStyle name="Normal 3 2 3 10" xfId="3667"/>
    <cellStyle name="Normal 3 2 3 10 2" xfId="3668"/>
    <cellStyle name="Normal 3 2 3 10 3" xfId="3669"/>
    <cellStyle name="Normal 3 2 3 10 4" xfId="3670"/>
    <cellStyle name="Normal 3 2 3 11" xfId="3671"/>
    <cellStyle name="Normal 3 2 3 11 2" xfId="3672"/>
    <cellStyle name="Normal 3 2 3 11 3" xfId="3673"/>
    <cellStyle name="Normal 3 2 3 11 4" xfId="3674"/>
    <cellStyle name="Normal 3 2 3 12" xfId="3675"/>
    <cellStyle name="Normal 3 2 3 12 2" xfId="3676"/>
    <cellStyle name="Normal 3 2 3 12 3" xfId="3677"/>
    <cellStyle name="Normal 3 2 3 12 4" xfId="3678"/>
    <cellStyle name="Normal 3 2 3 13" xfId="3679"/>
    <cellStyle name="Normal 3 2 3 13 2" xfId="3680"/>
    <cellStyle name="Normal 3 2 3 13 3" xfId="3681"/>
    <cellStyle name="Normal 3 2 3 13 4" xfId="3682"/>
    <cellStyle name="Normal 3 2 3 14" xfId="3683"/>
    <cellStyle name="Normal 3 2 3 15" xfId="3684"/>
    <cellStyle name="Normal 3 2 3 16" xfId="3685"/>
    <cellStyle name="Normal 3 2 3 2" xfId="3686"/>
    <cellStyle name="Normal 3 2 3 2 2" xfId="3687"/>
    <cellStyle name="Normal 3 2 3 2 3" xfId="3688"/>
    <cellStyle name="Normal 3 2 3 2 4" xfId="3689"/>
    <cellStyle name="Normal 3 2 3 3" xfId="3690"/>
    <cellStyle name="Normal 3 2 3 3 2" xfId="3691"/>
    <cellStyle name="Normal 3 2 3 3 3" xfId="3692"/>
    <cellStyle name="Normal 3 2 3 3 4" xfId="3693"/>
    <cellStyle name="Normal 3 2 3 4" xfId="3694"/>
    <cellStyle name="Normal 3 2 3 4 2" xfId="3695"/>
    <cellStyle name="Normal 3 2 3 4 3" xfId="3696"/>
    <cellStyle name="Normal 3 2 3 4 4" xfId="3697"/>
    <cellStyle name="Normal 3 2 3 5" xfId="3698"/>
    <cellStyle name="Normal 3 2 3 5 2" xfId="3699"/>
    <cellStyle name="Normal 3 2 3 5 3" xfId="3700"/>
    <cellStyle name="Normal 3 2 3 5 4" xfId="3701"/>
    <cellStyle name="Normal 3 2 3 6" xfId="3702"/>
    <cellStyle name="Normal 3 2 3 6 2" xfId="3703"/>
    <cellStyle name="Normal 3 2 3 6 3" xfId="3704"/>
    <cellStyle name="Normal 3 2 3 6 4" xfId="3705"/>
    <cellStyle name="Normal 3 2 3 7" xfId="3706"/>
    <cellStyle name="Normal 3 2 3 7 2" xfId="3707"/>
    <cellStyle name="Normal 3 2 3 7 3" xfId="3708"/>
    <cellStyle name="Normal 3 2 3 7 4" xfId="3709"/>
    <cellStyle name="Normal 3 2 3 8" xfId="3710"/>
    <cellStyle name="Normal 3 2 3 8 2" xfId="3711"/>
    <cellStyle name="Normal 3 2 3 8 3" xfId="3712"/>
    <cellStyle name="Normal 3 2 3 8 4" xfId="3713"/>
    <cellStyle name="Normal 3 2 3 9" xfId="3714"/>
    <cellStyle name="Normal 3 2 3 9 2" xfId="3715"/>
    <cellStyle name="Normal 3 2 3 9 3" xfId="3716"/>
    <cellStyle name="Normal 3 2 3 9 4" xfId="3717"/>
    <cellStyle name="Normal 3 2 30" xfId="3718"/>
    <cellStyle name="Normal 3 2 30 2" xfId="3719"/>
    <cellStyle name="Normal 3 2 30 3" xfId="3720"/>
    <cellStyle name="Normal 3 2 30 4" xfId="3721"/>
    <cellStyle name="Normal 3 2 31" xfId="3722"/>
    <cellStyle name="Normal 3 2 31 2" xfId="3723"/>
    <cellStyle name="Normal 3 2 31 3" xfId="3724"/>
    <cellStyle name="Normal 3 2 31 4" xfId="3725"/>
    <cellStyle name="Normal 3 2 32" xfId="3726"/>
    <cellStyle name="Normal 3 2 33" xfId="3727"/>
    <cellStyle name="Normal 3 2 34" xfId="3728"/>
    <cellStyle name="Normal 3 2 35" xfId="16787"/>
    <cellStyle name="Normal 3 2 4" xfId="3729"/>
    <cellStyle name="Normal 3 2 4 10" xfId="3730"/>
    <cellStyle name="Normal 3 2 4 10 2" xfId="3731"/>
    <cellStyle name="Normal 3 2 4 10 3" xfId="3732"/>
    <cellStyle name="Normal 3 2 4 10 4" xfId="3733"/>
    <cellStyle name="Normal 3 2 4 11" xfId="3734"/>
    <cellStyle name="Normal 3 2 4 11 2" xfId="3735"/>
    <cellStyle name="Normal 3 2 4 11 3" xfId="3736"/>
    <cellStyle name="Normal 3 2 4 11 4" xfId="3737"/>
    <cellStyle name="Normal 3 2 4 12" xfId="3738"/>
    <cellStyle name="Normal 3 2 4 12 2" xfId="3739"/>
    <cellStyle name="Normal 3 2 4 12 3" xfId="3740"/>
    <cellStyle name="Normal 3 2 4 12 4" xfId="3741"/>
    <cellStyle name="Normal 3 2 4 13" xfId="3742"/>
    <cellStyle name="Normal 3 2 4 13 2" xfId="3743"/>
    <cellStyle name="Normal 3 2 4 13 3" xfId="3744"/>
    <cellStyle name="Normal 3 2 4 13 4" xfId="3745"/>
    <cellStyle name="Normal 3 2 4 14" xfId="3746"/>
    <cellStyle name="Normal 3 2 4 15" xfId="3747"/>
    <cellStyle name="Normal 3 2 4 16" xfId="3748"/>
    <cellStyle name="Normal 3 2 4 2" xfId="3749"/>
    <cellStyle name="Normal 3 2 4 2 2" xfId="3750"/>
    <cellStyle name="Normal 3 2 4 2 3" xfId="3751"/>
    <cellStyle name="Normal 3 2 4 2 4" xfId="3752"/>
    <cellStyle name="Normal 3 2 4 3" xfId="3753"/>
    <cellStyle name="Normal 3 2 4 3 2" xfId="3754"/>
    <cellStyle name="Normal 3 2 4 3 3" xfId="3755"/>
    <cellStyle name="Normal 3 2 4 3 4" xfId="3756"/>
    <cellStyle name="Normal 3 2 4 4" xfId="3757"/>
    <cellStyle name="Normal 3 2 4 4 2" xfId="3758"/>
    <cellStyle name="Normal 3 2 4 4 3" xfId="3759"/>
    <cellStyle name="Normal 3 2 4 4 4" xfId="3760"/>
    <cellStyle name="Normal 3 2 4 5" xfId="3761"/>
    <cellStyle name="Normal 3 2 4 5 2" xfId="3762"/>
    <cellStyle name="Normal 3 2 4 5 3" xfId="3763"/>
    <cellStyle name="Normal 3 2 4 5 4" xfId="3764"/>
    <cellStyle name="Normal 3 2 4 6" xfId="3765"/>
    <cellStyle name="Normal 3 2 4 6 2" xfId="3766"/>
    <cellStyle name="Normal 3 2 4 6 3" xfId="3767"/>
    <cellStyle name="Normal 3 2 4 6 4" xfId="3768"/>
    <cellStyle name="Normal 3 2 4 7" xfId="3769"/>
    <cellStyle name="Normal 3 2 4 7 2" xfId="3770"/>
    <cellStyle name="Normal 3 2 4 7 3" xfId="3771"/>
    <cellStyle name="Normal 3 2 4 7 4" xfId="3772"/>
    <cellStyle name="Normal 3 2 4 8" xfId="3773"/>
    <cellStyle name="Normal 3 2 4 8 2" xfId="3774"/>
    <cellStyle name="Normal 3 2 4 8 3" xfId="3775"/>
    <cellStyle name="Normal 3 2 4 8 4" xfId="3776"/>
    <cellStyle name="Normal 3 2 4 9" xfId="3777"/>
    <cellStyle name="Normal 3 2 4 9 2" xfId="3778"/>
    <cellStyle name="Normal 3 2 4 9 3" xfId="3779"/>
    <cellStyle name="Normal 3 2 4 9 4" xfId="3780"/>
    <cellStyle name="Normal 3 2 5" xfId="3781"/>
    <cellStyle name="Normal 3 2 5 10" xfId="3782"/>
    <cellStyle name="Normal 3 2 5 10 2" xfId="3783"/>
    <cellStyle name="Normal 3 2 5 10 3" xfId="3784"/>
    <cellStyle name="Normal 3 2 5 10 4" xfId="3785"/>
    <cellStyle name="Normal 3 2 5 11" xfId="3786"/>
    <cellStyle name="Normal 3 2 5 11 2" xfId="3787"/>
    <cellStyle name="Normal 3 2 5 11 3" xfId="3788"/>
    <cellStyle name="Normal 3 2 5 11 4" xfId="3789"/>
    <cellStyle name="Normal 3 2 5 12" xfId="3790"/>
    <cellStyle name="Normal 3 2 5 12 2" xfId="3791"/>
    <cellStyle name="Normal 3 2 5 12 3" xfId="3792"/>
    <cellStyle name="Normal 3 2 5 12 4" xfId="3793"/>
    <cellStyle name="Normal 3 2 5 13" xfId="3794"/>
    <cellStyle name="Normal 3 2 5 13 2" xfId="3795"/>
    <cellStyle name="Normal 3 2 5 13 3" xfId="3796"/>
    <cellStyle name="Normal 3 2 5 13 4" xfId="3797"/>
    <cellStyle name="Normal 3 2 5 14" xfId="3798"/>
    <cellStyle name="Normal 3 2 5 15" xfId="3799"/>
    <cellStyle name="Normal 3 2 5 16" xfId="3800"/>
    <cellStyle name="Normal 3 2 5 2" xfId="3801"/>
    <cellStyle name="Normal 3 2 5 2 2" xfId="3802"/>
    <cellStyle name="Normal 3 2 5 2 3" xfId="3803"/>
    <cellStyle name="Normal 3 2 5 2 4" xfId="3804"/>
    <cellStyle name="Normal 3 2 5 3" xfId="3805"/>
    <cellStyle name="Normal 3 2 5 3 2" xfId="3806"/>
    <cellStyle name="Normal 3 2 5 3 3" xfId="3807"/>
    <cellStyle name="Normal 3 2 5 3 4" xfId="3808"/>
    <cellStyle name="Normal 3 2 5 4" xfId="3809"/>
    <cellStyle name="Normal 3 2 5 4 2" xfId="3810"/>
    <cellStyle name="Normal 3 2 5 4 3" xfId="3811"/>
    <cellStyle name="Normal 3 2 5 4 4" xfId="3812"/>
    <cellStyle name="Normal 3 2 5 5" xfId="3813"/>
    <cellStyle name="Normal 3 2 5 5 2" xfId="3814"/>
    <cellStyle name="Normal 3 2 5 5 3" xfId="3815"/>
    <cellStyle name="Normal 3 2 5 5 4" xfId="3816"/>
    <cellStyle name="Normal 3 2 5 6" xfId="3817"/>
    <cellStyle name="Normal 3 2 5 6 2" xfId="3818"/>
    <cellStyle name="Normal 3 2 5 6 3" xfId="3819"/>
    <cellStyle name="Normal 3 2 5 6 4" xfId="3820"/>
    <cellStyle name="Normal 3 2 5 7" xfId="3821"/>
    <cellStyle name="Normal 3 2 5 7 2" xfId="3822"/>
    <cellStyle name="Normal 3 2 5 7 3" xfId="3823"/>
    <cellStyle name="Normal 3 2 5 7 4" xfId="3824"/>
    <cellStyle name="Normal 3 2 5 8" xfId="3825"/>
    <cellStyle name="Normal 3 2 5 8 2" xfId="3826"/>
    <cellStyle name="Normal 3 2 5 8 3" xfId="3827"/>
    <cellStyle name="Normal 3 2 5 8 4" xfId="3828"/>
    <cellStyle name="Normal 3 2 5 9" xfId="3829"/>
    <cellStyle name="Normal 3 2 5 9 2" xfId="3830"/>
    <cellStyle name="Normal 3 2 5 9 3" xfId="3831"/>
    <cellStyle name="Normal 3 2 5 9 4" xfId="3832"/>
    <cellStyle name="Normal 3 2 6" xfId="3833"/>
    <cellStyle name="Normal 3 2 6 10" xfId="3834"/>
    <cellStyle name="Normal 3 2 6 10 2" xfId="3835"/>
    <cellStyle name="Normal 3 2 6 10 3" xfId="3836"/>
    <cellStyle name="Normal 3 2 6 10 4" xfId="3837"/>
    <cellStyle name="Normal 3 2 6 11" xfId="3838"/>
    <cellStyle name="Normal 3 2 6 11 2" xfId="3839"/>
    <cellStyle name="Normal 3 2 6 11 3" xfId="3840"/>
    <cellStyle name="Normal 3 2 6 11 4" xfId="3841"/>
    <cellStyle name="Normal 3 2 6 12" xfId="3842"/>
    <cellStyle name="Normal 3 2 6 12 2" xfId="3843"/>
    <cellStyle name="Normal 3 2 6 12 3" xfId="3844"/>
    <cellStyle name="Normal 3 2 6 12 4" xfId="3845"/>
    <cellStyle name="Normal 3 2 6 13" xfId="3846"/>
    <cellStyle name="Normal 3 2 6 13 2" xfId="3847"/>
    <cellStyle name="Normal 3 2 6 13 3" xfId="3848"/>
    <cellStyle name="Normal 3 2 6 13 4" xfId="3849"/>
    <cellStyle name="Normal 3 2 6 14" xfId="3850"/>
    <cellStyle name="Normal 3 2 6 15" xfId="3851"/>
    <cellStyle name="Normal 3 2 6 16" xfId="3852"/>
    <cellStyle name="Normal 3 2 6 2" xfId="3853"/>
    <cellStyle name="Normal 3 2 6 2 2" xfId="3854"/>
    <cellStyle name="Normal 3 2 6 2 3" xfId="3855"/>
    <cellStyle name="Normal 3 2 6 2 4" xfId="3856"/>
    <cellStyle name="Normal 3 2 6 3" xfId="3857"/>
    <cellStyle name="Normal 3 2 6 3 2" xfId="3858"/>
    <cellStyle name="Normal 3 2 6 3 3" xfId="3859"/>
    <cellStyle name="Normal 3 2 6 3 4" xfId="3860"/>
    <cellStyle name="Normal 3 2 6 4" xfId="3861"/>
    <cellStyle name="Normal 3 2 6 4 2" xfId="3862"/>
    <cellStyle name="Normal 3 2 6 4 3" xfId="3863"/>
    <cellStyle name="Normal 3 2 6 4 4" xfId="3864"/>
    <cellStyle name="Normal 3 2 6 5" xfId="3865"/>
    <cellStyle name="Normal 3 2 6 5 2" xfId="3866"/>
    <cellStyle name="Normal 3 2 6 5 3" xfId="3867"/>
    <cellStyle name="Normal 3 2 6 5 4" xfId="3868"/>
    <cellStyle name="Normal 3 2 6 6" xfId="3869"/>
    <cellStyle name="Normal 3 2 6 6 2" xfId="3870"/>
    <cellStyle name="Normal 3 2 6 6 3" xfId="3871"/>
    <cellStyle name="Normal 3 2 6 6 4" xfId="3872"/>
    <cellStyle name="Normal 3 2 6 7" xfId="3873"/>
    <cellStyle name="Normal 3 2 6 7 2" xfId="3874"/>
    <cellStyle name="Normal 3 2 6 7 3" xfId="3875"/>
    <cellStyle name="Normal 3 2 6 7 4" xfId="3876"/>
    <cellStyle name="Normal 3 2 6 8" xfId="3877"/>
    <cellStyle name="Normal 3 2 6 8 2" xfId="3878"/>
    <cellStyle name="Normal 3 2 6 8 3" xfId="3879"/>
    <cellStyle name="Normal 3 2 6 8 4" xfId="3880"/>
    <cellStyle name="Normal 3 2 6 9" xfId="3881"/>
    <cellStyle name="Normal 3 2 6 9 2" xfId="3882"/>
    <cellStyle name="Normal 3 2 6 9 3" xfId="3883"/>
    <cellStyle name="Normal 3 2 6 9 4" xfId="3884"/>
    <cellStyle name="Normal 3 2 7" xfId="3885"/>
    <cellStyle name="Normal 3 2 7 10" xfId="3886"/>
    <cellStyle name="Normal 3 2 7 10 2" xfId="3887"/>
    <cellStyle name="Normal 3 2 7 10 3" xfId="3888"/>
    <cellStyle name="Normal 3 2 7 10 4" xfId="3889"/>
    <cellStyle name="Normal 3 2 7 11" xfId="3890"/>
    <cellStyle name="Normal 3 2 7 11 2" xfId="3891"/>
    <cellStyle name="Normal 3 2 7 11 3" xfId="3892"/>
    <cellStyle name="Normal 3 2 7 11 4" xfId="3893"/>
    <cellStyle name="Normal 3 2 7 12" xfId="3894"/>
    <cellStyle name="Normal 3 2 7 12 2" xfId="3895"/>
    <cellStyle name="Normal 3 2 7 12 3" xfId="3896"/>
    <cellStyle name="Normal 3 2 7 12 4" xfId="3897"/>
    <cellStyle name="Normal 3 2 7 13" xfId="3898"/>
    <cellStyle name="Normal 3 2 7 13 2" xfId="3899"/>
    <cellStyle name="Normal 3 2 7 13 3" xfId="3900"/>
    <cellStyle name="Normal 3 2 7 13 4" xfId="3901"/>
    <cellStyle name="Normal 3 2 7 14" xfId="3902"/>
    <cellStyle name="Normal 3 2 7 15" xfId="3903"/>
    <cellStyle name="Normal 3 2 7 16" xfId="3904"/>
    <cellStyle name="Normal 3 2 7 2" xfId="3905"/>
    <cellStyle name="Normal 3 2 7 2 2" xfId="3906"/>
    <cellStyle name="Normal 3 2 7 2 3" xfId="3907"/>
    <cellStyle name="Normal 3 2 7 2 4" xfId="3908"/>
    <cellStyle name="Normal 3 2 7 3" xfId="3909"/>
    <cellStyle name="Normal 3 2 7 3 2" xfId="3910"/>
    <cellStyle name="Normal 3 2 7 3 3" xfId="3911"/>
    <cellStyle name="Normal 3 2 7 3 4" xfId="3912"/>
    <cellStyle name="Normal 3 2 7 4" xfId="3913"/>
    <cellStyle name="Normal 3 2 7 4 2" xfId="3914"/>
    <cellStyle name="Normal 3 2 7 4 3" xfId="3915"/>
    <cellStyle name="Normal 3 2 7 4 4" xfId="3916"/>
    <cellStyle name="Normal 3 2 7 5" xfId="3917"/>
    <cellStyle name="Normal 3 2 7 5 2" xfId="3918"/>
    <cellStyle name="Normal 3 2 7 5 3" xfId="3919"/>
    <cellStyle name="Normal 3 2 7 5 4" xfId="3920"/>
    <cellStyle name="Normal 3 2 7 6" xfId="3921"/>
    <cellStyle name="Normal 3 2 7 6 2" xfId="3922"/>
    <cellStyle name="Normal 3 2 7 6 3" xfId="3923"/>
    <cellStyle name="Normal 3 2 7 6 4" xfId="3924"/>
    <cellStyle name="Normal 3 2 7 7" xfId="3925"/>
    <cellStyle name="Normal 3 2 7 7 2" xfId="3926"/>
    <cellStyle name="Normal 3 2 7 7 3" xfId="3927"/>
    <cellStyle name="Normal 3 2 7 7 4" xfId="3928"/>
    <cellStyle name="Normal 3 2 7 8" xfId="3929"/>
    <cellStyle name="Normal 3 2 7 8 2" xfId="3930"/>
    <cellStyle name="Normal 3 2 7 8 3" xfId="3931"/>
    <cellStyle name="Normal 3 2 7 8 4" xfId="3932"/>
    <cellStyle name="Normal 3 2 7 9" xfId="3933"/>
    <cellStyle name="Normal 3 2 7 9 2" xfId="3934"/>
    <cellStyle name="Normal 3 2 7 9 3" xfId="3935"/>
    <cellStyle name="Normal 3 2 7 9 4" xfId="3936"/>
    <cellStyle name="Normal 3 2 8" xfId="3937"/>
    <cellStyle name="Normal 3 2 8 10" xfId="3938"/>
    <cellStyle name="Normal 3 2 8 10 2" xfId="3939"/>
    <cellStyle name="Normal 3 2 8 10 3" xfId="3940"/>
    <cellStyle name="Normal 3 2 8 10 4" xfId="3941"/>
    <cellStyle name="Normal 3 2 8 11" xfId="3942"/>
    <cellStyle name="Normal 3 2 8 11 2" xfId="3943"/>
    <cellStyle name="Normal 3 2 8 11 3" xfId="3944"/>
    <cellStyle name="Normal 3 2 8 11 4" xfId="3945"/>
    <cellStyle name="Normal 3 2 8 12" xfId="3946"/>
    <cellStyle name="Normal 3 2 8 12 2" xfId="3947"/>
    <cellStyle name="Normal 3 2 8 12 3" xfId="3948"/>
    <cellStyle name="Normal 3 2 8 12 4" xfId="3949"/>
    <cellStyle name="Normal 3 2 8 13" xfId="3950"/>
    <cellStyle name="Normal 3 2 8 13 2" xfId="3951"/>
    <cellStyle name="Normal 3 2 8 13 3" xfId="3952"/>
    <cellStyle name="Normal 3 2 8 13 4" xfId="3953"/>
    <cellStyle name="Normal 3 2 8 14" xfId="3954"/>
    <cellStyle name="Normal 3 2 8 15" xfId="3955"/>
    <cellStyle name="Normal 3 2 8 16" xfId="3956"/>
    <cellStyle name="Normal 3 2 8 2" xfId="3957"/>
    <cellStyle name="Normal 3 2 8 2 2" xfId="3958"/>
    <cellStyle name="Normal 3 2 8 2 3" xfId="3959"/>
    <cellStyle name="Normal 3 2 8 2 4" xfId="3960"/>
    <cellStyle name="Normal 3 2 8 3" xfId="3961"/>
    <cellStyle name="Normal 3 2 8 3 2" xfId="3962"/>
    <cellStyle name="Normal 3 2 8 3 3" xfId="3963"/>
    <cellStyle name="Normal 3 2 8 3 4" xfId="3964"/>
    <cellStyle name="Normal 3 2 8 4" xfId="3965"/>
    <cellStyle name="Normal 3 2 8 4 2" xfId="3966"/>
    <cellStyle name="Normal 3 2 8 4 3" xfId="3967"/>
    <cellStyle name="Normal 3 2 8 4 4" xfId="3968"/>
    <cellStyle name="Normal 3 2 8 5" xfId="3969"/>
    <cellStyle name="Normal 3 2 8 5 2" xfId="3970"/>
    <cellStyle name="Normal 3 2 8 5 3" xfId="3971"/>
    <cellStyle name="Normal 3 2 8 5 4" xfId="3972"/>
    <cellStyle name="Normal 3 2 8 6" xfId="3973"/>
    <cellStyle name="Normal 3 2 8 6 2" xfId="3974"/>
    <cellStyle name="Normal 3 2 8 6 3" xfId="3975"/>
    <cellStyle name="Normal 3 2 8 6 4" xfId="3976"/>
    <cellStyle name="Normal 3 2 8 7" xfId="3977"/>
    <cellStyle name="Normal 3 2 8 7 2" xfId="3978"/>
    <cellStyle name="Normal 3 2 8 7 3" xfId="3979"/>
    <cellStyle name="Normal 3 2 8 7 4" xfId="3980"/>
    <cellStyle name="Normal 3 2 8 8" xfId="3981"/>
    <cellStyle name="Normal 3 2 8 8 2" xfId="3982"/>
    <cellStyle name="Normal 3 2 8 8 3" xfId="3983"/>
    <cellStyle name="Normal 3 2 8 8 4" xfId="3984"/>
    <cellStyle name="Normal 3 2 8 9" xfId="3985"/>
    <cellStyle name="Normal 3 2 8 9 2" xfId="3986"/>
    <cellStyle name="Normal 3 2 8 9 3" xfId="3987"/>
    <cellStyle name="Normal 3 2 8 9 4" xfId="3988"/>
    <cellStyle name="Normal 3 2 9" xfId="3989"/>
    <cellStyle name="Normal 3 2 9 10" xfId="3990"/>
    <cellStyle name="Normal 3 2 9 10 2" xfId="3991"/>
    <cellStyle name="Normal 3 2 9 10 3" xfId="3992"/>
    <cellStyle name="Normal 3 2 9 10 4" xfId="3993"/>
    <cellStyle name="Normal 3 2 9 11" xfId="3994"/>
    <cellStyle name="Normal 3 2 9 11 2" xfId="3995"/>
    <cellStyle name="Normal 3 2 9 11 3" xfId="3996"/>
    <cellStyle name="Normal 3 2 9 11 4" xfId="3997"/>
    <cellStyle name="Normal 3 2 9 12" xfId="3998"/>
    <cellStyle name="Normal 3 2 9 12 2" xfId="3999"/>
    <cellStyle name="Normal 3 2 9 12 3" xfId="4000"/>
    <cellStyle name="Normal 3 2 9 12 4" xfId="4001"/>
    <cellStyle name="Normal 3 2 9 13" xfId="4002"/>
    <cellStyle name="Normal 3 2 9 13 2" xfId="4003"/>
    <cellStyle name="Normal 3 2 9 13 3" xfId="4004"/>
    <cellStyle name="Normal 3 2 9 13 4" xfId="4005"/>
    <cellStyle name="Normal 3 2 9 14" xfId="4006"/>
    <cellStyle name="Normal 3 2 9 15" xfId="4007"/>
    <cellStyle name="Normal 3 2 9 16" xfId="4008"/>
    <cellStyle name="Normal 3 2 9 2" xfId="4009"/>
    <cellStyle name="Normal 3 2 9 2 2" xfId="4010"/>
    <cellStyle name="Normal 3 2 9 2 3" xfId="4011"/>
    <cellStyle name="Normal 3 2 9 2 4" xfId="4012"/>
    <cellStyle name="Normal 3 2 9 3" xfId="4013"/>
    <cellStyle name="Normal 3 2 9 3 2" xfId="4014"/>
    <cellStyle name="Normal 3 2 9 3 3" xfId="4015"/>
    <cellStyle name="Normal 3 2 9 3 4" xfId="4016"/>
    <cellStyle name="Normal 3 2 9 4" xfId="4017"/>
    <cellStyle name="Normal 3 2 9 4 2" xfId="4018"/>
    <cellStyle name="Normal 3 2 9 4 3" xfId="4019"/>
    <cellStyle name="Normal 3 2 9 4 4" xfId="4020"/>
    <cellStyle name="Normal 3 2 9 5" xfId="4021"/>
    <cellStyle name="Normal 3 2 9 5 2" xfId="4022"/>
    <cellStyle name="Normal 3 2 9 5 3" xfId="4023"/>
    <cellStyle name="Normal 3 2 9 5 4" xfId="4024"/>
    <cellStyle name="Normal 3 2 9 6" xfId="4025"/>
    <cellStyle name="Normal 3 2 9 6 2" xfId="4026"/>
    <cellStyle name="Normal 3 2 9 6 3" xfId="4027"/>
    <cellStyle name="Normal 3 2 9 6 4" xfId="4028"/>
    <cellStyle name="Normal 3 2 9 7" xfId="4029"/>
    <cellStyle name="Normal 3 2 9 7 2" xfId="4030"/>
    <cellStyle name="Normal 3 2 9 7 3" xfId="4031"/>
    <cellStyle name="Normal 3 2 9 7 4" xfId="4032"/>
    <cellStyle name="Normal 3 2 9 8" xfId="4033"/>
    <cellStyle name="Normal 3 2 9 8 2" xfId="4034"/>
    <cellStyle name="Normal 3 2 9 8 3" xfId="4035"/>
    <cellStyle name="Normal 3 2 9 8 4" xfId="4036"/>
    <cellStyle name="Normal 3 2 9 9" xfId="4037"/>
    <cellStyle name="Normal 3 2 9 9 2" xfId="4038"/>
    <cellStyle name="Normal 3 2 9 9 3" xfId="4039"/>
    <cellStyle name="Normal 3 2 9 9 4" xfId="4040"/>
    <cellStyle name="Normal 3 20" xfId="4041"/>
    <cellStyle name="Normal 3 20 10" xfId="4042"/>
    <cellStyle name="Normal 3 20 10 2" xfId="4043"/>
    <cellStyle name="Normal 3 20 10 3" xfId="4044"/>
    <cellStyle name="Normal 3 20 10 4" xfId="4045"/>
    <cellStyle name="Normal 3 20 11" xfId="4046"/>
    <cellStyle name="Normal 3 20 11 2" xfId="4047"/>
    <cellStyle name="Normal 3 20 11 3" xfId="4048"/>
    <cellStyle name="Normal 3 20 11 4" xfId="4049"/>
    <cellStyle name="Normal 3 20 12" xfId="4050"/>
    <cellStyle name="Normal 3 20 12 2" xfId="4051"/>
    <cellStyle name="Normal 3 20 12 3" xfId="4052"/>
    <cellStyle name="Normal 3 20 12 4" xfId="4053"/>
    <cellStyle name="Normal 3 20 13" xfId="4054"/>
    <cellStyle name="Normal 3 20 13 2" xfId="4055"/>
    <cellStyle name="Normal 3 20 13 3" xfId="4056"/>
    <cellStyle name="Normal 3 20 13 4" xfId="4057"/>
    <cellStyle name="Normal 3 20 14" xfId="4058"/>
    <cellStyle name="Normal 3 20 15" xfId="4059"/>
    <cellStyle name="Normal 3 20 16" xfId="4060"/>
    <cellStyle name="Normal 3 20 2" xfId="4061"/>
    <cellStyle name="Normal 3 20 2 2" xfId="4062"/>
    <cellStyle name="Normal 3 20 2 3" xfId="4063"/>
    <cellStyle name="Normal 3 20 2 4" xfId="4064"/>
    <cellStyle name="Normal 3 20 3" xfId="4065"/>
    <cellStyle name="Normal 3 20 3 2" xfId="4066"/>
    <cellStyle name="Normal 3 20 3 3" xfId="4067"/>
    <cellStyle name="Normal 3 20 3 4" xfId="4068"/>
    <cellStyle name="Normal 3 20 4" xfId="4069"/>
    <cellStyle name="Normal 3 20 4 2" xfId="4070"/>
    <cellStyle name="Normal 3 20 4 3" xfId="4071"/>
    <cellStyle name="Normal 3 20 4 4" xfId="4072"/>
    <cellStyle name="Normal 3 20 5" xfId="4073"/>
    <cellStyle name="Normal 3 20 5 2" xfId="4074"/>
    <cellStyle name="Normal 3 20 5 3" xfId="4075"/>
    <cellStyle name="Normal 3 20 5 4" xfId="4076"/>
    <cellStyle name="Normal 3 20 6" xfId="4077"/>
    <cellStyle name="Normal 3 20 6 2" xfId="4078"/>
    <cellStyle name="Normal 3 20 6 3" xfId="4079"/>
    <cellStyle name="Normal 3 20 6 4" xfId="4080"/>
    <cellStyle name="Normal 3 20 7" xfId="4081"/>
    <cellStyle name="Normal 3 20 7 2" xfId="4082"/>
    <cellStyle name="Normal 3 20 7 3" xfId="4083"/>
    <cellStyle name="Normal 3 20 7 4" xfId="4084"/>
    <cellStyle name="Normal 3 20 8" xfId="4085"/>
    <cellStyle name="Normal 3 20 8 2" xfId="4086"/>
    <cellStyle name="Normal 3 20 8 3" xfId="4087"/>
    <cellStyle name="Normal 3 20 8 4" xfId="4088"/>
    <cellStyle name="Normal 3 20 9" xfId="4089"/>
    <cellStyle name="Normal 3 20 9 2" xfId="4090"/>
    <cellStyle name="Normal 3 20 9 3" xfId="4091"/>
    <cellStyle name="Normal 3 20 9 4" xfId="4092"/>
    <cellStyle name="Normal 3 21" xfId="4093"/>
    <cellStyle name="Normal 3 21 2" xfId="4094"/>
    <cellStyle name="Normal 3 21 3" xfId="4095"/>
    <cellStyle name="Normal 3 21 4" xfId="4096"/>
    <cellStyle name="Normal 3 22" xfId="4097"/>
    <cellStyle name="Normal 3 22 2" xfId="4098"/>
    <cellStyle name="Normal 3 22 3" xfId="4099"/>
    <cellStyle name="Normal 3 22 4" xfId="4100"/>
    <cellStyle name="Normal 3 23" xfId="4101"/>
    <cellStyle name="Normal 3 23 2" xfId="4102"/>
    <cellStyle name="Normal 3 23 3" xfId="4103"/>
    <cellStyle name="Normal 3 23 4" xfId="4104"/>
    <cellStyle name="Normal 3 24" xfId="4105"/>
    <cellStyle name="Normal 3 24 2" xfId="4106"/>
    <cellStyle name="Normal 3 24 3" xfId="4107"/>
    <cellStyle name="Normal 3 24 4" xfId="4108"/>
    <cellStyle name="Normal 3 25" xfId="4109"/>
    <cellStyle name="Normal 3 25 2" xfId="4110"/>
    <cellStyle name="Normal 3 25 3" xfId="4111"/>
    <cellStyle name="Normal 3 25 4" xfId="4112"/>
    <cellStyle name="Normal 3 26" xfId="4113"/>
    <cellStyle name="Normal 3 26 2" xfId="4114"/>
    <cellStyle name="Normal 3 26 3" xfId="4115"/>
    <cellStyle name="Normal 3 26 4" xfId="4116"/>
    <cellStyle name="Normal 3 27" xfId="4117"/>
    <cellStyle name="Normal 3 27 2" xfId="4118"/>
    <cellStyle name="Normal 3 27 3" xfId="4119"/>
    <cellStyle name="Normal 3 27 4" xfId="4120"/>
    <cellStyle name="Normal 3 28" xfId="4121"/>
    <cellStyle name="Normal 3 28 2" xfId="4122"/>
    <cellStyle name="Normal 3 28 3" xfId="4123"/>
    <cellStyle name="Normal 3 28 4" xfId="4124"/>
    <cellStyle name="Normal 3 29" xfId="4125"/>
    <cellStyle name="Normal 3 29 2" xfId="4126"/>
    <cellStyle name="Normal 3 29 3" xfId="4127"/>
    <cellStyle name="Normal 3 29 4" xfId="4128"/>
    <cellStyle name="Normal 3 3" xfId="4129"/>
    <cellStyle name="Normal 3 3 10" xfId="4130"/>
    <cellStyle name="Normal 3 3 10 2" xfId="4131"/>
    <cellStyle name="Normal 3 3 10 3" xfId="4132"/>
    <cellStyle name="Normal 3 3 10 4" xfId="4133"/>
    <cellStyle name="Normal 3 3 11" xfId="4134"/>
    <cellStyle name="Normal 3 3 11 2" xfId="4135"/>
    <cellStyle name="Normal 3 3 11 3" xfId="4136"/>
    <cellStyle name="Normal 3 3 11 4" xfId="4137"/>
    <cellStyle name="Normal 3 3 12" xfId="4138"/>
    <cellStyle name="Normal 3 3 12 2" xfId="4139"/>
    <cellStyle name="Normal 3 3 12 3" xfId="4140"/>
    <cellStyle name="Normal 3 3 12 4" xfId="4141"/>
    <cellStyle name="Normal 3 3 13" xfId="4142"/>
    <cellStyle name="Normal 3 3 13 2" xfId="4143"/>
    <cellStyle name="Normal 3 3 13 3" xfId="4144"/>
    <cellStyle name="Normal 3 3 13 4" xfId="4145"/>
    <cellStyle name="Normal 3 3 14" xfId="4146"/>
    <cellStyle name="Normal 3 3 15" xfId="4147"/>
    <cellStyle name="Normal 3 3 16" xfId="4148"/>
    <cellStyle name="Normal 3 3 2" xfId="4149"/>
    <cellStyle name="Normal 3 3 2 2" xfId="4150"/>
    <cellStyle name="Normal 3 3 2 3" xfId="4151"/>
    <cellStyle name="Normal 3 3 2 4" xfId="4152"/>
    <cellStyle name="Normal 3 3 3" xfId="4153"/>
    <cellStyle name="Normal 3 3 3 2" xfId="4154"/>
    <cellStyle name="Normal 3 3 3 3" xfId="4155"/>
    <cellStyle name="Normal 3 3 3 4" xfId="4156"/>
    <cellStyle name="Normal 3 3 4" xfId="4157"/>
    <cellStyle name="Normal 3 3 4 2" xfId="4158"/>
    <cellStyle name="Normal 3 3 4 3" xfId="4159"/>
    <cellStyle name="Normal 3 3 4 4" xfId="4160"/>
    <cellStyle name="Normal 3 3 5" xfId="4161"/>
    <cellStyle name="Normal 3 3 5 2" xfId="4162"/>
    <cellStyle name="Normal 3 3 5 3" xfId="4163"/>
    <cellStyle name="Normal 3 3 5 4" xfId="4164"/>
    <cellStyle name="Normal 3 3 6" xfId="4165"/>
    <cellStyle name="Normal 3 3 6 2" xfId="4166"/>
    <cellStyle name="Normal 3 3 6 3" xfId="4167"/>
    <cellStyle name="Normal 3 3 6 4" xfId="4168"/>
    <cellStyle name="Normal 3 3 7" xfId="4169"/>
    <cellStyle name="Normal 3 3 7 2" xfId="4170"/>
    <cellStyle name="Normal 3 3 7 3" xfId="4171"/>
    <cellStyle name="Normal 3 3 7 4" xfId="4172"/>
    <cellStyle name="Normal 3 3 8" xfId="4173"/>
    <cellStyle name="Normal 3 3 8 2" xfId="4174"/>
    <cellStyle name="Normal 3 3 8 3" xfId="4175"/>
    <cellStyle name="Normal 3 3 8 4" xfId="4176"/>
    <cellStyle name="Normal 3 3 9" xfId="4177"/>
    <cellStyle name="Normal 3 3 9 2" xfId="4178"/>
    <cellStyle name="Normal 3 3 9 3" xfId="4179"/>
    <cellStyle name="Normal 3 3 9 4" xfId="4180"/>
    <cellStyle name="Normal 3 30" xfId="4181"/>
    <cellStyle name="Normal 3 30 2" xfId="4182"/>
    <cellStyle name="Normal 3 30 3" xfId="4183"/>
    <cellStyle name="Normal 3 30 4" xfId="4184"/>
    <cellStyle name="Normal 3 31" xfId="4185"/>
    <cellStyle name="Normal 3 31 2" xfId="4186"/>
    <cellStyle name="Normal 3 31 3" xfId="4187"/>
    <cellStyle name="Normal 3 31 4" xfId="4188"/>
    <cellStyle name="Normal 3 32" xfId="4189"/>
    <cellStyle name="Normal 3 32 2" xfId="4190"/>
    <cellStyle name="Normal 3 32 3" xfId="4191"/>
    <cellStyle name="Normal 3 32 4" xfId="4192"/>
    <cellStyle name="Normal 3 33" xfId="4193"/>
    <cellStyle name="Normal 3 34" xfId="4194"/>
    <cellStyle name="Normal 3 35" xfId="4195"/>
    <cellStyle name="Normal 3 36" xfId="4196"/>
    <cellStyle name="Normal 3 37" xfId="16734"/>
    <cellStyle name="Normal 3 38" xfId="16786"/>
    <cellStyle name="Normal 3 4" xfId="4197"/>
    <cellStyle name="Normal 3 4 10" xfId="4198"/>
    <cellStyle name="Normal 3 4 10 2" xfId="4199"/>
    <cellStyle name="Normal 3 4 10 3" xfId="4200"/>
    <cellStyle name="Normal 3 4 10 4" xfId="4201"/>
    <cellStyle name="Normal 3 4 11" xfId="4202"/>
    <cellStyle name="Normal 3 4 11 2" xfId="4203"/>
    <cellStyle name="Normal 3 4 11 3" xfId="4204"/>
    <cellStyle name="Normal 3 4 11 4" xfId="4205"/>
    <cellStyle name="Normal 3 4 12" xfId="4206"/>
    <cellStyle name="Normal 3 4 12 2" xfId="4207"/>
    <cellStyle name="Normal 3 4 12 3" xfId="4208"/>
    <cellStyle name="Normal 3 4 12 4" xfId="4209"/>
    <cellStyle name="Normal 3 4 13" xfId="4210"/>
    <cellStyle name="Normal 3 4 13 2" xfId="4211"/>
    <cellStyle name="Normal 3 4 13 3" xfId="4212"/>
    <cellStyle name="Normal 3 4 13 4" xfId="4213"/>
    <cellStyle name="Normal 3 4 14" xfId="4214"/>
    <cellStyle name="Normal 3 4 15" xfId="4215"/>
    <cellStyle name="Normal 3 4 16" xfId="4216"/>
    <cellStyle name="Normal 3 4 2" xfId="4217"/>
    <cellStyle name="Normal 3 4 2 2" xfId="4218"/>
    <cellStyle name="Normal 3 4 2 3" xfId="4219"/>
    <cellStyle name="Normal 3 4 2 4" xfId="4220"/>
    <cellStyle name="Normal 3 4 3" xfId="4221"/>
    <cellStyle name="Normal 3 4 3 2" xfId="4222"/>
    <cellStyle name="Normal 3 4 3 3" xfId="4223"/>
    <cellStyle name="Normal 3 4 3 4" xfId="4224"/>
    <cellStyle name="Normal 3 4 4" xfId="4225"/>
    <cellStyle name="Normal 3 4 4 2" xfId="4226"/>
    <cellStyle name="Normal 3 4 4 3" xfId="4227"/>
    <cellStyle name="Normal 3 4 4 4" xfId="4228"/>
    <cellStyle name="Normal 3 4 5" xfId="4229"/>
    <cellStyle name="Normal 3 4 5 2" xfId="4230"/>
    <cellStyle name="Normal 3 4 5 3" xfId="4231"/>
    <cellStyle name="Normal 3 4 5 4" xfId="4232"/>
    <cellStyle name="Normal 3 4 6" xfId="4233"/>
    <cellStyle name="Normal 3 4 6 2" xfId="4234"/>
    <cellStyle name="Normal 3 4 6 3" xfId="4235"/>
    <cellStyle name="Normal 3 4 6 4" xfId="4236"/>
    <cellStyle name="Normal 3 4 7" xfId="4237"/>
    <cellStyle name="Normal 3 4 7 2" xfId="4238"/>
    <cellStyle name="Normal 3 4 7 3" xfId="4239"/>
    <cellStyle name="Normal 3 4 7 4" xfId="4240"/>
    <cellStyle name="Normal 3 4 8" xfId="4241"/>
    <cellStyle name="Normal 3 4 8 2" xfId="4242"/>
    <cellStyle name="Normal 3 4 8 3" xfId="4243"/>
    <cellStyle name="Normal 3 4 8 4" xfId="4244"/>
    <cellStyle name="Normal 3 4 9" xfId="4245"/>
    <cellStyle name="Normal 3 4 9 2" xfId="4246"/>
    <cellStyle name="Normal 3 4 9 3" xfId="4247"/>
    <cellStyle name="Normal 3 4 9 4" xfId="4248"/>
    <cellStyle name="Normal 3 5" xfId="4249"/>
    <cellStyle name="Normal 3 5 10" xfId="4250"/>
    <cellStyle name="Normal 3 5 10 2" xfId="4251"/>
    <cellStyle name="Normal 3 5 10 3" xfId="4252"/>
    <cellStyle name="Normal 3 5 10 4" xfId="4253"/>
    <cellStyle name="Normal 3 5 11" xfId="4254"/>
    <cellStyle name="Normal 3 5 11 2" xfId="4255"/>
    <cellStyle name="Normal 3 5 11 3" xfId="4256"/>
    <cellStyle name="Normal 3 5 11 4" xfId="4257"/>
    <cellStyle name="Normal 3 5 12" xfId="4258"/>
    <cellStyle name="Normal 3 5 12 2" xfId="4259"/>
    <cellStyle name="Normal 3 5 12 3" xfId="4260"/>
    <cellStyle name="Normal 3 5 12 4" xfId="4261"/>
    <cellStyle name="Normal 3 5 13" xfId="4262"/>
    <cellStyle name="Normal 3 5 13 2" xfId="4263"/>
    <cellStyle name="Normal 3 5 13 3" xfId="4264"/>
    <cellStyle name="Normal 3 5 13 4" xfId="4265"/>
    <cellStyle name="Normal 3 5 14" xfId="4266"/>
    <cellStyle name="Normal 3 5 15" xfId="4267"/>
    <cellStyle name="Normal 3 5 16" xfId="4268"/>
    <cellStyle name="Normal 3 5 2" xfId="4269"/>
    <cellStyle name="Normal 3 5 2 2" xfId="4270"/>
    <cellStyle name="Normal 3 5 2 3" xfId="4271"/>
    <cellStyle name="Normal 3 5 2 4" xfId="4272"/>
    <cellStyle name="Normal 3 5 3" xfId="4273"/>
    <cellStyle name="Normal 3 5 3 2" xfId="4274"/>
    <cellStyle name="Normal 3 5 3 3" xfId="4275"/>
    <cellStyle name="Normal 3 5 3 4" xfId="4276"/>
    <cellStyle name="Normal 3 5 4" xfId="4277"/>
    <cellStyle name="Normal 3 5 4 2" xfId="4278"/>
    <cellStyle name="Normal 3 5 4 3" xfId="4279"/>
    <cellStyle name="Normal 3 5 4 4" xfId="4280"/>
    <cellStyle name="Normal 3 5 5" xfId="4281"/>
    <cellStyle name="Normal 3 5 5 2" xfId="4282"/>
    <cellStyle name="Normal 3 5 5 3" xfId="4283"/>
    <cellStyle name="Normal 3 5 5 4" xfId="4284"/>
    <cellStyle name="Normal 3 5 6" xfId="4285"/>
    <cellStyle name="Normal 3 5 6 2" xfId="4286"/>
    <cellStyle name="Normal 3 5 6 3" xfId="4287"/>
    <cellStyle name="Normal 3 5 6 4" xfId="4288"/>
    <cellStyle name="Normal 3 5 7" xfId="4289"/>
    <cellStyle name="Normal 3 5 7 2" xfId="4290"/>
    <cellStyle name="Normal 3 5 7 3" xfId="4291"/>
    <cellStyle name="Normal 3 5 7 4" xfId="4292"/>
    <cellStyle name="Normal 3 5 8" xfId="4293"/>
    <cellStyle name="Normal 3 5 8 2" xfId="4294"/>
    <cellStyle name="Normal 3 5 8 3" xfId="4295"/>
    <cellStyle name="Normal 3 5 8 4" xfId="4296"/>
    <cellStyle name="Normal 3 5 9" xfId="4297"/>
    <cellStyle name="Normal 3 5 9 2" xfId="4298"/>
    <cellStyle name="Normal 3 5 9 3" xfId="4299"/>
    <cellStyle name="Normal 3 5 9 4" xfId="4300"/>
    <cellStyle name="Normal 3 6" xfId="4301"/>
    <cellStyle name="Normal 3 6 10" xfId="4302"/>
    <cellStyle name="Normal 3 6 10 2" xfId="4303"/>
    <cellStyle name="Normal 3 6 10 3" xfId="4304"/>
    <cellStyle name="Normal 3 6 10 4" xfId="4305"/>
    <cellStyle name="Normal 3 6 11" xfId="4306"/>
    <cellStyle name="Normal 3 6 11 2" xfId="4307"/>
    <cellStyle name="Normal 3 6 11 3" xfId="4308"/>
    <cellStyle name="Normal 3 6 11 4" xfId="4309"/>
    <cellStyle name="Normal 3 6 12" xfId="4310"/>
    <cellStyle name="Normal 3 6 12 2" xfId="4311"/>
    <cellStyle name="Normal 3 6 12 3" xfId="4312"/>
    <cellStyle name="Normal 3 6 12 4" xfId="4313"/>
    <cellStyle name="Normal 3 6 13" xfId="4314"/>
    <cellStyle name="Normal 3 6 13 2" xfId="4315"/>
    <cellStyle name="Normal 3 6 13 3" xfId="4316"/>
    <cellStyle name="Normal 3 6 13 4" xfId="4317"/>
    <cellStyle name="Normal 3 6 14" xfId="4318"/>
    <cellStyle name="Normal 3 6 15" xfId="4319"/>
    <cellStyle name="Normal 3 6 16" xfId="4320"/>
    <cellStyle name="Normal 3 6 2" xfId="4321"/>
    <cellStyle name="Normal 3 6 2 2" xfId="4322"/>
    <cellStyle name="Normal 3 6 2 3" xfId="4323"/>
    <cellStyle name="Normal 3 6 2 4" xfId="4324"/>
    <cellStyle name="Normal 3 6 3" xfId="4325"/>
    <cellStyle name="Normal 3 6 3 2" xfId="4326"/>
    <cellStyle name="Normal 3 6 3 3" xfId="4327"/>
    <cellStyle name="Normal 3 6 3 4" xfId="4328"/>
    <cellStyle name="Normal 3 6 4" xfId="4329"/>
    <cellStyle name="Normal 3 6 4 2" xfId="4330"/>
    <cellStyle name="Normal 3 6 4 3" xfId="4331"/>
    <cellStyle name="Normal 3 6 4 4" xfId="4332"/>
    <cellStyle name="Normal 3 6 5" xfId="4333"/>
    <cellStyle name="Normal 3 6 5 2" xfId="4334"/>
    <cellStyle name="Normal 3 6 5 3" xfId="4335"/>
    <cellStyle name="Normal 3 6 5 4" xfId="4336"/>
    <cellStyle name="Normal 3 6 6" xfId="4337"/>
    <cellStyle name="Normal 3 6 6 2" xfId="4338"/>
    <cellStyle name="Normal 3 6 6 3" xfId="4339"/>
    <cellStyle name="Normal 3 6 6 4" xfId="4340"/>
    <cellStyle name="Normal 3 6 7" xfId="4341"/>
    <cellStyle name="Normal 3 6 7 2" xfId="4342"/>
    <cellStyle name="Normal 3 6 7 3" xfId="4343"/>
    <cellStyle name="Normal 3 6 7 4" xfId="4344"/>
    <cellStyle name="Normal 3 6 8" xfId="4345"/>
    <cellStyle name="Normal 3 6 8 2" xfId="4346"/>
    <cellStyle name="Normal 3 6 8 3" xfId="4347"/>
    <cellStyle name="Normal 3 6 8 4" xfId="4348"/>
    <cellStyle name="Normal 3 6 9" xfId="4349"/>
    <cellStyle name="Normal 3 6 9 2" xfId="4350"/>
    <cellStyle name="Normal 3 6 9 3" xfId="4351"/>
    <cellStyle name="Normal 3 6 9 4" xfId="4352"/>
    <cellStyle name="Normal 3 7" xfId="4353"/>
    <cellStyle name="Normal 3 7 10" xfId="4354"/>
    <cellStyle name="Normal 3 7 10 2" xfId="4355"/>
    <cellStyle name="Normal 3 7 10 3" xfId="4356"/>
    <cellStyle name="Normal 3 7 10 4" xfId="4357"/>
    <cellStyle name="Normal 3 7 11" xfId="4358"/>
    <cellStyle name="Normal 3 7 11 2" xfId="4359"/>
    <cellStyle name="Normal 3 7 11 3" xfId="4360"/>
    <cellStyle name="Normal 3 7 11 4" xfId="4361"/>
    <cellStyle name="Normal 3 7 12" xfId="4362"/>
    <cellStyle name="Normal 3 7 12 2" xfId="4363"/>
    <cellStyle name="Normal 3 7 12 3" xfId="4364"/>
    <cellStyle name="Normal 3 7 12 4" xfId="4365"/>
    <cellStyle name="Normal 3 7 13" xfId="4366"/>
    <cellStyle name="Normal 3 7 13 2" xfId="4367"/>
    <cellStyle name="Normal 3 7 13 3" xfId="4368"/>
    <cellStyle name="Normal 3 7 13 4" xfId="4369"/>
    <cellStyle name="Normal 3 7 14" xfId="4370"/>
    <cellStyle name="Normal 3 7 15" xfId="4371"/>
    <cellStyle name="Normal 3 7 16" xfId="4372"/>
    <cellStyle name="Normal 3 7 2" xfId="4373"/>
    <cellStyle name="Normal 3 7 2 2" xfId="4374"/>
    <cellStyle name="Normal 3 7 2 3" xfId="4375"/>
    <cellStyle name="Normal 3 7 2 4" xfId="4376"/>
    <cellStyle name="Normal 3 7 3" xfId="4377"/>
    <cellStyle name="Normal 3 7 3 2" xfId="4378"/>
    <cellStyle name="Normal 3 7 3 3" xfId="4379"/>
    <cellStyle name="Normal 3 7 3 4" xfId="4380"/>
    <cellStyle name="Normal 3 7 4" xfId="4381"/>
    <cellStyle name="Normal 3 7 4 2" xfId="4382"/>
    <cellStyle name="Normal 3 7 4 3" xfId="4383"/>
    <cellStyle name="Normal 3 7 4 4" xfId="4384"/>
    <cellStyle name="Normal 3 7 5" xfId="4385"/>
    <cellStyle name="Normal 3 7 5 2" xfId="4386"/>
    <cellStyle name="Normal 3 7 5 3" xfId="4387"/>
    <cellStyle name="Normal 3 7 5 4" xfId="4388"/>
    <cellStyle name="Normal 3 7 6" xfId="4389"/>
    <cellStyle name="Normal 3 7 6 2" xfId="4390"/>
    <cellStyle name="Normal 3 7 6 3" xfId="4391"/>
    <cellStyle name="Normal 3 7 6 4" xfId="4392"/>
    <cellStyle name="Normal 3 7 7" xfId="4393"/>
    <cellStyle name="Normal 3 7 7 2" xfId="4394"/>
    <cellStyle name="Normal 3 7 7 3" xfId="4395"/>
    <cellStyle name="Normal 3 7 7 4" xfId="4396"/>
    <cellStyle name="Normal 3 7 8" xfId="4397"/>
    <cellStyle name="Normal 3 7 8 2" xfId="4398"/>
    <cellStyle name="Normal 3 7 8 3" xfId="4399"/>
    <cellStyle name="Normal 3 7 8 4" xfId="4400"/>
    <cellStyle name="Normal 3 7 9" xfId="4401"/>
    <cellStyle name="Normal 3 7 9 2" xfId="4402"/>
    <cellStyle name="Normal 3 7 9 3" xfId="4403"/>
    <cellStyle name="Normal 3 7 9 4" xfId="4404"/>
    <cellStyle name="Normal 3 8" xfId="4405"/>
    <cellStyle name="Normal 3 8 10" xfId="4406"/>
    <cellStyle name="Normal 3 8 10 2" xfId="4407"/>
    <cellStyle name="Normal 3 8 10 3" xfId="4408"/>
    <cellStyle name="Normal 3 8 10 4" xfId="4409"/>
    <cellStyle name="Normal 3 8 11" xfId="4410"/>
    <cellStyle name="Normal 3 8 11 2" xfId="4411"/>
    <cellStyle name="Normal 3 8 11 3" xfId="4412"/>
    <cellStyle name="Normal 3 8 11 4" xfId="4413"/>
    <cellStyle name="Normal 3 8 12" xfId="4414"/>
    <cellStyle name="Normal 3 8 12 2" xfId="4415"/>
    <cellStyle name="Normal 3 8 12 3" xfId="4416"/>
    <cellStyle name="Normal 3 8 12 4" xfId="4417"/>
    <cellStyle name="Normal 3 8 13" xfId="4418"/>
    <cellStyle name="Normal 3 8 13 2" xfId="4419"/>
    <cellStyle name="Normal 3 8 13 3" xfId="4420"/>
    <cellStyle name="Normal 3 8 13 4" xfId="4421"/>
    <cellStyle name="Normal 3 8 14" xfId="4422"/>
    <cellStyle name="Normal 3 8 15" xfId="4423"/>
    <cellStyle name="Normal 3 8 16" xfId="4424"/>
    <cellStyle name="Normal 3 8 2" xfId="4425"/>
    <cellStyle name="Normal 3 8 2 2" xfId="4426"/>
    <cellStyle name="Normal 3 8 2 3" xfId="4427"/>
    <cellStyle name="Normal 3 8 2 4" xfId="4428"/>
    <cellStyle name="Normal 3 8 3" xfId="4429"/>
    <cellStyle name="Normal 3 8 3 2" xfId="4430"/>
    <cellStyle name="Normal 3 8 3 3" xfId="4431"/>
    <cellStyle name="Normal 3 8 3 4" xfId="4432"/>
    <cellStyle name="Normal 3 8 4" xfId="4433"/>
    <cellStyle name="Normal 3 8 4 2" xfId="4434"/>
    <cellStyle name="Normal 3 8 4 3" xfId="4435"/>
    <cellStyle name="Normal 3 8 4 4" xfId="4436"/>
    <cellStyle name="Normal 3 8 5" xfId="4437"/>
    <cellStyle name="Normal 3 8 5 2" xfId="4438"/>
    <cellStyle name="Normal 3 8 5 3" xfId="4439"/>
    <cellStyle name="Normal 3 8 5 4" xfId="4440"/>
    <cellStyle name="Normal 3 8 6" xfId="4441"/>
    <cellStyle name="Normal 3 8 6 2" xfId="4442"/>
    <cellStyle name="Normal 3 8 6 3" xfId="4443"/>
    <cellStyle name="Normal 3 8 6 4" xfId="4444"/>
    <cellStyle name="Normal 3 8 7" xfId="4445"/>
    <cellStyle name="Normal 3 8 7 2" xfId="4446"/>
    <cellStyle name="Normal 3 8 7 3" xfId="4447"/>
    <cellStyle name="Normal 3 8 7 4" xfId="4448"/>
    <cellStyle name="Normal 3 8 8" xfId="4449"/>
    <cellStyle name="Normal 3 8 8 2" xfId="4450"/>
    <cellStyle name="Normal 3 8 8 3" xfId="4451"/>
    <cellStyle name="Normal 3 8 8 4" xfId="4452"/>
    <cellStyle name="Normal 3 8 9" xfId="4453"/>
    <cellStyle name="Normal 3 8 9 2" xfId="4454"/>
    <cellStyle name="Normal 3 8 9 3" xfId="4455"/>
    <cellStyle name="Normal 3 8 9 4" xfId="4456"/>
    <cellStyle name="Normal 3 9" xfId="4457"/>
    <cellStyle name="Normal 3 9 10" xfId="4458"/>
    <cellStyle name="Normal 3 9 10 2" xfId="4459"/>
    <cellStyle name="Normal 3 9 10 3" xfId="4460"/>
    <cellStyle name="Normal 3 9 10 4" xfId="4461"/>
    <cellStyle name="Normal 3 9 11" xfId="4462"/>
    <cellStyle name="Normal 3 9 11 2" xfId="4463"/>
    <cellStyle name="Normal 3 9 11 3" xfId="4464"/>
    <cellStyle name="Normal 3 9 11 4" xfId="4465"/>
    <cellStyle name="Normal 3 9 12" xfId="4466"/>
    <cellStyle name="Normal 3 9 12 2" xfId="4467"/>
    <cellStyle name="Normal 3 9 12 3" xfId="4468"/>
    <cellStyle name="Normal 3 9 12 4" xfId="4469"/>
    <cellStyle name="Normal 3 9 13" xfId="4470"/>
    <cellStyle name="Normal 3 9 13 2" xfId="4471"/>
    <cellStyle name="Normal 3 9 13 3" xfId="4472"/>
    <cellStyle name="Normal 3 9 13 4" xfId="4473"/>
    <cellStyle name="Normal 3 9 14" xfId="4474"/>
    <cellStyle name="Normal 3 9 15" xfId="4475"/>
    <cellStyle name="Normal 3 9 16" xfId="4476"/>
    <cellStyle name="Normal 3 9 2" xfId="4477"/>
    <cellStyle name="Normal 3 9 2 2" xfId="4478"/>
    <cellStyle name="Normal 3 9 2 3" xfId="4479"/>
    <cellStyle name="Normal 3 9 2 4" xfId="4480"/>
    <cellStyle name="Normal 3 9 3" xfId="4481"/>
    <cellStyle name="Normal 3 9 3 2" xfId="4482"/>
    <cellStyle name="Normal 3 9 3 3" xfId="4483"/>
    <cellStyle name="Normal 3 9 3 4" xfId="4484"/>
    <cellStyle name="Normal 3 9 4" xfId="4485"/>
    <cellStyle name="Normal 3 9 4 2" xfId="4486"/>
    <cellStyle name="Normal 3 9 4 3" xfId="4487"/>
    <cellStyle name="Normal 3 9 4 4" xfId="4488"/>
    <cellStyle name="Normal 3 9 5" xfId="4489"/>
    <cellStyle name="Normal 3 9 5 2" xfId="4490"/>
    <cellStyle name="Normal 3 9 5 3" xfId="4491"/>
    <cellStyle name="Normal 3 9 5 4" xfId="4492"/>
    <cellStyle name="Normal 3 9 6" xfId="4493"/>
    <cellStyle name="Normal 3 9 6 2" xfId="4494"/>
    <cellStyle name="Normal 3 9 6 3" xfId="4495"/>
    <cellStyle name="Normal 3 9 6 4" xfId="4496"/>
    <cellStyle name="Normal 3 9 7" xfId="4497"/>
    <cellStyle name="Normal 3 9 7 2" xfId="4498"/>
    <cellStyle name="Normal 3 9 7 3" xfId="4499"/>
    <cellStyle name="Normal 3 9 7 4" xfId="4500"/>
    <cellStyle name="Normal 3 9 8" xfId="4501"/>
    <cellStyle name="Normal 3 9 8 2" xfId="4502"/>
    <cellStyle name="Normal 3 9 8 3" xfId="4503"/>
    <cellStyle name="Normal 3 9 8 4" xfId="4504"/>
    <cellStyle name="Normal 3 9 9" xfId="4505"/>
    <cellStyle name="Normal 3 9 9 2" xfId="4506"/>
    <cellStyle name="Normal 3 9 9 3" xfId="4507"/>
    <cellStyle name="Normal 3 9 9 4" xfId="4508"/>
    <cellStyle name="Normal 4" xfId="4509"/>
    <cellStyle name="Normal 4 10" xfId="4510"/>
    <cellStyle name="Normal 4 10 10" xfId="4511"/>
    <cellStyle name="Normal 4 10 10 2" xfId="4512"/>
    <cellStyle name="Normal 4 10 10 3" xfId="4513"/>
    <cellStyle name="Normal 4 10 10 4" xfId="4514"/>
    <cellStyle name="Normal 4 10 11" xfId="4515"/>
    <cellStyle name="Normal 4 10 11 2" xfId="4516"/>
    <cellStyle name="Normal 4 10 11 3" xfId="4517"/>
    <cellStyle name="Normal 4 10 11 4" xfId="4518"/>
    <cellStyle name="Normal 4 10 12" xfId="4519"/>
    <cellStyle name="Normal 4 10 12 2" xfId="4520"/>
    <cellStyle name="Normal 4 10 12 3" xfId="4521"/>
    <cellStyle name="Normal 4 10 12 4" xfId="4522"/>
    <cellStyle name="Normal 4 10 13" xfId="4523"/>
    <cellStyle name="Normal 4 10 13 2" xfId="4524"/>
    <cellStyle name="Normal 4 10 13 3" xfId="4525"/>
    <cellStyle name="Normal 4 10 13 4" xfId="4526"/>
    <cellStyle name="Normal 4 10 14" xfId="4527"/>
    <cellStyle name="Normal 4 10 15" xfId="4528"/>
    <cellStyle name="Normal 4 10 16" xfId="4529"/>
    <cellStyle name="Normal 4 10 2" xfId="4530"/>
    <cellStyle name="Normal 4 10 2 2" xfId="4531"/>
    <cellStyle name="Normal 4 10 2 3" xfId="4532"/>
    <cellStyle name="Normal 4 10 2 4" xfId="4533"/>
    <cellStyle name="Normal 4 10 3" xfId="4534"/>
    <cellStyle name="Normal 4 10 3 2" xfId="4535"/>
    <cellStyle name="Normal 4 10 3 3" xfId="4536"/>
    <cellStyle name="Normal 4 10 3 4" xfId="4537"/>
    <cellStyle name="Normal 4 10 4" xfId="4538"/>
    <cellStyle name="Normal 4 10 4 2" xfId="4539"/>
    <cellStyle name="Normal 4 10 4 3" xfId="4540"/>
    <cellStyle name="Normal 4 10 4 4" xfId="4541"/>
    <cellStyle name="Normal 4 10 5" xfId="4542"/>
    <cellStyle name="Normal 4 10 5 2" xfId="4543"/>
    <cellStyle name="Normal 4 10 5 3" xfId="4544"/>
    <cellStyle name="Normal 4 10 5 4" xfId="4545"/>
    <cellStyle name="Normal 4 10 6" xfId="4546"/>
    <cellStyle name="Normal 4 10 6 2" xfId="4547"/>
    <cellStyle name="Normal 4 10 6 3" xfId="4548"/>
    <cellStyle name="Normal 4 10 6 4" xfId="4549"/>
    <cellStyle name="Normal 4 10 7" xfId="4550"/>
    <cellStyle name="Normal 4 10 7 2" xfId="4551"/>
    <cellStyle name="Normal 4 10 7 3" xfId="4552"/>
    <cellStyle name="Normal 4 10 7 4" xfId="4553"/>
    <cellStyle name="Normal 4 10 8" xfId="4554"/>
    <cellStyle name="Normal 4 10 8 2" xfId="4555"/>
    <cellStyle name="Normal 4 10 8 3" xfId="4556"/>
    <cellStyle name="Normal 4 10 8 4" xfId="4557"/>
    <cellStyle name="Normal 4 10 9" xfId="4558"/>
    <cellStyle name="Normal 4 10 9 2" xfId="4559"/>
    <cellStyle name="Normal 4 10 9 3" xfId="4560"/>
    <cellStyle name="Normal 4 10 9 4" xfId="4561"/>
    <cellStyle name="Normal 4 11" xfId="4562"/>
    <cellStyle name="Normal 4 11 10" xfId="4563"/>
    <cellStyle name="Normal 4 11 10 2" xfId="4564"/>
    <cellStyle name="Normal 4 11 10 3" xfId="4565"/>
    <cellStyle name="Normal 4 11 10 4" xfId="4566"/>
    <cellStyle name="Normal 4 11 11" xfId="4567"/>
    <cellStyle name="Normal 4 11 11 2" xfId="4568"/>
    <cellStyle name="Normal 4 11 11 3" xfId="4569"/>
    <cellStyle name="Normal 4 11 11 4" xfId="4570"/>
    <cellStyle name="Normal 4 11 12" xfId="4571"/>
    <cellStyle name="Normal 4 11 12 2" xfId="4572"/>
    <cellStyle name="Normal 4 11 12 3" xfId="4573"/>
    <cellStyle name="Normal 4 11 12 4" xfId="4574"/>
    <cellStyle name="Normal 4 11 13" xfId="4575"/>
    <cellStyle name="Normal 4 11 13 2" xfId="4576"/>
    <cellStyle name="Normal 4 11 13 3" xfId="4577"/>
    <cellStyle name="Normal 4 11 13 4" xfId="4578"/>
    <cellStyle name="Normal 4 11 14" xfId="4579"/>
    <cellStyle name="Normal 4 11 15" xfId="4580"/>
    <cellStyle name="Normal 4 11 16" xfId="4581"/>
    <cellStyle name="Normal 4 11 2" xfId="4582"/>
    <cellStyle name="Normal 4 11 2 2" xfId="4583"/>
    <cellStyle name="Normal 4 11 2 3" xfId="4584"/>
    <cellStyle name="Normal 4 11 2 4" xfId="4585"/>
    <cellStyle name="Normal 4 11 3" xfId="4586"/>
    <cellStyle name="Normal 4 11 3 2" xfId="4587"/>
    <cellStyle name="Normal 4 11 3 3" xfId="4588"/>
    <cellStyle name="Normal 4 11 3 4" xfId="4589"/>
    <cellStyle name="Normal 4 11 4" xfId="4590"/>
    <cellStyle name="Normal 4 11 4 2" xfId="4591"/>
    <cellStyle name="Normal 4 11 4 3" xfId="4592"/>
    <cellStyle name="Normal 4 11 4 4" xfId="4593"/>
    <cellStyle name="Normal 4 11 5" xfId="4594"/>
    <cellStyle name="Normal 4 11 5 2" xfId="4595"/>
    <cellStyle name="Normal 4 11 5 3" xfId="4596"/>
    <cellStyle name="Normal 4 11 5 4" xfId="4597"/>
    <cellStyle name="Normal 4 11 6" xfId="4598"/>
    <cellStyle name="Normal 4 11 6 2" xfId="4599"/>
    <cellStyle name="Normal 4 11 6 3" xfId="4600"/>
    <cellStyle name="Normal 4 11 6 4" xfId="4601"/>
    <cellStyle name="Normal 4 11 7" xfId="4602"/>
    <cellStyle name="Normal 4 11 7 2" xfId="4603"/>
    <cellStyle name="Normal 4 11 7 3" xfId="4604"/>
    <cellStyle name="Normal 4 11 7 4" xfId="4605"/>
    <cellStyle name="Normal 4 11 8" xfId="4606"/>
    <cellStyle name="Normal 4 11 8 2" xfId="4607"/>
    <cellStyle name="Normal 4 11 8 3" xfId="4608"/>
    <cellStyle name="Normal 4 11 8 4" xfId="4609"/>
    <cellStyle name="Normal 4 11 9" xfId="4610"/>
    <cellStyle name="Normal 4 11 9 2" xfId="4611"/>
    <cellStyle name="Normal 4 11 9 3" xfId="4612"/>
    <cellStyle name="Normal 4 11 9 4" xfId="4613"/>
    <cellStyle name="Normal 4 12" xfId="4614"/>
    <cellStyle name="Normal 4 12 10" xfId="4615"/>
    <cellStyle name="Normal 4 12 10 2" xfId="4616"/>
    <cellStyle name="Normal 4 12 10 3" xfId="4617"/>
    <cellStyle name="Normal 4 12 10 4" xfId="4618"/>
    <cellStyle name="Normal 4 12 11" xfId="4619"/>
    <cellStyle name="Normal 4 12 11 2" xfId="4620"/>
    <cellStyle name="Normal 4 12 11 3" xfId="4621"/>
    <cellStyle name="Normal 4 12 11 4" xfId="4622"/>
    <cellStyle name="Normal 4 12 12" xfId="4623"/>
    <cellStyle name="Normal 4 12 12 2" xfId="4624"/>
    <cellStyle name="Normal 4 12 12 3" xfId="4625"/>
    <cellStyle name="Normal 4 12 12 4" xfId="4626"/>
    <cellStyle name="Normal 4 12 13" xfId="4627"/>
    <cellStyle name="Normal 4 12 13 2" xfId="4628"/>
    <cellStyle name="Normal 4 12 13 3" xfId="4629"/>
    <cellStyle name="Normal 4 12 13 4" xfId="4630"/>
    <cellStyle name="Normal 4 12 14" xfId="4631"/>
    <cellStyle name="Normal 4 12 15" xfId="4632"/>
    <cellStyle name="Normal 4 12 16" xfId="4633"/>
    <cellStyle name="Normal 4 12 2" xfId="4634"/>
    <cellStyle name="Normal 4 12 2 2" xfId="4635"/>
    <cellStyle name="Normal 4 12 2 3" xfId="4636"/>
    <cellStyle name="Normal 4 12 2 4" xfId="4637"/>
    <cellStyle name="Normal 4 12 3" xfId="4638"/>
    <cellStyle name="Normal 4 12 3 2" xfId="4639"/>
    <cellStyle name="Normal 4 12 3 3" xfId="4640"/>
    <cellStyle name="Normal 4 12 3 4" xfId="4641"/>
    <cellStyle name="Normal 4 12 4" xfId="4642"/>
    <cellStyle name="Normal 4 12 4 2" xfId="4643"/>
    <cellStyle name="Normal 4 12 4 3" xfId="4644"/>
    <cellStyle name="Normal 4 12 4 4" xfId="4645"/>
    <cellStyle name="Normal 4 12 5" xfId="4646"/>
    <cellStyle name="Normal 4 12 5 2" xfId="4647"/>
    <cellStyle name="Normal 4 12 5 3" xfId="4648"/>
    <cellStyle name="Normal 4 12 5 4" xfId="4649"/>
    <cellStyle name="Normal 4 12 6" xfId="4650"/>
    <cellStyle name="Normal 4 12 6 2" xfId="4651"/>
    <cellStyle name="Normal 4 12 6 3" xfId="4652"/>
    <cellStyle name="Normal 4 12 6 4" xfId="4653"/>
    <cellStyle name="Normal 4 12 7" xfId="4654"/>
    <cellStyle name="Normal 4 12 7 2" xfId="4655"/>
    <cellStyle name="Normal 4 12 7 3" xfId="4656"/>
    <cellStyle name="Normal 4 12 7 4" xfId="4657"/>
    <cellStyle name="Normal 4 12 8" xfId="4658"/>
    <cellStyle name="Normal 4 12 8 2" xfId="4659"/>
    <cellStyle name="Normal 4 12 8 3" xfId="4660"/>
    <cellStyle name="Normal 4 12 8 4" xfId="4661"/>
    <cellStyle name="Normal 4 12 9" xfId="4662"/>
    <cellStyle name="Normal 4 12 9 2" xfId="4663"/>
    <cellStyle name="Normal 4 12 9 3" xfId="4664"/>
    <cellStyle name="Normal 4 12 9 4" xfId="4665"/>
    <cellStyle name="Normal 4 13" xfId="4666"/>
    <cellStyle name="Normal 4 13 10" xfId="4667"/>
    <cellStyle name="Normal 4 13 10 2" xfId="4668"/>
    <cellStyle name="Normal 4 13 10 3" xfId="4669"/>
    <cellStyle name="Normal 4 13 10 4" xfId="4670"/>
    <cellStyle name="Normal 4 13 11" xfId="4671"/>
    <cellStyle name="Normal 4 13 11 2" xfId="4672"/>
    <cellStyle name="Normal 4 13 11 3" xfId="4673"/>
    <cellStyle name="Normal 4 13 11 4" xfId="4674"/>
    <cellStyle name="Normal 4 13 12" xfId="4675"/>
    <cellStyle name="Normal 4 13 12 2" xfId="4676"/>
    <cellStyle name="Normal 4 13 12 3" xfId="4677"/>
    <cellStyle name="Normal 4 13 12 4" xfId="4678"/>
    <cellStyle name="Normal 4 13 13" xfId="4679"/>
    <cellStyle name="Normal 4 13 13 2" xfId="4680"/>
    <cellStyle name="Normal 4 13 13 3" xfId="4681"/>
    <cellStyle name="Normal 4 13 13 4" xfId="4682"/>
    <cellStyle name="Normal 4 13 14" xfId="4683"/>
    <cellStyle name="Normal 4 13 15" xfId="4684"/>
    <cellStyle name="Normal 4 13 16" xfId="4685"/>
    <cellStyle name="Normal 4 13 2" xfId="4686"/>
    <cellStyle name="Normal 4 13 2 2" xfId="4687"/>
    <cellStyle name="Normal 4 13 2 3" xfId="4688"/>
    <cellStyle name="Normal 4 13 2 4" xfId="4689"/>
    <cellStyle name="Normal 4 13 3" xfId="4690"/>
    <cellStyle name="Normal 4 13 3 2" xfId="4691"/>
    <cellStyle name="Normal 4 13 3 3" xfId="4692"/>
    <cellStyle name="Normal 4 13 3 4" xfId="4693"/>
    <cellStyle name="Normal 4 13 4" xfId="4694"/>
    <cellStyle name="Normal 4 13 4 2" xfId="4695"/>
    <cellStyle name="Normal 4 13 4 3" xfId="4696"/>
    <cellStyle name="Normal 4 13 4 4" xfId="4697"/>
    <cellStyle name="Normal 4 13 5" xfId="4698"/>
    <cellStyle name="Normal 4 13 5 2" xfId="4699"/>
    <cellStyle name="Normal 4 13 5 3" xfId="4700"/>
    <cellStyle name="Normal 4 13 5 4" xfId="4701"/>
    <cellStyle name="Normal 4 13 6" xfId="4702"/>
    <cellStyle name="Normal 4 13 6 2" xfId="4703"/>
    <cellStyle name="Normal 4 13 6 3" xfId="4704"/>
    <cellStyle name="Normal 4 13 6 4" xfId="4705"/>
    <cellStyle name="Normal 4 13 7" xfId="4706"/>
    <cellStyle name="Normal 4 13 7 2" xfId="4707"/>
    <cellStyle name="Normal 4 13 7 3" xfId="4708"/>
    <cellStyle name="Normal 4 13 7 4" xfId="4709"/>
    <cellStyle name="Normal 4 13 8" xfId="4710"/>
    <cellStyle name="Normal 4 13 8 2" xfId="4711"/>
    <cellStyle name="Normal 4 13 8 3" xfId="4712"/>
    <cellStyle name="Normal 4 13 8 4" xfId="4713"/>
    <cellStyle name="Normal 4 13 9" xfId="4714"/>
    <cellStyle name="Normal 4 13 9 2" xfId="4715"/>
    <cellStyle name="Normal 4 13 9 3" xfId="4716"/>
    <cellStyle name="Normal 4 13 9 4" xfId="4717"/>
    <cellStyle name="Normal 4 14" xfId="4718"/>
    <cellStyle name="Normal 4 14 10" xfId="4719"/>
    <cellStyle name="Normal 4 14 10 2" xfId="4720"/>
    <cellStyle name="Normal 4 14 10 3" xfId="4721"/>
    <cellStyle name="Normal 4 14 10 4" xfId="4722"/>
    <cellStyle name="Normal 4 14 11" xfId="4723"/>
    <cellStyle name="Normal 4 14 11 2" xfId="4724"/>
    <cellStyle name="Normal 4 14 11 3" xfId="4725"/>
    <cellStyle name="Normal 4 14 11 4" xfId="4726"/>
    <cellStyle name="Normal 4 14 12" xfId="4727"/>
    <cellStyle name="Normal 4 14 12 2" xfId="4728"/>
    <cellStyle name="Normal 4 14 12 3" xfId="4729"/>
    <cellStyle name="Normal 4 14 12 4" xfId="4730"/>
    <cellStyle name="Normal 4 14 13" xfId="4731"/>
    <cellStyle name="Normal 4 14 13 2" xfId="4732"/>
    <cellStyle name="Normal 4 14 13 3" xfId="4733"/>
    <cellStyle name="Normal 4 14 13 4" xfId="4734"/>
    <cellStyle name="Normal 4 14 14" xfId="4735"/>
    <cellStyle name="Normal 4 14 15" xfId="4736"/>
    <cellStyle name="Normal 4 14 16" xfId="4737"/>
    <cellStyle name="Normal 4 14 2" xfId="4738"/>
    <cellStyle name="Normal 4 14 2 2" xfId="4739"/>
    <cellStyle name="Normal 4 14 2 3" xfId="4740"/>
    <cellStyle name="Normal 4 14 2 4" xfId="4741"/>
    <cellStyle name="Normal 4 14 3" xfId="4742"/>
    <cellStyle name="Normal 4 14 3 2" xfId="4743"/>
    <cellStyle name="Normal 4 14 3 3" xfId="4744"/>
    <cellStyle name="Normal 4 14 3 4" xfId="4745"/>
    <cellStyle name="Normal 4 14 4" xfId="4746"/>
    <cellStyle name="Normal 4 14 4 2" xfId="4747"/>
    <cellStyle name="Normal 4 14 4 3" xfId="4748"/>
    <cellStyle name="Normal 4 14 4 4" xfId="4749"/>
    <cellStyle name="Normal 4 14 5" xfId="4750"/>
    <cellStyle name="Normal 4 14 5 2" xfId="4751"/>
    <cellStyle name="Normal 4 14 5 3" xfId="4752"/>
    <cellStyle name="Normal 4 14 5 4" xfId="4753"/>
    <cellStyle name="Normal 4 14 6" xfId="4754"/>
    <cellStyle name="Normal 4 14 6 2" xfId="4755"/>
    <cellStyle name="Normal 4 14 6 3" xfId="4756"/>
    <cellStyle name="Normal 4 14 6 4" xfId="4757"/>
    <cellStyle name="Normal 4 14 7" xfId="4758"/>
    <cellStyle name="Normal 4 14 7 2" xfId="4759"/>
    <cellStyle name="Normal 4 14 7 3" xfId="4760"/>
    <cellStyle name="Normal 4 14 7 4" xfId="4761"/>
    <cellStyle name="Normal 4 14 8" xfId="4762"/>
    <cellStyle name="Normal 4 14 8 2" xfId="4763"/>
    <cellStyle name="Normal 4 14 8 3" xfId="4764"/>
    <cellStyle name="Normal 4 14 8 4" xfId="4765"/>
    <cellStyle name="Normal 4 14 9" xfId="4766"/>
    <cellStyle name="Normal 4 14 9 2" xfId="4767"/>
    <cellStyle name="Normal 4 14 9 3" xfId="4768"/>
    <cellStyle name="Normal 4 14 9 4" xfId="4769"/>
    <cellStyle name="Normal 4 15" xfId="4770"/>
    <cellStyle name="Normal 4 15 10" xfId="4771"/>
    <cellStyle name="Normal 4 15 10 2" xfId="4772"/>
    <cellStyle name="Normal 4 15 10 3" xfId="4773"/>
    <cellStyle name="Normal 4 15 10 4" xfId="4774"/>
    <cellStyle name="Normal 4 15 11" xfId="4775"/>
    <cellStyle name="Normal 4 15 11 2" xfId="4776"/>
    <cellStyle name="Normal 4 15 11 3" xfId="4777"/>
    <cellStyle name="Normal 4 15 11 4" xfId="4778"/>
    <cellStyle name="Normal 4 15 12" xfId="4779"/>
    <cellStyle name="Normal 4 15 12 2" xfId="4780"/>
    <cellStyle name="Normal 4 15 12 3" xfId="4781"/>
    <cellStyle name="Normal 4 15 12 4" xfId="4782"/>
    <cellStyle name="Normal 4 15 13" xfId="4783"/>
    <cellStyle name="Normal 4 15 13 2" xfId="4784"/>
    <cellStyle name="Normal 4 15 13 3" xfId="4785"/>
    <cellStyle name="Normal 4 15 13 4" xfId="4786"/>
    <cellStyle name="Normal 4 15 14" xfId="4787"/>
    <cellStyle name="Normal 4 15 15" xfId="4788"/>
    <cellStyle name="Normal 4 15 16" xfId="4789"/>
    <cellStyle name="Normal 4 15 2" xfId="4790"/>
    <cellStyle name="Normal 4 15 2 2" xfId="4791"/>
    <cellStyle name="Normal 4 15 2 3" xfId="4792"/>
    <cellStyle name="Normal 4 15 2 4" xfId="4793"/>
    <cellStyle name="Normal 4 15 3" xfId="4794"/>
    <cellStyle name="Normal 4 15 3 2" xfId="4795"/>
    <cellStyle name="Normal 4 15 3 3" xfId="4796"/>
    <cellStyle name="Normal 4 15 3 4" xfId="4797"/>
    <cellStyle name="Normal 4 15 4" xfId="4798"/>
    <cellStyle name="Normal 4 15 4 2" xfId="4799"/>
    <cellStyle name="Normal 4 15 4 3" xfId="4800"/>
    <cellStyle name="Normal 4 15 4 4" xfId="4801"/>
    <cellStyle name="Normal 4 15 5" xfId="4802"/>
    <cellStyle name="Normal 4 15 5 2" xfId="4803"/>
    <cellStyle name="Normal 4 15 5 3" xfId="4804"/>
    <cellStyle name="Normal 4 15 5 4" xfId="4805"/>
    <cellStyle name="Normal 4 15 6" xfId="4806"/>
    <cellStyle name="Normal 4 15 6 2" xfId="4807"/>
    <cellStyle name="Normal 4 15 6 3" xfId="4808"/>
    <cellStyle name="Normal 4 15 6 4" xfId="4809"/>
    <cellStyle name="Normal 4 15 7" xfId="4810"/>
    <cellStyle name="Normal 4 15 7 2" xfId="4811"/>
    <cellStyle name="Normal 4 15 7 3" xfId="4812"/>
    <cellStyle name="Normal 4 15 7 4" xfId="4813"/>
    <cellStyle name="Normal 4 15 8" xfId="4814"/>
    <cellStyle name="Normal 4 15 8 2" xfId="4815"/>
    <cellStyle name="Normal 4 15 8 3" xfId="4816"/>
    <cellStyle name="Normal 4 15 8 4" xfId="4817"/>
    <cellStyle name="Normal 4 15 9" xfId="4818"/>
    <cellStyle name="Normal 4 15 9 2" xfId="4819"/>
    <cellStyle name="Normal 4 15 9 3" xfId="4820"/>
    <cellStyle name="Normal 4 15 9 4" xfId="4821"/>
    <cellStyle name="Normal 4 16" xfId="4822"/>
    <cellStyle name="Normal 4 16 10" xfId="4823"/>
    <cellStyle name="Normal 4 16 10 2" xfId="4824"/>
    <cellStyle name="Normal 4 16 10 3" xfId="4825"/>
    <cellStyle name="Normal 4 16 10 4" xfId="4826"/>
    <cellStyle name="Normal 4 16 11" xfId="4827"/>
    <cellStyle name="Normal 4 16 11 2" xfId="4828"/>
    <cellStyle name="Normal 4 16 11 3" xfId="4829"/>
    <cellStyle name="Normal 4 16 11 4" xfId="4830"/>
    <cellStyle name="Normal 4 16 12" xfId="4831"/>
    <cellStyle name="Normal 4 16 12 2" xfId="4832"/>
    <cellStyle name="Normal 4 16 12 3" xfId="4833"/>
    <cellStyle name="Normal 4 16 12 4" xfId="4834"/>
    <cellStyle name="Normal 4 16 13" xfId="4835"/>
    <cellStyle name="Normal 4 16 13 2" xfId="4836"/>
    <cellStyle name="Normal 4 16 13 3" xfId="4837"/>
    <cellStyle name="Normal 4 16 13 4" xfId="4838"/>
    <cellStyle name="Normal 4 16 14" xfId="4839"/>
    <cellStyle name="Normal 4 16 15" xfId="4840"/>
    <cellStyle name="Normal 4 16 16" xfId="4841"/>
    <cellStyle name="Normal 4 16 2" xfId="4842"/>
    <cellStyle name="Normal 4 16 2 2" xfId="4843"/>
    <cellStyle name="Normal 4 16 2 3" xfId="4844"/>
    <cellStyle name="Normal 4 16 2 4" xfId="4845"/>
    <cellStyle name="Normal 4 16 3" xfId="4846"/>
    <cellStyle name="Normal 4 16 3 2" xfId="4847"/>
    <cellStyle name="Normal 4 16 3 3" xfId="4848"/>
    <cellStyle name="Normal 4 16 3 4" xfId="4849"/>
    <cellStyle name="Normal 4 16 4" xfId="4850"/>
    <cellStyle name="Normal 4 16 4 2" xfId="4851"/>
    <cellStyle name="Normal 4 16 4 3" xfId="4852"/>
    <cellStyle name="Normal 4 16 4 4" xfId="4853"/>
    <cellStyle name="Normal 4 16 5" xfId="4854"/>
    <cellStyle name="Normal 4 16 5 2" xfId="4855"/>
    <cellStyle name="Normal 4 16 5 3" xfId="4856"/>
    <cellStyle name="Normal 4 16 5 4" xfId="4857"/>
    <cellStyle name="Normal 4 16 6" xfId="4858"/>
    <cellStyle name="Normal 4 16 6 2" xfId="4859"/>
    <cellStyle name="Normal 4 16 6 3" xfId="4860"/>
    <cellStyle name="Normal 4 16 6 4" xfId="4861"/>
    <cellStyle name="Normal 4 16 7" xfId="4862"/>
    <cellStyle name="Normal 4 16 7 2" xfId="4863"/>
    <cellStyle name="Normal 4 16 7 3" xfId="4864"/>
    <cellStyle name="Normal 4 16 7 4" xfId="4865"/>
    <cellStyle name="Normal 4 16 8" xfId="4866"/>
    <cellStyle name="Normal 4 16 8 2" xfId="4867"/>
    <cellStyle name="Normal 4 16 8 3" xfId="4868"/>
    <cellStyle name="Normal 4 16 8 4" xfId="4869"/>
    <cellStyle name="Normal 4 16 9" xfId="4870"/>
    <cellStyle name="Normal 4 16 9 2" xfId="4871"/>
    <cellStyle name="Normal 4 16 9 3" xfId="4872"/>
    <cellStyle name="Normal 4 16 9 4" xfId="4873"/>
    <cellStyle name="Normal 4 17" xfId="4874"/>
    <cellStyle name="Normal 4 17 10" xfId="4875"/>
    <cellStyle name="Normal 4 17 10 2" xfId="4876"/>
    <cellStyle name="Normal 4 17 10 3" xfId="4877"/>
    <cellStyle name="Normal 4 17 10 4" xfId="4878"/>
    <cellStyle name="Normal 4 17 11" xfId="4879"/>
    <cellStyle name="Normal 4 17 11 2" xfId="4880"/>
    <cellStyle name="Normal 4 17 11 3" xfId="4881"/>
    <cellStyle name="Normal 4 17 11 4" xfId="4882"/>
    <cellStyle name="Normal 4 17 12" xfId="4883"/>
    <cellStyle name="Normal 4 17 12 2" xfId="4884"/>
    <cellStyle name="Normal 4 17 12 3" xfId="4885"/>
    <cellStyle name="Normal 4 17 12 4" xfId="4886"/>
    <cellStyle name="Normal 4 17 13" xfId="4887"/>
    <cellStyle name="Normal 4 17 13 2" xfId="4888"/>
    <cellStyle name="Normal 4 17 13 3" xfId="4889"/>
    <cellStyle name="Normal 4 17 13 4" xfId="4890"/>
    <cellStyle name="Normal 4 17 14" xfId="4891"/>
    <cellStyle name="Normal 4 17 15" xfId="4892"/>
    <cellStyle name="Normal 4 17 16" xfId="4893"/>
    <cellStyle name="Normal 4 17 2" xfId="4894"/>
    <cellStyle name="Normal 4 17 2 2" xfId="4895"/>
    <cellStyle name="Normal 4 17 2 3" xfId="4896"/>
    <cellStyle name="Normal 4 17 2 4" xfId="4897"/>
    <cellStyle name="Normal 4 17 3" xfId="4898"/>
    <cellStyle name="Normal 4 17 3 2" xfId="4899"/>
    <cellStyle name="Normal 4 17 3 3" xfId="4900"/>
    <cellStyle name="Normal 4 17 3 4" xfId="4901"/>
    <cellStyle name="Normal 4 17 4" xfId="4902"/>
    <cellStyle name="Normal 4 17 4 2" xfId="4903"/>
    <cellStyle name="Normal 4 17 4 3" xfId="4904"/>
    <cellStyle name="Normal 4 17 4 4" xfId="4905"/>
    <cellStyle name="Normal 4 17 5" xfId="4906"/>
    <cellStyle name="Normal 4 17 5 2" xfId="4907"/>
    <cellStyle name="Normal 4 17 5 3" xfId="4908"/>
    <cellStyle name="Normal 4 17 5 4" xfId="4909"/>
    <cellStyle name="Normal 4 17 6" xfId="4910"/>
    <cellStyle name="Normal 4 17 6 2" xfId="4911"/>
    <cellStyle name="Normal 4 17 6 3" xfId="4912"/>
    <cellStyle name="Normal 4 17 6 4" xfId="4913"/>
    <cellStyle name="Normal 4 17 7" xfId="4914"/>
    <cellStyle name="Normal 4 17 7 2" xfId="4915"/>
    <cellStyle name="Normal 4 17 7 3" xfId="4916"/>
    <cellStyle name="Normal 4 17 7 4" xfId="4917"/>
    <cellStyle name="Normal 4 17 8" xfId="4918"/>
    <cellStyle name="Normal 4 17 8 2" xfId="4919"/>
    <cellStyle name="Normal 4 17 8 3" xfId="4920"/>
    <cellStyle name="Normal 4 17 8 4" xfId="4921"/>
    <cellStyle name="Normal 4 17 9" xfId="4922"/>
    <cellStyle name="Normal 4 17 9 2" xfId="4923"/>
    <cellStyle name="Normal 4 17 9 3" xfId="4924"/>
    <cellStyle name="Normal 4 17 9 4" xfId="4925"/>
    <cellStyle name="Normal 4 18" xfId="4926"/>
    <cellStyle name="Normal 4 18 10" xfId="4927"/>
    <cellStyle name="Normal 4 18 10 2" xfId="4928"/>
    <cellStyle name="Normal 4 18 10 3" xfId="4929"/>
    <cellStyle name="Normal 4 18 10 4" xfId="4930"/>
    <cellStyle name="Normal 4 18 11" xfId="4931"/>
    <cellStyle name="Normal 4 18 11 2" xfId="4932"/>
    <cellStyle name="Normal 4 18 11 3" xfId="4933"/>
    <cellStyle name="Normal 4 18 11 4" xfId="4934"/>
    <cellStyle name="Normal 4 18 12" xfId="4935"/>
    <cellStyle name="Normal 4 18 12 2" xfId="4936"/>
    <cellStyle name="Normal 4 18 12 3" xfId="4937"/>
    <cellStyle name="Normal 4 18 12 4" xfId="4938"/>
    <cellStyle name="Normal 4 18 13" xfId="4939"/>
    <cellStyle name="Normal 4 18 13 2" xfId="4940"/>
    <cellStyle name="Normal 4 18 13 3" xfId="4941"/>
    <cellStyle name="Normal 4 18 13 4" xfId="4942"/>
    <cellStyle name="Normal 4 18 14" xfId="4943"/>
    <cellStyle name="Normal 4 18 15" xfId="4944"/>
    <cellStyle name="Normal 4 18 16" xfId="4945"/>
    <cellStyle name="Normal 4 18 2" xfId="4946"/>
    <cellStyle name="Normal 4 18 2 2" xfId="4947"/>
    <cellStyle name="Normal 4 18 2 3" xfId="4948"/>
    <cellStyle name="Normal 4 18 2 4" xfId="4949"/>
    <cellStyle name="Normal 4 18 3" xfId="4950"/>
    <cellStyle name="Normal 4 18 3 2" xfId="4951"/>
    <cellStyle name="Normal 4 18 3 3" xfId="4952"/>
    <cellStyle name="Normal 4 18 3 4" xfId="4953"/>
    <cellStyle name="Normal 4 18 4" xfId="4954"/>
    <cellStyle name="Normal 4 18 4 2" xfId="4955"/>
    <cellStyle name="Normal 4 18 4 3" xfId="4956"/>
    <cellStyle name="Normal 4 18 4 4" xfId="4957"/>
    <cellStyle name="Normal 4 18 5" xfId="4958"/>
    <cellStyle name="Normal 4 18 5 2" xfId="4959"/>
    <cellStyle name="Normal 4 18 5 3" xfId="4960"/>
    <cellStyle name="Normal 4 18 5 4" xfId="4961"/>
    <cellStyle name="Normal 4 18 6" xfId="4962"/>
    <cellStyle name="Normal 4 18 6 2" xfId="4963"/>
    <cellStyle name="Normal 4 18 6 3" xfId="4964"/>
    <cellStyle name="Normal 4 18 6 4" xfId="4965"/>
    <cellStyle name="Normal 4 18 7" xfId="4966"/>
    <cellStyle name="Normal 4 18 7 2" xfId="4967"/>
    <cellStyle name="Normal 4 18 7 3" xfId="4968"/>
    <cellStyle name="Normal 4 18 7 4" xfId="4969"/>
    <cellStyle name="Normal 4 18 8" xfId="4970"/>
    <cellStyle name="Normal 4 18 8 2" xfId="4971"/>
    <cellStyle name="Normal 4 18 8 3" xfId="4972"/>
    <cellStyle name="Normal 4 18 8 4" xfId="4973"/>
    <cellStyle name="Normal 4 18 9" xfId="4974"/>
    <cellStyle name="Normal 4 18 9 2" xfId="4975"/>
    <cellStyle name="Normal 4 18 9 3" xfId="4976"/>
    <cellStyle name="Normal 4 18 9 4" xfId="4977"/>
    <cellStyle name="Normal 4 19" xfId="4978"/>
    <cellStyle name="Normal 4 19 10" xfId="4979"/>
    <cellStyle name="Normal 4 19 10 2" xfId="4980"/>
    <cellStyle name="Normal 4 19 10 3" xfId="4981"/>
    <cellStyle name="Normal 4 19 10 4" xfId="4982"/>
    <cellStyle name="Normal 4 19 11" xfId="4983"/>
    <cellStyle name="Normal 4 19 11 2" xfId="4984"/>
    <cellStyle name="Normal 4 19 11 3" xfId="4985"/>
    <cellStyle name="Normal 4 19 11 4" xfId="4986"/>
    <cellStyle name="Normal 4 19 12" xfId="4987"/>
    <cellStyle name="Normal 4 19 12 2" xfId="4988"/>
    <cellStyle name="Normal 4 19 12 3" xfId="4989"/>
    <cellStyle name="Normal 4 19 12 4" xfId="4990"/>
    <cellStyle name="Normal 4 19 13" xfId="4991"/>
    <cellStyle name="Normal 4 19 13 2" xfId="4992"/>
    <cellStyle name="Normal 4 19 13 3" xfId="4993"/>
    <cellStyle name="Normal 4 19 13 4" xfId="4994"/>
    <cellStyle name="Normal 4 19 14" xfId="4995"/>
    <cellStyle name="Normal 4 19 15" xfId="4996"/>
    <cellStyle name="Normal 4 19 16" xfId="4997"/>
    <cellStyle name="Normal 4 19 2" xfId="4998"/>
    <cellStyle name="Normal 4 19 2 2" xfId="4999"/>
    <cellStyle name="Normal 4 19 2 3" xfId="5000"/>
    <cellStyle name="Normal 4 19 2 4" xfId="5001"/>
    <cellStyle name="Normal 4 19 3" xfId="5002"/>
    <cellStyle name="Normal 4 19 3 2" xfId="5003"/>
    <cellStyle name="Normal 4 19 3 3" xfId="5004"/>
    <cellStyle name="Normal 4 19 3 4" xfId="5005"/>
    <cellStyle name="Normal 4 19 4" xfId="5006"/>
    <cellStyle name="Normal 4 19 4 2" xfId="5007"/>
    <cellStyle name="Normal 4 19 4 3" xfId="5008"/>
    <cellStyle name="Normal 4 19 4 4" xfId="5009"/>
    <cellStyle name="Normal 4 19 5" xfId="5010"/>
    <cellStyle name="Normal 4 19 5 2" xfId="5011"/>
    <cellStyle name="Normal 4 19 5 3" xfId="5012"/>
    <cellStyle name="Normal 4 19 5 4" xfId="5013"/>
    <cellStyle name="Normal 4 19 6" xfId="5014"/>
    <cellStyle name="Normal 4 19 6 2" xfId="5015"/>
    <cellStyle name="Normal 4 19 6 3" xfId="5016"/>
    <cellStyle name="Normal 4 19 6 4" xfId="5017"/>
    <cellStyle name="Normal 4 19 7" xfId="5018"/>
    <cellStyle name="Normal 4 19 7 2" xfId="5019"/>
    <cellStyle name="Normal 4 19 7 3" xfId="5020"/>
    <cellStyle name="Normal 4 19 7 4" xfId="5021"/>
    <cellStyle name="Normal 4 19 8" xfId="5022"/>
    <cellStyle name="Normal 4 19 8 2" xfId="5023"/>
    <cellStyle name="Normal 4 19 8 3" xfId="5024"/>
    <cellStyle name="Normal 4 19 8 4" xfId="5025"/>
    <cellStyle name="Normal 4 19 9" xfId="5026"/>
    <cellStyle name="Normal 4 19 9 2" xfId="5027"/>
    <cellStyle name="Normal 4 19 9 3" xfId="5028"/>
    <cellStyle name="Normal 4 19 9 4" xfId="5029"/>
    <cellStyle name="Normal 4 2" xfId="5030"/>
    <cellStyle name="Normal 4 2 10" xfId="5031"/>
    <cellStyle name="Normal 4 2 10 10" xfId="5032"/>
    <cellStyle name="Normal 4 2 10 10 2" xfId="5033"/>
    <cellStyle name="Normal 4 2 10 10 3" xfId="5034"/>
    <cellStyle name="Normal 4 2 10 10 4" xfId="5035"/>
    <cellStyle name="Normal 4 2 10 11" xfId="5036"/>
    <cellStyle name="Normal 4 2 10 11 2" xfId="5037"/>
    <cellStyle name="Normal 4 2 10 11 3" xfId="5038"/>
    <cellStyle name="Normal 4 2 10 11 4" xfId="5039"/>
    <cellStyle name="Normal 4 2 10 12" xfId="5040"/>
    <cellStyle name="Normal 4 2 10 12 2" xfId="5041"/>
    <cellStyle name="Normal 4 2 10 12 3" xfId="5042"/>
    <cellStyle name="Normal 4 2 10 12 4" xfId="5043"/>
    <cellStyle name="Normal 4 2 10 13" xfId="5044"/>
    <cellStyle name="Normal 4 2 10 13 2" xfId="5045"/>
    <cellStyle name="Normal 4 2 10 13 3" xfId="5046"/>
    <cellStyle name="Normal 4 2 10 13 4" xfId="5047"/>
    <cellStyle name="Normal 4 2 10 14" xfId="5048"/>
    <cellStyle name="Normal 4 2 10 15" xfId="5049"/>
    <cellStyle name="Normal 4 2 10 16" xfId="5050"/>
    <cellStyle name="Normal 4 2 10 2" xfId="5051"/>
    <cellStyle name="Normal 4 2 10 2 2" xfId="5052"/>
    <cellStyle name="Normal 4 2 10 2 3" xfId="5053"/>
    <cellStyle name="Normal 4 2 10 2 4" xfId="5054"/>
    <cellStyle name="Normal 4 2 10 3" xfId="5055"/>
    <cellStyle name="Normal 4 2 10 3 2" xfId="5056"/>
    <cellStyle name="Normal 4 2 10 3 3" xfId="5057"/>
    <cellStyle name="Normal 4 2 10 3 4" xfId="5058"/>
    <cellStyle name="Normal 4 2 10 4" xfId="5059"/>
    <cellStyle name="Normal 4 2 10 4 2" xfId="5060"/>
    <cellStyle name="Normal 4 2 10 4 3" xfId="5061"/>
    <cellStyle name="Normal 4 2 10 4 4" xfId="5062"/>
    <cellStyle name="Normal 4 2 10 5" xfId="5063"/>
    <cellStyle name="Normal 4 2 10 5 2" xfId="5064"/>
    <cellStyle name="Normal 4 2 10 5 3" xfId="5065"/>
    <cellStyle name="Normal 4 2 10 5 4" xfId="5066"/>
    <cellStyle name="Normal 4 2 10 6" xfId="5067"/>
    <cellStyle name="Normal 4 2 10 6 2" xfId="5068"/>
    <cellStyle name="Normal 4 2 10 6 3" xfId="5069"/>
    <cellStyle name="Normal 4 2 10 6 4" xfId="5070"/>
    <cellStyle name="Normal 4 2 10 7" xfId="5071"/>
    <cellStyle name="Normal 4 2 10 7 2" xfId="5072"/>
    <cellStyle name="Normal 4 2 10 7 3" xfId="5073"/>
    <cellStyle name="Normal 4 2 10 7 4" xfId="5074"/>
    <cellStyle name="Normal 4 2 10 8" xfId="5075"/>
    <cellStyle name="Normal 4 2 10 8 2" xfId="5076"/>
    <cellStyle name="Normal 4 2 10 8 3" xfId="5077"/>
    <cellStyle name="Normal 4 2 10 8 4" xfId="5078"/>
    <cellStyle name="Normal 4 2 10 9" xfId="5079"/>
    <cellStyle name="Normal 4 2 10 9 2" xfId="5080"/>
    <cellStyle name="Normal 4 2 10 9 3" xfId="5081"/>
    <cellStyle name="Normal 4 2 10 9 4" xfId="5082"/>
    <cellStyle name="Normal 4 2 11" xfId="5083"/>
    <cellStyle name="Normal 4 2 11 10" xfId="5084"/>
    <cellStyle name="Normal 4 2 11 10 2" xfId="5085"/>
    <cellStyle name="Normal 4 2 11 10 3" xfId="5086"/>
    <cellStyle name="Normal 4 2 11 10 4" xfId="5087"/>
    <cellStyle name="Normal 4 2 11 11" xfId="5088"/>
    <cellStyle name="Normal 4 2 11 11 2" xfId="5089"/>
    <cellStyle name="Normal 4 2 11 11 3" xfId="5090"/>
    <cellStyle name="Normal 4 2 11 11 4" xfId="5091"/>
    <cellStyle name="Normal 4 2 11 12" xfId="5092"/>
    <cellStyle name="Normal 4 2 11 12 2" xfId="5093"/>
    <cellStyle name="Normal 4 2 11 12 3" xfId="5094"/>
    <cellStyle name="Normal 4 2 11 12 4" xfId="5095"/>
    <cellStyle name="Normal 4 2 11 13" xfId="5096"/>
    <cellStyle name="Normal 4 2 11 13 2" xfId="5097"/>
    <cellStyle name="Normal 4 2 11 13 3" xfId="5098"/>
    <cellStyle name="Normal 4 2 11 13 4" xfId="5099"/>
    <cellStyle name="Normal 4 2 11 14" xfId="5100"/>
    <cellStyle name="Normal 4 2 11 15" xfId="5101"/>
    <cellStyle name="Normal 4 2 11 16" xfId="5102"/>
    <cellStyle name="Normal 4 2 11 2" xfId="5103"/>
    <cellStyle name="Normal 4 2 11 2 2" xfId="5104"/>
    <cellStyle name="Normal 4 2 11 2 3" xfId="5105"/>
    <cellStyle name="Normal 4 2 11 2 4" xfId="5106"/>
    <cellStyle name="Normal 4 2 11 3" xfId="5107"/>
    <cellStyle name="Normal 4 2 11 3 2" xfId="5108"/>
    <cellStyle name="Normal 4 2 11 3 3" xfId="5109"/>
    <cellStyle name="Normal 4 2 11 3 4" xfId="5110"/>
    <cellStyle name="Normal 4 2 11 4" xfId="5111"/>
    <cellStyle name="Normal 4 2 11 4 2" xfId="5112"/>
    <cellStyle name="Normal 4 2 11 4 3" xfId="5113"/>
    <cellStyle name="Normal 4 2 11 4 4" xfId="5114"/>
    <cellStyle name="Normal 4 2 11 5" xfId="5115"/>
    <cellStyle name="Normal 4 2 11 5 2" xfId="5116"/>
    <cellStyle name="Normal 4 2 11 5 3" xfId="5117"/>
    <cellStyle name="Normal 4 2 11 5 4" xfId="5118"/>
    <cellStyle name="Normal 4 2 11 6" xfId="5119"/>
    <cellStyle name="Normal 4 2 11 6 2" xfId="5120"/>
    <cellStyle name="Normal 4 2 11 6 3" xfId="5121"/>
    <cellStyle name="Normal 4 2 11 6 4" xfId="5122"/>
    <cellStyle name="Normal 4 2 11 7" xfId="5123"/>
    <cellStyle name="Normal 4 2 11 7 2" xfId="5124"/>
    <cellStyle name="Normal 4 2 11 7 3" xfId="5125"/>
    <cellStyle name="Normal 4 2 11 7 4" xfId="5126"/>
    <cellStyle name="Normal 4 2 11 8" xfId="5127"/>
    <cellStyle name="Normal 4 2 11 8 2" xfId="5128"/>
    <cellStyle name="Normal 4 2 11 8 3" xfId="5129"/>
    <cellStyle name="Normal 4 2 11 8 4" xfId="5130"/>
    <cellStyle name="Normal 4 2 11 9" xfId="5131"/>
    <cellStyle name="Normal 4 2 11 9 2" xfId="5132"/>
    <cellStyle name="Normal 4 2 11 9 3" xfId="5133"/>
    <cellStyle name="Normal 4 2 11 9 4" xfId="5134"/>
    <cellStyle name="Normal 4 2 12" xfId="5135"/>
    <cellStyle name="Normal 4 2 12 10" xfId="5136"/>
    <cellStyle name="Normal 4 2 12 10 2" xfId="5137"/>
    <cellStyle name="Normal 4 2 12 10 3" xfId="5138"/>
    <cellStyle name="Normal 4 2 12 10 4" xfId="5139"/>
    <cellStyle name="Normal 4 2 12 11" xfId="5140"/>
    <cellStyle name="Normal 4 2 12 11 2" xfId="5141"/>
    <cellStyle name="Normal 4 2 12 11 3" xfId="5142"/>
    <cellStyle name="Normal 4 2 12 11 4" xfId="5143"/>
    <cellStyle name="Normal 4 2 12 12" xfId="5144"/>
    <cellStyle name="Normal 4 2 12 12 2" xfId="5145"/>
    <cellStyle name="Normal 4 2 12 12 3" xfId="5146"/>
    <cellStyle name="Normal 4 2 12 12 4" xfId="5147"/>
    <cellStyle name="Normal 4 2 12 13" xfId="5148"/>
    <cellStyle name="Normal 4 2 12 13 2" xfId="5149"/>
    <cellStyle name="Normal 4 2 12 13 3" xfId="5150"/>
    <cellStyle name="Normal 4 2 12 13 4" xfId="5151"/>
    <cellStyle name="Normal 4 2 12 14" xfId="5152"/>
    <cellStyle name="Normal 4 2 12 15" xfId="5153"/>
    <cellStyle name="Normal 4 2 12 16" xfId="5154"/>
    <cellStyle name="Normal 4 2 12 2" xfId="5155"/>
    <cellStyle name="Normal 4 2 12 2 2" xfId="5156"/>
    <cellStyle name="Normal 4 2 12 2 3" xfId="5157"/>
    <cellStyle name="Normal 4 2 12 2 4" xfId="5158"/>
    <cellStyle name="Normal 4 2 12 3" xfId="5159"/>
    <cellStyle name="Normal 4 2 12 3 2" xfId="5160"/>
    <cellStyle name="Normal 4 2 12 3 3" xfId="5161"/>
    <cellStyle name="Normal 4 2 12 3 4" xfId="5162"/>
    <cellStyle name="Normal 4 2 12 4" xfId="5163"/>
    <cellStyle name="Normal 4 2 12 4 2" xfId="5164"/>
    <cellStyle name="Normal 4 2 12 4 3" xfId="5165"/>
    <cellStyle name="Normal 4 2 12 4 4" xfId="5166"/>
    <cellStyle name="Normal 4 2 12 5" xfId="5167"/>
    <cellStyle name="Normal 4 2 12 5 2" xfId="5168"/>
    <cellStyle name="Normal 4 2 12 5 3" xfId="5169"/>
    <cellStyle name="Normal 4 2 12 5 4" xfId="5170"/>
    <cellStyle name="Normal 4 2 12 6" xfId="5171"/>
    <cellStyle name="Normal 4 2 12 6 2" xfId="5172"/>
    <cellStyle name="Normal 4 2 12 6 3" xfId="5173"/>
    <cellStyle name="Normal 4 2 12 6 4" xfId="5174"/>
    <cellStyle name="Normal 4 2 12 7" xfId="5175"/>
    <cellStyle name="Normal 4 2 12 7 2" xfId="5176"/>
    <cellStyle name="Normal 4 2 12 7 3" xfId="5177"/>
    <cellStyle name="Normal 4 2 12 7 4" xfId="5178"/>
    <cellStyle name="Normal 4 2 12 8" xfId="5179"/>
    <cellStyle name="Normal 4 2 12 8 2" xfId="5180"/>
    <cellStyle name="Normal 4 2 12 8 3" xfId="5181"/>
    <cellStyle name="Normal 4 2 12 8 4" xfId="5182"/>
    <cellStyle name="Normal 4 2 12 9" xfId="5183"/>
    <cellStyle name="Normal 4 2 12 9 2" xfId="5184"/>
    <cellStyle name="Normal 4 2 12 9 3" xfId="5185"/>
    <cellStyle name="Normal 4 2 12 9 4" xfId="5186"/>
    <cellStyle name="Normal 4 2 13" xfId="5187"/>
    <cellStyle name="Normal 4 2 13 10" xfId="5188"/>
    <cellStyle name="Normal 4 2 13 10 2" xfId="5189"/>
    <cellStyle name="Normal 4 2 13 10 3" xfId="5190"/>
    <cellStyle name="Normal 4 2 13 10 4" xfId="5191"/>
    <cellStyle name="Normal 4 2 13 11" xfId="5192"/>
    <cellStyle name="Normal 4 2 13 11 2" xfId="5193"/>
    <cellStyle name="Normal 4 2 13 11 3" xfId="5194"/>
    <cellStyle name="Normal 4 2 13 11 4" xfId="5195"/>
    <cellStyle name="Normal 4 2 13 12" xfId="5196"/>
    <cellStyle name="Normal 4 2 13 12 2" xfId="5197"/>
    <cellStyle name="Normal 4 2 13 12 3" xfId="5198"/>
    <cellStyle name="Normal 4 2 13 12 4" xfId="5199"/>
    <cellStyle name="Normal 4 2 13 13" xfId="5200"/>
    <cellStyle name="Normal 4 2 13 13 2" xfId="5201"/>
    <cellStyle name="Normal 4 2 13 13 3" xfId="5202"/>
    <cellStyle name="Normal 4 2 13 13 4" xfId="5203"/>
    <cellStyle name="Normal 4 2 13 14" xfId="5204"/>
    <cellStyle name="Normal 4 2 13 15" xfId="5205"/>
    <cellStyle name="Normal 4 2 13 16" xfId="5206"/>
    <cellStyle name="Normal 4 2 13 2" xfId="5207"/>
    <cellStyle name="Normal 4 2 13 2 2" xfId="5208"/>
    <cellStyle name="Normal 4 2 13 2 3" xfId="5209"/>
    <cellStyle name="Normal 4 2 13 2 4" xfId="5210"/>
    <cellStyle name="Normal 4 2 13 3" xfId="5211"/>
    <cellStyle name="Normal 4 2 13 3 2" xfId="5212"/>
    <cellStyle name="Normal 4 2 13 3 3" xfId="5213"/>
    <cellStyle name="Normal 4 2 13 3 4" xfId="5214"/>
    <cellStyle name="Normal 4 2 13 4" xfId="5215"/>
    <cellStyle name="Normal 4 2 13 4 2" xfId="5216"/>
    <cellStyle name="Normal 4 2 13 4 3" xfId="5217"/>
    <cellStyle name="Normal 4 2 13 4 4" xfId="5218"/>
    <cellStyle name="Normal 4 2 13 5" xfId="5219"/>
    <cellStyle name="Normal 4 2 13 5 2" xfId="5220"/>
    <cellStyle name="Normal 4 2 13 5 3" xfId="5221"/>
    <cellStyle name="Normal 4 2 13 5 4" xfId="5222"/>
    <cellStyle name="Normal 4 2 13 6" xfId="5223"/>
    <cellStyle name="Normal 4 2 13 6 2" xfId="5224"/>
    <cellStyle name="Normal 4 2 13 6 3" xfId="5225"/>
    <cellStyle name="Normal 4 2 13 6 4" xfId="5226"/>
    <cellStyle name="Normal 4 2 13 7" xfId="5227"/>
    <cellStyle name="Normal 4 2 13 7 2" xfId="5228"/>
    <cellStyle name="Normal 4 2 13 7 3" xfId="5229"/>
    <cellStyle name="Normal 4 2 13 7 4" xfId="5230"/>
    <cellStyle name="Normal 4 2 13 8" xfId="5231"/>
    <cellStyle name="Normal 4 2 13 8 2" xfId="5232"/>
    <cellStyle name="Normal 4 2 13 8 3" xfId="5233"/>
    <cellStyle name="Normal 4 2 13 8 4" xfId="5234"/>
    <cellStyle name="Normal 4 2 13 9" xfId="5235"/>
    <cellStyle name="Normal 4 2 13 9 2" xfId="5236"/>
    <cellStyle name="Normal 4 2 13 9 3" xfId="5237"/>
    <cellStyle name="Normal 4 2 13 9 4" xfId="5238"/>
    <cellStyle name="Normal 4 2 14" xfId="5239"/>
    <cellStyle name="Normal 4 2 14 10" xfId="5240"/>
    <cellStyle name="Normal 4 2 14 10 2" xfId="5241"/>
    <cellStyle name="Normal 4 2 14 10 3" xfId="5242"/>
    <cellStyle name="Normal 4 2 14 10 4" xfId="5243"/>
    <cellStyle name="Normal 4 2 14 11" xfId="5244"/>
    <cellStyle name="Normal 4 2 14 11 2" xfId="5245"/>
    <cellStyle name="Normal 4 2 14 11 3" xfId="5246"/>
    <cellStyle name="Normal 4 2 14 11 4" xfId="5247"/>
    <cellStyle name="Normal 4 2 14 12" xfId="5248"/>
    <cellStyle name="Normal 4 2 14 12 2" xfId="5249"/>
    <cellStyle name="Normal 4 2 14 12 3" xfId="5250"/>
    <cellStyle name="Normal 4 2 14 12 4" xfId="5251"/>
    <cellStyle name="Normal 4 2 14 13" xfId="5252"/>
    <cellStyle name="Normal 4 2 14 13 2" xfId="5253"/>
    <cellStyle name="Normal 4 2 14 13 3" xfId="5254"/>
    <cellStyle name="Normal 4 2 14 13 4" xfId="5255"/>
    <cellStyle name="Normal 4 2 14 14" xfId="5256"/>
    <cellStyle name="Normal 4 2 14 15" xfId="5257"/>
    <cellStyle name="Normal 4 2 14 16" xfId="5258"/>
    <cellStyle name="Normal 4 2 14 2" xfId="5259"/>
    <cellStyle name="Normal 4 2 14 2 2" xfId="5260"/>
    <cellStyle name="Normal 4 2 14 2 3" xfId="5261"/>
    <cellStyle name="Normal 4 2 14 2 4" xfId="5262"/>
    <cellStyle name="Normal 4 2 14 3" xfId="5263"/>
    <cellStyle name="Normal 4 2 14 3 2" xfId="5264"/>
    <cellStyle name="Normal 4 2 14 3 3" xfId="5265"/>
    <cellStyle name="Normal 4 2 14 3 4" xfId="5266"/>
    <cellStyle name="Normal 4 2 14 4" xfId="5267"/>
    <cellStyle name="Normal 4 2 14 4 2" xfId="5268"/>
    <cellStyle name="Normal 4 2 14 4 3" xfId="5269"/>
    <cellStyle name="Normal 4 2 14 4 4" xfId="5270"/>
    <cellStyle name="Normal 4 2 14 5" xfId="5271"/>
    <cellStyle name="Normal 4 2 14 5 2" xfId="5272"/>
    <cellStyle name="Normal 4 2 14 5 3" xfId="5273"/>
    <cellStyle name="Normal 4 2 14 5 4" xfId="5274"/>
    <cellStyle name="Normal 4 2 14 6" xfId="5275"/>
    <cellStyle name="Normal 4 2 14 6 2" xfId="5276"/>
    <cellStyle name="Normal 4 2 14 6 3" xfId="5277"/>
    <cellStyle name="Normal 4 2 14 6 4" xfId="5278"/>
    <cellStyle name="Normal 4 2 14 7" xfId="5279"/>
    <cellStyle name="Normal 4 2 14 7 2" xfId="5280"/>
    <cellStyle name="Normal 4 2 14 7 3" xfId="5281"/>
    <cellStyle name="Normal 4 2 14 7 4" xfId="5282"/>
    <cellStyle name="Normal 4 2 14 8" xfId="5283"/>
    <cellStyle name="Normal 4 2 14 8 2" xfId="5284"/>
    <cellStyle name="Normal 4 2 14 8 3" xfId="5285"/>
    <cellStyle name="Normal 4 2 14 8 4" xfId="5286"/>
    <cellStyle name="Normal 4 2 14 9" xfId="5287"/>
    <cellStyle name="Normal 4 2 14 9 2" xfId="5288"/>
    <cellStyle name="Normal 4 2 14 9 3" xfId="5289"/>
    <cellStyle name="Normal 4 2 14 9 4" xfId="5290"/>
    <cellStyle name="Normal 4 2 15" xfId="5291"/>
    <cellStyle name="Normal 4 2 15 10" xfId="5292"/>
    <cellStyle name="Normal 4 2 15 10 2" xfId="5293"/>
    <cellStyle name="Normal 4 2 15 10 3" xfId="5294"/>
    <cellStyle name="Normal 4 2 15 10 4" xfId="5295"/>
    <cellStyle name="Normal 4 2 15 11" xfId="5296"/>
    <cellStyle name="Normal 4 2 15 11 2" xfId="5297"/>
    <cellStyle name="Normal 4 2 15 11 3" xfId="5298"/>
    <cellStyle name="Normal 4 2 15 11 4" xfId="5299"/>
    <cellStyle name="Normal 4 2 15 12" xfId="5300"/>
    <cellStyle name="Normal 4 2 15 12 2" xfId="5301"/>
    <cellStyle name="Normal 4 2 15 12 3" xfId="5302"/>
    <cellStyle name="Normal 4 2 15 12 4" xfId="5303"/>
    <cellStyle name="Normal 4 2 15 13" xfId="5304"/>
    <cellStyle name="Normal 4 2 15 13 2" xfId="5305"/>
    <cellStyle name="Normal 4 2 15 13 3" xfId="5306"/>
    <cellStyle name="Normal 4 2 15 13 4" xfId="5307"/>
    <cellStyle name="Normal 4 2 15 14" xfId="5308"/>
    <cellStyle name="Normal 4 2 15 15" xfId="5309"/>
    <cellStyle name="Normal 4 2 15 16" xfId="5310"/>
    <cellStyle name="Normal 4 2 15 2" xfId="5311"/>
    <cellStyle name="Normal 4 2 15 2 2" xfId="5312"/>
    <cellStyle name="Normal 4 2 15 2 3" xfId="5313"/>
    <cellStyle name="Normal 4 2 15 2 4" xfId="5314"/>
    <cellStyle name="Normal 4 2 15 3" xfId="5315"/>
    <cellStyle name="Normal 4 2 15 3 2" xfId="5316"/>
    <cellStyle name="Normal 4 2 15 3 3" xfId="5317"/>
    <cellStyle name="Normal 4 2 15 3 4" xfId="5318"/>
    <cellStyle name="Normal 4 2 15 4" xfId="5319"/>
    <cellStyle name="Normal 4 2 15 4 2" xfId="5320"/>
    <cellStyle name="Normal 4 2 15 4 3" xfId="5321"/>
    <cellStyle name="Normal 4 2 15 4 4" xfId="5322"/>
    <cellStyle name="Normal 4 2 15 5" xfId="5323"/>
    <cellStyle name="Normal 4 2 15 5 2" xfId="5324"/>
    <cellStyle name="Normal 4 2 15 5 3" xfId="5325"/>
    <cellStyle name="Normal 4 2 15 5 4" xfId="5326"/>
    <cellStyle name="Normal 4 2 15 6" xfId="5327"/>
    <cellStyle name="Normal 4 2 15 6 2" xfId="5328"/>
    <cellStyle name="Normal 4 2 15 6 3" xfId="5329"/>
    <cellStyle name="Normal 4 2 15 6 4" xfId="5330"/>
    <cellStyle name="Normal 4 2 15 7" xfId="5331"/>
    <cellStyle name="Normal 4 2 15 7 2" xfId="5332"/>
    <cellStyle name="Normal 4 2 15 7 3" xfId="5333"/>
    <cellStyle name="Normal 4 2 15 7 4" xfId="5334"/>
    <cellStyle name="Normal 4 2 15 8" xfId="5335"/>
    <cellStyle name="Normal 4 2 15 8 2" xfId="5336"/>
    <cellStyle name="Normal 4 2 15 8 3" xfId="5337"/>
    <cellStyle name="Normal 4 2 15 8 4" xfId="5338"/>
    <cellStyle name="Normal 4 2 15 9" xfId="5339"/>
    <cellStyle name="Normal 4 2 15 9 2" xfId="5340"/>
    <cellStyle name="Normal 4 2 15 9 3" xfId="5341"/>
    <cellStyle name="Normal 4 2 15 9 4" xfId="5342"/>
    <cellStyle name="Normal 4 2 16" xfId="5343"/>
    <cellStyle name="Normal 4 2 16 10" xfId="5344"/>
    <cellStyle name="Normal 4 2 16 10 2" xfId="5345"/>
    <cellStyle name="Normal 4 2 16 10 3" xfId="5346"/>
    <cellStyle name="Normal 4 2 16 10 4" xfId="5347"/>
    <cellStyle name="Normal 4 2 16 11" xfId="5348"/>
    <cellStyle name="Normal 4 2 16 11 2" xfId="5349"/>
    <cellStyle name="Normal 4 2 16 11 3" xfId="5350"/>
    <cellStyle name="Normal 4 2 16 11 4" xfId="5351"/>
    <cellStyle name="Normal 4 2 16 12" xfId="5352"/>
    <cellStyle name="Normal 4 2 16 12 2" xfId="5353"/>
    <cellStyle name="Normal 4 2 16 12 3" xfId="5354"/>
    <cellStyle name="Normal 4 2 16 12 4" xfId="5355"/>
    <cellStyle name="Normal 4 2 16 13" xfId="5356"/>
    <cellStyle name="Normal 4 2 16 13 2" xfId="5357"/>
    <cellStyle name="Normal 4 2 16 13 3" xfId="5358"/>
    <cellStyle name="Normal 4 2 16 13 4" xfId="5359"/>
    <cellStyle name="Normal 4 2 16 14" xfId="5360"/>
    <cellStyle name="Normal 4 2 16 15" xfId="5361"/>
    <cellStyle name="Normal 4 2 16 16" xfId="5362"/>
    <cellStyle name="Normal 4 2 16 2" xfId="5363"/>
    <cellStyle name="Normal 4 2 16 2 2" xfId="5364"/>
    <cellStyle name="Normal 4 2 16 2 3" xfId="5365"/>
    <cellStyle name="Normal 4 2 16 2 4" xfId="5366"/>
    <cellStyle name="Normal 4 2 16 3" xfId="5367"/>
    <cellStyle name="Normal 4 2 16 3 2" xfId="5368"/>
    <cellStyle name="Normal 4 2 16 3 3" xfId="5369"/>
    <cellStyle name="Normal 4 2 16 3 4" xfId="5370"/>
    <cellStyle name="Normal 4 2 16 4" xfId="5371"/>
    <cellStyle name="Normal 4 2 16 4 2" xfId="5372"/>
    <cellStyle name="Normal 4 2 16 4 3" xfId="5373"/>
    <cellStyle name="Normal 4 2 16 4 4" xfId="5374"/>
    <cellStyle name="Normal 4 2 16 5" xfId="5375"/>
    <cellStyle name="Normal 4 2 16 5 2" xfId="5376"/>
    <cellStyle name="Normal 4 2 16 5 3" xfId="5377"/>
    <cellStyle name="Normal 4 2 16 5 4" xfId="5378"/>
    <cellStyle name="Normal 4 2 16 6" xfId="5379"/>
    <cellStyle name="Normal 4 2 16 6 2" xfId="5380"/>
    <cellStyle name="Normal 4 2 16 6 3" xfId="5381"/>
    <cellStyle name="Normal 4 2 16 6 4" xfId="5382"/>
    <cellStyle name="Normal 4 2 16 7" xfId="5383"/>
    <cellStyle name="Normal 4 2 16 7 2" xfId="5384"/>
    <cellStyle name="Normal 4 2 16 7 3" xfId="5385"/>
    <cellStyle name="Normal 4 2 16 7 4" xfId="5386"/>
    <cellStyle name="Normal 4 2 16 8" xfId="5387"/>
    <cellStyle name="Normal 4 2 16 8 2" xfId="5388"/>
    <cellStyle name="Normal 4 2 16 8 3" xfId="5389"/>
    <cellStyle name="Normal 4 2 16 8 4" xfId="5390"/>
    <cellStyle name="Normal 4 2 16 9" xfId="5391"/>
    <cellStyle name="Normal 4 2 16 9 2" xfId="5392"/>
    <cellStyle name="Normal 4 2 16 9 3" xfId="5393"/>
    <cellStyle name="Normal 4 2 16 9 4" xfId="5394"/>
    <cellStyle name="Normal 4 2 17" xfId="5395"/>
    <cellStyle name="Normal 4 2 17 10" xfId="5396"/>
    <cellStyle name="Normal 4 2 17 10 2" xfId="5397"/>
    <cellStyle name="Normal 4 2 17 10 3" xfId="5398"/>
    <cellStyle name="Normal 4 2 17 10 4" xfId="5399"/>
    <cellStyle name="Normal 4 2 17 11" xfId="5400"/>
    <cellStyle name="Normal 4 2 17 11 2" xfId="5401"/>
    <cellStyle name="Normal 4 2 17 11 3" xfId="5402"/>
    <cellStyle name="Normal 4 2 17 11 4" xfId="5403"/>
    <cellStyle name="Normal 4 2 17 12" xfId="5404"/>
    <cellStyle name="Normal 4 2 17 12 2" xfId="5405"/>
    <cellStyle name="Normal 4 2 17 12 3" xfId="5406"/>
    <cellStyle name="Normal 4 2 17 12 4" xfId="5407"/>
    <cellStyle name="Normal 4 2 17 13" xfId="5408"/>
    <cellStyle name="Normal 4 2 17 13 2" xfId="5409"/>
    <cellStyle name="Normal 4 2 17 13 3" xfId="5410"/>
    <cellStyle name="Normal 4 2 17 13 4" xfId="5411"/>
    <cellStyle name="Normal 4 2 17 14" xfId="5412"/>
    <cellStyle name="Normal 4 2 17 15" xfId="5413"/>
    <cellStyle name="Normal 4 2 17 16" xfId="5414"/>
    <cellStyle name="Normal 4 2 17 2" xfId="5415"/>
    <cellStyle name="Normal 4 2 17 2 2" xfId="5416"/>
    <cellStyle name="Normal 4 2 17 2 3" xfId="5417"/>
    <cellStyle name="Normal 4 2 17 2 4" xfId="5418"/>
    <cellStyle name="Normal 4 2 17 3" xfId="5419"/>
    <cellStyle name="Normal 4 2 17 3 2" xfId="5420"/>
    <cellStyle name="Normal 4 2 17 3 3" xfId="5421"/>
    <cellStyle name="Normal 4 2 17 3 4" xfId="5422"/>
    <cellStyle name="Normal 4 2 17 4" xfId="5423"/>
    <cellStyle name="Normal 4 2 17 4 2" xfId="5424"/>
    <cellStyle name="Normal 4 2 17 4 3" xfId="5425"/>
    <cellStyle name="Normal 4 2 17 4 4" xfId="5426"/>
    <cellStyle name="Normal 4 2 17 5" xfId="5427"/>
    <cellStyle name="Normal 4 2 17 5 2" xfId="5428"/>
    <cellStyle name="Normal 4 2 17 5 3" xfId="5429"/>
    <cellStyle name="Normal 4 2 17 5 4" xfId="5430"/>
    <cellStyle name="Normal 4 2 17 6" xfId="5431"/>
    <cellStyle name="Normal 4 2 17 6 2" xfId="5432"/>
    <cellStyle name="Normal 4 2 17 6 3" xfId="5433"/>
    <cellStyle name="Normal 4 2 17 6 4" xfId="5434"/>
    <cellStyle name="Normal 4 2 17 7" xfId="5435"/>
    <cellStyle name="Normal 4 2 17 7 2" xfId="5436"/>
    <cellStyle name="Normal 4 2 17 7 3" xfId="5437"/>
    <cellStyle name="Normal 4 2 17 7 4" xfId="5438"/>
    <cellStyle name="Normal 4 2 17 8" xfId="5439"/>
    <cellStyle name="Normal 4 2 17 8 2" xfId="5440"/>
    <cellStyle name="Normal 4 2 17 8 3" xfId="5441"/>
    <cellStyle name="Normal 4 2 17 8 4" xfId="5442"/>
    <cellStyle name="Normal 4 2 17 9" xfId="5443"/>
    <cellStyle name="Normal 4 2 17 9 2" xfId="5444"/>
    <cellStyle name="Normal 4 2 17 9 3" xfId="5445"/>
    <cellStyle name="Normal 4 2 17 9 4" xfId="5446"/>
    <cellStyle name="Normal 4 2 18" xfId="5447"/>
    <cellStyle name="Normal 4 2 18 10" xfId="5448"/>
    <cellStyle name="Normal 4 2 18 10 2" xfId="5449"/>
    <cellStyle name="Normal 4 2 18 10 3" xfId="5450"/>
    <cellStyle name="Normal 4 2 18 10 4" xfId="5451"/>
    <cellStyle name="Normal 4 2 18 11" xfId="5452"/>
    <cellStyle name="Normal 4 2 18 11 2" xfId="5453"/>
    <cellStyle name="Normal 4 2 18 11 3" xfId="5454"/>
    <cellStyle name="Normal 4 2 18 11 4" xfId="5455"/>
    <cellStyle name="Normal 4 2 18 12" xfId="5456"/>
    <cellStyle name="Normal 4 2 18 12 2" xfId="5457"/>
    <cellStyle name="Normal 4 2 18 12 3" xfId="5458"/>
    <cellStyle name="Normal 4 2 18 12 4" xfId="5459"/>
    <cellStyle name="Normal 4 2 18 13" xfId="5460"/>
    <cellStyle name="Normal 4 2 18 13 2" xfId="5461"/>
    <cellStyle name="Normal 4 2 18 13 3" xfId="5462"/>
    <cellStyle name="Normal 4 2 18 13 4" xfId="5463"/>
    <cellStyle name="Normal 4 2 18 14" xfId="5464"/>
    <cellStyle name="Normal 4 2 18 15" xfId="5465"/>
    <cellStyle name="Normal 4 2 18 16" xfId="5466"/>
    <cellStyle name="Normal 4 2 18 2" xfId="5467"/>
    <cellStyle name="Normal 4 2 18 2 2" xfId="5468"/>
    <cellStyle name="Normal 4 2 18 2 3" xfId="5469"/>
    <cellStyle name="Normal 4 2 18 2 4" xfId="5470"/>
    <cellStyle name="Normal 4 2 18 3" xfId="5471"/>
    <cellStyle name="Normal 4 2 18 3 2" xfId="5472"/>
    <cellStyle name="Normal 4 2 18 3 3" xfId="5473"/>
    <cellStyle name="Normal 4 2 18 3 4" xfId="5474"/>
    <cellStyle name="Normal 4 2 18 4" xfId="5475"/>
    <cellStyle name="Normal 4 2 18 4 2" xfId="5476"/>
    <cellStyle name="Normal 4 2 18 4 3" xfId="5477"/>
    <cellStyle name="Normal 4 2 18 4 4" xfId="5478"/>
    <cellStyle name="Normal 4 2 18 5" xfId="5479"/>
    <cellStyle name="Normal 4 2 18 5 2" xfId="5480"/>
    <cellStyle name="Normal 4 2 18 5 3" xfId="5481"/>
    <cellStyle name="Normal 4 2 18 5 4" xfId="5482"/>
    <cellStyle name="Normal 4 2 18 6" xfId="5483"/>
    <cellStyle name="Normal 4 2 18 6 2" xfId="5484"/>
    <cellStyle name="Normal 4 2 18 6 3" xfId="5485"/>
    <cellStyle name="Normal 4 2 18 6 4" xfId="5486"/>
    <cellStyle name="Normal 4 2 18 7" xfId="5487"/>
    <cellStyle name="Normal 4 2 18 7 2" xfId="5488"/>
    <cellStyle name="Normal 4 2 18 7 3" xfId="5489"/>
    <cellStyle name="Normal 4 2 18 7 4" xfId="5490"/>
    <cellStyle name="Normal 4 2 18 8" xfId="5491"/>
    <cellStyle name="Normal 4 2 18 8 2" xfId="5492"/>
    <cellStyle name="Normal 4 2 18 8 3" xfId="5493"/>
    <cellStyle name="Normal 4 2 18 8 4" xfId="5494"/>
    <cellStyle name="Normal 4 2 18 9" xfId="5495"/>
    <cellStyle name="Normal 4 2 18 9 2" xfId="5496"/>
    <cellStyle name="Normal 4 2 18 9 3" xfId="5497"/>
    <cellStyle name="Normal 4 2 18 9 4" xfId="5498"/>
    <cellStyle name="Normal 4 2 19" xfId="5499"/>
    <cellStyle name="Normal 4 2 19 10" xfId="5500"/>
    <cellStyle name="Normal 4 2 19 10 2" xfId="5501"/>
    <cellStyle name="Normal 4 2 19 10 3" xfId="5502"/>
    <cellStyle name="Normal 4 2 19 10 4" xfId="5503"/>
    <cellStyle name="Normal 4 2 19 11" xfId="5504"/>
    <cellStyle name="Normal 4 2 19 11 2" xfId="5505"/>
    <cellStyle name="Normal 4 2 19 11 3" xfId="5506"/>
    <cellStyle name="Normal 4 2 19 11 4" xfId="5507"/>
    <cellStyle name="Normal 4 2 19 12" xfId="5508"/>
    <cellStyle name="Normal 4 2 19 12 2" xfId="5509"/>
    <cellStyle name="Normal 4 2 19 12 3" xfId="5510"/>
    <cellStyle name="Normal 4 2 19 12 4" xfId="5511"/>
    <cellStyle name="Normal 4 2 19 13" xfId="5512"/>
    <cellStyle name="Normal 4 2 19 13 2" xfId="5513"/>
    <cellStyle name="Normal 4 2 19 13 3" xfId="5514"/>
    <cellStyle name="Normal 4 2 19 13 4" xfId="5515"/>
    <cellStyle name="Normal 4 2 19 14" xfId="5516"/>
    <cellStyle name="Normal 4 2 19 15" xfId="5517"/>
    <cellStyle name="Normal 4 2 19 16" xfId="5518"/>
    <cellStyle name="Normal 4 2 19 2" xfId="5519"/>
    <cellStyle name="Normal 4 2 19 2 2" xfId="5520"/>
    <cellStyle name="Normal 4 2 19 2 3" xfId="5521"/>
    <cellStyle name="Normal 4 2 19 2 4" xfId="5522"/>
    <cellStyle name="Normal 4 2 19 3" xfId="5523"/>
    <cellStyle name="Normal 4 2 19 3 2" xfId="5524"/>
    <cellStyle name="Normal 4 2 19 3 3" xfId="5525"/>
    <cellStyle name="Normal 4 2 19 3 4" xfId="5526"/>
    <cellStyle name="Normal 4 2 19 4" xfId="5527"/>
    <cellStyle name="Normal 4 2 19 4 2" xfId="5528"/>
    <cellStyle name="Normal 4 2 19 4 3" xfId="5529"/>
    <cellStyle name="Normal 4 2 19 4 4" xfId="5530"/>
    <cellStyle name="Normal 4 2 19 5" xfId="5531"/>
    <cellStyle name="Normal 4 2 19 5 2" xfId="5532"/>
    <cellStyle name="Normal 4 2 19 5 3" xfId="5533"/>
    <cellStyle name="Normal 4 2 19 5 4" xfId="5534"/>
    <cellStyle name="Normal 4 2 19 6" xfId="5535"/>
    <cellStyle name="Normal 4 2 19 6 2" xfId="5536"/>
    <cellStyle name="Normal 4 2 19 6 3" xfId="5537"/>
    <cellStyle name="Normal 4 2 19 6 4" xfId="5538"/>
    <cellStyle name="Normal 4 2 19 7" xfId="5539"/>
    <cellStyle name="Normal 4 2 19 7 2" xfId="5540"/>
    <cellStyle name="Normal 4 2 19 7 3" xfId="5541"/>
    <cellStyle name="Normal 4 2 19 7 4" xfId="5542"/>
    <cellStyle name="Normal 4 2 19 8" xfId="5543"/>
    <cellStyle name="Normal 4 2 19 8 2" xfId="5544"/>
    <cellStyle name="Normal 4 2 19 8 3" xfId="5545"/>
    <cellStyle name="Normal 4 2 19 8 4" xfId="5546"/>
    <cellStyle name="Normal 4 2 19 9" xfId="5547"/>
    <cellStyle name="Normal 4 2 19 9 2" xfId="5548"/>
    <cellStyle name="Normal 4 2 19 9 3" xfId="5549"/>
    <cellStyle name="Normal 4 2 19 9 4" xfId="5550"/>
    <cellStyle name="Normal 4 2 2" xfId="5551"/>
    <cellStyle name="Normal 4 2 2 10" xfId="5552"/>
    <cellStyle name="Normal 4 2 2 10 10" xfId="5553"/>
    <cellStyle name="Normal 4 2 2 10 10 2" xfId="5554"/>
    <cellStyle name="Normal 4 2 2 10 10 3" xfId="5555"/>
    <cellStyle name="Normal 4 2 2 10 10 4" xfId="5556"/>
    <cellStyle name="Normal 4 2 2 10 11" xfId="5557"/>
    <cellStyle name="Normal 4 2 2 10 11 2" xfId="5558"/>
    <cellStyle name="Normal 4 2 2 10 11 3" xfId="5559"/>
    <cellStyle name="Normal 4 2 2 10 11 4" xfId="5560"/>
    <cellStyle name="Normal 4 2 2 10 12" xfId="5561"/>
    <cellStyle name="Normal 4 2 2 10 12 2" xfId="5562"/>
    <cellStyle name="Normal 4 2 2 10 12 3" xfId="5563"/>
    <cellStyle name="Normal 4 2 2 10 12 4" xfId="5564"/>
    <cellStyle name="Normal 4 2 2 10 13" xfId="5565"/>
    <cellStyle name="Normal 4 2 2 10 13 2" xfId="5566"/>
    <cellStyle name="Normal 4 2 2 10 13 3" xfId="5567"/>
    <cellStyle name="Normal 4 2 2 10 13 4" xfId="5568"/>
    <cellStyle name="Normal 4 2 2 10 14" xfId="5569"/>
    <cellStyle name="Normal 4 2 2 10 15" xfId="5570"/>
    <cellStyle name="Normal 4 2 2 10 16" xfId="5571"/>
    <cellStyle name="Normal 4 2 2 10 2" xfId="5572"/>
    <cellStyle name="Normal 4 2 2 10 2 2" xfId="5573"/>
    <cellStyle name="Normal 4 2 2 10 2 3" xfId="5574"/>
    <cellStyle name="Normal 4 2 2 10 2 4" xfId="5575"/>
    <cellStyle name="Normal 4 2 2 10 3" xfId="5576"/>
    <cellStyle name="Normal 4 2 2 10 3 2" xfId="5577"/>
    <cellStyle name="Normal 4 2 2 10 3 3" xfId="5578"/>
    <cellStyle name="Normal 4 2 2 10 3 4" xfId="5579"/>
    <cellStyle name="Normal 4 2 2 10 4" xfId="5580"/>
    <cellStyle name="Normal 4 2 2 10 4 2" xfId="5581"/>
    <cellStyle name="Normal 4 2 2 10 4 3" xfId="5582"/>
    <cellStyle name="Normal 4 2 2 10 4 4" xfId="5583"/>
    <cellStyle name="Normal 4 2 2 10 5" xfId="5584"/>
    <cellStyle name="Normal 4 2 2 10 5 2" xfId="5585"/>
    <cellStyle name="Normal 4 2 2 10 5 3" xfId="5586"/>
    <cellStyle name="Normal 4 2 2 10 5 4" xfId="5587"/>
    <cellStyle name="Normal 4 2 2 10 6" xfId="5588"/>
    <cellStyle name="Normal 4 2 2 10 6 2" xfId="5589"/>
    <cellStyle name="Normal 4 2 2 10 6 3" xfId="5590"/>
    <cellStyle name="Normal 4 2 2 10 6 4" xfId="5591"/>
    <cellStyle name="Normal 4 2 2 10 7" xfId="5592"/>
    <cellStyle name="Normal 4 2 2 10 7 2" xfId="5593"/>
    <cellStyle name="Normal 4 2 2 10 7 3" xfId="5594"/>
    <cellStyle name="Normal 4 2 2 10 7 4" xfId="5595"/>
    <cellStyle name="Normal 4 2 2 10 8" xfId="5596"/>
    <cellStyle name="Normal 4 2 2 10 8 2" xfId="5597"/>
    <cellStyle name="Normal 4 2 2 10 8 3" xfId="5598"/>
    <cellStyle name="Normal 4 2 2 10 8 4" xfId="5599"/>
    <cellStyle name="Normal 4 2 2 10 9" xfId="5600"/>
    <cellStyle name="Normal 4 2 2 10 9 2" xfId="5601"/>
    <cellStyle name="Normal 4 2 2 10 9 3" xfId="5602"/>
    <cellStyle name="Normal 4 2 2 10 9 4" xfId="5603"/>
    <cellStyle name="Normal 4 2 2 11" xfId="5604"/>
    <cellStyle name="Normal 4 2 2 11 10" xfId="5605"/>
    <cellStyle name="Normal 4 2 2 11 10 2" xfId="5606"/>
    <cellStyle name="Normal 4 2 2 11 10 3" xfId="5607"/>
    <cellStyle name="Normal 4 2 2 11 10 4" xfId="5608"/>
    <cellStyle name="Normal 4 2 2 11 11" xfId="5609"/>
    <cellStyle name="Normal 4 2 2 11 11 2" xfId="5610"/>
    <cellStyle name="Normal 4 2 2 11 11 3" xfId="5611"/>
    <cellStyle name="Normal 4 2 2 11 11 4" xfId="5612"/>
    <cellStyle name="Normal 4 2 2 11 12" xfId="5613"/>
    <cellStyle name="Normal 4 2 2 11 12 2" xfId="5614"/>
    <cellStyle name="Normal 4 2 2 11 12 3" xfId="5615"/>
    <cellStyle name="Normal 4 2 2 11 12 4" xfId="5616"/>
    <cellStyle name="Normal 4 2 2 11 13" xfId="5617"/>
    <cellStyle name="Normal 4 2 2 11 13 2" xfId="5618"/>
    <cellStyle name="Normal 4 2 2 11 13 3" xfId="5619"/>
    <cellStyle name="Normal 4 2 2 11 13 4" xfId="5620"/>
    <cellStyle name="Normal 4 2 2 11 14" xfId="5621"/>
    <cellStyle name="Normal 4 2 2 11 15" xfId="5622"/>
    <cellStyle name="Normal 4 2 2 11 16" xfId="5623"/>
    <cellStyle name="Normal 4 2 2 11 2" xfId="5624"/>
    <cellStyle name="Normal 4 2 2 11 2 2" xfId="5625"/>
    <cellStyle name="Normal 4 2 2 11 2 3" xfId="5626"/>
    <cellStyle name="Normal 4 2 2 11 2 4" xfId="5627"/>
    <cellStyle name="Normal 4 2 2 11 3" xfId="5628"/>
    <cellStyle name="Normal 4 2 2 11 3 2" xfId="5629"/>
    <cellStyle name="Normal 4 2 2 11 3 3" xfId="5630"/>
    <cellStyle name="Normal 4 2 2 11 3 4" xfId="5631"/>
    <cellStyle name="Normal 4 2 2 11 4" xfId="5632"/>
    <cellStyle name="Normal 4 2 2 11 4 2" xfId="5633"/>
    <cellStyle name="Normal 4 2 2 11 4 3" xfId="5634"/>
    <cellStyle name="Normal 4 2 2 11 4 4" xfId="5635"/>
    <cellStyle name="Normal 4 2 2 11 5" xfId="5636"/>
    <cellStyle name="Normal 4 2 2 11 5 2" xfId="5637"/>
    <cellStyle name="Normal 4 2 2 11 5 3" xfId="5638"/>
    <cellStyle name="Normal 4 2 2 11 5 4" xfId="5639"/>
    <cellStyle name="Normal 4 2 2 11 6" xfId="5640"/>
    <cellStyle name="Normal 4 2 2 11 6 2" xfId="5641"/>
    <cellStyle name="Normal 4 2 2 11 6 3" xfId="5642"/>
    <cellStyle name="Normal 4 2 2 11 6 4" xfId="5643"/>
    <cellStyle name="Normal 4 2 2 11 7" xfId="5644"/>
    <cellStyle name="Normal 4 2 2 11 7 2" xfId="5645"/>
    <cellStyle name="Normal 4 2 2 11 7 3" xfId="5646"/>
    <cellStyle name="Normal 4 2 2 11 7 4" xfId="5647"/>
    <cellStyle name="Normal 4 2 2 11 8" xfId="5648"/>
    <cellStyle name="Normal 4 2 2 11 8 2" xfId="5649"/>
    <cellStyle name="Normal 4 2 2 11 8 3" xfId="5650"/>
    <cellStyle name="Normal 4 2 2 11 8 4" xfId="5651"/>
    <cellStyle name="Normal 4 2 2 11 9" xfId="5652"/>
    <cellStyle name="Normal 4 2 2 11 9 2" xfId="5653"/>
    <cellStyle name="Normal 4 2 2 11 9 3" xfId="5654"/>
    <cellStyle name="Normal 4 2 2 11 9 4" xfId="5655"/>
    <cellStyle name="Normal 4 2 2 12" xfId="5656"/>
    <cellStyle name="Normal 4 2 2 12 10" xfId="5657"/>
    <cellStyle name="Normal 4 2 2 12 10 2" xfId="5658"/>
    <cellStyle name="Normal 4 2 2 12 10 3" xfId="5659"/>
    <cellStyle name="Normal 4 2 2 12 10 4" xfId="5660"/>
    <cellStyle name="Normal 4 2 2 12 11" xfId="5661"/>
    <cellStyle name="Normal 4 2 2 12 11 2" xfId="5662"/>
    <cellStyle name="Normal 4 2 2 12 11 3" xfId="5663"/>
    <cellStyle name="Normal 4 2 2 12 11 4" xfId="5664"/>
    <cellStyle name="Normal 4 2 2 12 12" xfId="5665"/>
    <cellStyle name="Normal 4 2 2 12 12 2" xfId="5666"/>
    <cellStyle name="Normal 4 2 2 12 12 3" xfId="5667"/>
    <cellStyle name="Normal 4 2 2 12 12 4" xfId="5668"/>
    <cellStyle name="Normal 4 2 2 12 13" xfId="5669"/>
    <cellStyle name="Normal 4 2 2 12 13 2" xfId="5670"/>
    <cellStyle name="Normal 4 2 2 12 13 3" xfId="5671"/>
    <cellStyle name="Normal 4 2 2 12 13 4" xfId="5672"/>
    <cellStyle name="Normal 4 2 2 12 14" xfId="5673"/>
    <cellStyle name="Normal 4 2 2 12 15" xfId="5674"/>
    <cellStyle name="Normal 4 2 2 12 16" xfId="5675"/>
    <cellStyle name="Normal 4 2 2 12 2" xfId="5676"/>
    <cellStyle name="Normal 4 2 2 12 2 2" xfId="5677"/>
    <cellStyle name="Normal 4 2 2 12 2 3" xfId="5678"/>
    <cellStyle name="Normal 4 2 2 12 2 4" xfId="5679"/>
    <cellStyle name="Normal 4 2 2 12 3" xfId="5680"/>
    <cellStyle name="Normal 4 2 2 12 3 2" xfId="5681"/>
    <cellStyle name="Normal 4 2 2 12 3 3" xfId="5682"/>
    <cellStyle name="Normal 4 2 2 12 3 4" xfId="5683"/>
    <cellStyle name="Normal 4 2 2 12 4" xfId="5684"/>
    <cellStyle name="Normal 4 2 2 12 4 2" xfId="5685"/>
    <cellStyle name="Normal 4 2 2 12 4 3" xfId="5686"/>
    <cellStyle name="Normal 4 2 2 12 4 4" xfId="5687"/>
    <cellStyle name="Normal 4 2 2 12 5" xfId="5688"/>
    <cellStyle name="Normal 4 2 2 12 5 2" xfId="5689"/>
    <cellStyle name="Normal 4 2 2 12 5 3" xfId="5690"/>
    <cellStyle name="Normal 4 2 2 12 5 4" xfId="5691"/>
    <cellStyle name="Normal 4 2 2 12 6" xfId="5692"/>
    <cellStyle name="Normal 4 2 2 12 6 2" xfId="5693"/>
    <cellStyle name="Normal 4 2 2 12 6 3" xfId="5694"/>
    <cellStyle name="Normal 4 2 2 12 6 4" xfId="5695"/>
    <cellStyle name="Normal 4 2 2 12 7" xfId="5696"/>
    <cellStyle name="Normal 4 2 2 12 7 2" xfId="5697"/>
    <cellStyle name="Normal 4 2 2 12 7 3" xfId="5698"/>
    <cellStyle name="Normal 4 2 2 12 7 4" xfId="5699"/>
    <cellStyle name="Normal 4 2 2 12 8" xfId="5700"/>
    <cellStyle name="Normal 4 2 2 12 8 2" xfId="5701"/>
    <cellStyle name="Normal 4 2 2 12 8 3" xfId="5702"/>
    <cellStyle name="Normal 4 2 2 12 8 4" xfId="5703"/>
    <cellStyle name="Normal 4 2 2 12 9" xfId="5704"/>
    <cellStyle name="Normal 4 2 2 12 9 2" xfId="5705"/>
    <cellStyle name="Normal 4 2 2 12 9 3" xfId="5706"/>
    <cellStyle name="Normal 4 2 2 12 9 4" xfId="5707"/>
    <cellStyle name="Normal 4 2 2 13" xfId="5708"/>
    <cellStyle name="Normal 4 2 2 13 10" xfId="5709"/>
    <cellStyle name="Normal 4 2 2 13 10 2" xfId="5710"/>
    <cellStyle name="Normal 4 2 2 13 10 3" xfId="5711"/>
    <cellStyle name="Normal 4 2 2 13 10 4" xfId="5712"/>
    <cellStyle name="Normal 4 2 2 13 11" xfId="5713"/>
    <cellStyle name="Normal 4 2 2 13 11 2" xfId="5714"/>
    <cellStyle name="Normal 4 2 2 13 11 3" xfId="5715"/>
    <cellStyle name="Normal 4 2 2 13 11 4" xfId="5716"/>
    <cellStyle name="Normal 4 2 2 13 12" xfId="5717"/>
    <cellStyle name="Normal 4 2 2 13 12 2" xfId="5718"/>
    <cellStyle name="Normal 4 2 2 13 12 3" xfId="5719"/>
    <cellStyle name="Normal 4 2 2 13 12 4" xfId="5720"/>
    <cellStyle name="Normal 4 2 2 13 13" xfId="5721"/>
    <cellStyle name="Normal 4 2 2 13 13 2" xfId="5722"/>
    <cellStyle name="Normal 4 2 2 13 13 3" xfId="5723"/>
    <cellStyle name="Normal 4 2 2 13 13 4" xfId="5724"/>
    <cellStyle name="Normal 4 2 2 13 14" xfId="5725"/>
    <cellStyle name="Normal 4 2 2 13 15" xfId="5726"/>
    <cellStyle name="Normal 4 2 2 13 16" xfId="5727"/>
    <cellStyle name="Normal 4 2 2 13 2" xfId="5728"/>
    <cellStyle name="Normal 4 2 2 13 2 2" xfId="5729"/>
    <cellStyle name="Normal 4 2 2 13 2 3" xfId="5730"/>
    <cellStyle name="Normal 4 2 2 13 2 4" xfId="5731"/>
    <cellStyle name="Normal 4 2 2 13 3" xfId="5732"/>
    <cellStyle name="Normal 4 2 2 13 3 2" xfId="5733"/>
    <cellStyle name="Normal 4 2 2 13 3 3" xfId="5734"/>
    <cellStyle name="Normal 4 2 2 13 3 4" xfId="5735"/>
    <cellStyle name="Normal 4 2 2 13 4" xfId="5736"/>
    <cellStyle name="Normal 4 2 2 13 4 2" xfId="5737"/>
    <cellStyle name="Normal 4 2 2 13 4 3" xfId="5738"/>
    <cellStyle name="Normal 4 2 2 13 4 4" xfId="5739"/>
    <cellStyle name="Normal 4 2 2 13 5" xfId="5740"/>
    <cellStyle name="Normal 4 2 2 13 5 2" xfId="5741"/>
    <cellStyle name="Normal 4 2 2 13 5 3" xfId="5742"/>
    <cellStyle name="Normal 4 2 2 13 5 4" xfId="5743"/>
    <cellStyle name="Normal 4 2 2 13 6" xfId="5744"/>
    <cellStyle name="Normal 4 2 2 13 6 2" xfId="5745"/>
    <cellStyle name="Normal 4 2 2 13 6 3" xfId="5746"/>
    <cellStyle name="Normal 4 2 2 13 6 4" xfId="5747"/>
    <cellStyle name="Normal 4 2 2 13 7" xfId="5748"/>
    <cellStyle name="Normal 4 2 2 13 7 2" xfId="5749"/>
    <cellStyle name="Normal 4 2 2 13 7 3" xfId="5750"/>
    <cellStyle name="Normal 4 2 2 13 7 4" xfId="5751"/>
    <cellStyle name="Normal 4 2 2 13 8" xfId="5752"/>
    <cellStyle name="Normal 4 2 2 13 8 2" xfId="5753"/>
    <cellStyle name="Normal 4 2 2 13 8 3" xfId="5754"/>
    <cellStyle name="Normal 4 2 2 13 8 4" xfId="5755"/>
    <cellStyle name="Normal 4 2 2 13 9" xfId="5756"/>
    <cellStyle name="Normal 4 2 2 13 9 2" xfId="5757"/>
    <cellStyle name="Normal 4 2 2 13 9 3" xfId="5758"/>
    <cellStyle name="Normal 4 2 2 13 9 4" xfId="5759"/>
    <cellStyle name="Normal 4 2 2 14" xfId="5760"/>
    <cellStyle name="Normal 4 2 2 14 10" xfId="5761"/>
    <cellStyle name="Normal 4 2 2 14 10 2" xfId="5762"/>
    <cellStyle name="Normal 4 2 2 14 10 3" xfId="5763"/>
    <cellStyle name="Normal 4 2 2 14 10 4" xfId="5764"/>
    <cellStyle name="Normal 4 2 2 14 11" xfId="5765"/>
    <cellStyle name="Normal 4 2 2 14 11 2" xfId="5766"/>
    <cellStyle name="Normal 4 2 2 14 11 3" xfId="5767"/>
    <cellStyle name="Normal 4 2 2 14 11 4" xfId="5768"/>
    <cellStyle name="Normal 4 2 2 14 12" xfId="5769"/>
    <cellStyle name="Normal 4 2 2 14 12 2" xfId="5770"/>
    <cellStyle name="Normal 4 2 2 14 12 3" xfId="5771"/>
    <cellStyle name="Normal 4 2 2 14 12 4" xfId="5772"/>
    <cellStyle name="Normal 4 2 2 14 13" xfId="5773"/>
    <cellStyle name="Normal 4 2 2 14 13 2" xfId="5774"/>
    <cellStyle name="Normal 4 2 2 14 13 3" xfId="5775"/>
    <cellStyle name="Normal 4 2 2 14 13 4" xfId="5776"/>
    <cellStyle name="Normal 4 2 2 14 14" xfId="5777"/>
    <cellStyle name="Normal 4 2 2 14 15" xfId="5778"/>
    <cellStyle name="Normal 4 2 2 14 16" xfId="5779"/>
    <cellStyle name="Normal 4 2 2 14 2" xfId="5780"/>
    <cellStyle name="Normal 4 2 2 14 2 2" xfId="5781"/>
    <cellStyle name="Normal 4 2 2 14 2 3" xfId="5782"/>
    <cellStyle name="Normal 4 2 2 14 2 4" xfId="5783"/>
    <cellStyle name="Normal 4 2 2 14 3" xfId="5784"/>
    <cellStyle name="Normal 4 2 2 14 3 2" xfId="5785"/>
    <cellStyle name="Normal 4 2 2 14 3 3" xfId="5786"/>
    <cellStyle name="Normal 4 2 2 14 3 4" xfId="5787"/>
    <cellStyle name="Normal 4 2 2 14 4" xfId="5788"/>
    <cellStyle name="Normal 4 2 2 14 4 2" xfId="5789"/>
    <cellStyle name="Normal 4 2 2 14 4 3" xfId="5790"/>
    <cellStyle name="Normal 4 2 2 14 4 4" xfId="5791"/>
    <cellStyle name="Normal 4 2 2 14 5" xfId="5792"/>
    <cellStyle name="Normal 4 2 2 14 5 2" xfId="5793"/>
    <cellStyle name="Normal 4 2 2 14 5 3" xfId="5794"/>
    <cellStyle name="Normal 4 2 2 14 5 4" xfId="5795"/>
    <cellStyle name="Normal 4 2 2 14 6" xfId="5796"/>
    <cellStyle name="Normal 4 2 2 14 6 2" xfId="5797"/>
    <cellStyle name="Normal 4 2 2 14 6 3" xfId="5798"/>
    <cellStyle name="Normal 4 2 2 14 6 4" xfId="5799"/>
    <cellStyle name="Normal 4 2 2 14 7" xfId="5800"/>
    <cellStyle name="Normal 4 2 2 14 7 2" xfId="5801"/>
    <cellStyle name="Normal 4 2 2 14 7 3" xfId="5802"/>
    <cellStyle name="Normal 4 2 2 14 7 4" xfId="5803"/>
    <cellStyle name="Normal 4 2 2 14 8" xfId="5804"/>
    <cellStyle name="Normal 4 2 2 14 8 2" xfId="5805"/>
    <cellStyle name="Normal 4 2 2 14 8 3" xfId="5806"/>
    <cellStyle name="Normal 4 2 2 14 8 4" xfId="5807"/>
    <cellStyle name="Normal 4 2 2 14 9" xfId="5808"/>
    <cellStyle name="Normal 4 2 2 14 9 2" xfId="5809"/>
    <cellStyle name="Normal 4 2 2 14 9 3" xfId="5810"/>
    <cellStyle name="Normal 4 2 2 14 9 4" xfId="5811"/>
    <cellStyle name="Normal 4 2 2 15" xfId="5812"/>
    <cellStyle name="Normal 4 2 2 15 10" xfId="5813"/>
    <cellStyle name="Normal 4 2 2 15 10 2" xfId="5814"/>
    <cellStyle name="Normal 4 2 2 15 10 3" xfId="5815"/>
    <cellStyle name="Normal 4 2 2 15 10 4" xfId="5816"/>
    <cellStyle name="Normal 4 2 2 15 11" xfId="5817"/>
    <cellStyle name="Normal 4 2 2 15 11 2" xfId="5818"/>
    <cellStyle name="Normal 4 2 2 15 11 3" xfId="5819"/>
    <cellStyle name="Normal 4 2 2 15 11 4" xfId="5820"/>
    <cellStyle name="Normal 4 2 2 15 12" xfId="5821"/>
    <cellStyle name="Normal 4 2 2 15 12 2" xfId="5822"/>
    <cellStyle name="Normal 4 2 2 15 12 3" xfId="5823"/>
    <cellStyle name="Normal 4 2 2 15 12 4" xfId="5824"/>
    <cellStyle name="Normal 4 2 2 15 13" xfId="5825"/>
    <cellStyle name="Normal 4 2 2 15 13 2" xfId="5826"/>
    <cellStyle name="Normal 4 2 2 15 13 3" xfId="5827"/>
    <cellStyle name="Normal 4 2 2 15 13 4" xfId="5828"/>
    <cellStyle name="Normal 4 2 2 15 14" xfId="5829"/>
    <cellStyle name="Normal 4 2 2 15 15" xfId="5830"/>
    <cellStyle name="Normal 4 2 2 15 16" xfId="5831"/>
    <cellStyle name="Normal 4 2 2 15 2" xfId="5832"/>
    <cellStyle name="Normal 4 2 2 15 2 2" xfId="5833"/>
    <cellStyle name="Normal 4 2 2 15 2 3" xfId="5834"/>
    <cellStyle name="Normal 4 2 2 15 2 4" xfId="5835"/>
    <cellStyle name="Normal 4 2 2 15 3" xfId="5836"/>
    <cellStyle name="Normal 4 2 2 15 3 2" xfId="5837"/>
    <cellStyle name="Normal 4 2 2 15 3 3" xfId="5838"/>
    <cellStyle name="Normal 4 2 2 15 3 4" xfId="5839"/>
    <cellStyle name="Normal 4 2 2 15 4" xfId="5840"/>
    <cellStyle name="Normal 4 2 2 15 4 2" xfId="5841"/>
    <cellStyle name="Normal 4 2 2 15 4 3" xfId="5842"/>
    <cellStyle name="Normal 4 2 2 15 4 4" xfId="5843"/>
    <cellStyle name="Normal 4 2 2 15 5" xfId="5844"/>
    <cellStyle name="Normal 4 2 2 15 5 2" xfId="5845"/>
    <cellStyle name="Normal 4 2 2 15 5 3" xfId="5846"/>
    <cellStyle name="Normal 4 2 2 15 5 4" xfId="5847"/>
    <cellStyle name="Normal 4 2 2 15 6" xfId="5848"/>
    <cellStyle name="Normal 4 2 2 15 6 2" xfId="5849"/>
    <cellStyle name="Normal 4 2 2 15 6 3" xfId="5850"/>
    <cellStyle name="Normal 4 2 2 15 6 4" xfId="5851"/>
    <cellStyle name="Normal 4 2 2 15 7" xfId="5852"/>
    <cellStyle name="Normal 4 2 2 15 7 2" xfId="5853"/>
    <cellStyle name="Normal 4 2 2 15 7 3" xfId="5854"/>
    <cellStyle name="Normal 4 2 2 15 7 4" xfId="5855"/>
    <cellStyle name="Normal 4 2 2 15 8" xfId="5856"/>
    <cellStyle name="Normal 4 2 2 15 8 2" xfId="5857"/>
    <cellStyle name="Normal 4 2 2 15 8 3" xfId="5858"/>
    <cellStyle name="Normal 4 2 2 15 8 4" xfId="5859"/>
    <cellStyle name="Normal 4 2 2 15 9" xfId="5860"/>
    <cellStyle name="Normal 4 2 2 15 9 2" xfId="5861"/>
    <cellStyle name="Normal 4 2 2 15 9 3" xfId="5862"/>
    <cellStyle name="Normal 4 2 2 15 9 4" xfId="5863"/>
    <cellStyle name="Normal 4 2 2 16" xfId="5864"/>
    <cellStyle name="Normal 4 2 2 16 10" xfId="5865"/>
    <cellStyle name="Normal 4 2 2 16 10 2" xfId="5866"/>
    <cellStyle name="Normal 4 2 2 16 10 3" xfId="5867"/>
    <cellStyle name="Normal 4 2 2 16 10 4" xfId="5868"/>
    <cellStyle name="Normal 4 2 2 16 11" xfId="5869"/>
    <cellStyle name="Normal 4 2 2 16 11 2" xfId="5870"/>
    <cellStyle name="Normal 4 2 2 16 11 3" xfId="5871"/>
    <cellStyle name="Normal 4 2 2 16 11 4" xfId="5872"/>
    <cellStyle name="Normal 4 2 2 16 12" xfId="5873"/>
    <cellStyle name="Normal 4 2 2 16 12 2" xfId="5874"/>
    <cellStyle name="Normal 4 2 2 16 12 3" xfId="5875"/>
    <cellStyle name="Normal 4 2 2 16 12 4" xfId="5876"/>
    <cellStyle name="Normal 4 2 2 16 13" xfId="5877"/>
    <cellStyle name="Normal 4 2 2 16 13 2" xfId="5878"/>
    <cellStyle name="Normal 4 2 2 16 13 3" xfId="5879"/>
    <cellStyle name="Normal 4 2 2 16 13 4" xfId="5880"/>
    <cellStyle name="Normal 4 2 2 16 14" xfId="5881"/>
    <cellStyle name="Normal 4 2 2 16 15" xfId="5882"/>
    <cellStyle name="Normal 4 2 2 16 16" xfId="5883"/>
    <cellStyle name="Normal 4 2 2 16 2" xfId="5884"/>
    <cellStyle name="Normal 4 2 2 16 2 2" xfId="5885"/>
    <cellStyle name="Normal 4 2 2 16 2 3" xfId="5886"/>
    <cellStyle name="Normal 4 2 2 16 2 4" xfId="5887"/>
    <cellStyle name="Normal 4 2 2 16 3" xfId="5888"/>
    <cellStyle name="Normal 4 2 2 16 3 2" xfId="5889"/>
    <cellStyle name="Normal 4 2 2 16 3 3" xfId="5890"/>
    <cellStyle name="Normal 4 2 2 16 3 4" xfId="5891"/>
    <cellStyle name="Normal 4 2 2 16 4" xfId="5892"/>
    <cellStyle name="Normal 4 2 2 16 4 2" xfId="5893"/>
    <cellStyle name="Normal 4 2 2 16 4 3" xfId="5894"/>
    <cellStyle name="Normal 4 2 2 16 4 4" xfId="5895"/>
    <cellStyle name="Normal 4 2 2 16 5" xfId="5896"/>
    <cellStyle name="Normal 4 2 2 16 5 2" xfId="5897"/>
    <cellStyle name="Normal 4 2 2 16 5 3" xfId="5898"/>
    <cellStyle name="Normal 4 2 2 16 5 4" xfId="5899"/>
    <cellStyle name="Normal 4 2 2 16 6" xfId="5900"/>
    <cellStyle name="Normal 4 2 2 16 6 2" xfId="5901"/>
    <cellStyle name="Normal 4 2 2 16 6 3" xfId="5902"/>
    <cellStyle name="Normal 4 2 2 16 6 4" xfId="5903"/>
    <cellStyle name="Normal 4 2 2 16 7" xfId="5904"/>
    <cellStyle name="Normal 4 2 2 16 7 2" xfId="5905"/>
    <cellStyle name="Normal 4 2 2 16 7 3" xfId="5906"/>
    <cellStyle name="Normal 4 2 2 16 7 4" xfId="5907"/>
    <cellStyle name="Normal 4 2 2 16 8" xfId="5908"/>
    <cellStyle name="Normal 4 2 2 16 8 2" xfId="5909"/>
    <cellStyle name="Normal 4 2 2 16 8 3" xfId="5910"/>
    <cellStyle name="Normal 4 2 2 16 8 4" xfId="5911"/>
    <cellStyle name="Normal 4 2 2 16 9" xfId="5912"/>
    <cellStyle name="Normal 4 2 2 16 9 2" xfId="5913"/>
    <cellStyle name="Normal 4 2 2 16 9 3" xfId="5914"/>
    <cellStyle name="Normal 4 2 2 16 9 4" xfId="5915"/>
    <cellStyle name="Normal 4 2 2 17" xfId="5916"/>
    <cellStyle name="Normal 4 2 2 17 10" xfId="5917"/>
    <cellStyle name="Normal 4 2 2 17 10 2" xfId="5918"/>
    <cellStyle name="Normal 4 2 2 17 10 3" xfId="5919"/>
    <cellStyle name="Normal 4 2 2 17 10 4" xfId="5920"/>
    <cellStyle name="Normal 4 2 2 17 11" xfId="5921"/>
    <cellStyle name="Normal 4 2 2 17 11 2" xfId="5922"/>
    <cellStyle name="Normal 4 2 2 17 11 3" xfId="5923"/>
    <cellStyle name="Normal 4 2 2 17 11 4" xfId="5924"/>
    <cellStyle name="Normal 4 2 2 17 12" xfId="5925"/>
    <cellStyle name="Normal 4 2 2 17 12 2" xfId="5926"/>
    <cellStyle name="Normal 4 2 2 17 12 3" xfId="5927"/>
    <cellStyle name="Normal 4 2 2 17 12 4" xfId="5928"/>
    <cellStyle name="Normal 4 2 2 17 13" xfId="5929"/>
    <cellStyle name="Normal 4 2 2 17 13 2" xfId="5930"/>
    <cellStyle name="Normal 4 2 2 17 13 3" xfId="5931"/>
    <cellStyle name="Normal 4 2 2 17 13 4" xfId="5932"/>
    <cellStyle name="Normal 4 2 2 17 14" xfId="5933"/>
    <cellStyle name="Normal 4 2 2 17 15" xfId="5934"/>
    <cellStyle name="Normal 4 2 2 17 16" xfId="5935"/>
    <cellStyle name="Normal 4 2 2 17 2" xfId="5936"/>
    <cellStyle name="Normal 4 2 2 17 2 2" xfId="5937"/>
    <cellStyle name="Normal 4 2 2 17 2 3" xfId="5938"/>
    <cellStyle name="Normal 4 2 2 17 2 4" xfId="5939"/>
    <cellStyle name="Normal 4 2 2 17 3" xfId="5940"/>
    <cellStyle name="Normal 4 2 2 17 3 2" xfId="5941"/>
    <cellStyle name="Normal 4 2 2 17 3 3" xfId="5942"/>
    <cellStyle name="Normal 4 2 2 17 3 4" xfId="5943"/>
    <cellStyle name="Normal 4 2 2 17 4" xfId="5944"/>
    <cellStyle name="Normal 4 2 2 17 4 2" xfId="5945"/>
    <cellStyle name="Normal 4 2 2 17 4 3" xfId="5946"/>
    <cellStyle name="Normal 4 2 2 17 4 4" xfId="5947"/>
    <cellStyle name="Normal 4 2 2 17 5" xfId="5948"/>
    <cellStyle name="Normal 4 2 2 17 5 2" xfId="5949"/>
    <cellStyle name="Normal 4 2 2 17 5 3" xfId="5950"/>
    <cellStyle name="Normal 4 2 2 17 5 4" xfId="5951"/>
    <cellStyle name="Normal 4 2 2 17 6" xfId="5952"/>
    <cellStyle name="Normal 4 2 2 17 6 2" xfId="5953"/>
    <cellStyle name="Normal 4 2 2 17 6 3" xfId="5954"/>
    <cellStyle name="Normal 4 2 2 17 6 4" xfId="5955"/>
    <cellStyle name="Normal 4 2 2 17 7" xfId="5956"/>
    <cellStyle name="Normal 4 2 2 17 7 2" xfId="5957"/>
    <cellStyle name="Normal 4 2 2 17 7 3" xfId="5958"/>
    <cellStyle name="Normal 4 2 2 17 7 4" xfId="5959"/>
    <cellStyle name="Normal 4 2 2 17 8" xfId="5960"/>
    <cellStyle name="Normal 4 2 2 17 8 2" xfId="5961"/>
    <cellStyle name="Normal 4 2 2 17 8 3" xfId="5962"/>
    <cellStyle name="Normal 4 2 2 17 8 4" xfId="5963"/>
    <cellStyle name="Normal 4 2 2 17 9" xfId="5964"/>
    <cellStyle name="Normal 4 2 2 17 9 2" xfId="5965"/>
    <cellStyle name="Normal 4 2 2 17 9 3" xfId="5966"/>
    <cellStyle name="Normal 4 2 2 17 9 4" xfId="5967"/>
    <cellStyle name="Normal 4 2 2 18" xfId="5968"/>
    <cellStyle name="Normal 4 2 2 18 10" xfId="5969"/>
    <cellStyle name="Normal 4 2 2 18 10 2" xfId="5970"/>
    <cellStyle name="Normal 4 2 2 18 10 3" xfId="5971"/>
    <cellStyle name="Normal 4 2 2 18 10 4" xfId="5972"/>
    <cellStyle name="Normal 4 2 2 18 11" xfId="5973"/>
    <cellStyle name="Normal 4 2 2 18 11 2" xfId="5974"/>
    <cellStyle name="Normal 4 2 2 18 11 3" xfId="5975"/>
    <cellStyle name="Normal 4 2 2 18 11 4" xfId="5976"/>
    <cellStyle name="Normal 4 2 2 18 12" xfId="5977"/>
    <cellStyle name="Normal 4 2 2 18 12 2" xfId="5978"/>
    <cellStyle name="Normal 4 2 2 18 12 3" xfId="5979"/>
    <cellStyle name="Normal 4 2 2 18 12 4" xfId="5980"/>
    <cellStyle name="Normal 4 2 2 18 13" xfId="5981"/>
    <cellStyle name="Normal 4 2 2 18 13 2" xfId="5982"/>
    <cellStyle name="Normal 4 2 2 18 13 3" xfId="5983"/>
    <cellStyle name="Normal 4 2 2 18 13 4" xfId="5984"/>
    <cellStyle name="Normal 4 2 2 18 14" xfId="5985"/>
    <cellStyle name="Normal 4 2 2 18 15" xfId="5986"/>
    <cellStyle name="Normal 4 2 2 18 16" xfId="5987"/>
    <cellStyle name="Normal 4 2 2 18 2" xfId="5988"/>
    <cellStyle name="Normal 4 2 2 18 2 2" xfId="5989"/>
    <cellStyle name="Normal 4 2 2 18 2 3" xfId="5990"/>
    <cellStyle name="Normal 4 2 2 18 2 4" xfId="5991"/>
    <cellStyle name="Normal 4 2 2 18 3" xfId="5992"/>
    <cellStyle name="Normal 4 2 2 18 3 2" xfId="5993"/>
    <cellStyle name="Normal 4 2 2 18 3 3" xfId="5994"/>
    <cellStyle name="Normal 4 2 2 18 3 4" xfId="5995"/>
    <cellStyle name="Normal 4 2 2 18 4" xfId="5996"/>
    <cellStyle name="Normal 4 2 2 18 4 2" xfId="5997"/>
    <cellStyle name="Normal 4 2 2 18 4 3" xfId="5998"/>
    <cellStyle name="Normal 4 2 2 18 4 4" xfId="5999"/>
    <cellStyle name="Normal 4 2 2 18 5" xfId="6000"/>
    <cellStyle name="Normal 4 2 2 18 5 2" xfId="6001"/>
    <cellStyle name="Normal 4 2 2 18 5 3" xfId="6002"/>
    <cellStyle name="Normal 4 2 2 18 5 4" xfId="6003"/>
    <cellStyle name="Normal 4 2 2 18 6" xfId="6004"/>
    <cellStyle name="Normal 4 2 2 18 6 2" xfId="6005"/>
    <cellStyle name="Normal 4 2 2 18 6 3" xfId="6006"/>
    <cellStyle name="Normal 4 2 2 18 6 4" xfId="6007"/>
    <cellStyle name="Normal 4 2 2 18 7" xfId="6008"/>
    <cellStyle name="Normal 4 2 2 18 7 2" xfId="6009"/>
    <cellStyle name="Normal 4 2 2 18 7 3" xfId="6010"/>
    <cellStyle name="Normal 4 2 2 18 7 4" xfId="6011"/>
    <cellStyle name="Normal 4 2 2 18 8" xfId="6012"/>
    <cellStyle name="Normal 4 2 2 18 8 2" xfId="6013"/>
    <cellStyle name="Normal 4 2 2 18 8 3" xfId="6014"/>
    <cellStyle name="Normal 4 2 2 18 8 4" xfId="6015"/>
    <cellStyle name="Normal 4 2 2 18 9" xfId="6016"/>
    <cellStyle name="Normal 4 2 2 18 9 2" xfId="6017"/>
    <cellStyle name="Normal 4 2 2 18 9 3" xfId="6018"/>
    <cellStyle name="Normal 4 2 2 18 9 4" xfId="6019"/>
    <cellStyle name="Normal 4 2 2 19" xfId="6020"/>
    <cellStyle name="Normal 4 2 2 19 10" xfId="6021"/>
    <cellStyle name="Normal 4 2 2 19 10 2" xfId="6022"/>
    <cellStyle name="Normal 4 2 2 19 10 3" xfId="6023"/>
    <cellStyle name="Normal 4 2 2 19 10 4" xfId="6024"/>
    <cellStyle name="Normal 4 2 2 19 11" xfId="6025"/>
    <cellStyle name="Normal 4 2 2 19 11 2" xfId="6026"/>
    <cellStyle name="Normal 4 2 2 19 11 3" xfId="6027"/>
    <cellStyle name="Normal 4 2 2 19 11 4" xfId="6028"/>
    <cellStyle name="Normal 4 2 2 19 12" xfId="6029"/>
    <cellStyle name="Normal 4 2 2 19 12 2" xfId="6030"/>
    <cellStyle name="Normal 4 2 2 19 12 3" xfId="6031"/>
    <cellStyle name="Normal 4 2 2 19 12 4" xfId="6032"/>
    <cellStyle name="Normal 4 2 2 19 13" xfId="6033"/>
    <cellStyle name="Normal 4 2 2 19 13 2" xfId="6034"/>
    <cellStyle name="Normal 4 2 2 19 13 3" xfId="6035"/>
    <cellStyle name="Normal 4 2 2 19 13 4" xfId="6036"/>
    <cellStyle name="Normal 4 2 2 19 14" xfId="6037"/>
    <cellStyle name="Normal 4 2 2 19 15" xfId="6038"/>
    <cellStyle name="Normal 4 2 2 19 16" xfId="6039"/>
    <cellStyle name="Normal 4 2 2 19 2" xfId="6040"/>
    <cellStyle name="Normal 4 2 2 19 2 2" xfId="6041"/>
    <cellStyle name="Normal 4 2 2 19 2 3" xfId="6042"/>
    <cellStyle name="Normal 4 2 2 19 2 4" xfId="6043"/>
    <cellStyle name="Normal 4 2 2 19 3" xfId="6044"/>
    <cellStyle name="Normal 4 2 2 19 3 2" xfId="6045"/>
    <cellStyle name="Normal 4 2 2 19 3 3" xfId="6046"/>
    <cellStyle name="Normal 4 2 2 19 3 4" xfId="6047"/>
    <cellStyle name="Normal 4 2 2 19 4" xfId="6048"/>
    <cellStyle name="Normal 4 2 2 19 4 2" xfId="6049"/>
    <cellStyle name="Normal 4 2 2 19 4 3" xfId="6050"/>
    <cellStyle name="Normal 4 2 2 19 4 4" xfId="6051"/>
    <cellStyle name="Normal 4 2 2 19 5" xfId="6052"/>
    <cellStyle name="Normal 4 2 2 19 5 2" xfId="6053"/>
    <cellStyle name="Normal 4 2 2 19 5 3" xfId="6054"/>
    <cellStyle name="Normal 4 2 2 19 5 4" xfId="6055"/>
    <cellStyle name="Normal 4 2 2 19 6" xfId="6056"/>
    <cellStyle name="Normal 4 2 2 19 6 2" xfId="6057"/>
    <cellStyle name="Normal 4 2 2 19 6 3" xfId="6058"/>
    <cellStyle name="Normal 4 2 2 19 6 4" xfId="6059"/>
    <cellStyle name="Normal 4 2 2 19 7" xfId="6060"/>
    <cellStyle name="Normal 4 2 2 19 7 2" xfId="6061"/>
    <cellStyle name="Normal 4 2 2 19 7 3" xfId="6062"/>
    <cellStyle name="Normal 4 2 2 19 7 4" xfId="6063"/>
    <cellStyle name="Normal 4 2 2 19 8" xfId="6064"/>
    <cellStyle name="Normal 4 2 2 19 8 2" xfId="6065"/>
    <cellStyle name="Normal 4 2 2 19 8 3" xfId="6066"/>
    <cellStyle name="Normal 4 2 2 19 8 4" xfId="6067"/>
    <cellStyle name="Normal 4 2 2 19 9" xfId="6068"/>
    <cellStyle name="Normal 4 2 2 19 9 2" xfId="6069"/>
    <cellStyle name="Normal 4 2 2 19 9 3" xfId="6070"/>
    <cellStyle name="Normal 4 2 2 19 9 4" xfId="6071"/>
    <cellStyle name="Normal 4 2 2 2" xfId="6072"/>
    <cellStyle name="Normal 4 2 2 2 10" xfId="6073"/>
    <cellStyle name="Normal 4 2 2 2 10 2" xfId="6074"/>
    <cellStyle name="Normal 4 2 2 2 10 3" xfId="6075"/>
    <cellStyle name="Normal 4 2 2 2 10 4" xfId="6076"/>
    <cellStyle name="Normal 4 2 2 2 11" xfId="6077"/>
    <cellStyle name="Normal 4 2 2 2 11 2" xfId="6078"/>
    <cellStyle name="Normal 4 2 2 2 11 3" xfId="6079"/>
    <cellStyle name="Normal 4 2 2 2 11 4" xfId="6080"/>
    <cellStyle name="Normal 4 2 2 2 12" xfId="6081"/>
    <cellStyle name="Normal 4 2 2 2 12 2" xfId="6082"/>
    <cellStyle name="Normal 4 2 2 2 12 3" xfId="6083"/>
    <cellStyle name="Normal 4 2 2 2 12 4" xfId="6084"/>
    <cellStyle name="Normal 4 2 2 2 13" xfId="6085"/>
    <cellStyle name="Normal 4 2 2 2 13 2" xfId="6086"/>
    <cellStyle name="Normal 4 2 2 2 13 3" xfId="6087"/>
    <cellStyle name="Normal 4 2 2 2 13 4" xfId="6088"/>
    <cellStyle name="Normal 4 2 2 2 14" xfId="6089"/>
    <cellStyle name="Normal 4 2 2 2 15" xfId="6090"/>
    <cellStyle name="Normal 4 2 2 2 16" xfId="6091"/>
    <cellStyle name="Normal 4 2 2 2 2" xfId="6092"/>
    <cellStyle name="Normal 4 2 2 2 2 2" xfId="6093"/>
    <cellStyle name="Normal 4 2 2 2 2 3" xfId="6094"/>
    <cellStyle name="Normal 4 2 2 2 2 4" xfId="6095"/>
    <cellStyle name="Normal 4 2 2 2 3" xfId="6096"/>
    <cellStyle name="Normal 4 2 2 2 3 2" xfId="6097"/>
    <cellStyle name="Normal 4 2 2 2 3 3" xfId="6098"/>
    <cellStyle name="Normal 4 2 2 2 3 4" xfId="6099"/>
    <cellStyle name="Normal 4 2 2 2 4" xfId="6100"/>
    <cellStyle name="Normal 4 2 2 2 4 2" xfId="6101"/>
    <cellStyle name="Normal 4 2 2 2 4 3" xfId="6102"/>
    <cellStyle name="Normal 4 2 2 2 4 4" xfId="6103"/>
    <cellStyle name="Normal 4 2 2 2 5" xfId="6104"/>
    <cellStyle name="Normal 4 2 2 2 5 2" xfId="6105"/>
    <cellStyle name="Normal 4 2 2 2 5 3" xfId="6106"/>
    <cellStyle name="Normal 4 2 2 2 5 4" xfId="6107"/>
    <cellStyle name="Normal 4 2 2 2 6" xfId="6108"/>
    <cellStyle name="Normal 4 2 2 2 6 2" xfId="6109"/>
    <cellStyle name="Normal 4 2 2 2 6 3" xfId="6110"/>
    <cellStyle name="Normal 4 2 2 2 6 4" xfId="6111"/>
    <cellStyle name="Normal 4 2 2 2 7" xfId="6112"/>
    <cellStyle name="Normal 4 2 2 2 7 2" xfId="6113"/>
    <cellStyle name="Normal 4 2 2 2 7 3" xfId="6114"/>
    <cellStyle name="Normal 4 2 2 2 7 4" xfId="6115"/>
    <cellStyle name="Normal 4 2 2 2 8" xfId="6116"/>
    <cellStyle name="Normal 4 2 2 2 8 2" xfId="6117"/>
    <cellStyle name="Normal 4 2 2 2 8 3" xfId="6118"/>
    <cellStyle name="Normal 4 2 2 2 8 4" xfId="6119"/>
    <cellStyle name="Normal 4 2 2 2 9" xfId="6120"/>
    <cellStyle name="Normal 4 2 2 2 9 2" xfId="6121"/>
    <cellStyle name="Normal 4 2 2 2 9 3" xfId="6122"/>
    <cellStyle name="Normal 4 2 2 2 9 4" xfId="6123"/>
    <cellStyle name="Normal 4 2 2 20" xfId="6124"/>
    <cellStyle name="Normal 4 2 2 20 2" xfId="6125"/>
    <cellStyle name="Normal 4 2 2 20 3" xfId="6126"/>
    <cellStyle name="Normal 4 2 2 20 4" xfId="6127"/>
    <cellStyle name="Normal 4 2 2 21" xfId="6128"/>
    <cellStyle name="Normal 4 2 2 21 2" xfId="6129"/>
    <cellStyle name="Normal 4 2 2 21 3" xfId="6130"/>
    <cellStyle name="Normal 4 2 2 21 4" xfId="6131"/>
    <cellStyle name="Normal 4 2 2 22" xfId="6132"/>
    <cellStyle name="Normal 4 2 2 22 2" xfId="6133"/>
    <cellStyle name="Normal 4 2 2 22 3" xfId="6134"/>
    <cellStyle name="Normal 4 2 2 22 4" xfId="6135"/>
    <cellStyle name="Normal 4 2 2 23" xfId="6136"/>
    <cellStyle name="Normal 4 2 2 23 2" xfId="6137"/>
    <cellStyle name="Normal 4 2 2 23 3" xfId="6138"/>
    <cellStyle name="Normal 4 2 2 23 4" xfId="6139"/>
    <cellStyle name="Normal 4 2 2 24" xfId="6140"/>
    <cellStyle name="Normal 4 2 2 24 2" xfId="6141"/>
    <cellStyle name="Normal 4 2 2 24 3" xfId="6142"/>
    <cellStyle name="Normal 4 2 2 24 4" xfId="6143"/>
    <cellStyle name="Normal 4 2 2 25" xfId="6144"/>
    <cellStyle name="Normal 4 2 2 25 2" xfId="6145"/>
    <cellStyle name="Normal 4 2 2 25 3" xfId="6146"/>
    <cellStyle name="Normal 4 2 2 25 4" xfId="6147"/>
    <cellStyle name="Normal 4 2 2 26" xfId="6148"/>
    <cellStyle name="Normal 4 2 2 26 2" xfId="6149"/>
    <cellStyle name="Normal 4 2 2 26 3" xfId="6150"/>
    <cellStyle name="Normal 4 2 2 26 4" xfId="6151"/>
    <cellStyle name="Normal 4 2 2 27" xfId="6152"/>
    <cellStyle name="Normal 4 2 2 27 2" xfId="6153"/>
    <cellStyle name="Normal 4 2 2 27 3" xfId="6154"/>
    <cellStyle name="Normal 4 2 2 27 4" xfId="6155"/>
    <cellStyle name="Normal 4 2 2 28" xfId="6156"/>
    <cellStyle name="Normal 4 2 2 28 2" xfId="6157"/>
    <cellStyle name="Normal 4 2 2 28 3" xfId="6158"/>
    <cellStyle name="Normal 4 2 2 28 4" xfId="6159"/>
    <cellStyle name="Normal 4 2 2 29" xfId="6160"/>
    <cellStyle name="Normal 4 2 2 29 2" xfId="6161"/>
    <cellStyle name="Normal 4 2 2 29 3" xfId="6162"/>
    <cellStyle name="Normal 4 2 2 29 4" xfId="6163"/>
    <cellStyle name="Normal 4 2 2 3" xfId="6164"/>
    <cellStyle name="Normal 4 2 2 3 10" xfId="6165"/>
    <cellStyle name="Normal 4 2 2 3 10 2" xfId="6166"/>
    <cellStyle name="Normal 4 2 2 3 10 3" xfId="6167"/>
    <cellStyle name="Normal 4 2 2 3 10 4" xfId="6168"/>
    <cellStyle name="Normal 4 2 2 3 11" xfId="6169"/>
    <cellStyle name="Normal 4 2 2 3 11 2" xfId="6170"/>
    <cellStyle name="Normal 4 2 2 3 11 3" xfId="6171"/>
    <cellStyle name="Normal 4 2 2 3 11 4" xfId="6172"/>
    <cellStyle name="Normal 4 2 2 3 12" xfId="6173"/>
    <cellStyle name="Normal 4 2 2 3 12 2" xfId="6174"/>
    <cellStyle name="Normal 4 2 2 3 12 3" xfId="6175"/>
    <cellStyle name="Normal 4 2 2 3 12 4" xfId="6176"/>
    <cellStyle name="Normal 4 2 2 3 13" xfId="6177"/>
    <cellStyle name="Normal 4 2 2 3 13 2" xfId="6178"/>
    <cellStyle name="Normal 4 2 2 3 13 3" xfId="6179"/>
    <cellStyle name="Normal 4 2 2 3 13 4" xfId="6180"/>
    <cellStyle name="Normal 4 2 2 3 14" xfId="6181"/>
    <cellStyle name="Normal 4 2 2 3 15" xfId="6182"/>
    <cellStyle name="Normal 4 2 2 3 16" xfId="6183"/>
    <cellStyle name="Normal 4 2 2 3 2" xfId="6184"/>
    <cellStyle name="Normal 4 2 2 3 2 2" xfId="6185"/>
    <cellStyle name="Normal 4 2 2 3 2 3" xfId="6186"/>
    <cellStyle name="Normal 4 2 2 3 2 4" xfId="6187"/>
    <cellStyle name="Normal 4 2 2 3 3" xfId="6188"/>
    <cellStyle name="Normal 4 2 2 3 3 2" xfId="6189"/>
    <cellStyle name="Normal 4 2 2 3 3 3" xfId="6190"/>
    <cellStyle name="Normal 4 2 2 3 3 4" xfId="6191"/>
    <cellStyle name="Normal 4 2 2 3 4" xfId="6192"/>
    <cellStyle name="Normal 4 2 2 3 4 2" xfId="6193"/>
    <cellStyle name="Normal 4 2 2 3 4 3" xfId="6194"/>
    <cellStyle name="Normal 4 2 2 3 4 4" xfId="6195"/>
    <cellStyle name="Normal 4 2 2 3 5" xfId="6196"/>
    <cellStyle name="Normal 4 2 2 3 5 2" xfId="6197"/>
    <cellStyle name="Normal 4 2 2 3 5 3" xfId="6198"/>
    <cellStyle name="Normal 4 2 2 3 5 4" xfId="6199"/>
    <cellStyle name="Normal 4 2 2 3 6" xfId="6200"/>
    <cellStyle name="Normal 4 2 2 3 6 2" xfId="6201"/>
    <cellStyle name="Normal 4 2 2 3 6 3" xfId="6202"/>
    <cellStyle name="Normal 4 2 2 3 6 4" xfId="6203"/>
    <cellStyle name="Normal 4 2 2 3 7" xfId="6204"/>
    <cellStyle name="Normal 4 2 2 3 7 2" xfId="6205"/>
    <cellStyle name="Normal 4 2 2 3 7 3" xfId="6206"/>
    <cellStyle name="Normal 4 2 2 3 7 4" xfId="6207"/>
    <cellStyle name="Normal 4 2 2 3 8" xfId="6208"/>
    <cellStyle name="Normal 4 2 2 3 8 2" xfId="6209"/>
    <cellStyle name="Normal 4 2 2 3 8 3" xfId="6210"/>
    <cellStyle name="Normal 4 2 2 3 8 4" xfId="6211"/>
    <cellStyle name="Normal 4 2 2 3 9" xfId="6212"/>
    <cellStyle name="Normal 4 2 2 3 9 2" xfId="6213"/>
    <cellStyle name="Normal 4 2 2 3 9 3" xfId="6214"/>
    <cellStyle name="Normal 4 2 2 3 9 4" xfId="6215"/>
    <cellStyle name="Normal 4 2 2 30" xfId="6216"/>
    <cellStyle name="Normal 4 2 2 30 2" xfId="6217"/>
    <cellStyle name="Normal 4 2 2 30 3" xfId="6218"/>
    <cellStyle name="Normal 4 2 2 30 4" xfId="6219"/>
    <cellStyle name="Normal 4 2 2 31" xfId="6220"/>
    <cellStyle name="Normal 4 2 2 31 2" xfId="6221"/>
    <cellStyle name="Normal 4 2 2 31 3" xfId="6222"/>
    <cellStyle name="Normal 4 2 2 31 4" xfId="6223"/>
    <cellStyle name="Normal 4 2 2 32" xfId="6224"/>
    <cellStyle name="Normal 4 2 2 33" xfId="6225"/>
    <cellStyle name="Normal 4 2 2 34" xfId="6226"/>
    <cellStyle name="Normal 4 2 2 4" xfId="6227"/>
    <cellStyle name="Normal 4 2 2 4 10" xfId="6228"/>
    <cellStyle name="Normal 4 2 2 4 10 2" xfId="6229"/>
    <cellStyle name="Normal 4 2 2 4 10 3" xfId="6230"/>
    <cellStyle name="Normal 4 2 2 4 10 4" xfId="6231"/>
    <cellStyle name="Normal 4 2 2 4 11" xfId="6232"/>
    <cellStyle name="Normal 4 2 2 4 11 2" xfId="6233"/>
    <cellStyle name="Normal 4 2 2 4 11 3" xfId="6234"/>
    <cellStyle name="Normal 4 2 2 4 11 4" xfId="6235"/>
    <cellStyle name="Normal 4 2 2 4 12" xfId="6236"/>
    <cellStyle name="Normal 4 2 2 4 12 2" xfId="6237"/>
    <cellStyle name="Normal 4 2 2 4 12 3" xfId="6238"/>
    <cellStyle name="Normal 4 2 2 4 12 4" xfId="6239"/>
    <cellStyle name="Normal 4 2 2 4 13" xfId="6240"/>
    <cellStyle name="Normal 4 2 2 4 13 2" xfId="6241"/>
    <cellStyle name="Normal 4 2 2 4 13 3" xfId="6242"/>
    <cellStyle name="Normal 4 2 2 4 13 4" xfId="6243"/>
    <cellStyle name="Normal 4 2 2 4 14" xfId="6244"/>
    <cellStyle name="Normal 4 2 2 4 15" xfId="6245"/>
    <cellStyle name="Normal 4 2 2 4 16" xfId="6246"/>
    <cellStyle name="Normal 4 2 2 4 2" xfId="6247"/>
    <cellStyle name="Normal 4 2 2 4 2 2" xfId="6248"/>
    <cellStyle name="Normal 4 2 2 4 2 3" xfId="6249"/>
    <cellStyle name="Normal 4 2 2 4 2 4" xfId="6250"/>
    <cellStyle name="Normal 4 2 2 4 3" xfId="6251"/>
    <cellStyle name="Normal 4 2 2 4 3 2" xfId="6252"/>
    <cellStyle name="Normal 4 2 2 4 3 3" xfId="6253"/>
    <cellStyle name="Normal 4 2 2 4 3 4" xfId="6254"/>
    <cellStyle name="Normal 4 2 2 4 4" xfId="6255"/>
    <cellStyle name="Normal 4 2 2 4 4 2" xfId="6256"/>
    <cellStyle name="Normal 4 2 2 4 4 3" xfId="6257"/>
    <cellStyle name="Normal 4 2 2 4 4 4" xfId="6258"/>
    <cellStyle name="Normal 4 2 2 4 5" xfId="6259"/>
    <cellStyle name="Normal 4 2 2 4 5 2" xfId="6260"/>
    <cellStyle name="Normal 4 2 2 4 5 3" xfId="6261"/>
    <cellStyle name="Normal 4 2 2 4 5 4" xfId="6262"/>
    <cellStyle name="Normal 4 2 2 4 6" xfId="6263"/>
    <cellStyle name="Normal 4 2 2 4 6 2" xfId="6264"/>
    <cellStyle name="Normal 4 2 2 4 6 3" xfId="6265"/>
    <cellStyle name="Normal 4 2 2 4 6 4" xfId="6266"/>
    <cellStyle name="Normal 4 2 2 4 7" xfId="6267"/>
    <cellStyle name="Normal 4 2 2 4 7 2" xfId="6268"/>
    <cellStyle name="Normal 4 2 2 4 7 3" xfId="6269"/>
    <cellStyle name="Normal 4 2 2 4 7 4" xfId="6270"/>
    <cellStyle name="Normal 4 2 2 4 8" xfId="6271"/>
    <cellStyle name="Normal 4 2 2 4 8 2" xfId="6272"/>
    <cellStyle name="Normal 4 2 2 4 8 3" xfId="6273"/>
    <cellStyle name="Normal 4 2 2 4 8 4" xfId="6274"/>
    <cellStyle name="Normal 4 2 2 4 9" xfId="6275"/>
    <cellStyle name="Normal 4 2 2 4 9 2" xfId="6276"/>
    <cellStyle name="Normal 4 2 2 4 9 3" xfId="6277"/>
    <cellStyle name="Normal 4 2 2 4 9 4" xfId="6278"/>
    <cellStyle name="Normal 4 2 2 5" xfId="6279"/>
    <cellStyle name="Normal 4 2 2 5 10" xfId="6280"/>
    <cellStyle name="Normal 4 2 2 5 10 2" xfId="6281"/>
    <cellStyle name="Normal 4 2 2 5 10 3" xfId="6282"/>
    <cellStyle name="Normal 4 2 2 5 10 4" xfId="6283"/>
    <cellStyle name="Normal 4 2 2 5 11" xfId="6284"/>
    <cellStyle name="Normal 4 2 2 5 11 2" xfId="6285"/>
    <cellStyle name="Normal 4 2 2 5 11 3" xfId="6286"/>
    <cellStyle name="Normal 4 2 2 5 11 4" xfId="6287"/>
    <cellStyle name="Normal 4 2 2 5 12" xfId="6288"/>
    <cellStyle name="Normal 4 2 2 5 12 2" xfId="6289"/>
    <cellStyle name="Normal 4 2 2 5 12 3" xfId="6290"/>
    <cellStyle name="Normal 4 2 2 5 12 4" xfId="6291"/>
    <cellStyle name="Normal 4 2 2 5 13" xfId="6292"/>
    <cellStyle name="Normal 4 2 2 5 13 2" xfId="6293"/>
    <cellStyle name="Normal 4 2 2 5 13 3" xfId="6294"/>
    <cellStyle name="Normal 4 2 2 5 13 4" xfId="6295"/>
    <cellStyle name="Normal 4 2 2 5 14" xfId="6296"/>
    <cellStyle name="Normal 4 2 2 5 15" xfId="6297"/>
    <cellStyle name="Normal 4 2 2 5 16" xfId="6298"/>
    <cellStyle name="Normal 4 2 2 5 2" xfId="6299"/>
    <cellStyle name="Normal 4 2 2 5 2 2" xfId="6300"/>
    <cellStyle name="Normal 4 2 2 5 2 3" xfId="6301"/>
    <cellStyle name="Normal 4 2 2 5 2 4" xfId="6302"/>
    <cellStyle name="Normal 4 2 2 5 3" xfId="6303"/>
    <cellStyle name="Normal 4 2 2 5 3 2" xfId="6304"/>
    <cellStyle name="Normal 4 2 2 5 3 3" xfId="6305"/>
    <cellStyle name="Normal 4 2 2 5 3 4" xfId="6306"/>
    <cellStyle name="Normal 4 2 2 5 4" xfId="6307"/>
    <cellStyle name="Normal 4 2 2 5 4 2" xfId="6308"/>
    <cellStyle name="Normal 4 2 2 5 4 3" xfId="6309"/>
    <cellStyle name="Normal 4 2 2 5 4 4" xfId="6310"/>
    <cellStyle name="Normal 4 2 2 5 5" xfId="6311"/>
    <cellStyle name="Normal 4 2 2 5 5 2" xfId="6312"/>
    <cellStyle name="Normal 4 2 2 5 5 3" xfId="6313"/>
    <cellStyle name="Normal 4 2 2 5 5 4" xfId="6314"/>
    <cellStyle name="Normal 4 2 2 5 6" xfId="6315"/>
    <cellStyle name="Normal 4 2 2 5 6 2" xfId="6316"/>
    <cellStyle name="Normal 4 2 2 5 6 3" xfId="6317"/>
    <cellStyle name="Normal 4 2 2 5 6 4" xfId="6318"/>
    <cellStyle name="Normal 4 2 2 5 7" xfId="6319"/>
    <cellStyle name="Normal 4 2 2 5 7 2" xfId="6320"/>
    <cellStyle name="Normal 4 2 2 5 7 3" xfId="6321"/>
    <cellStyle name="Normal 4 2 2 5 7 4" xfId="6322"/>
    <cellStyle name="Normal 4 2 2 5 8" xfId="6323"/>
    <cellStyle name="Normal 4 2 2 5 8 2" xfId="6324"/>
    <cellStyle name="Normal 4 2 2 5 8 3" xfId="6325"/>
    <cellStyle name="Normal 4 2 2 5 8 4" xfId="6326"/>
    <cellStyle name="Normal 4 2 2 5 9" xfId="6327"/>
    <cellStyle name="Normal 4 2 2 5 9 2" xfId="6328"/>
    <cellStyle name="Normal 4 2 2 5 9 3" xfId="6329"/>
    <cellStyle name="Normal 4 2 2 5 9 4" xfId="6330"/>
    <cellStyle name="Normal 4 2 2 6" xfId="6331"/>
    <cellStyle name="Normal 4 2 2 6 10" xfId="6332"/>
    <cellStyle name="Normal 4 2 2 6 10 2" xfId="6333"/>
    <cellStyle name="Normal 4 2 2 6 10 3" xfId="6334"/>
    <cellStyle name="Normal 4 2 2 6 10 4" xfId="6335"/>
    <cellStyle name="Normal 4 2 2 6 11" xfId="6336"/>
    <cellStyle name="Normal 4 2 2 6 11 2" xfId="6337"/>
    <cellStyle name="Normal 4 2 2 6 11 3" xfId="6338"/>
    <cellStyle name="Normal 4 2 2 6 11 4" xfId="6339"/>
    <cellStyle name="Normal 4 2 2 6 12" xfId="6340"/>
    <cellStyle name="Normal 4 2 2 6 12 2" xfId="6341"/>
    <cellStyle name="Normal 4 2 2 6 12 3" xfId="6342"/>
    <cellStyle name="Normal 4 2 2 6 12 4" xfId="6343"/>
    <cellStyle name="Normal 4 2 2 6 13" xfId="6344"/>
    <cellStyle name="Normal 4 2 2 6 13 2" xfId="6345"/>
    <cellStyle name="Normal 4 2 2 6 13 3" xfId="6346"/>
    <cellStyle name="Normal 4 2 2 6 13 4" xfId="6347"/>
    <cellStyle name="Normal 4 2 2 6 14" xfId="6348"/>
    <cellStyle name="Normal 4 2 2 6 15" xfId="6349"/>
    <cellStyle name="Normal 4 2 2 6 16" xfId="6350"/>
    <cellStyle name="Normal 4 2 2 6 2" xfId="6351"/>
    <cellStyle name="Normal 4 2 2 6 2 2" xfId="6352"/>
    <cellStyle name="Normal 4 2 2 6 2 3" xfId="6353"/>
    <cellStyle name="Normal 4 2 2 6 2 4" xfId="6354"/>
    <cellStyle name="Normal 4 2 2 6 3" xfId="6355"/>
    <cellStyle name="Normal 4 2 2 6 3 2" xfId="6356"/>
    <cellStyle name="Normal 4 2 2 6 3 3" xfId="6357"/>
    <cellStyle name="Normal 4 2 2 6 3 4" xfId="6358"/>
    <cellStyle name="Normal 4 2 2 6 4" xfId="6359"/>
    <cellStyle name="Normal 4 2 2 6 4 2" xfId="6360"/>
    <cellStyle name="Normal 4 2 2 6 4 3" xfId="6361"/>
    <cellStyle name="Normal 4 2 2 6 4 4" xfId="6362"/>
    <cellStyle name="Normal 4 2 2 6 5" xfId="6363"/>
    <cellStyle name="Normal 4 2 2 6 5 2" xfId="6364"/>
    <cellStyle name="Normal 4 2 2 6 5 3" xfId="6365"/>
    <cellStyle name="Normal 4 2 2 6 5 4" xfId="6366"/>
    <cellStyle name="Normal 4 2 2 6 6" xfId="6367"/>
    <cellStyle name="Normal 4 2 2 6 6 2" xfId="6368"/>
    <cellStyle name="Normal 4 2 2 6 6 3" xfId="6369"/>
    <cellStyle name="Normal 4 2 2 6 6 4" xfId="6370"/>
    <cellStyle name="Normal 4 2 2 6 7" xfId="6371"/>
    <cellStyle name="Normal 4 2 2 6 7 2" xfId="6372"/>
    <cellStyle name="Normal 4 2 2 6 7 3" xfId="6373"/>
    <cellStyle name="Normal 4 2 2 6 7 4" xfId="6374"/>
    <cellStyle name="Normal 4 2 2 6 8" xfId="6375"/>
    <cellStyle name="Normal 4 2 2 6 8 2" xfId="6376"/>
    <cellStyle name="Normal 4 2 2 6 8 3" xfId="6377"/>
    <cellStyle name="Normal 4 2 2 6 8 4" xfId="6378"/>
    <cellStyle name="Normal 4 2 2 6 9" xfId="6379"/>
    <cellStyle name="Normal 4 2 2 6 9 2" xfId="6380"/>
    <cellStyle name="Normal 4 2 2 6 9 3" xfId="6381"/>
    <cellStyle name="Normal 4 2 2 6 9 4" xfId="6382"/>
    <cellStyle name="Normal 4 2 2 7" xfId="6383"/>
    <cellStyle name="Normal 4 2 2 7 10" xfId="6384"/>
    <cellStyle name="Normal 4 2 2 7 10 2" xfId="6385"/>
    <cellStyle name="Normal 4 2 2 7 10 3" xfId="6386"/>
    <cellStyle name="Normal 4 2 2 7 10 4" xfId="6387"/>
    <cellStyle name="Normal 4 2 2 7 11" xfId="6388"/>
    <cellStyle name="Normal 4 2 2 7 11 2" xfId="6389"/>
    <cellStyle name="Normal 4 2 2 7 11 3" xfId="6390"/>
    <cellStyle name="Normal 4 2 2 7 11 4" xfId="6391"/>
    <cellStyle name="Normal 4 2 2 7 12" xfId="6392"/>
    <cellStyle name="Normal 4 2 2 7 12 2" xfId="6393"/>
    <cellStyle name="Normal 4 2 2 7 12 3" xfId="6394"/>
    <cellStyle name="Normal 4 2 2 7 12 4" xfId="6395"/>
    <cellStyle name="Normal 4 2 2 7 13" xfId="6396"/>
    <cellStyle name="Normal 4 2 2 7 13 2" xfId="6397"/>
    <cellStyle name="Normal 4 2 2 7 13 3" xfId="6398"/>
    <cellStyle name="Normal 4 2 2 7 13 4" xfId="6399"/>
    <cellStyle name="Normal 4 2 2 7 14" xfId="6400"/>
    <cellStyle name="Normal 4 2 2 7 15" xfId="6401"/>
    <cellStyle name="Normal 4 2 2 7 16" xfId="6402"/>
    <cellStyle name="Normal 4 2 2 7 2" xfId="6403"/>
    <cellStyle name="Normal 4 2 2 7 2 2" xfId="6404"/>
    <cellStyle name="Normal 4 2 2 7 2 3" xfId="6405"/>
    <cellStyle name="Normal 4 2 2 7 2 4" xfId="6406"/>
    <cellStyle name="Normal 4 2 2 7 3" xfId="6407"/>
    <cellStyle name="Normal 4 2 2 7 3 2" xfId="6408"/>
    <cellStyle name="Normal 4 2 2 7 3 3" xfId="6409"/>
    <cellStyle name="Normal 4 2 2 7 3 4" xfId="6410"/>
    <cellStyle name="Normal 4 2 2 7 4" xfId="6411"/>
    <cellStyle name="Normal 4 2 2 7 4 2" xfId="6412"/>
    <cellStyle name="Normal 4 2 2 7 4 3" xfId="6413"/>
    <cellStyle name="Normal 4 2 2 7 4 4" xfId="6414"/>
    <cellStyle name="Normal 4 2 2 7 5" xfId="6415"/>
    <cellStyle name="Normal 4 2 2 7 5 2" xfId="6416"/>
    <cellStyle name="Normal 4 2 2 7 5 3" xfId="6417"/>
    <cellStyle name="Normal 4 2 2 7 5 4" xfId="6418"/>
    <cellStyle name="Normal 4 2 2 7 6" xfId="6419"/>
    <cellStyle name="Normal 4 2 2 7 6 2" xfId="6420"/>
    <cellStyle name="Normal 4 2 2 7 6 3" xfId="6421"/>
    <cellStyle name="Normal 4 2 2 7 6 4" xfId="6422"/>
    <cellStyle name="Normal 4 2 2 7 7" xfId="6423"/>
    <cellStyle name="Normal 4 2 2 7 7 2" xfId="6424"/>
    <cellStyle name="Normal 4 2 2 7 7 3" xfId="6425"/>
    <cellStyle name="Normal 4 2 2 7 7 4" xfId="6426"/>
    <cellStyle name="Normal 4 2 2 7 8" xfId="6427"/>
    <cellStyle name="Normal 4 2 2 7 8 2" xfId="6428"/>
    <cellStyle name="Normal 4 2 2 7 8 3" xfId="6429"/>
    <cellStyle name="Normal 4 2 2 7 8 4" xfId="6430"/>
    <cellStyle name="Normal 4 2 2 7 9" xfId="6431"/>
    <cellStyle name="Normal 4 2 2 7 9 2" xfId="6432"/>
    <cellStyle name="Normal 4 2 2 7 9 3" xfId="6433"/>
    <cellStyle name="Normal 4 2 2 7 9 4" xfId="6434"/>
    <cellStyle name="Normal 4 2 2 8" xfId="6435"/>
    <cellStyle name="Normal 4 2 2 8 10" xfId="6436"/>
    <cellStyle name="Normal 4 2 2 8 10 2" xfId="6437"/>
    <cellStyle name="Normal 4 2 2 8 10 3" xfId="6438"/>
    <cellStyle name="Normal 4 2 2 8 10 4" xfId="6439"/>
    <cellStyle name="Normal 4 2 2 8 11" xfId="6440"/>
    <cellStyle name="Normal 4 2 2 8 11 2" xfId="6441"/>
    <cellStyle name="Normal 4 2 2 8 11 3" xfId="6442"/>
    <cellStyle name="Normal 4 2 2 8 11 4" xfId="6443"/>
    <cellStyle name="Normal 4 2 2 8 12" xfId="6444"/>
    <cellStyle name="Normal 4 2 2 8 12 2" xfId="6445"/>
    <cellStyle name="Normal 4 2 2 8 12 3" xfId="6446"/>
    <cellStyle name="Normal 4 2 2 8 12 4" xfId="6447"/>
    <cellStyle name="Normal 4 2 2 8 13" xfId="6448"/>
    <cellStyle name="Normal 4 2 2 8 13 2" xfId="6449"/>
    <cellStyle name="Normal 4 2 2 8 13 3" xfId="6450"/>
    <cellStyle name="Normal 4 2 2 8 13 4" xfId="6451"/>
    <cellStyle name="Normal 4 2 2 8 14" xfId="6452"/>
    <cellStyle name="Normal 4 2 2 8 15" xfId="6453"/>
    <cellStyle name="Normal 4 2 2 8 16" xfId="6454"/>
    <cellStyle name="Normal 4 2 2 8 2" xfId="6455"/>
    <cellStyle name="Normal 4 2 2 8 2 2" xfId="6456"/>
    <cellStyle name="Normal 4 2 2 8 2 3" xfId="6457"/>
    <cellStyle name="Normal 4 2 2 8 2 4" xfId="6458"/>
    <cellStyle name="Normal 4 2 2 8 3" xfId="6459"/>
    <cellStyle name="Normal 4 2 2 8 3 2" xfId="6460"/>
    <cellStyle name="Normal 4 2 2 8 3 3" xfId="6461"/>
    <cellStyle name="Normal 4 2 2 8 3 4" xfId="6462"/>
    <cellStyle name="Normal 4 2 2 8 4" xfId="6463"/>
    <cellStyle name="Normal 4 2 2 8 4 2" xfId="6464"/>
    <cellStyle name="Normal 4 2 2 8 4 3" xfId="6465"/>
    <cellStyle name="Normal 4 2 2 8 4 4" xfId="6466"/>
    <cellStyle name="Normal 4 2 2 8 5" xfId="6467"/>
    <cellStyle name="Normal 4 2 2 8 5 2" xfId="6468"/>
    <cellStyle name="Normal 4 2 2 8 5 3" xfId="6469"/>
    <cellStyle name="Normal 4 2 2 8 5 4" xfId="6470"/>
    <cellStyle name="Normal 4 2 2 8 6" xfId="6471"/>
    <cellStyle name="Normal 4 2 2 8 6 2" xfId="6472"/>
    <cellStyle name="Normal 4 2 2 8 6 3" xfId="6473"/>
    <cellStyle name="Normal 4 2 2 8 6 4" xfId="6474"/>
    <cellStyle name="Normal 4 2 2 8 7" xfId="6475"/>
    <cellStyle name="Normal 4 2 2 8 7 2" xfId="6476"/>
    <cellStyle name="Normal 4 2 2 8 7 3" xfId="6477"/>
    <cellStyle name="Normal 4 2 2 8 7 4" xfId="6478"/>
    <cellStyle name="Normal 4 2 2 8 8" xfId="6479"/>
    <cellStyle name="Normal 4 2 2 8 8 2" xfId="6480"/>
    <cellStyle name="Normal 4 2 2 8 8 3" xfId="6481"/>
    <cellStyle name="Normal 4 2 2 8 8 4" xfId="6482"/>
    <cellStyle name="Normal 4 2 2 8 9" xfId="6483"/>
    <cellStyle name="Normal 4 2 2 8 9 2" xfId="6484"/>
    <cellStyle name="Normal 4 2 2 8 9 3" xfId="6485"/>
    <cellStyle name="Normal 4 2 2 8 9 4" xfId="6486"/>
    <cellStyle name="Normal 4 2 2 9" xfId="6487"/>
    <cellStyle name="Normal 4 2 2 9 10" xfId="6488"/>
    <cellStyle name="Normal 4 2 2 9 10 2" xfId="6489"/>
    <cellStyle name="Normal 4 2 2 9 10 3" xfId="6490"/>
    <cellStyle name="Normal 4 2 2 9 10 4" xfId="6491"/>
    <cellStyle name="Normal 4 2 2 9 11" xfId="6492"/>
    <cellStyle name="Normal 4 2 2 9 11 2" xfId="6493"/>
    <cellStyle name="Normal 4 2 2 9 11 3" xfId="6494"/>
    <cellStyle name="Normal 4 2 2 9 11 4" xfId="6495"/>
    <cellStyle name="Normal 4 2 2 9 12" xfId="6496"/>
    <cellStyle name="Normal 4 2 2 9 12 2" xfId="6497"/>
    <cellStyle name="Normal 4 2 2 9 12 3" xfId="6498"/>
    <cellStyle name="Normal 4 2 2 9 12 4" xfId="6499"/>
    <cellStyle name="Normal 4 2 2 9 13" xfId="6500"/>
    <cellStyle name="Normal 4 2 2 9 13 2" xfId="6501"/>
    <cellStyle name="Normal 4 2 2 9 13 3" xfId="6502"/>
    <cellStyle name="Normal 4 2 2 9 13 4" xfId="6503"/>
    <cellStyle name="Normal 4 2 2 9 14" xfId="6504"/>
    <cellStyle name="Normal 4 2 2 9 15" xfId="6505"/>
    <cellStyle name="Normal 4 2 2 9 16" xfId="6506"/>
    <cellStyle name="Normal 4 2 2 9 2" xfId="6507"/>
    <cellStyle name="Normal 4 2 2 9 2 2" xfId="6508"/>
    <cellStyle name="Normal 4 2 2 9 2 3" xfId="6509"/>
    <cellStyle name="Normal 4 2 2 9 2 4" xfId="6510"/>
    <cellStyle name="Normal 4 2 2 9 3" xfId="6511"/>
    <cellStyle name="Normal 4 2 2 9 3 2" xfId="6512"/>
    <cellStyle name="Normal 4 2 2 9 3 3" xfId="6513"/>
    <cellStyle name="Normal 4 2 2 9 3 4" xfId="6514"/>
    <cellStyle name="Normal 4 2 2 9 4" xfId="6515"/>
    <cellStyle name="Normal 4 2 2 9 4 2" xfId="6516"/>
    <cellStyle name="Normal 4 2 2 9 4 3" xfId="6517"/>
    <cellStyle name="Normal 4 2 2 9 4 4" xfId="6518"/>
    <cellStyle name="Normal 4 2 2 9 5" xfId="6519"/>
    <cellStyle name="Normal 4 2 2 9 5 2" xfId="6520"/>
    <cellStyle name="Normal 4 2 2 9 5 3" xfId="6521"/>
    <cellStyle name="Normal 4 2 2 9 5 4" xfId="6522"/>
    <cellStyle name="Normal 4 2 2 9 6" xfId="6523"/>
    <cellStyle name="Normal 4 2 2 9 6 2" xfId="6524"/>
    <cellStyle name="Normal 4 2 2 9 6 3" xfId="6525"/>
    <cellStyle name="Normal 4 2 2 9 6 4" xfId="6526"/>
    <cellStyle name="Normal 4 2 2 9 7" xfId="6527"/>
    <cellStyle name="Normal 4 2 2 9 7 2" xfId="6528"/>
    <cellStyle name="Normal 4 2 2 9 7 3" xfId="6529"/>
    <cellStyle name="Normal 4 2 2 9 7 4" xfId="6530"/>
    <cellStyle name="Normal 4 2 2 9 8" xfId="6531"/>
    <cellStyle name="Normal 4 2 2 9 8 2" xfId="6532"/>
    <cellStyle name="Normal 4 2 2 9 8 3" xfId="6533"/>
    <cellStyle name="Normal 4 2 2 9 8 4" xfId="6534"/>
    <cellStyle name="Normal 4 2 2 9 9" xfId="6535"/>
    <cellStyle name="Normal 4 2 2 9 9 2" xfId="6536"/>
    <cellStyle name="Normal 4 2 2 9 9 3" xfId="6537"/>
    <cellStyle name="Normal 4 2 2 9 9 4" xfId="6538"/>
    <cellStyle name="Normal 4 2 20" xfId="6539"/>
    <cellStyle name="Normal 4 2 20 10" xfId="6540"/>
    <cellStyle name="Normal 4 2 20 10 2" xfId="6541"/>
    <cellStyle name="Normal 4 2 20 10 3" xfId="6542"/>
    <cellStyle name="Normal 4 2 20 10 4" xfId="6543"/>
    <cellStyle name="Normal 4 2 20 11" xfId="6544"/>
    <cellStyle name="Normal 4 2 20 11 2" xfId="6545"/>
    <cellStyle name="Normal 4 2 20 11 3" xfId="6546"/>
    <cellStyle name="Normal 4 2 20 11 4" xfId="6547"/>
    <cellStyle name="Normal 4 2 20 12" xfId="6548"/>
    <cellStyle name="Normal 4 2 20 12 2" xfId="6549"/>
    <cellStyle name="Normal 4 2 20 12 3" xfId="6550"/>
    <cellStyle name="Normal 4 2 20 12 4" xfId="6551"/>
    <cellStyle name="Normal 4 2 20 13" xfId="6552"/>
    <cellStyle name="Normal 4 2 20 13 2" xfId="6553"/>
    <cellStyle name="Normal 4 2 20 13 3" xfId="6554"/>
    <cellStyle name="Normal 4 2 20 13 4" xfId="6555"/>
    <cellStyle name="Normal 4 2 20 14" xfId="6556"/>
    <cellStyle name="Normal 4 2 20 15" xfId="6557"/>
    <cellStyle name="Normal 4 2 20 16" xfId="6558"/>
    <cellStyle name="Normal 4 2 20 2" xfId="6559"/>
    <cellStyle name="Normal 4 2 20 2 2" xfId="6560"/>
    <cellStyle name="Normal 4 2 20 2 3" xfId="6561"/>
    <cellStyle name="Normal 4 2 20 2 4" xfId="6562"/>
    <cellStyle name="Normal 4 2 20 3" xfId="6563"/>
    <cellStyle name="Normal 4 2 20 3 2" xfId="6564"/>
    <cellStyle name="Normal 4 2 20 3 3" xfId="6565"/>
    <cellStyle name="Normal 4 2 20 3 4" xfId="6566"/>
    <cellStyle name="Normal 4 2 20 4" xfId="6567"/>
    <cellStyle name="Normal 4 2 20 4 2" xfId="6568"/>
    <cellStyle name="Normal 4 2 20 4 3" xfId="6569"/>
    <cellStyle name="Normal 4 2 20 4 4" xfId="6570"/>
    <cellStyle name="Normal 4 2 20 5" xfId="6571"/>
    <cellStyle name="Normal 4 2 20 5 2" xfId="6572"/>
    <cellStyle name="Normal 4 2 20 5 3" xfId="6573"/>
    <cellStyle name="Normal 4 2 20 5 4" xfId="6574"/>
    <cellStyle name="Normal 4 2 20 6" xfId="6575"/>
    <cellStyle name="Normal 4 2 20 6 2" xfId="6576"/>
    <cellStyle name="Normal 4 2 20 6 3" xfId="6577"/>
    <cellStyle name="Normal 4 2 20 6 4" xfId="6578"/>
    <cellStyle name="Normal 4 2 20 7" xfId="6579"/>
    <cellStyle name="Normal 4 2 20 7 2" xfId="6580"/>
    <cellStyle name="Normal 4 2 20 7 3" xfId="6581"/>
    <cellStyle name="Normal 4 2 20 7 4" xfId="6582"/>
    <cellStyle name="Normal 4 2 20 8" xfId="6583"/>
    <cellStyle name="Normal 4 2 20 8 2" xfId="6584"/>
    <cellStyle name="Normal 4 2 20 8 3" xfId="6585"/>
    <cellStyle name="Normal 4 2 20 8 4" xfId="6586"/>
    <cellStyle name="Normal 4 2 20 9" xfId="6587"/>
    <cellStyle name="Normal 4 2 20 9 2" xfId="6588"/>
    <cellStyle name="Normal 4 2 20 9 3" xfId="6589"/>
    <cellStyle name="Normal 4 2 20 9 4" xfId="6590"/>
    <cellStyle name="Normal 4 2 21" xfId="6591"/>
    <cellStyle name="Normal 4 2 21 2" xfId="6592"/>
    <cellStyle name="Normal 4 2 21 3" xfId="6593"/>
    <cellStyle name="Normal 4 2 21 4" xfId="6594"/>
    <cellStyle name="Normal 4 2 22" xfId="6595"/>
    <cellStyle name="Normal 4 2 22 2" xfId="6596"/>
    <cellStyle name="Normal 4 2 22 3" xfId="6597"/>
    <cellStyle name="Normal 4 2 22 4" xfId="6598"/>
    <cellStyle name="Normal 4 2 23" xfId="6599"/>
    <cellStyle name="Normal 4 2 23 2" xfId="6600"/>
    <cellStyle name="Normal 4 2 23 3" xfId="6601"/>
    <cellStyle name="Normal 4 2 23 4" xfId="6602"/>
    <cellStyle name="Normal 4 2 24" xfId="6603"/>
    <cellStyle name="Normal 4 2 24 2" xfId="6604"/>
    <cellStyle name="Normal 4 2 24 3" xfId="6605"/>
    <cellStyle name="Normal 4 2 24 4" xfId="6606"/>
    <cellStyle name="Normal 4 2 25" xfId="6607"/>
    <cellStyle name="Normal 4 2 25 2" xfId="6608"/>
    <cellStyle name="Normal 4 2 25 3" xfId="6609"/>
    <cellStyle name="Normal 4 2 25 4" xfId="6610"/>
    <cellStyle name="Normal 4 2 26" xfId="6611"/>
    <cellStyle name="Normal 4 2 26 2" xfId="6612"/>
    <cellStyle name="Normal 4 2 26 3" xfId="6613"/>
    <cellStyle name="Normal 4 2 26 4" xfId="6614"/>
    <cellStyle name="Normal 4 2 27" xfId="6615"/>
    <cellStyle name="Normal 4 2 27 2" xfId="6616"/>
    <cellStyle name="Normal 4 2 27 3" xfId="6617"/>
    <cellStyle name="Normal 4 2 27 4" xfId="6618"/>
    <cellStyle name="Normal 4 2 28" xfId="6619"/>
    <cellStyle name="Normal 4 2 28 2" xfId="6620"/>
    <cellStyle name="Normal 4 2 28 3" xfId="6621"/>
    <cellStyle name="Normal 4 2 28 4" xfId="6622"/>
    <cellStyle name="Normal 4 2 29" xfId="6623"/>
    <cellStyle name="Normal 4 2 29 2" xfId="6624"/>
    <cellStyle name="Normal 4 2 29 3" xfId="6625"/>
    <cellStyle name="Normal 4 2 29 4" xfId="6626"/>
    <cellStyle name="Normal 4 2 3" xfId="6627"/>
    <cellStyle name="Normal 4 2 3 10" xfId="6628"/>
    <cellStyle name="Normal 4 2 3 10 2" xfId="6629"/>
    <cellStyle name="Normal 4 2 3 10 3" xfId="6630"/>
    <cellStyle name="Normal 4 2 3 10 4" xfId="6631"/>
    <cellStyle name="Normal 4 2 3 11" xfId="6632"/>
    <cellStyle name="Normal 4 2 3 11 2" xfId="6633"/>
    <cellStyle name="Normal 4 2 3 11 3" xfId="6634"/>
    <cellStyle name="Normal 4 2 3 11 4" xfId="6635"/>
    <cellStyle name="Normal 4 2 3 12" xfId="6636"/>
    <cellStyle name="Normal 4 2 3 12 2" xfId="6637"/>
    <cellStyle name="Normal 4 2 3 12 3" xfId="6638"/>
    <cellStyle name="Normal 4 2 3 12 4" xfId="6639"/>
    <cellStyle name="Normal 4 2 3 13" xfId="6640"/>
    <cellStyle name="Normal 4 2 3 13 2" xfId="6641"/>
    <cellStyle name="Normal 4 2 3 13 3" xfId="6642"/>
    <cellStyle name="Normal 4 2 3 13 4" xfId="6643"/>
    <cellStyle name="Normal 4 2 3 14" xfId="6644"/>
    <cellStyle name="Normal 4 2 3 15" xfId="6645"/>
    <cellStyle name="Normal 4 2 3 16" xfId="6646"/>
    <cellStyle name="Normal 4 2 3 2" xfId="6647"/>
    <cellStyle name="Normal 4 2 3 2 2" xfId="6648"/>
    <cellStyle name="Normal 4 2 3 2 3" xfId="6649"/>
    <cellStyle name="Normal 4 2 3 2 4" xfId="6650"/>
    <cellStyle name="Normal 4 2 3 3" xfId="6651"/>
    <cellStyle name="Normal 4 2 3 3 2" xfId="6652"/>
    <cellStyle name="Normal 4 2 3 3 3" xfId="6653"/>
    <cellStyle name="Normal 4 2 3 3 4" xfId="6654"/>
    <cellStyle name="Normal 4 2 3 4" xfId="6655"/>
    <cellStyle name="Normal 4 2 3 4 2" xfId="6656"/>
    <cellStyle name="Normal 4 2 3 4 3" xfId="6657"/>
    <cellStyle name="Normal 4 2 3 4 4" xfId="6658"/>
    <cellStyle name="Normal 4 2 3 5" xfId="6659"/>
    <cellStyle name="Normal 4 2 3 5 2" xfId="6660"/>
    <cellStyle name="Normal 4 2 3 5 3" xfId="6661"/>
    <cellStyle name="Normal 4 2 3 5 4" xfId="6662"/>
    <cellStyle name="Normal 4 2 3 6" xfId="6663"/>
    <cellStyle name="Normal 4 2 3 6 2" xfId="6664"/>
    <cellStyle name="Normal 4 2 3 6 3" xfId="6665"/>
    <cellStyle name="Normal 4 2 3 6 4" xfId="6666"/>
    <cellStyle name="Normal 4 2 3 7" xfId="6667"/>
    <cellStyle name="Normal 4 2 3 7 2" xfId="6668"/>
    <cellStyle name="Normal 4 2 3 7 3" xfId="6669"/>
    <cellStyle name="Normal 4 2 3 7 4" xfId="6670"/>
    <cellStyle name="Normal 4 2 3 8" xfId="6671"/>
    <cellStyle name="Normal 4 2 3 8 2" xfId="6672"/>
    <cellStyle name="Normal 4 2 3 8 3" xfId="6673"/>
    <cellStyle name="Normal 4 2 3 8 4" xfId="6674"/>
    <cellStyle name="Normal 4 2 3 9" xfId="6675"/>
    <cellStyle name="Normal 4 2 3 9 2" xfId="6676"/>
    <cellStyle name="Normal 4 2 3 9 3" xfId="6677"/>
    <cellStyle name="Normal 4 2 3 9 4" xfId="6678"/>
    <cellStyle name="Normal 4 2 30" xfId="6679"/>
    <cellStyle name="Normal 4 2 30 2" xfId="6680"/>
    <cellStyle name="Normal 4 2 30 3" xfId="6681"/>
    <cellStyle name="Normal 4 2 30 4" xfId="6682"/>
    <cellStyle name="Normal 4 2 31" xfId="6683"/>
    <cellStyle name="Normal 4 2 31 2" xfId="6684"/>
    <cellStyle name="Normal 4 2 31 3" xfId="6685"/>
    <cellStyle name="Normal 4 2 31 4" xfId="6686"/>
    <cellStyle name="Normal 4 2 32" xfId="6687"/>
    <cellStyle name="Normal 4 2 32 2" xfId="6688"/>
    <cellStyle name="Normal 4 2 32 3" xfId="6689"/>
    <cellStyle name="Normal 4 2 32 4" xfId="6690"/>
    <cellStyle name="Normal 4 2 33" xfId="6691"/>
    <cellStyle name="Normal 4 2 34" xfId="6692"/>
    <cellStyle name="Normal 4 2 35" xfId="6693"/>
    <cellStyle name="Normal 4 2 4" xfId="6694"/>
    <cellStyle name="Normal 4 2 4 10" xfId="6695"/>
    <cellStyle name="Normal 4 2 4 10 2" xfId="6696"/>
    <cellStyle name="Normal 4 2 4 10 3" xfId="6697"/>
    <cellStyle name="Normal 4 2 4 10 4" xfId="6698"/>
    <cellStyle name="Normal 4 2 4 11" xfId="6699"/>
    <cellStyle name="Normal 4 2 4 11 2" xfId="6700"/>
    <cellStyle name="Normal 4 2 4 11 3" xfId="6701"/>
    <cellStyle name="Normal 4 2 4 11 4" xfId="6702"/>
    <cellStyle name="Normal 4 2 4 12" xfId="6703"/>
    <cellStyle name="Normal 4 2 4 12 2" xfId="6704"/>
    <cellStyle name="Normal 4 2 4 12 3" xfId="6705"/>
    <cellStyle name="Normal 4 2 4 12 4" xfId="6706"/>
    <cellStyle name="Normal 4 2 4 13" xfId="6707"/>
    <cellStyle name="Normal 4 2 4 13 2" xfId="6708"/>
    <cellStyle name="Normal 4 2 4 13 3" xfId="6709"/>
    <cellStyle name="Normal 4 2 4 13 4" xfId="6710"/>
    <cellStyle name="Normal 4 2 4 14" xfId="6711"/>
    <cellStyle name="Normal 4 2 4 15" xfId="6712"/>
    <cellStyle name="Normal 4 2 4 16" xfId="6713"/>
    <cellStyle name="Normal 4 2 4 2" xfId="6714"/>
    <cellStyle name="Normal 4 2 4 2 2" xfId="6715"/>
    <cellStyle name="Normal 4 2 4 2 3" xfId="6716"/>
    <cellStyle name="Normal 4 2 4 2 4" xfId="6717"/>
    <cellStyle name="Normal 4 2 4 3" xfId="6718"/>
    <cellStyle name="Normal 4 2 4 3 2" xfId="6719"/>
    <cellStyle name="Normal 4 2 4 3 3" xfId="6720"/>
    <cellStyle name="Normal 4 2 4 3 4" xfId="6721"/>
    <cellStyle name="Normal 4 2 4 4" xfId="6722"/>
    <cellStyle name="Normal 4 2 4 4 2" xfId="6723"/>
    <cellStyle name="Normal 4 2 4 4 3" xfId="6724"/>
    <cellStyle name="Normal 4 2 4 4 4" xfId="6725"/>
    <cellStyle name="Normal 4 2 4 5" xfId="6726"/>
    <cellStyle name="Normal 4 2 4 5 2" xfId="6727"/>
    <cellStyle name="Normal 4 2 4 5 3" xfId="6728"/>
    <cellStyle name="Normal 4 2 4 5 4" xfId="6729"/>
    <cellStyle name="Normal 4 2 4 6" xfId="6730"/>
    <cellStyle name="Normal 4 2 4 6 2" xfId="6731"/>
    <cellStyle name="Normal 4 2 4 6 3" xfId="6732"/>
    <cellStyle name="Normal 4 2 4 6 4" xfId="6733"/>
    <cellStyle name="Normal 4 2 4 7" xfId="6734"/>
    <cellStyle name="Normal 4 2 4 7 2" xfId="6735"/>
    <cellStyle name="Normal 4 2 4 7 3" xfId="6736"/>
    <cellStyle name="Normal 4 2 4 7 4" xfId="6737"/>
    <cellStyle name="Normal 4 2 4 8" xfId="6738"/>
    <cellStyle name="Normal 4 2 4 8 2" xfId="6739"/>
    <cellStyle name="Normal 4 2 4 8 3" xfId="6740"/>
    <cellStyle name="Normal 4 2 4 8 4" xfId="6741"/>
    <cellStyle name="Normal 4 2 4 9" xfId="6742"/>
    <cellStyle name="Normal 4 2 4 9 2" xfId="6743"/>
    <cellStyle name="Normal 4 2 4 9 3" xfId="6744"/>
    <cellStyle name="Normal 4 2 4 9 4" xfId="6745"/>
    <cellStyle name="Normal 4 2 5" xfId="6746"/>
    <cellStyle name="Normal 4 2 5 10" xfId="6747"/>
    <cellStyle name="Normal 4 2 5 10 2" xfId="6748"/>
    <cellStyle name="Normal 4 2 5 10 3" xfId="6749"/>
    <cellStyle name="Normal 4 2 5 10 4" xfId="6750"/>
    <cellStyle name="Normal 4 2 5 11" xfId="6751"/>
    <cellStyle name="Normal 4 2 5 11 2" xfId="6752"/>
    <cellStyle name="Normal 4 2 5 11 3" xfId="6753"/>
    <cellStyle name="Normal 4 2 5 11 4" xfId="6754"/>
    <cellStyle name="Normal 4 2 5 12" xfId="6755"/>
    <cellStyle name="Normal 4 2 5 12 2" xfId="6756"/>
    <cellStyle name="Normal 4 2 5 12 3" xfId="6757"/>
    <cellStyle name="Normal 4 2 5 12 4" xfId="6758"/>
    <cellStyle name="Normal 4 2 5 13" xfId="6759"/>
    <cellStyle name="Normal 4 2 5 13 2" xfId="6760"/>
    <cellStyle name="Normal 4 2 5 13 3" xfId="6761"/>
    <cellStyle name="Normal 4 2 5 13 4" xfId="6762"/>
    <cellStyle name="Normal 4 2 5 14" xfId="6763"/>
    <cellStyle name="Normal 4 2 5 15" xfId="6764"/>
    <cellStyle name="Normal 4 2 5 16" xfId="6765"/>
    <cellStyle name="Normal 4 2 5 2" xfId="6766"/>
    <cellStyle name="Normal 4 2 5 2 2" xfId="6767"/>
    <cellStyle name="Normal 4 2 5 2 3" xfId="6768"/>
    <cellStyle name="Normal 4 2 5 2 4" xfId="6769"/>
    <cellStyle name="Normal 4 2 5 3" xfId="6770"/>
    <cellStyle name="Normal 4 2 5 3 2" xfId="6771"/>
    <cellStyle name="Normal 4 2 5 3 3" xfId="6772"/>
    <cellStyle name="Normal 4 2 5 3 4" xfId="6773"/>
    <cellStyle name="Normal 4 2 5 4" xfId="6774"/>
    <cellStyle name="Normal 4 2 5 4 2" xfId="6775"/>
    <cellStyle name="Normal 4 2 5 4 3" xfId="6776"/>
    <cellStyle name="Normal 4 2 5 4 4" xfId="6777"/>
    <cellStyle name="Normal 4 2 5 5" xfId="6778"/>
    <cellStyle name="Normal 4 2 5 5 2" xfId="6779"/>
    <cellStyle name="Normal 4 2 5 5 3" xfId="6780"/>
    <cellStyle name="Normal 4 2 5 5 4" xfId="6781"/>
    <cellStyle name="Normal 4 2 5 6" xfId="6782"/>
    <cellStyle name="Normal 4 2 5 6 2" xfId="6783"/>
    <cellStyle name="Normal 4 2 5 6 3" xfId="6784"/>
    <cellStyle name="Normal 4 2 5 6 4" xfId="6785"/>
    <cellStyle name="Normal 4 2 5 7" xfId="6786"/>
    <cellStyle name="Normal 4 2 5 7 2" xfId="6787"/>
    <cellStyle name="Normal 4 2 5 7 3" xfId="6788"/>
    <cellStyle name="Normal 4 2 5 7 4" xfId="6789"/>
    <cellStyle name="Normal 4 2 5 8" xfId="6790"/>
    <cellStyle name="Normal 4 2 5 8 2" xfId="6791"/>
    <cellStyle name="Normal 4 2 5 8 3" xfId="6792"/>
    <cellStyle name="Normal 4 2 5 8 4" xfId="6793"/>
    <cellStyle name="Normal 4 2 5 9" xfId="6794"/>
    <cellStyle name="Normal 4 2 5 9 2" xfId="6795"/>
    <cellStyle name="Normal 4 2 5 9 3" xfId="6796"/>
    <cellStyle name="Normal 4 2 5 9 4" xfId="6797"/>
    <cellStyle name="Normal 4 2 6" xfId="6798"/>
    <cellStyle name="Normal 4 2 6 10" xfId="6799"/>
    <cellStyle name="Normal 4 2 6 10 2" xfId="6800"/>
    <cellStyle name="Normal 4 2 6 10 3" xfId="6801"/>
    <cellStyle name="Normal 4 2 6 10 4" xfId="6802"/>
    <cellStyle name="Normal 4 2 6 11" xfId="6803"/>
    <cellStyle name="Normal 4 2 6 11 2" xfId="6804"/>
    <cellStyle name="Normal 4 2 6 11 3" xfId="6805"/>
    <cellStyle name="Normal 4 2 6 11 4" xfId="6806"/>
    <cellStyle name="Normal 4 2 6 12" xfId="6807"/>
    <cellStyle name="Normal 4 2 6 12 2" xfId="6808"/>
    <cellStyle name="Normal 4 2 6 12 3" xfId="6809"/>
    <cellStyle name="Normal 4 2 6 12 4" xfId="6810"/>
    <cellStyle name="Normal 4 2 6 13" xfId="6811"/>
    <cellStyle name="Normal 4 2 6 13 2" xfId="6812"/>
    <cellStyle name="Normal 4 2 6 13 3" xfId="6813"/>
    <cellStyle name="Normal 4 2 6 13 4" xfId="6814"/>
    <cellStyle name="Normal 4 2 6 14" xfId="6815"/>
    <cellStyle name="Normal 4 2 6 15" xfId="6816"/>
    <cellStyle name="Normal 4 2 6 16" xfId="6817"/>
    <cellStyle name="Normal 4 2 6 2" xfId="6818"/>
    <cellStyle name="Normal 4 2 6 2 2" xfId="6819"/>
    <cellStyle name="Normal 4 2 6 2 3" xfId="6820"/>
    <cellStyle name="Normal 4 2 6 2 4" xfId="6821"/>
    <cellStyle name="Normal 4 2 6 3" xfId="6822"/>
    <cellStyle name="Normal 4 2 6 3 2" xfId="6823"/>
    <cellStyle name="Normal 4 2 6 3 3" xfId="6824"/>
    <cellStyle name="Normal 4 2 6 3 4" xfId="6825"/>
    <cellStyle name="Normal 4 2 6 4" xfId="6826"/>
    <cellStyle name="Normal 4 2 6 4 2" xfId="6827"/>
    <cellStyle name="Normal 4 2 6 4 3" xfId="6828"/>
    <cellStyle name="Normal 4 2 6 4 4" xfId="6829"/>
    <cellStyle name="Normal 4 2 6 5" xfId="6830"/>
    <cellStyle name="Normal 4 2 6 5 2" xfId="6831"/>
    <cellStyle name="Normal 4 2 6 5 3" xfId="6832"/>
    <cellStyle name="Normal 4 2 6 5 4" xfId="6833"/>
    <cellStyle name="Normal 4 2 6 6" xfId="6834"/>
    <cellStyle name="Normal 4 2 6 6 2" xfId="6835"/>
    <cellStyle name="Normal 4 2 6 6 3" xfId="6836"/>
    <cellStyle name="Normal 4 2 6 6 4" xfId="6837"/>
    <cellStyle name="Normal 4 2 6 7" xfId="6838"/>
    <cellStyle name="Normal 4 2 6 7 2" xfId="6839"/>
    <cellStyle name="Normal 4 2 6 7 3" xfId="6840"/>
    <cellStyle name="Normal 4 2 6 7 4" xfId="6841"/>
    <cellStyle name="Normal 4 2 6 8" xfId="6842"/>
    <cellStyle name="Normal 4 2 6 8 2" xfId="6843"/>
    <cellStyle name="Normal 4 2 6 8 3" xfId="6844"/>
    <cellStyle name="Normal 4 2 6 8 4" xfId="6845"/>
    <cellStyle name="Normal 4 2 6 9" xfId="6846"/>
    <cellStyle name="Normal 4 2 6 9 2" xfId="6847"/>
    <cellStyle name="Normal 4 2 6 9 3" xfId="6848"/>
    <cellStyle name="Normal 4 2 6 9 4" xfId="6849"/>
    <cellStyle name="Normal 4 2 7" xfId="6850"/>
    <cellStyle name="Normal 4 2 7 10" xfId="6851"/>
    <cellStyle name="Normal 4 2 7 10 2" xfId="6852"/>
    <cellStyle name="Normal 4 2 7 10 3" xfId="6853"/>
    <cellStyle name="Normal 4 2 7 10 4" xfId="6854"/>
    <cellStyle name="Normal 4 2 7 11" xfId="6855"/>
    <cellStyle name="Normal 4 2 7 11 2" xfId="6856"/>
    <cellStyle name="Normal 4 2 7 11 3" xfId="6857"/>
    <cellStyle name="Normal 4 2 7 11 4" xfId="6858"/>
    <cellStyle name="Normal 4 2 7 12" xfId="6859"/>
    <cellStyle name="Normal 4 2 7 12 2" xfId="6860"/>
    <cellStyle name="Normal 4 2 7 12 3" xfId="6861"/>
    <cellStyle name="Normal 4 2 7 12 4" xfId="6862"/>
    <cellStyle name="Normal 4 2 7 13" xfId="6863"/>
    <cellStyle name="Normal 4 2 7 13 2" xfId="6864"/>
    <cellStyle name="Normal 4 2 7 13 3" xfId="6865"/>
    <cellStyle name="Normal 4 2 7 13 4" xfId="6866"/>
    <cellStyle name="Normal 4 2 7 14" xfId="6867"/>
    <cellStyle name="Normal 4 2 7 15" xfId="6868"/>
    <cellStyle name="Normal 4 2 7 16" xfId="6869"/>
    <cellStyle name="Normal 4 2 7 2" xfId="6870"/>
    <cellStyle name="Normal 4 2 7 2 2" xfId="6871"/>
    <cellStyle name="Normal 4 2 7 2 3" xfId="6872"/>
    <cellStyle name="Normal 4 2 7 2 4" xfId="6873"/>
    <cellStyle name="Normal 4 2 7 3" xfId="6874"/>
    <cellStyle name="Normal 4 2 7 3 2" xfId="6875"/>
    <cellStyle name="Normal 4 2 7 3 3" xfId="6876"/>
    <cellStyle name="Normal 4 2 7 3 4" xfId="6877"/>
    <cellStyle name="Normal 4 2 7 4" xfId="6878"/>
    <cellStyle name="Normal 4 2 7 4 2" xfId="6879"/>
    <cellStyle name="Normal 4 2 7 4 3" xfId="6880"/>
    <cellStyle name="Normal 4 2 7 4 4" xfId="6881"/>
    <cellStyle name="Normal 4 2 7 5" xfId="6882"/>
    <cellStyle name="Normal 4 2 7 5 2" xfId="6883"/>
    <cellStyle name="Normal 4 2 7 5 3" xfId="6884"/>
    <cellStyle name="Normal 4 2 7 5 4" xfId="6885"/>
    <cellStyle name="Normal 4 2 7 6" xfId="6886"/>
    <cellStyle name="Normal 4 2 7 6 2" xfId="6887"/>
    <cellStyle name="Normal 4 2 7 6 3" xfId="6888"/>
    <cellStyle name="Normal 4 2 7 6 4" xfId="6889"/>
    <cellStyle name="Normal 4 2 7 7" xfId="6890"/>
    <cellStyle name="Normal 4 2 7 7 2" xfId="6891"/>
    <cellStyle name="Normal 4 2 7 7 3" xfId="6892"/>
    <cellStyle name="Normal 4 2 7 7 4" xfId="6893"/>
    <cellStyle name="Normal 4 2 7 8" xfId="6894"/>
    <cellStyle name="Normal 4 2 7 8 2" xfId="6895"/>
    <cellStyle name="Normal 4 2 7 8 3" xfId="6896"/>
    <cellStyle name="Normal 4 2 7 8 4" xfId="6897"/>
    <cellStyle name="Normal 4 2 7 9" xfId="6898"/>
    <cellStyle name="Normal 4 2 7 9 2" xfId="6899"/>
    <cellStyle name="Normal 4 2 7 9 3" xfId="6900"/>
    <cellStyle name="Normal 4 2 7 9 4" xfId="6901"/>
    <cellStyle name="Normal 4 2 8" xfId="6902"/>
    <cellStyle name="Normal 4 2 8 10" xfId="6903"/>
    <cellStyle name="Normal 4 2 8 10 2" xfId="6904"/>
    <cellStyle name="Normal 4 2 8 10 3" xfId="6905"/>
    <cellStyle name="Normal 4 2 8 10 4" xfId="6906"/>
    <cellStyle name="Normal 4 2 8 11" xfId="6907"/>
    <cellStyle name="Normal 4 2 8 11 2" xfId="6908"/>
    <cellStyle name="Normal 4 2 8 11 3" xfId="6909"/>
    <cellStyle name="Normal 4 2 8 11 4" xfId="6910"/>
    <cellStyle name="Normal 4 2 8 12" xfId="6911"/>
    <cellStyle name="Normal 4 2 8 12 2" xfId="6912"/>
    <cellStyle name="Normal 4 2 8 12 3" xfId="6913"/>
    <cellStyle name="Normal 4 2 8 12 4" xfId="6914"/>
    <cellStyle name="Normal 4 2 8 13" xfId="6915"/>
    <cellStyle name="Normal 4 2 8 13 2" xfId="6916"/>
    <cellStyle name="Normal 4 2 8 13 3" xfId="6917"/>
    <cellStyle name="Normal 4 2 8 13 4" xfId="6918"/>
    <cellStyle name="Normal 4 2 8 14" xfId="6919"/>
    <cellStyle name="Normal 4 2 8 15" xfId="6920"/>
    <cellStyle name="Normal 4 2 8 16" xfId="6921"/>
    <cellStyle name="Normal 4 2 8 2" xfId="6922"/>
    <cellStyle name="Normal 4 2 8 2 2" xfId="6923"/>
    <cellStyle name="Normal 4 2 8 2 3" xfId="6924"/>
    <cellStyle name="Normal 4 2 8 2 4" xfId="6925"/>
    <cellStyle name="Normal 4 2 8 3" xfId="6926"/>
    <cellStyle name="Normal 4 2 8 3 2" xfId="6927"/>
    <cellStyle name="Normal 4 2 8 3 3" xfId="6928"/>
    <cellStyle name="Normal 4 2 8 3 4" xfId="6929"/>
    <cellStyle name="Normal 4 2 8 4" xfId="6930"/>
    <cellStyle name="Normal 4 2 8 4 2" xfId="6931"/>
    <cellStyle name="Normal 4 2 8 4 3" xfId="6932"/>
    <cellStyle name="Normal 4 2 8 4 4" xfId="6933"/>
    <cellStyle name="Normal 4 2 8 5" xfId="6934"/>
    <cellStyle name="Normal 4 2 8 5 2" xfId="6935"/>
    <cellStyle name="Normal 4 2 8 5 3" xfId="6936"/>
    <cellStyle name="Normal 4 2 8 5 4" xfId="6937"/>
    <cellStyle name="Normal 4 2 8 6" xfId="6938"/>
    <cellStyle name="Normal 4 2 8 6 2" xfId="6939"/>
    <cellStyle name="Normal 4 2 8 6 3" xfId="6940"/>
    <cellStyle name="Normal 4 2 8 6 4" xfId="6941"/>
    <cellStyle name="Normal 4 2 8 7" xfId="6942"/>
    <cellStyle name="Normal 4 2 8 7 2" xfId="6943"/>
    <cellStyle name="Normal 4 2 8 7 3" xfId="6944"/>
    <cellStyle name="Normal 4 2 8 7 4" xfId="6945"/>
    <cellStyle name="Normal 4 2 8 8" xfId="6946"/>
    <cellStyle name="Normal 4 2 8 8 2" xfId="6947"/>
    <cellStyle name="Normal 4 2 8 8 3" xfId="6948"/>
    <cellStyle name="Normal 4 2 8 8 4" xfId="6949"/>
    <cellStyle name="Normal 4 2 8 9" xfId="6950"/>
    <cellStyle name="Normal 4 2 8 9 2" xfId="6951"/>
    <cellStyle name="Normal 4 2 8 9 3" xfId="6952"/>
    <cellStyle name="Normal 4 2 8 9 4" xfId="6953"/>
    <cellStyle name="Normal 4 2 9" xfId="6954"/>
    <cellStyle name="Normal 4 2 9 10" xfId="6955"/>
    <cellStyle name="Normal 4 2 9 10 2" xfId="6956"/>
    <cellStyle name="Normal 4 2 9 10 3" xfId="6957"/>
    <cellStyle name="Normal 4 2 9 10 4" xfId="6958"/>
    <cellStyle name="Normal 4 2 9 11" xfId="6959"/>
    <cellStyle name="Normal 4 2 9 11 2" xfId="6960"/>
    <cellStyle name="Normal 4 2 9 11 3" xfId="6961"/>
    <cellStyle name="Normal 4 2 9 11 4" xfId="6962"/>
    <cellStyle name="Normal 4 2 9 12" xfId="6963"/>
    <cellStyle name="Normal 4 2 9 12 2" xfId="6964"/>
    <cellStyle name="Normal 4 2 9 12 3" xfId="6965"/>
    <cellStyle name="Normal 4 2 9 12 4" xfId="6966"/>
    <cellStyle name="Normal 4 2 9 13" xfId="6967"/>
    <cellStyle name="Normal 4 2 9 13 2" xfId="6968"/>
    <cellStyle name="Normal 4 2 9 13 3" xfId="6969"/>
    <cellStyle name="Normal 4 2 9 13 4" xfId="6970"/>
    <cellStyle name="Normal 4 2 9 14" xfId="6971"/>
    <cellStyle name="Normal 4 2 9 15" xfId="6972"/>
    <cellStyle name="Normal 4 2 9 16" xfId="6973"/>
    <cellStyle name="Normal 4 2 9 2" xfId="6974"/>
    <cellStyle name="Normal 4 2 9 2 2" xfId="6975"/>
    <cellStyle name="Normal 4 2 9 2 3" xfId="6976"/>
    <cellStyle name="Normal 4 2 9 2 4" xfId="6977"/>
    <cellStyle name="Normal 4 2 9 3" xfId="6978"/>
    <cellStyle name="Normal 4 2 9 3 2" xfId="6979"/>
    <cellStyle name="Normal 4 2 9 3 3" xfId="6980"/>
    <cellStyle name="Normal 4 2 9 3 4" xfId="6981"/>
    <cellStyle name="Normal 4 2 9 4" xfId="6982"/>
    <cellStyle name="Normal 4 2 9 4 2" xfId="6983"/>
    <cellStyle name="Normal 4 2 9 4 3" xfId="6984"/>
    <cellStyle name="Normal 4 2 9 4 4" xfId="6985"/>
    <cellStyle name="Normal 4 2 9 5" xfId="6986"/>
    <cellStyle name="Normal 4 2 9 5 2" xfId="6987"/>
    <cellStyle name="Normal 4 2 9 5 3" xfId="6988"/>
    <cellStyle name="Normal 4 2 9 5 4" xfId="6989"/>
    <cellStyle name="Normal 4 2 9 6" xfId="6990"/>
    <cellStyle name="Normal 4 2 9 6 2" xfId="6991"/>
    <cellStyle name="Normal 4 2 9 6 3" xfId="6992"/>
    <cellStyle name="Normal 4 2 9 6 4" xfId="6993"/>
    <cellStyle name="Normal 4 2 9 7" xfId="6994"/>
    <cellStyle name="Normal 4 2 9 7 2" xfId="6995"/>
    <cellStyle name="Normal 4 2 9 7 3" xfId="6996"/>
    <cellStyle name="Normal 4 2 9 7 4" xfId="6997"/>
    <cellStyle name="Normal 4 2 9 8" xfId="6998"/>
    <cellStyle name="Normal 4 2 9 8 2" xfId="6999"/>
    <cellStyle name="Normal 4 2 9 8 3" xfId="7000"/>
    <cellStyle name="Normal 4 2 9 8 4" xfId="7001"/>
    <cellStyle name="Normal 4 2 9 9" xfId="7002"/>
    <cellStyle name="Normal 4 2 9 9 2" xfId="7003"/>
    <cellStyle name="Normal 4 2 9 9 3" xfId="7004"/>
    <cellStyle name="Normal 4 2 9 9 4" xfId="7005"/>
    <cellStyle name="Normal 4 20" xfId="7006"/>
    <cellStyle name="Normal 4 20 10" xfId="7007"/>
    <cellStyle name="Normal 4 20 10 2" xfId="7008"/>
    <cellStyle name="Normal 4 20 10 3" xfId="7009"/>
    <cellStyle name="Normal 4 20 10 4" xfId="7010"/>
    <cellStyle name="Normal 4 20 11" xfId="7011"/>
    <cellStyle name="Normal 4 20 11 2" xfId="7012"/>
    <cellStyle name="Normal 4 20 11 3" xfId="7013"/>
    <cellStyle name="Normal 4 20 11 4" xfId="7014"/>
    <cellStyle name="Normal 4 20 12" xfId="7015"/>
    <cellStyle name="Normal 4 20 12 2" xfId="7016"/>
    <cellStyle name="Normal 4 20 12 3" xfId="7017"/>
    <cellStyle name="Normal 4 20 12 4" xfId="7018"/>
    <cellStyle name="Normal 4 20 13" xfId="7019"/>
    <cellStyle name="Normal 4 20 13 2" xfId="7020"/>
    <cellStyle name="Normal 4 20 13 3" xfId="7021"/>
    <cellStyle name="Normal 4 20 13 4" xfId="7022"/>
    <cellStyle name="Normal 4 20 14" xfId="7023"/>
    <cellStyle name="Normal 4 20 15" xfId="7024"/>
    <cellStyle name="Normal 4 20 16" xfId="7025"/>
    <cellStyle name="Normal 4 20 2" xfId="7026"/>
    <cellStyle name="Normal 4 20 2 2" xfId="7027"/>
    <cellStyle name="Normal 4 20 2 3" xfId="7028"/>
    <cellStyle name="Normal 4 20 2 4" xfId="7029"/>
    <cellStyle name="Normal 4 20 3" xfId="7030"/>
    <cellStyle name="Normal 4 20 3 2" xfId="7031"/>
    <cellStyle name="Normal 4 20 3 3" xfId="7032"/>
    <cellStyle name="Normal 4 20 3 4" xfId="7033"/>
    <cellStyle name="Normal 4 20 4" xfId="7034"/>
    <cellStyle name="Normal 4 20 4 2" xfId="7035"/>
    <cellStyle name="Normal 4 20 4 3" xfId="7036"/>
    <cellStyle name="Normal 4 20 4 4" xfId="7037"/>
    <cellStyle name="Normal 4 20 5" xfId="7038"/>
    <cellStyle name="Normal 4 20 5 2" xfId="7039"/>
    <cellStyle name="Normal 4 20 5 3" xfId="7040"/>
    <cellStyle name="Normal 4 20 5 4" xfId="7041"/>
    <cellStyle name="Normal 4 20 6" xfId="7042"/>
    <cellStyle name="Normal 4 20 6 2" xfId="7043"/>
    <cellStyle name="Normal 4 20 6 3" xfId="7044"/>
    <cellStyle name="Normal 4 20 6 4" xfId="7045"/>
    <cellStyle name="Normal 4 20 7" xfId="7046"/>
    <cellStyle name="Normal 4 20 7 2" xfId="7047"/>
    <cellStyle name="Normal 4 20 7 3" xfId="7048"/>
    <cellStyle name="Normal 4 20 7 4" xfId="7049"/>
    <cellStyle name="Normal 4 20 8" xfId="7050"/>
    <cellStyle name="Normal 4 20 8 2" xfId="7051"/>
    <cellStyle name="Normal 4 20 8 3" xfId="7052"/>
    <cellStyle name="Normal 4 20 8 4" xfId="7053"/>
    <cellStyle name="Normal 4 20 9" xfId="7054"/>
    <cellStyle name="Normal 4 20 9 2" xfId="7055"/>
    <cellStyle name="Normal 4 20 9 3" xfId="7056"/>
    <cellStyle name="Normal 4 20 9 4" xfId="7057"/>
    <cellStyle name="Normal 4 21" xfId="7058"/>
    <cellStyle name="Normal 4 21 10" xfId="7059"/>
    <cellStyle name="Normal 4 21 10 2" xfId="7060"/>
    <cellStyle name="Normal 4 21 10 3" xfId="7061"/>
    <cellStyle name="Normal 4 21 10 4" xfId="7062"/>
    <cellStyle name="Normal 4 21 11" xfId="7063"/>
    <cellStyle name="Normal 4 21 11 2" xfId="7064"/>
    <cellStyle name="Normal 4 21 11 3" xfId="7065"/>
    <cellStyle name="Normal 4 21 11 4" xfId="7066"/>
    <cellStyle name="Normal 4 21 12" xfId="7067"/>
    <cellStyle name="Normal 4 21 12 2" xfId="7068"/>
    <cellStyle name="Normal 4 21 12 3" xfId="7069"/>
    <cellStyle name="Normal 4 21 12 4" xfId="7070"/>
    <cellStyle name="Normal 4 21 13" xfId="7071"/>
    <cellStyle name="Normal 4 21 13 2" xfId="7072"/>
    <cellStyle name="Normal 4 21 13 3" xfId="7073"/>
    <cellStyle name="Normal 4 21 13 4" xfId="7074"/>
    <cellStyle name="Normal 4 21 14" xfId="7075"/>
    <cellStyle name="Normal 4 21 15" xfId="7076"/>
    <cellStyle name="Normal 4 21 16" xfId="7077"/>
    <cellStyle name="Normal 4 21 2" xfId="7078"/>
    <cellStyle name="Normal 4 21 2 2" xfId="7079"/>
    <cellStyle name="Normal 4 21 2 3" xfId="7080"/>
    <cellStyle name="Normal 4 21 2 4" xfId="7081"/>
    <cellStyle name="Normal 4 21 3" xfId="7082"/>
    <cellStyle name="Normal 4 21 3 2" xfId="7083"/>
    <cellStyle name="Normal 4 21 3 3" xfId="7084"/>
    <cellStyle name="Normal 4 21 3 4" xfId="7085"/>
    <cellStyle name="Normal 4 21 4" xfId="7086"/>
    <cellStyle name="Normal 4 21 4 2" xfId="7087"/>
    <cellStyle name="Normal 4 21 4 3" xfId="7088"/>
    <cellStyle name="Normal 4 21 4 4" xfId="7089"/>
    <cellStyle name="Normal 4 21 5" xfId="7090"/>
    <cellStyle name="Normal 4 21 5 2" xfId="7091"/>
    <cellStyle name="Normal 4 21 5 3" xfId="7092"/>
    <cellStyle name="Normal 4 21 5 4" xfId="7093"/>
    <cellStyle name="Normal 4 21 6" xfId="7094"/>
    <cellStyle name="Normal 4 21 6 2" xfId="7095"/>
    <cellStyle name="Normal 4 21 6 3" xfId="7096"/>
    <cellStyle name="Normal 4 21 6 4" xfId="7097"/>
    <cellStyle name="Normal 4 21 7" xfId="7098"/>
    <cellStyle name="Normal 4 21 7 2" xfId="7099"/>
    <cellStyle name="Normal 4 21 7 3" xfId="7100"/>
    <cellStyle name="Normal 4 21 7 4" xfId="7101"/>
    <cellStyle name="Normal 4 21 8" xfId="7102"/>
    <cellStyle name="Normal 4 21 8 2" xfId="7103"/>
    <cellStyle name="Normal 4 21 8 3" xfId="7104"/>
    <cellStyle name="Normal 4 21 8 4" xfId="7105"/>
    <cellStyle name="Normal 4 21 9" xfId="7106"/>
    <cellStyle name="Normal 4 21 9 2" xfId="7107"/>
    <cellStyle name="Normal 4 21 9 3" xfId="7108"/>
    <cellStyle name="Normal 4 21 9 4" xfId="7109"/>
    <cellStyle name="Normal 4 22" xfId="7110"/>
    <cellStyle name="Normal 4 22 10" xfId="7111"/>
    <cellStyle name="Normal 4 22 10 2" xfId="7112"/>
    <cellStyle name="Normal 4 22 10 3" xfId="7113"/>
    <cellStyle name="Normal 4 22 10 4" xfId="7114"/>
    <cellStyle name="Normal 4 22 11" xfId="7115"/>
    <cellStyle name="Normal 4 22 11 2" xfId="7116"/>
    <cellStyle name="Normal 4 22 11 3" xfId="7117"/>
    <cellStyle name="Normal 4 22 11 4" xfId="7118"/>
    <cellStyle name="Normal 4 22 12" xfId="7119"/>
    <cellStyle name="Normal 4 22 12 2" xfId="7120"/>
    <cellStyle name="Normal 4 22 12 3" xfId="7121"/>
    <cellStyle name="Normal 4 22 12 4" xfId="7122"/>
    <cellStyle name="Normal 4 22 13" xfId="7123"/>
    <cellStyle name="Normal 4 22 13 2" xfId="7124"/>
    <cellStyle name="Normal 4 22 13 3" xfId="7125"/>
    <cellStyle name="Normal 4 22 13 4" xfId="7126"/>
    <cellStyle name="Normal 4 22 14" xfId="7127"/>
    <cellStyle name="Normal 4 22 15" xfId="7128"/>
    <cellStyle name="Normal 4 22 16" xfId="7129"/>
    <cellStyle name="Normal 4 22 2" xfId="7130"/>
    <cellStyle name="Normal 4 22 2 2" xfId="7131"/>
    <cellStyle name="Normal 4 22 2 3" xfId="7132"/>
    <cellStyle name="Normal 4 22 2 4" xfId="7133"/>
    <cellStyle name="Normal 4 22 3" xfId="7134"/>
    <cellStyle name="Normal 4 22 3 2" xfId="7135"/>
    <cellStyle name="Normal 4 22 3 3" xfId="7136"/>
    <cellStyle name="Normal 4 22 3 4" xfId="7137"/>
    <cellStyle name="Normal 4 22 4" xfId="7138"/>
    <cellStyle name="Normal 4 22 4 2" xfId="7139"/>
    <cellStyle name="Normal 4 22 4 3" xfId="7140"/>
    <cellStyle name="Normal 4 22 4 4" xfId="7141"/>
    <cellStyle name="Normal 4 22 5" xfId="7142"/>
    <cellStyle name="Normal 4 22 5 2" xfId="7143"/>
    <cellStyle name="Normal 4 22 5 3" xfId="7144"/>
    <cellStyle name="Normal 4 22 5 4" xfId="7145"/>
    <cellStyle name="Normal 4 22 6" xfId="7146"/>
    <cellStyle name="Normal 4 22 6 2" xfId="7147"/>
    <cellStyle name="Normal 4 22 6 3" xfId="7148"/>
    <cellStyle name="Normal 4 22 6 4" xfId="7149"/>
    <cellStyle name="Normal 4 22 7" xfId="7150"/>
    <cellStyle name="Normal 4 22 7 2" xfId="7151"/>
    <cellStyle name="Normal 4 22 7 3" xfId="7152"/>
    <cellStyle name="Normal 4 22 7 4" xfId="7153"/>
    <cellStyle name="Normal 4 22 8" xfId="7154"/>
    <cellStyle name="Normal 4 22 8 2" xfId="7155"/>
    <cellStyle name="Normal 4 22 8 3" xfId="7156"/>
    <cellStyle name="Normal 4 22 8 4" xfId="7157"/>
    <cellStyle name="Normal 4 22 9" xfId="7158"/>
    <cellStyle name="Normal 4 22 9 2" xfId="7159"/>
    <cellStyle name="Normal 4 22 9 3" xfId="7160"/>
    <cellStyle name="Normal 4 22 9 4" xfId="7161"/>
    <cellStyle name="Normal 4 23" xfId="7162"/>
    <cellStyle name="Normal 4 23 10" xfId="7163"/>
    <cellStyle name="Normal 4 23 10 2" xfId="7164"/>
    <cellStyle name="Normal 4 23 10 3" xfId="7165"/>
    <cellStyle name="Normal 4 23 10 4" xfId="7166"/>
    <cellStyle name="Normal 4 23 11" xfId="7167"/>
    <cellStyle name="Normal 4 23 11 2" xfId="7168"/>
    <cellStyle name="Normal 4 23 11 3" xfId="7169"/>
    <cellStyle name="Normal 4 23 11 4" xfId="7170"/>
    <cellStyle name="Normal 4 23 12" xfId="7171"/>
    <cellStyle name="Normal 4 23 12 2" xfId="7172"/>
    <cellStyle name="Normal 4 23 12 3" xfId="7173"/>
    <cellStyle name="Normal 4 23 12 4" xfId="7174"/>
    <cellStyle name="Normal 4 23 13" xfId="7175"/>
    <cellStyle name="Normal 4 23 13 2" xfId="7176"/>
    <cellStyle name="Normal 4 23 13 3" xfId="7177"/>
    <cellStyle name="Normal 4 23 13 4" xfId="7178"/>
    <cellStyle name="Normal 4 23 14" xfId="7179"/>
    <cellStyle name="Normal 4 23 15" xfId="7180"/>
    <cellStyle name="Normal 4 23 16" xfId="7181"/>
    <cellStyle name="Normal 4 23 2" xfId="7182"/>
    <cellStyle name="Normal 4 23 2 2" xfId="7183"/>
    <cellStyle name="Normal 4 23 2 3" xfId="7184"/>
    <cellStyle name="Normal 4 23 2 4" xfId="7185"/>
    <cellStyle name="Normal 4 23 3" xfId="7186"/>
    <cellStyle name="Normal 4 23 3 2" xfId="7187"/>
    <cellStyle name="Normal 4 23 3 3" xfId="7188"/>
    <cellStyle name="Normal 4 23 3 4" xfId="7189"/>
    <cellStyle name="Normal 4 23 4" xfId="7190"/>
    <cellStyle name="Normal 4 23 4 2" xfId="7191"/>
    <cellStyle name="Normal 4 23 4 3" xfId="7192"/>
    <cellStyle name="Normal 4 23 4 4" xfId="7193"/>
    <cellStyle name="Normal 4 23 5" xfId="7194"/>
    <cellStyle name="Normal 4 23 5 2" xfId="7195"/>
    <cellStyle name="Normal 4 23 5 3" xfId="7196"/>
    <cellStyle name="Normal 4 23 5 4" xfId="7197"/>
    <cellStyle name="Normal 4 23 6" xfId="7198"/>
    <cellStyle name="Normal 4 23 6 2" xfId="7199"/>
    <cellStyle name="Normal 4 23 6 3" xfId="7200"/>
    <cellStyle name="Normal 4 23 6 4" xfId="7201"/>
    <cellStyle name="Normal 4 23 7" xfId="7202"/>
    <cellStyle name="Normal 4 23 7 2" xfId="7203"/>
    <cellStyle name="Normal 4 23 7 3" xfId="7204"/>
    <cellStyle name="Normal 4 23 7 4" xfId="7205"/>
    <cellStyle name="Normal 4 23 8" xfId="7206"/>
    <cellStyle name="Normal 4 23 8 2" xfId="7207"/>
    <cellStyle name="Normal 4 23 8 3" xfId="7208"/>
    <cellStyle name="Normal 4 23 8 4" xfId="7209"/>
    <cellStyle name="Normal 4 23 9" xfId="7210"/>
    <cellStyle name="Normal 4 23 9 2" xfId="7211"/>
    <cellStyle name="Normal 4 23 9 3" xfId="7212"/>
    <cellStyle name="Normal 4 23 9 4" xfId="7213"/>
    <cellStyle name="Normal 4 24" xfId="7214"/>
    <cellStyle name="Normal 4 24 10" xfId="7215"/>
    <cellStyle name="Normal 4 24 10 2" xfId="7216"/>
    <cellStyle name="Normal 4 24 10 3" xfId="7217"/>
    <cellStyle name="Normal 4 24 10 4" xfId="7218"/>
    <cellStyle name="Normal 4 24 11" xfId="7219"/>
    <cellStyle name="Normal 4 24 11 2" xfId="7220"/>
    <cellStyle name="Normal 4 24 11 3" xfId="7221"/>
    <cellStyle name="Normal 4 24 11 4" xfId="7222"/>
    <cellStyle name="Normal 4 24 12" xfId="7223"/>
    <cellStyle name="Normal 4 24 12 2" xfId="7224"/>
    <cellStyle name="Normal 4 24 12 3" xfId="7225"/>
    <cellStyle name="Normal 4 24 12 4" xfId="7226"/>
    <cellStyle name="Normal 4 24 13" xfId="7227"/>
    <cellStyle name="Normal 4 24 13 2" xfId="7228"/>
    <cellStyle name="Normal 4 24 13 3" xfId="7229"/>
    <cellStyle name="Normal 4 24 13 4" xfId="7230"/>
    <cellStyle name="Normal 4 24 14" xfId="7231"/>
    <cellStyle name="Normal 4 24 15" xfId="7232"/>
    <cellStyle name="Normal 4 24 16" xfId="7233"/>
    <cellStyle name="Normal 4 24 2" xfId="7234"/>
    <cellStyle name="Normal 4 24 2 2" xfId="7235"/>
    <cellStyle name="Normal 4 24 2 3" xfId="7236"/>
    <cellStyle name="Normal 4 24 2 4" xfId="7237"/>
    <cellStyle name="Normal 4 24 3" xfId="7238"/>
    <cellStyle name="Normal 4 24 3 2" xfId="7239"/>
    <cellStyle name="Normal 4 24 3 3" xfId="7240"/>
    <cellStyle name="Normal 4 24 3 4" xfId="7241"/>
    <cellStyle name="Normal 4 24 4" xfId="7242"/>
    <cellStyle name="Normal 4 24 4 2" xfId="7243"/>
    <cellStyle name="Normal 4 24 4 3" xfId="7244"/>
    <cellStyle name="Normal 4 24 4 4" xfId="7245"/>
    <cellStyle name="Normal 4 24 5" xfId="7246"/>
    <cellStyle name="Normal 4 24 5 2" xfId="7247"/>
    <cellStyle name="Normal 4 24 5 3" xfId="7248"/>
    <cellStyle name="Normal 4 24 5 4" xfId="7249"/>
    <cellStyle name="Normal 4 24 6" xfId="7250"/>
    <cellStyle name="Normal 4 24 6 2" xfId="7251"/>
    <cellStyle name="Normal 4 24 6 3" xfId="7252"/>
    <cellStyle name="Normal 4 24 6 4" xfId="7253"/>
    <cellStyle name="Normal 4 24 7" xfId="7254"/>
    <cellStyle name="Normal 4 24 7 2" xfId="7255"/>
    <cellStyle name="Normal 4 24 7 3" xfId="7256"/>
    <cellStyle name="Normal 4 24 7 4" xfId="7257"/>
    <cellStyle name="Normal 4 24 8" xfId="7258"/>
    <cellStyle name="Normal 4 24 8 2" xfId="7259"/>
    <cellStyle name="Normal 4 24 8 3" xfId="7260"/>
    <cellStyle name="Normal 4 24 8 4" xfId="7261"/>
    <cellStyle name="Normal 4 24 9" xfId="7262"/>
    <cellStyle name="Normal 4 24 9 2" xfId="7263"/>
    <cellStyle name="Normal 4 24 9 3" xfId="7264"/>
    <cellStyle name="Normal 4 24 9 4" xfId="7265"/>
    <cellStyle name="Normal 4 25" xfId="7266"/>
    <cellStyle name="Normal 4 25 10" xfId="7267"/>
    <cellStyle name="Normal 4 25 10 2" xfId="7268"/>
    <cellStyle name="Normal 4 25 10 3" xfId="7269"/>
    <cellStyle name="Normal 4 25 10 4" xfId="7270"/>
    <cellStyle name="Normal 4 25 11" xfId="7271"/>
    <cellStyle name="Normal 4 25 11 2" xfId="7272"/>
    <cellStyle name="Normal 4 25 11 3" xfId="7273"/>
    <cellStyle name="Normal 4 25 11 4" xfId="7274"/>
    <cellStyle name="Normal 4 25 12" xfId="7275"/>
    <cellStyle name="Normal 4 25 12 2" xfId="7276"/>
    <cellStyle name="Normal 4 25 12 3" xfId="7277"/>
    <cellStyle name="Normal 4 25 12 4" xfId="7278"/>
    <cellStyle name="Normal 4 25 13" xfId="7279"/>
    <cellStyle name="Normal 4 25 13 2" xfId="7280"/>
    <cellStyle name="Normal 4 25 13 3" xfId="7281"/>
    <cellStyle name="Normal 4 25 13 4" xfId="7282"/>
    <cellStyle name="Normal 4 25 14" xfId="7283"/>
    <cellStyle name="Normal 4 25 15" xfId="7284"/>
    <cellStyle name="Normal 4 25 16" xfId="7285"/>
    <cellStyle name="Normal 4 25 2" xfId="7286"/>
    <cellStyle name="Normal 4 25 2 2" xfId="7287"/>
    <cellStyle name="Normal 4 25 2 3" xfId="7288"/>
    <cellStyle name="Normal 4 25 2 4" xfId="7289"/>
    <cellStyle name="Normal 4 25 3" xfId="7290"/>
    <cellStyle name="Normal 4 25 3 2" xfId="7291"/>
    <cellStyle name="Normal 4 25 3 3" xfId="7292"/>
    <cellStyle name="Normal 4 25 3 4" xfId="7293"/>
    <cellStyle name="Normal 4 25 4" xfId="7294"/>
    <cellStyle name="Normal 4 25 4 2" xfId="7295"/>
    <cellStyle name="Normal 4 25 4 3" xfId="7296"/>
    <cellStyle name="Normal 4 25 4 4" xfId="7297"/>
    <cellStyle name="Normal 4 25 5" xfId="7298"/>
    <cellStyle name="Normal 4 25 5 2" xfId="7299"/>
    <cellStyle name="Normal 4 25 5 3" xfId="7300"/>
    <cellStyle name="Normal 4 25 5 4" xfId="7301"/>
    <cellStyle name="Normal 4 25 6" xfId="7302"/>
    <cellStyle name="Normal 4 25 6 2" xfId="7303"/>
    <cellStyle name="Normal 4 25 6 3" xfId="7304"/>
    <cellStyle name="Normal 4 25 6 4" xfId="7305"/>
    <cellStyle name="Normal 4 25 7" xfId="7306"/>
    <cellStyle name="Normal 4 25 7 2" xfId="7307"/>
    <cellStyle name="Normal 4 25 7 3" xfId="7308"/>
    <cellStyle name="Normal 4 25 7 4" xfId="7309"/>
    <cellStyle name="Normal 4 25 8" xfId="7310"/>
    <cellStyle name="Normal 4 25 8 2" xfId="7311"/>
    <cellStyle name="Normal 4 25 8 3" xfId="7312"/>
    <cellStyle name="Normal 4 25 8 4" xfId="7313"/>
    <cellStyle name="Normal 4 25 9" xfId="7314"/>
    <cellStyle name="Normal 4 25 9 2" xfId="7315"/>
    <cellStyle name="Normal 4 25 9 3" xfId="7316"/>
    <cellStyle name="Normal 4 25 9 4" xfId="7317"/>
    <cellStyle name="Normal 4 26" xfId="7318"/>
    <cellStyle name="Normal 4 26 2" xfId="7319"/>
    <cellStyle name="Normal 4 26 3" xfId="7320"/>
    <cellStyle name="Normal 4 26 4" xfId="7321"/>
    <cellStyle name="Normal 4 27" xfId="7322"/>
    <cellStyle name="Normal 4 27 2" xfId="7323"/>
    <cellStyle name="Normal 4 27 3" xfId="7324"/>
    <cellStyle name="Normal 4 27 4" xfId="7325"/>
    <cellStyle name="Normal 4 28" xfId="7326"/>
    <cellStyle name="Normal 4 28 2" xfId="7327"/>
    <cellStyle name="Normal 4 28 3" xfId="7328"/>
    <cellStyle name="Normal 4 28 4" xfId="7329"/>
    <cellStyle name="Normal 4 29" xfId="7330"/>
    <cellStyle name="Normal 4 29 2" xfId="7331"/>
    <cellStyle name="Normal 4 29 3" xfId="7332"/>
    <cellStyle name="Normal 4 29 4" xfId="7333"/>
    <cellStyle name="Normal 4 3" xfId="7334"/>
    <cellStyle name="Normal 4 3 10" xfId="7335"/>
    <cellStyle name="Normal 4 3 10 10" xfId="7336"/>
    <cellStyle name="Normal 4 3 10 10 2" xfId="7337"/>
    <cellStyle name="Normal 4 3 10 10 3" xfId="7338"/>
    <cellStyle name="Normal 4 3 10 10 4" xfId="7339"/>
    <cellStyle name="Normal 4 3 10 11" xfId="7340"/>
    <cellStyle name="Normal 4 3 10 11 2" xfId="7341"/>
    <cellStyle name="Normal 4 3 10 11 3" xfId="7342"/>
    <cellStyle name="Normal 4 3 10 11 4" xfId="7343"/>
    <cellStyle name="Normal 4 3 10 12" xfId="7344"/>
    <cellStyle name="Normal 4 3 10 12 2" xfId="7345"/>
    <cellStyle name="Normal 4 3 10 12 3" xfId="7346"/>
    <cellStyle name="Normal 4 3 10 12 4" xfId="7347"/>
    <cellStyle name="Normal 4 3 10 13" xfId="7348"/>
    <cellStyle name="Normal 4 3 10 13 2" xfId="7349"/>
    <cellStyle name="Normal 4 3 10 13 3" xfId="7350"/>
    <cellStyle name="Normal 4 3 10 13 4" xfId="7351"/>
    <cellStyle name="Normal 4 3 10 14" xfId="7352"/>
    <cellStyle name="Normal 4 3 10 15" xfId="7353"/>
    <cellStyle name="Normal 4 3 10 16" xfId="7354"/>
    <cellStyle name="Normal 4 3 10 2" xfId="7355"/>
    <cellStyle name="Normal 4 3 10 2 2" xfId="7356"/>
    <cellStyle name="Normal 4 3 10 2 3" xfId="7357"/>
    <cellStyle name="Normal 4 3 10 2 4" xfId="7358"/>
    <cellStyle name="Normal 4 3 10 3" xfId="7359"/>
    <cellStyle name="Normal 4 3 10 3 2" xfId="7360"/>
    <cellStyle name="Normal 4 3 10 3 3" xfId="7361"/>
    <cellStyle name="Normal 4 3 10 3 4" xfId="7362"/>
    <cellStyle name="Normal 4 3 10 4" xfId="7363"/>
    <cellStyle name="Normal 4 3 10 4 2" xfId="7364"/>
    <cellStyle name="Normal 4 3 10 4 3" xfId="7365"/>
    <cellStyle name="Normal 4 3 10 4 4" xfId="7366"/>
    <cellStyle name="Normal 4 3 10 5" xfId="7367"/>
    <cellStyle name="Normal 4 3 10 5 2" xfId="7368"/>
    <cellStyle name="Normal 4 3 10 5 3" xfId="7369"/>
    <cellStyle name="Normal 4 3 10 5 4" xfId="7370"/>
    <cellStyle name="Normal 4 3 10 6" xfId="7371"/>
    <cellStyle name="Normal 4 3 10 6 2" xfId="7372"/>
    <cellStyle name="Normal 4 3 10 6 3" xfId="7373"/>
    <cellStyle name="Normal 4 3 10 6 4" xfId="7374"/>
    <cellStyle name="Normal 4 3 10 7" xfId="7375"/>
    <cellStyle name="Normal 4 3 10 7 2" xfId="7376"/>
    <cellStyle name="Normal 4 3 10 7 3" xfId="7377"/>
    <cellStyle name="Normal 4 3 10 7 4" xfId="7378"/>
    <cellStyle name="Normal 4 3 10 8" xfId="7379"/>
    <cellStyle name="Normal 4 3 10 8 2" xfId="7380"/>
    <cellStyle name="Normal 4 3 10 8 3" xfId="7381"/>
    <cellStyle name="Normal 4 3 10 8 4" xfId="7382"/>
    <cellStyle name="Normal 4 3 10 9" xfId="7383"/>
    <cellStyle name="Normal 4 3 10 9 2" xfId="7384"/>
    <cellStyle name="Normal 4 3 10 9 3" xfId="7385"/>
    <cellStyle name="Normal 4 3 10 9 4" xfId="7386"/>
    <cellStyle name="Normal 4 3 11" xfId="7387"/>
    <cellStyle name="Normal 4 3 11 10" xfId="7388"/>
    <cellStyle name="Normal 4 3 11 10 2" xfId="7389"/>
    <cellStyle name="Normal 4 3 11 10 3" xfId="7390"/>
    <cellStyle name="Normal 4 3 11 10 4" xfId="7391"/>
    <cellStyle name="Normal 4 3 11 11" xfId="7392"/>
    <cellStyle name="Normal 4 3 11 11 2" xfId="7393"/>
    <cellStyle name="Normal 4 3 11 11 3" xfId="7394"/>
    <cellStyle name="Normal 4 3 11 11 4" xfId="7395"/>
    <cellStyle name="Normal 4 3 11 12" xfId="7396"/>
    <cellStyle name="Normal 4 3 11 12 2" xfId="7397"/>
    <cellStyle name="Normal 4 3 11 12 3" xfId="7398"/>
    <cellStyle name="Normal 4 3 11 12 4" xfId="7399"/>
    <cellStyle name="Normal 4 3 11 13" xfId="7400"/>
    <cellStyle name="Normal 4 3 11 13 2" xfId="7401"/>
    <cellStyle name="Normal 4 3 11 13 3" xfId="7402"/>
    <cellStyle name="Normal 4 3 11 13 4" xfId="7403"/>
    <cellStyle name="Normal 4 3 11 14" xfId="7404"/>
    <cellStyle name="Normal 4 3 11 15" xfId="7405"/>
    <cellStyle name="Normal 4 3 11 16" xfId="7406"/>
    <cellStyle name="Normal 4 3 11 2" xfId="7407"/>
    <cellStyle name="Normal 4 3 11 2 2" xfId="7408"/>
    <cellStyle name="Normal 4 3 11 2 3" xfId="7409"/>
    <cellStyle name="Normal 4 3 11 2 4" xfId="7410"/>
    <cellStyle name="Normal 4 3 11 3" xfId="7411"/>
    <cellStyle name="Normal 4 3 11 3 2" xfId="7412"/>
    <cellStyle name="Normal 4 3 11 3 3" xfId="7413"/>
    <cellStyle name="Normal 4 3 11 3 4" xfId="7414"/>
    <cellStyle name="Normal 4 3 11 4" xfId="7415"/>
    <cellStyle name="Normal 4 3 11 4 2" xfId="7416"/>
    <cellStyle name="Normal 4 3 11 4 3" xfId="7417"/>
    <cellStyle name="Normal 4 3 11 4 4" xfId="7418"/>
    <cellStyle name="Normal 4 3 11 5" xfId="7419"/>
    <cellStyle name="Normal 4 3 11 5 2" xfId="7420"/>
    <cellStyle name="Normal 4 3 11 5 3" xfId="7421"/>
    <cellStyle name="Normal 4 3 11 5 4" xfId="7422"/>
    <cellStyle name="Normal 4 3 11 6" xfId="7423"/>
    <cellStyle name="Normal 4 3 11 6 2" xfId="7424"/>
    <cellStyle name="Normal 4 3 11 6 3" xfId="7425"/>
    <cellStyle name="Normal 4 3 11 6 4" xfId="7426"/>
    <cellStyle name="Normal 4 3 11 7" xfId="7427"/>
    <cellStyle name="Normal 4 3 11 7 2" xfId="7428"/>
    <cellStyle name="Normal 4 3 11 7 3" xfId="7429"/>
    <cellStyle name="Normal 4 3 11 7 4" xfId="7430"/>
    <cellStyle name="Normal 4 3 11 8" xfId="7431"/>
    <cellStyle name="Normal 4 3 11 8 2" xfId="7432"/>
    <cellStyle name="Normal 4 3 11 8 3" xfId="7433"/>
    <cellStyle name="Normal 4 3 11 8 4" xfId="7434"/>
    <cellStyle name="Normal 4 3 11 9" xfId="7435"/>
    <cellStyle name="Normal 4 3 11 9 2" xfId="7436"/>
    <cellStyle name="Normal 4 3 11 9 3" xfId="7437"/>
    <cellStyle name="Normal 4 3 11 9 4" xfId="7438"/>
    <cellStyle name="Normal 4 3 12" xfId="7439"/>
    <cellStyle name="Normal 4 3 12 10" xfId="7440"/>
    <cellStyle name="Normal 4 3 12 10 2" xfId="7441"/>
    <cellStyle name="Normal 4 3 12 10 3" xfId="7442"/>
    <cellStyle name="Normal 4 3 12 10 4" xfId="7443"/>
    <cellStyle name="Normal 4 3 12 11" xfId="7444"/>
    <cellStyle name="Normal 4 3 12 11 2" xfId="7445"/>
    <cellStyle name="Normal 4 3 12 11 3" xfId="7446"/>
    <cellStyle name="Normal 4 3 12 11 4" xfId="7447"/>
    <cellStyle name="Normal 4 3 12 12" xfId="7448"/>
    <cellStyle name="Normal 4 3 12 12 2" xfId="7449"/>
    <cellStyle name="Normal 4 3 12 12 3" xfId="7450"/>
    <cellStyle name="Normal 4 3 12 12 4" xfId="7451"/>
    <cellStyle name="Normal 4 3 12 13" xfId="7452"/>
    <cellStyle name="Normal 4 3 12 13 2" xfId="7453"/>
    <cellStyle name="Normal 4 3 12 13 3" xfId="7454"/>
    <cellStyle name="Normal 4 3 12 13 4" xfId="7455"/>
    <cellStyle name="Normal 4 3 12 14" xfId="7456"/>
    <cellStyle name="Normal 4 3 12 15" xfId="7457"/>
    <cellStyle name="Normal 4 3 12 16" xfId="7458"/>
    <cellStyle name="Normal 4 3 12 2" xfId="7459"/>
    <cellStyle name="Normal 4 3 12 2 2" xfId="7460"/>
    <cellStyle name="Normal 4 3 12 2 3" xfId="7461"/>
    <cellStyle name="Normal 4 3 12 2 4" xfId="7462"/>
    <cellStyle name="Normal 4 3 12 3" xfId="7463"/>
    <cellStyle name="Normal 4 3 12 3 2" xfId="7464"/>
    <cellStyle name="Normal 4 3 12 3 3" xfId="7465"/>
    <cellStyle name="Normal 4 3 12 3 4" xfId="7466"/>
    <cellStyle name="Normal 4 3 12 4" xfId="7467"/>
    <cellStyle name="Normal 4 3 12 4 2" xfId="7468"/>
    <cellStyle name="Normal 4 3 12 4 3" xfId="7469"/>
    <cellStyle name="Normal 4 3 12 4 4" xfId="7470"/>
    <cellStyle name="Normal 4 3 12 5" xfId="7471"/>
    <cellStyle name="Normal 4 3 12 5 2" xfId="7472"/>
    <cellStyle name="Normal 4 3 12 5 3" xfId="7473"/>
    <cellStyle name="Normal 4 3 12 5 4" xfId="7474"/>
    <cellStyle name="Normal 4 3 12 6" xfId="7475"/>
    <cellStyle name="Normal 4 3 12 6 2" xfId="7476"/>
    <cellStyle name="Normal 4 3 12 6 3" xfId="7477"/>
    <cellStyle name="Normal 4 3 12 6 4" xfId="7478"/>
    <cellStyle name="Normal 4 3 12 7" xfId="7479"/>
    <cellStyle name="Normal 4 3 12 7 2" xfId="7480"/>
    <cellStyle name="Normal 4 3 12 7 3" xfId="7481"/>
    <cellStyle name="Normal 4 3 12 7 4" xfId="7482"/>
    <cellStyle name="Normal 4 3 12 8" xfId="7483"/>
    <cellStyle name="Normal 4 3 12 8 2" xfId="7484"/>
    <cellStyle name="Normal 4 3 12 8 3" xfId="7485"/>
    <cellStyle name="Normal 4 3 12 8 4" xfId="7486"/>
    <cellStyle name="Normal 4 3 12 9" xfId="7487"/>
    <cellStyle name="Normal 4 3 12 9 2" xfId="7488"/>
    <cellStyle name="Normal 4 3 12 9 3" xfId="7489"/>
    <cellStyle name="Normal 4 3 12 9 4" xfId="7490"/>
    <cellStyle name="Normal 4 3 13" xfId="7491"/>
    <cellStyle name="Normal 4 3 13 10" xfId="7492"/>
    <cellStyle name="Normal 4 3 13 10 2" xfId="7493"/>
    <cellStyle name="Normal 4 3 13 10 3" xfId="7494"/>
    <cellStyle name="Normal 4 3 13 10 4" xfId="7495"/>
    <cellStyle name="Normal 4 3 13 11" xfId="7496"/>
    <cellStyle name="Normal 4 3 13 11 2" xfId="7497"/>
    <cellStyle name="Normal 4 3 13 11 3" xfId="7498"/>
    <cellStyle name="Normal 4 3 13 11 4" xfId="7499"/>
    <cellStyle name="Normal 4 3 13 12" xfId="7500"/>
    <cellStyle name="Normal 4 3 13 12 2" xfId="7501"/>
    <cellStyle name="Normal 4 3 13 12 3" xfId="7502"/>
    <cellStyle name="Normal 4 3 13 12 4" xfId="7503"/>
    <cellStyle name="Normal 4 3 13 13" xfId="7504"/>
    <cellStyle name="Normal 4 3 13 13 2" xfId="7505"/>
    <cellStyle name="Normal 4 3 13 13 3" xfId="7506"/>
    <cellStyle name="Normal 4 3 13 13 4" xfId="7507"/>
    <cellStyle name="Normal 4 3 13 14" xfId="7508"/>
    <cellStyle name="Normal 4 3 13 15" xfId="7509"/>
    <cellStyle name="Normal 4 3 13 16" xfId="7510"/>
    <cellStyle name="Normal 4 3 13 2" xfId="7511"/>
    <cellStyle name="Normal 4 3 13 2 2" xfId="7512"/>
    <cellStyle name="Normal 4 3 13 2 3" xfId="7513"/>
    <cellStyle name="Normal 4 3 13 2 4" xfId="7514"/>
    <cellStyle name="Normal 4 3 13 3" xfId="7515"/>
    <cellStyle name="Normal 4 3 13 3 2" xfId="7516"/>
    <cellStyle name="Normal 4 3 13 3 3" xfId="7517"/>
    <cellStyle name="Normal 4 3 13 3 4" xfId="7518"/>
    <cellStyle name="Normal 4 3 13 4" xfId="7519"/>
    <cellStyle name="Normal 4 3 13 4 2" xfId="7520"/>
    <cellStyle name="Normal 4 3 13 4 3" xfId="7521"/>
    <cellStyle name="Normal 4 3 13 4 4" xfId="7522"/>
    <cellStyle name="Normal 4 3 13 5" xfId="7523"/>
    <cellStyle name="Normal 4 3 13 5 2" xfId="7524"/>
    <cellStyle name="Normal 4 3 13 5 3" xfId="7525"/>
    <cellStyle name="Normal 4 3 13 5 4" xfId="7526"/>
    <cellStyle name="Normal 4 3 13 6" xfId="7527"/>
    <cellStyle name="Normal 4 3 13 6 2" xfId="7528"/>
    <cellStyle name="Normal 4 3 13 6 3" xfId="7529"/>
    <cellStyle name="Normal 4 3 13 6 4" xfId="7530"/>
    <cellStyle name="Normal 4 3 13 7" xfId="7531"/>
    <cellStyle name="Normal 4 3 13 7 2" xfId="7532"/>
    <cellStyle name="Normal 4 3 13 7 3" xfId="7533"/>
    <cellStyle name="Normal 4 3 13 7 4" xfId="7534"/>
    <cellStyle name="Normal 4 3 13 8" xfId="7535"/>
    <cellStyle name="Normal 4 3 13 8 2" xfId="7536"/>
    <cellStyle name="Normal 4 3 13 8 3" xfId="7537"/>
    <cellStyle name="Normal 4 3 13 8 4" xfId="7538"/>
    <cellStyle name="Normal 4 3 13 9" xfId="7539"/>
    <cellStyle name="Normal 4 3 13 9 2" xfId="7540"/>
    <cellStyle name="Normal 4 3 13 9 3" xfId="7541"/>
    <cellStyle name="Normal 4 3 13 9 4" xfId="7542"/>
    <cellStyle name="Normal 4 3 14" xfId="7543"/>
    <cellStyle name="Normal 4 3 14 10" xfId="7544"/>
    <cellStyle name="Normal 4 3 14 10 2" xfId="7545"/>
    <cellStyle name="Normal 4 3 14 10 3" xfId="7546"/>
    <cellStyle name="Normal 4 3 14 10 4" xfId="7547"/>
    <cellStyle name="Normal 4 3 14 11" xfId="7548"/>
    <cellStyle name="Normal 4 3 14 11 2" xfId="7549"/>
    <cellStyle name="Normal 4 3 14 11 3" xfId="7550"/>
    <cellStyle name="Normal 4 3 14 11 4" xfId="7551"/>
    <cellStyle name="Normal 4 3 14 12" xfId="7552"/>
    <cellStyle name="Normal 4 3 14 12 2" xfId="7553"/>
    <cellStyle name="Normal 4 3 14 12 3" xfId="7554"/>
    <cellStyle name="Normal 4 3 14 12 4" xfId="7555"/>
    <cellStyle name="Normal 4 3 14 13" xfId="7556"/>
    <cellStyle name="Normal 4 3 14 13 2" xfId="7557"/>
    <cellStyle name="Normal 4 3 14 13 3" xfId="7558"/>
    <cellStyle name="Normal 4 3 14 13 4" xfId="7559"/>
    <cellStyle name="Normal 4 3 14 14" xfId="7560"/>
    <cellStyle name="Normal 4 3 14 15" xfId="7561"/>
    <cellStyle name="Normal 4 3 14 16" xfId="7562"/>
    <cellStyle name="Normal 4 3 14 2" xfId="7563"/>
    <cellStyle name="Normal 4 3 14 2 2" xfId="7564"/>
    <cellStyle name="Normal 4 3 14 2 3" xfId="7565"/>
    <cellStyle name="Normal 4 3 14 2 4" xfId="7566"/>
    <cellStyle name="Normal 4 3 14 3" xfId="7567"/>
    <cellStyle name="Normal 4 3 14 3 2" xfId="7568"/>
    <cellStyle name="Normal 4 3 14 3 3" xfId="7569"/>
    <cellStyle name="Normal 4 3 14 3 4" xfId="7570"/>
    <cellStyle name="Normal 4 3 14 4" xfId="7571"/>
    <cellStyle name="Normal 4 3 14 4 2" xfId="7572"/>
    <cellStyle name="Normal 4 3 14 4 3" xfId="7573"/>
    <cellStyle name="Normal 4 3 14 4 4" xfId="7574"/>
    <cellStyle name="Normal 4 3 14 5" xfId="7575"/>
    <cellStyle name="Normal 4 3 14 5 2" xfId="7576"/>
    <cellStyle name="Normal 4 3 14 5 3" xfId="7577"/>
    <cellStyle name="Normal 4 3 14 5 4" xfId="7578"/>
    <cellStyle name="Normal 4 3 14 6" xfId="7579"/>
    <cellStyle name="Normal 4 3 14 6 2" xfId="7580"/>
    <cellStyle name="Normal 4 3 14 6 3" xfId="7581"/>
    <cellStyle name="Normal 4 3 14 6 4" xfId="7582"/>
    <cellStyle name="Normal 4 3 14 7" xfId="7583"/>
    <cellStyle name="Normal 4 3 14 7 2" xfId="7584"/>
    <cellStyle name="Normal 4 3 14 7 3" xfId="7585"/>
    <cellStyle name="Normal 4 3 14 7 4" xfId="7586"/>
    <cellStyle name="Normal 4 3 14 8" xfId="7587"/>
    <cellStyle name="Normal 4 3 14 8 2" xfId="7588"/>
    <cellStyle name="Normal 4 3 14 8 3" xfId="7589"/>
    <cellStyle name="Normal 4 3 14 8 4" xfId="7590"/>
    <cellStyle name="Normal 4 3 14 9" xfId="7591"/>
    <cellStyle name="Normal 4 3 14 9 2" xfId="7592"/>
    <cellStyle name="Normal 4 3 14 9 3" xfId="7593"/>
    <cellStyle name="Normal 4 3 14 9 4" xfId="7594"/>
    <cellStyle name="Normal 4 3 15" xfId="7595"/>
    <cellStyle name="Normal 4 3 15 10" xfId="7596"/>
    <cellStyle name="Normal 4 3 15 10 2" xfId="7597"/>
    <cellStyle name="Normal 4 3 15 10 3" xfId="7598"/>
    <cellStyle name="Normal 4 3 15 10 4" xfId="7599"/>
    <cellStyle name="Normal 4 3 15 11" xfId="7600"/>
    <cellStyle name="Normal 4 3 15 11 2" xfId="7601"/>
    <cellStyle name="Normal 4 3 15 11 3" xfId="7602"/>
    <cellStyle name="Normal 4 3 15 11 4" xfId="7603"/>
    <cellStyle name="Normal 4 3 15 12" xfId="7604"/>
    <cellStyle name="Normal 4 3 15 12 2" xfId="7605"/>
    <cellStyle name="Normal 4 3 15 12 3" xfId="7606"/>
    <cellStyle name="Normal 4 3 15 12 4" xfId="7607"/>
    <cellStyle name="Normal 4 3 15 13" xfId="7608"/>
    <cellStyle name="Normal 4 3 15 13 2" xfId="7609"/>
    <cellStyle name="Normal 4 3 15 13 3" xfId="7610"/>
    <cellStyle name="Normal 4 3 15 13 4" xfId="7611"/>
    <cellStyle name="Normal 4 3 15 14" xfId="7612"/>
    <cellStyle name="Normal 4 3 15 15" xfId="7613"/>
    <cellStyle name="Normal 4 3 15 16" xfId="7614"/>
    <cellStyle name="Normal 4 3 15 2" xfId="7615"/>
    <cellStyle name="Normal 4 3 15 2 2" xfId="7616"/>
    <cellStyle name="Normal 4 3 15 2 3" xfId="7617"/>
    <cellStyle name="Normal 4 3 15 2 4" xfId="7618"/>
    <cellStyle name="Normal 4 3 15 3" xfId="7619"/>
    <cellStyle name="Normal 4 3 15 3 2" xfId="7620"/>
    <cellStyle name="Normal 4 3 15 3 3" xfId="7621"/>
    <cellStyle name="Normal 4 3 15 3 4" xfId="7622"/>
    <cellStyle name="Normal 4 3 15 4" xfId="7623"/>
    <cellStyle name="Normal 4 3 15 4 2" xfId="7624"/>
    <cellStyle name="Normal 4 3 15 4 3" xfId="7625"/>
    <cellStyle name="Normal 4 3 15 4 4" xfId="7626"/>
    <cellStyle name="Normal 4 3 15 5" xfId="7627"/>
    <cellStyle name="Normal 4 3 15 5 2" xfId="7628"/>
    <cellStyle name="Normal 4 3 15 5 3" xfId="7629"/>
    <cellStyle name="Normal 4 3 15 5 4" xfId="7630"/>
    <cellStyle name="Normal 4 3 15 6" xfId="7631"/>
    <cellStyle name="Normal 4 3 15 6 2" xfId="7632"/>
    <cellStyle name="Normal 4 3 15 6 3" xfId="7633"/>
    <cellStyle name="Normal 4 3 15 6 4" xfId="7634"/>
    <cellStyle name="Normal 4 3 15 7" xfId="7635"/>
    <cellStyle name="Normal 4 3 15 7 2" xfId="7636"/>
    <cellStyle name="Normal 4 3 15 7 3" xfId="7637"/>
    <cellStyle name="Normal 4 3 15 7 4" xfId="7638"/>
    <cellStyle name="Normal 4 3 15 8" xfId="7639"/>
    <cellStyle name="Normal 4 3 15 8 2" xfId="7640"/>
    <cellStyle name="Normal 4 3 15 8 3" xfId="7641"/>
    <cellStyle name="Normal 4 3 15 8 4" xfId="7642"/>
    <cellStyle name="Normal 4 3 15 9" xfId="7643"/>
    <cellStyle name="Normal 4 3 15 9 2" xfId="7644"/>
    <cellStyle name="Normal 4 3 15 9 3" xfId="7645"/>
    <cellStyle name="Normal 4 3 15 9 4" xfId="7646"/>
    <cellStyle name="Normal 4 3 16" xfId="7647"/>
    <cellStyle name="Normal 4 3 16 10" xfId="7648"/>
    <cellStyle name="Normal 4 3 16 10 2" xfId="7649"/>
    <cellStyle name="Normal 4 3 16 10 3" xfId="7650"/>
    <cellStyle name="Normal 4 3 16 10 4" xfId="7651"/>
    <cellStyle name="Normal 4 3 16 11" xfId="7652"/>
    <cellStyle name="Normal 4 3 16 11 2" xfId="7653"/>
    <cellStyle name="Normal 4 3 16 11 3" xfId="7654"/>
    <cellStyle name="Normal 4 3 16 11 4" xfId="7655"/>
    <cellStyle name="Normal 4 3 16 12" xfId="7656"/>
    <cellStyle name="Normal 4 3 16 12 2" xfId="7657"/>
    <cellStyle name="Normal 4 3 16 12 3" xfId="7658"/>
    <cellStyle name="Normal 4 3 16 12 4" xfId="7659"/>
    <cellStyle name="Normal 4 3 16 13" xfId="7660"/>
    <cellStyle name="Normal 4 3 16 13 2" xfId="7661"/>
    <cellStyle name="Normal 4 3 16 13 3" xfId="7662"/>
    <cellStyle name="Normal 4 3 16 13 4" xfId="7663"/>
    <cellStyle name="Normal 4 3 16 14" xfId="7664"/>
    <cellStyle name="Normal 4 3 16 15" xfId="7665"/>
    <cellStyle name="Normal 4 3 16 16" xfId="7666"/>
    <cellStyle name="Normal 4 3 16 2" xfId="7667"/>
    <cellStyle name="Normal 4 3 16 2 2" xfId="7668"/>
    <cellStyle name="Normal 4 3 16 2 3" xfId="7669"/>
    <cellStyle name="Normal 4 3 16 2 4" xfId="7670"/>
    <cellStyle name="Normal 4 3 16 3" xfId="7671"/>
    <cellStyle name="Normal 4 3 16 3 2" xfId="7672"/>
    <cellStyle name="Normal 4 3 16 3 3" xfId="7673"/>
    <cellStyle name="Normal 4 3 16 3 4" xfId="7674"/>
    <cellStyle name="Normal 4 3 16 4" xfId="7675"/>
    <cellStyle name="Normal 4 3 16 4 2" xfId="7676"/>
    <cellStyle name="Normal 4 3 16 4 3" xfId="7677"/>
    <cellStyle name="Normal 4 3 16 4 4" xfId="7678"/>
    <cellStyle name="Normal 4 3 16 5" xfId="7679"/>
    <cellStyle name="Normal 4 3 16 5 2" xfId="7680"/>
    <cellStyle name="Normal 4 3 16 5 3" xfId="7681"/>
    <cellStyle name="Normal 4 3 16 5 4" xfId="7682"/>
    <cellStyle name="Normal 4 3 16 6" xfId="7683"/>
    <cellStyle name="Normal 4 3 16 6 2" xfId="7684"/>
    <cellStyle name="Normal 4 3 16 6 3" xfId="7685"/>
    <cellStyle name="Normal 4 3 16 6 4" xfId="7686"/>
    <cellStyle name="Normal 4 3 16 7" xfId="7687"/>
    <cellStyle name="Normal 4 3 16 7 2" xfId="7688"/>
    <cellStyle name="Normal 4 3 16 7 3" xfId="7689"/>
    <cellStyle name="Normal 4 3 16 7 4" xfId="7690"/>
    <cellStyle name="Normal 4 3 16 8" xfId="7691"/>
    <cellStyle name="Normal 4 3 16 8 2" xfId="7692"/>
    <cellStyle name="Normal 4 3 16 8 3" xfId="7693"/>
    <cellStyle name="Normal 4 3 16 8 4" xfId="7694"/>
    <cellStyle name="Normal 4 3 16 9" xfId="7695"/>
    <cellStyle name="Normal 4 3 16 9 2" xfId="7696"/>
    <cellStyle name="Normal 4 3 16 9 3" xfId="7697"/>
    <cellStyle name="Normal 4 3 16 9 4" xfId="7698"/>
    <cellStyle name="Normal 4 3 17" xfId="7699"/>
    <cellStyle name="Normal 4 3 17 10" xfId="7700"/>
    <cellStyle name="Normal 4 3 17 10 2" xfId="7701"/>
    <cellStyle name="Normal 4 3 17 10 3" xfId="7702"/>
    <cellStyle name="Normal 4 3 17 10 4" xfId="7703"/>
    <cellStyle name="Normal 4 3 17 11" xfId="7704"/>
    <cellStyle name="Normal 4 3 17 11 2" xfId="7705"/>
    <cellStyle name="Normal 4 3 17 11 3" xfId="7706"/>
    <cellStyle name="Normal 4 3 17 11 4" xfId="7707"/>
    <cellStyle name="Normal 4 3 17 12" xfId="7708"/>
    <cellStyle name="Normal 4 3 17 12 2" xfId="7709"/>
    <cellStyle name="Normal 4 3 17 12 3" xfId="7710"/>
    <cellStyle name="Normal 4 3 17 12 4" xfId="7711"/>
    <cellStyle name="Normal 4 3 17 13" xfId="7712"/>
    <cellStyle name="Normal 4 3 17 13 2" xfId="7713"/>
    <cellStyle name="Normal 4 3 17 13 3" xfId="7714"/>
    <cellStyle name="Normal 4 3 17 13 4" xfId="7715"/>
    <cellStyle name="Normal 4 3 17 14" xfId="7716"/>
    <cellStyle name="Normal 4 3 17 15" xfId="7717"/>
    <cellStyle name="Normal 4 3 17 16" xfId="7718"/>
    <cellStyle name="Normal 4 3 17 2" xfId="7719"/>
    <cellStyle name="Normal 4 3 17 2 2" xfId="7720"/>
    <cellStyle name="Normal 4 3 17 2 3" xfId="7721"/>
    <cellStyle name="Normal 4 3 17 2 4" xfId="7722"/>
    <cellStyle name="Normal 4 3 17 3" xfId="7723"/>
    <cellStyle name="Normal 4 3 17 3 2" xfId="7724"/>
    <cellStyle name="Normal 4 3 17 3 3" xfId="7725"/>
    <cellStyle name="Normal 4 3 17 3 4" xfId="7726"/>
    <cellStyle name="Normal 4 3 17 4" xfId="7727"/>
    <cellStyle name="Normal 4 3 17 4 2" xfId="7728"/>
    <cellStyle name="Normal 4 3 17 4 3" xfId="7729"/>
    <cellStyle name="Normal 4 3 17 4 4" xfId="7730"/>
    <cellStyle name="Normal 4 3 17 5" xfId="7731"/>
    <cellStyle name="Normal 4 3 17 5 2" xfId="7732"/>
    <cellStyle name="Normal 4 3 17 5 3" xfId="7733"/>
    <cellStyle name="Normal 4 3 17 5 4" xfId="7734"/>
    <cellStyle name="Normal 4 3 17 6" xfId="7735"/>
    <cellStyle name="Normal 4 3 17 6 2" xfId="7736"/>
    <cellStyle name="Normal 4 3 17 6 3" xfId="7737"/>
    <cellStyle name="Normal 4 3 17 6 4" xfId="7738"/>
    <cellStyle name="Normal 4 3 17 7" xfId="7739"/>
    <cellStyle name="Normal 4 3 17 7 2" xfId="7740"/>
    <cellStyle name="Normal 4 3 17 7 3" xfId="7741"/>
    <cellStyle name="Normal 4 3 17 7 4" xfId="7742"/>
    <cellStyle name="Normal 4 3 17 8" xfId="7743"/>
    <cellStyle name="Normal 4 3 17 8 2" xfId="7744"/>
    <cellStyle name="Normal 4 3 17 8 3" xfId="7745"/>
    <cellStyle name="Normal 4 3 17 8 4" xfId="7746"/>
    <cellStyle name="Normal 4 3 17 9" xfId="7747"/>
    <cellStyle name="Normal 4 3 17 9 2" xfId="7748"/>
    <cellStyle name="Normal 4 3 17 9 3" xfId="7749"/>
    <cellStyle name="Normal 4 3 17 9 4" xfId="7750"/>
    <cellStyle name="Normal 4 3 18" xfId="7751"/>
    <cellStyle name="Normal 4 3 18 10" xfId="7752"/>
    <cellStyle name="Normal 4 3 18 10 2" xfId="7753"/>
    <cellStyle name="Normal 4 3 18 10 3" xfId="7754"/>
    <cellStyle name="Normal 4 3 18 10 4" xfId="7755"/>
    <cellStyle name="Normal 4 3 18 11" xfId="7756"/>
    <cellStyle name="Normal 4 3 18 11 2" xfId="7757"/>
    <cellStyle name="Normal 4 3 18 11 3" xfId="7758"/>
    <cellStyle name="Normal 4 3 18 11 4" xfId="7759"/>
    <cellStyle name="Normal 4 3 18 12" xfId="7760"/>
    <cellStyle name="Normal 4 3 18 12 2" xfId="7761"/>
    <cellStyle name="Normal 4 3 18 12 3" xfId="7762"/>
    <cellStyle name="Normal 4 3 18 12 4" xfId="7763"/>
    <cellStyle name="Normal 4 3 18 13" xfId="7764"/>
    <cellStyle name="Normal 4 3 18 13 2" xfId="7765"/>
    <cellStyle name="Normal 4 3 18 13 3" xfId="7766"/>
    <cellStyle name="Normal 4 3 18 13 4" xfId="7767"/>
    <cellStyle name="Normal 4 3 18 14" xfId="7768"/>
    <cellStyle name="Normal 4 3 18 15" xfId="7769"/>
    <cellStyle name="Normal 4 3 18 16" xfId="7770"/>
    <cellStyle name="Normal 4 3 18 2" xfId="7771"/>
    <cellStyle name="Normal 4 3 18 2 2" xfId="7772"/>
    <cellStyle name="Normal 4 3 18 2 3" xfId="7773"/>
    <cellStyle name="Normal 4 3 18 2 4" xfId="7774"/>
    <cellStyle name="Normal 4 3 18 3" xfId="7775"/>
    <cellStyle name="Normal 4 3 18 3 2" xfId="7776"/>
    <cellStyle name="Normal 4 3 18 3 3" xfId="7777"/>
    <cellStyle name="Normal 4 3 18 3 4" xfId="7778"/>
    <cellStyle name="Normal 4 3 18 4" xfId="7779"/>
    <cellStyle name="Normal 4 3 18 4 2" xfId="7780"/>
    <cellStyle name="Normal 4 3 18 4 3" xfId="7781"/>
    <cellStyle name="Normal 4 3 18 4 4" xfId="7782"/>
    <cellStyle name="Normal 4 3 18 5" xfId="7783"/>
    <cellStyle name="Normal 4 3 18 5 2" xfId="7784"/>
    <cellStyle name="Normal 4 3 18 5 3" xfId="7785"/>
    <cellStyle name="Normal 4 3 18 5 4" xfId="7786"/>
    <cellStyle name="Normal 4 3 18 6" xfId="7787"/>
    <cellStyle name="Normal 4 3 18 6 2" xfId="7788"/>
    <cellStyle name="Normal 4 3 18 6 3" xfId="7789"/>
    <cellStyle name="Normal 4 3 18 6 4" xfId="7790"/>
    <cellStyle name="Normal 4 3 18 7" xfId="7791"/>
    <cellStyle name="Normal 4 3 18 7 2" xfId="7792"/>
    <cellStyle name="Normal 4 3 18 7 3" xfId="7793"/>
    <cellStyle name="Normal 4 3 18 7 4" xfId="7794"/>
    <cellStyle name="Normal 4 3 18 8" xfId="7795"/>
    <cellStyle name="Normal 4 3 18 8 2" xfId="7796"/>
    <cellStyle name="Normal 4 3 18 8 3" xfId="7797"/>
    <cellStyle name="Normal 4 3 18 8 4" xfId="7798"/>
    <cellStyle name="Normal 4 3 18 9" xfId="7799"/>
    <cellStyle name="Normal 4 3 18 9 2" xfId="7800"/>
    <cellStyle name="Normal 4 3 18 9 3" xfId="7801"/>
    <cellStyle name="Normal 4 3 18 9 4" xfId="7802"/>
    <cellStyle name="Normal 4 3 19" xfId="7803"/>
    <cellStyle name="Normal 4 3 19 10" xfId="7804"/>
    <cellStyle name="Normal 4 3 19 10 2" xfId="7805"/>
    <cellStyle name="Normal 4 3 19 10 3" xfId="7806"/>
    <cellStyle name="Normal 4 3 19 10 4" xfId="7807"/>
    <cellStyle name="Normal 4 3 19 11" xfId="7808"/>
    <cellStyle name="Normal 4 3 19 11 2" xfId="7809"/>
    <cellStyle name="Normal 4 3 19 11 3" xfId="7810"/>
    <cellStyle name="Normal 4 3 19 11 4" xfId="7811"/>
    <cellStyle name="Normal 4 3 19 12" xfId="7812"/>
    <cellStyle name="Normal 4 3 19 12 2" xfId="7813"/>
    <cellStyle name="Normal 4 3 19 12 3" xfId="7814"/>
    <cellStyle name="Normal 4 3 19 12 4" xfId="7815"/>
    <cellStyle name="Normal 4 3 19 13" xfId="7816"/>
    <cellStyle name="Normal 4 3 19 13 2" xfId="7817"/>
    <cellStyle name="Normal 4 3 19 13 3" xfId="7818"/>
    <cellStyle name="Normal 4 3 19 13 4" xfId="7819"/>
    <cellStyle name="Normal 4 3 19 14" xfId="7820"/>
    <cellStyle name="Normal 4 3 19 15" xfId="7821"/>
    <cellStyle name="Normal 4 3 19 16" xfId="7822"/>
    <cellStyle name="Normal 4 3 19 2" xfId="7823"/>
    <cellStyle name="Normal 4 3 19 2 2" xfId="7824"/>
    <cellStyle name="Normal 4 3 19 2 3" xfId="7825"/>
    <cellStyle name="Normal 4 3 19 2 4" xfId="7826"/>
    <cellStyle name="Normal 4 3 19 3" xfId="7827"/>
    <cellStyle name="Normal 4 3 19 3 2" xfId="7828"/>
    <cellStyle name="Normal 4 3 19 3 3" xfId="7829"/>
    <cellStyle name="Normal 4 3 19 3 4" xfId="7830"/>
    <cellStyle name="Normal 4 3 19 4" xfId="7831"/>
    <cellStyle name="Normal 4 3 19 4 2" xfId="7832"/>
    <cellStyle name="Normal 4 3 19 4 3" xfId="7833"/>
    <cellStyle name="Normal 4 3 19 4 4" xfId="7834"/>
    <cellStyle name="Normal 4 3 19 5" xfId="7835"/>
    <cellStyle name="Normal 4 3 19 5 2" xfId="7836"/>
    <cellStyle name="Normal 4 3 19 5 3" xfId="7837"/>
    <cellStyle name="Normal 4 3 19 5 4" xfId="7838"/>
    <cellStyle name="Normal 4 3 19 6" xfId="7839"/>
    <cellStyle name="Normal 4 3 19 6 2" xfId="7840"/>
    <cellStyle name="Normal 4 3 19 6 3" xfId="7841"/>
    <cellStyle name="Normal 4 3 19 6 4" xfId="7842"/>
    <cellStyle name="Normal 4 3 19 7" xfId="7843"/>
    <cellStyle name="Normal 4 3 19 7 2" xfId="7844"/>
    <cellStyle name="Normal 4 3 19 7 3" xfId="7845"/>
    <cellStyle name="Normal 4 3 19 7 4" xfId="7846"/>
    <cellStyle name="Normal 4 3 19 8" xfId="7847"/>
    <cellStyle name="Normal 4 3 19 8 2" xfId="7848"/>
    <cellStyle name="Normal 4 3 19 8 3" xfId="7849"/>
    <cellStyle name="Normal 4 3 19 8 4" xfId="7850"/>
    <cellStyle name="Normal 4 3 19 9" xfId="7851"/>
    <cellStyle name="Normal 4 3 19 9 2" xfId="7852"/>
    <cellStyle name="Normal 4 3 19 9 3" xfId="7853"/>
    <cellStyle name="Normal 4 3 19 9 4" xfId="7854"/>
    <cellStyle name="Normal 4 3 2" xfId="7855"/>
    <cellStyle name="Normal 4 3 2 10" xfId="7856"/>
    <cellStyle name="Normal 4 3 2 10 10" xfId="7857"/>
    <cellStyle name="Normal 4 3 2 10 10 2" xfId="7858"/>
    <cellStyle name="Normal 4 3 2 10 10 3" xfId="7859"/>
    <cellStyle name="Normal 4 3 2 10 10 4" xfId="7860"/>
    <cellStyle name="Normal 4 3 2 10 11" xfId="7861"/>
    <cellStyle name="Normal 4 3 2 10 11 2" xfId="7862"/>
    <cellStyle name="Normal 4 3 2 10 11 3" xfId="7863"/>
    <cellStyle name="Normal 4 3 2 10 11 4" xfId="7864"/>
    <cellStyle name="Normal 4 3 2 10 12" xfId="7865"/>
    <cellStyle name="Normal 4 3 2 10 12 2" xfId="7866"/>
    <cellStyle name="Normal 4 3 2 10 12 3" xfId="7867"/>
    <cellStyle name="Normal 4 3 2 10 12 4" xfId="7868"/>
    <cellStyle name="Normal 4 3 2 10 13" xfId="7869"/>
    <cellStyle name="Normal 4 3 2 10 13 2" xfId="7870"/>
    <cellStyle name="Normal 4 3 2 10 13 3" xfId="7871"/>
    <cellStyle name="Normal 4 3 2 10 13 4" xfId="7872"/>
    <cellStyle name="Normal 4 3 2 10 14" xfId="7873"/>
    <cellStyle name="Normal 4 3 2 10 15" xfId="7874"/>
    <cellStyle name="Normal 4 3 2 10 16" xfId="7875"/>
    <cellStyle name="Normal 4 3 2 10 2" xfId="7876"/>
    <cellStyle name="Normal 4 3 2 10 2 2" xfId="7877"/>
    <cellStyle name="Normal 4 3 2 10 2 3" xfId="7878"/>
    <cellStyle name="Normal 4 3 2 10 2 4" xfId="7879"/>
    <cellStyle name="Normal 4 3 2 10 3" xfId="7880"/>
    <cellStyle name="Normal 4 3 2 10 3 2" xfId="7881"/>
    <cellStyle name="Normal 4 3 2 10 3 3" xfId="7882"/>
    <cellStyle name="Normal 4 3 2 10 3 4" xfId="7883"/>
    <cellStyle name="Normal 4 3 2 10 4" xfId="7884"/>
    <cellStyle name="Normal 4 3 2 10 4 2" xfId="7885"/>
    <cellStyle name="Normal 4 3 2 10 4 3" xfId="7886"/>
    <cellStyle name="Normal 4 3 2 10 4 4" xfId="7887"/>
    <cellStyle name="Normal 4 3 2 10 5" xfId="7888"/>
    <cellStyle name="Normal 4 3 2 10 5 2" xfId="7889"/>
    <cellStyle name="Normal 4 3 2 10 5 3" xfId="7890"/>
    <cellStyle name="Normal 4 3 2 10 5 4" xfId="7891"/>
    <cellStyle name="Normal 4 3 2 10 6" xfId="7892"/>
    <cellStyle name="Normal 4 3 2 10 6 2" xfId="7893"/>
    <cellStyle name="Normal 4 3 2 10 6 3" xfId="7894"/>
    <cellStyle name="Normal 4 3 2 10 6 4" xfId="7895"/>
    <cellStyle name="Normal 4 3 2 10 7" xfId="7896"/>
    <cellStyle name="Normal 4 3 2 10 7 2" xfId="7897"/>
    <cellStyle name="Normal 4 3 2 10 7 3" xfId="7898"/>
    <cellStyle name="Normal 4 3 2 10 7 4" xfId="7899"/>
    <cellStyle name="Normal 4 3 2 10 8" xfId="7900"/>
    <cellStyle name="Normal 4 3 2 10 8 2" xfId="7901"/>
    <cellStyle name="Normal 4 3 2 10 8 3" xfId="7902"/>
    <cellStyle name="Normal 4 3 2 10 8 4" xfId="7903"/>
    <cellStyle name="Normal 4 3 2 10 9" xfId="7904"/>
    <cellStyle name="Normal 4 3 2 10 9 2" xfId="7905"/>
    <cellStyle name="Normal 4 3 2 10 9 3" xfId="7906"/>
    <cellStyle name="Normal 4 3 2 10 9 4" xfId="7907"/>
    <cellStyle name="Normal 4 3 2 11" xfId="7908"/>
    <cellStyle name="Normal 4 3 2 11 10" xfId="7909"/>
    <cellStyle name="Normal 4 3 2 11 10 2" xfId="7910"/>
    <cellStyle name="Normal 4 3 2 11 10 3" xfId="7911"/>
    <cellStyle name="Normal 4 3 2 11 10 4" xfId="7912"/>
    <cellStyle name="Normal 4 3 2 11 11" xfId="7913"/>
    <cellStyle name="Normal 4 3 2 11 11 2" xfId="7914"/>
    <cellStyle name="Normal 4 3 2 11 11 3" xfId="7915"/>
    <cellStyle name="Normal 4 3 2 11 11 4" xfId="7916"/>
    <cellStyle name="Normal 4 3 2 11 12" xfId="7917"/>
    <cellStyle name="Normal 4 3 2 11 12 2" xfId="7918"/>
    <cellStyle name="Normal 4 3 2 11 12 3" xfId="7919"/>
    <cellStyle name="Normal 4 3 2 11 12 4" xfId="7920"/>
    <cellStyle name="Normal 4 3 2 11 13" xfId="7921"/>
    <cellStyle name="Normal 4 3 2 11 13 2" xfId="7922"/>
    <cellStyle name="Normal 4 3 2 11 13 3" xfId="7923"/>
    <cellStyle name="Normal 4 3 2 11 13 4" xfId="7924"/>
    <cellStyle name="Normal 4 3 2 11 14" xfId="7925"/>
    <cellStyle name="Normal 4 3 2 11 15" xfId="7926"/>
    <cellStyle name="Normal 4 3 2 11 16" xfId="7927"/>
    <cellStyle name="Normal 4 3 2 11 2" xfId="7928"/>
    <cellStyle name="Normal 4 3 2 11 2 2" xfId="7929"/>
    <cellStyle name="Normal 4 3 2 11 2 3" xfId="7930"/>
    <cellStyle name="Normal 4 3 2 11 2 4" xfId="7931"/>
    <cellStyle name="Normal 4 3 2 11 3" xfId="7932"/>
    <cellStyle name="Normal 4 3 2 11 3 2" xfId="7933"/>
    <cellStyle name="Normal 4 3 2 11 3 3" xfId="7934"/>
    <cellStyle name="Normal 4 3 2 11 3 4" xfId="7935"/>
    <cellStyle name="Normal 4 3 2 11 4" xfId="7936"/>
    <cellStyle name="Normal 4 3 2 11 4 2" xfId="7937"/>
    <cellStyle name="Normal 4 3 2 11 4 3" xfId="7938"/>
    <cellStyle name="Normal 4 3 2 11 4 4" xfId="7939"/>
    <cellStyle name="Normal 4 3 2 11 5" xfId="7940"/>
    <cellStyle name="Normal 4 3 2 11 5 2" xfId="7941"/>
    <cellStyle name="Normal 4 3 2 11 5 3" xfId="7942"/>
    <cellStyle name="Normal 4 3 2 11 5 4" xfId="7943"/>
    <cellStyle name="Normal 4 3 2 11 6" xfId="7944"/>
    <cellStyle name="Normal 4 3 2 11 6 2" xfId="7945"/>
    <cellStyle name="Normal 4 3 2 11 6 3" xfId="7946"/>
    <cellStyle name="Normal 4 3 2 11 6 4" xfId="7947"/>
    <cellStyle name="Normal 4 3 2 11 7" xfId="7948"/>
    <cellStyle name="Normal 4 3 2 11 7 2" xfId="7949"/>
    <cellStyle name="Normal 4 3 2 11 7 3" xfId="7950"/>
    <cellStyle name="Normal 4 3 2 11 7 4" xfId="7951"/>
    <cellStyle name="Normal 4 3 2 11 8" xfId="7952"/>
    <cellStyle name="Normal 4 3 2 11 8 2" xfId="7953"/>
    <cellStyle name="Normal 4 3 2 11 8 3" xfId="7954"/>
    <cellStyle name="Normal 4 3 2 11 8 4" xfId="7955"/>
    <cellStyle name="Normal 4 3 2 11 9" xfId="7956"/>
    <cellStyle name="Normal 4 3 2 11 9 2" xfId="7957"/>
    <cellStyle name="Normal 4 3 2 11 9 3" xfId="7958"/>
    <cellStyle name="Normal 4 3 2 11 9 4" xfId="7959"/>
    <cellStyle name="Normal 4 3 2 12" xfId="7960"/>
    <cellStyle name="Normal 4 3 2 12 10" xfId="7961"/>
    <cellStyle name="Normal 4 3 2 12 10 2" xfId="7962"/>
    <cellStyle name="Normal 4 3 2 12 10 3" xfId="7963"/>
    <cellStyle name="Normal 4 3 2 12 10 4" xfId="7964"/>
    <cellStyle name="Normal 4 3 2 12 11" xfId="7965"/>
    <cellStyle name="Normal 4 3 2 12 11 2" xfId="7966"/>
    <cellStyle name="Normal 4 3 2 12 11 3" xfId="7967"/>
    <cellStyle name="Normal 4 3 2 12 11 4" xfId="7968"/>
    <cellStyle name="Normal 4 3 2 12 12" xfId="7969"/>
    <cellStyle name="Normal 4 3 2 12 12 2" xfId="7970"/>
    <cellStyle name="Normal 4 3 2 12 12 3" xfId="7971"/>
    <cellStyle name="Normal 4 3 2 12 12 4" xfId="7972"/>
    <cellStyle name="Normal 4 3 2 12 13" xfId="7973"/>
    <cellStyle name="Normal 4 3 2 12 13 2" xfId="7974"/>
    <cellStyle name="Normal 4 3 2 12 13 3" xfId="7975"/>
    <cellStyle name="Normal 4 3 2 12 13 4" xfId="7976"/>
    <cellStyle name="Normal 4 3 2 12 14" xfId="7977"/>
    <cellStyle name="Normal 4 3 2 12 15" xfId="7978"/>
    <cellStyle name="Normal 4 3 2 12 16" xfId="7979"/>
    <cellStyle name="Normal 4 3 2 12 2" xfId="7980"/>
    <cellStyle name="Normal 4 3 2 12 2 2" xfId="7981"/>
    <cellStyle name="Normal 4 3 2 12 2 3" xfId="7982"/>
    <cellStyle name="Normal 4 3 2 12 2 4" xfId="7983"/>
    <cellStyle name="Normal 4 3 2 12 3" xfId="7984"/>
    <cellStyle name="Normal 4 3 2 12 3 2" xfId="7985"/>
    <cellStyle name="Normal 4 3 2 12 3 3" xfId="7986"/>
    <cellStyle name="Normal 4 3 2 12 3 4" xfId="7987"/>
    <cellStyle name="Normal 4 3 2 12 4" xfId="7988"/>
    <cellStyle name="Normal 4 3 2 12 4 2" xfId="7989"/>
    <cellStyle name="Normal 4 3 2 12 4 3" xfId="7990"/>
    <cellStyle name="Normal 4 3 2 12 4 4" xfId="7991"/>
    <cellStyle name="Normal 4 3 2 12 5" xfId="7992"/>
    <cellStyle name="Normal 4 3 2 12 5 2" xfId="7993"/>
    <cellStyle name="Normal 4 3 2 12 5 3" xfId="7994"/>
    <cellStyle name="Normal 4 3 2 12 5 4" xfId="7995"/>
    <cellStyle name="Normal 4 3 2 12 6" xfId="7996"/>
    <cellStyle name="Normal 4 3 2 12 6 2" xfId="7997"/>
    <cellStyle name="Normal 4 3 2 12 6 3" xfId="7998"/>
    <cellStyle name="Normal 4 3 2 12 6 4" xfId="7999"/>
    <cellStyle name="Normal 4 3 2 12 7" xfId="8000"/>
    <cellStyle name="Normal 4 3 2 12 7 2" xfId="8001"/>
    <cellStyle name="Normal 4 3 2 12 7 3" xfId="8002"/>
    <cellStyle name="Normal 4 3 2 12 7 4" xfId="8003"/>
    <cellStyle name="Normal 4 3 2 12 8" xfId="8004"/>
    <cellStyle name="Normal 4 3 2 12 8 2" xfId="8005"/>
    <cellStyle name="Normal 4 3 2 12 8 3" xfId="8006"/>
    <cellStyle name="Normal 4 3 2 12 8 4" xfId="8007"/>
    <cellStyle name="Normal 4 3 2 12 9" xfId="8008"/>
    <cellStyle name="Normal 4 3 2 12 9 2" xfId="8009"/>
    <cellStyle name="Normal 4 3 2 12 9 3" xfId="8010"/>
    <cellStyle name="Normal 4 3 2 12 9 4" xfId="8011"/>
    <cellStyle name="Normal 4 3 2 13" xfId="8012"/>
    <cellStyle name="Normal 4 3 2 13 10" xfId="8013"/>
    <cellStyle name="Normal 4 3 2 13 10 2" xfId="8014"/>
    <cellStyle name="Normal 4 3 2 13 10 3" xfId="8015"/>
    <cellStyle name="Normal 4 3 2 13 10 4" xfId="8016"/>
    <cellStyle name="Normal 4 3 2 13 11" xfId="8017"/>
    <cellStyle name="Normal 4 3 2 13 11 2" xfId="8018"/>
    <cellStyle name="Normal 4 3 2 13 11 3" xfId="8019"/>
    <cellStyle name="Normal 4 3 2 13 11 4" xfId="8020"/>
    <cellStyle name="Normal 4 3 2 13 12" xfId="8021"/>
    <cellStyle name="Normal 4 3 2 13 12 2" xfId="8022"/>
    <cellStyle name="Normal 4 3 2 13 12 3" xfId="8023"/>
    <cellStyle name="Normal 4 3 2 13 12 4" xfId="8024"/>
    <cellStyle name="Normal 4 3 2 13 13" xfId="8025"/>
    <cellStyle name="Normal 4 3 2 13 13 2" xfId="8026"/>
    <cellStyle name="Normal 4 3 2 13 13 3" xfId="8027"/>
    <cellStyle name="Normal 4 3 2 13 13 4" xfId="8028"/>
    <cellStyle name="Normal 4 3 2 13 14" xfId="8029"/>
    <cellStyle name="Normal 4 3 2 13 15" xfId="8030"/>
    <cellStyle name="Normal 4 3 2 13 16" xfId="8031"/>
    <cellStyle name="Normal 4 3 2 13 2" xfId="8032"/>
    <cellStyle name="Normal 4 3 2 13 2 2" xfId="8033"/>
    <cellStyle name="Normal 4 3 2 13 2 3" xfId="8034"/>
    <cellStyle name="Normal 4 3 2 13 2 4" xfId="8035"/>
    <cellStyle name="Normal 4 3 2 13 3" xfId="8036"/>
    <cellStyle name="Normal 4 3 2 13 3 2" xfId="8037"/>
    <cellStyle name="Normal 4 3 2 13 3 3" xfId="8038"/>
    <cellStyle name="Normal 4 3 2 13 3 4" xfId="8039"/>
    <cellStyle name="Normal 4 3 2 13 4" xfId="8040"/>
    <cellStyle name="Normal 4 3 2 13 4 2" xfId="8041"/>
    <cellStyle name="Normal 4 3 2 13 4 3" xfId="8042"/>
    <cellStyle name="Normal 4 3 2 13 4 4" xfId="8043"/>
    <cellStyle name="Normal 4 3 2 13 5" xfId="8044"/>
    <cellStyle name="Normal 4 3 2 13 5 2" xfId="8045"/>
    <cellStyle name="Normal 4 3 2 13 5 3" xfId="8046"/>
    <cellStyle name="Normal 4 3 2 13 5 4" xfId="8047"/>
    <cellStyle name="Normal 4 3 2 13 6" xfId="8048"/>
    <cellStyle name="Normal 4 3 2 13 6 2" xfId="8049"/>
    <cellStyle name="Normal 4 3 2 13 6 3" xfId="8050"/>
    <cellStyle name="Normal 4 3 2 13 6 4" xfId="8051"/>
    <cellStyle name="Normal 4 3 2 13 7" xfId="8052"/>
    <cellStyle name="Normal 4 3 2 13 7 2" xfId="8053"/>
    <cellStyle name="Normal 4 3 2 13 7 3" xfId="8054"/>
    <cellStyle name="Normal 4 3 2 13 7 4" xfId="8055"/>
    <cellStyle name="Normal 4 3 2 13 8" xfId="8056"/>
    <cellStyle name="Normal 4 3 2 13 8 2" xfId="8057"/>
    <cellStyle name="Normal 4 3 2 13 8 3" xfId="8058"/>
    <cellStyle name="Normal 4 3 2 13 8 4" xfId="8059"/>
    <cellStyle name="Normal 4 3 2 13 9" xfId="8060"/>
    <cellStyle name="Normal 4 3 2 13 9 2" xfId="8061"/>
    <cellStyle name="Normal 4 3 2 13 9 3" xfId="8062"/>
    <cellStyle name="Normal 4 3 2 13 9 4" xfId="8063"/>
    <cellStyle name="Normal 4 3 2 14" xfId="8064"/>
    <cellStyle name="Normal 4 3 2 14 10" xfId="8065"/>
    <cellStyle name="Normal 4 3 2 14 10 2" xfId="8066"/>
    <cellStyle name="Normal 4 3 2 14 10 3" xfId="8067"/>
    <cellStyle name="Normal 4 3 2 14 10 4" xfId="8068"/>
    <cellStyle name="Normal 4 3 2 14 11" xfId="8069"/>
    <cellStyle name="Normal 4 3 2 14 11 2" xfId="8070"/>
    <cellStyle name="Normal 4 3 2 14 11 3" xfId="8071"/>
    <cellStyle name="Normal 4 3 2 14 11 4" xfId="8072"/>
    <cellStyle name="Normal 4 3 2 14 12" xfId="8073"/>
    <cellStyle name="Normal 4 3 2 14 12 2" xfId="8074"/>
    <cellStyle name="Normal 4 3 2 14 12 3" xfId="8075"/>
    <cellStyle name="Normal 4 3 2 14 12 4" xfId="8076"/>
    <cellStyle name="Normal 4 3 2 14 13" xfId="8077"/>
    <cellStyle name="Normal 4 3 2 14 13 2" xfId="8078"/>
    <cellStyle name="Normal 4 3 2 14 13 3" xfId="8079"/>
    <cellStyle name="Normal 4 3 2 14 13 4" xfId="8080"/>
    <cellStyle name="Normal 4 3 2 14 14" xfId="8081"/>
    <cellStyle name="Normal 4 3 2 14 15" xfId="8082"/>
    <cellStyle name="Normal 4 3 2 14 16" xfId="8083"/>
    <cellStyle name="Normal 4 3 2 14 2" xfId="8084"/>
    <cellStyle name="Normal 4 3 2 14 2 2" xfId="8085"/>
    <cellStyle name="Normal 4 3 2 14 2 3" xfId="8086"/>
    <cellStyle name="Normal 4 3 2 14 2 4" xfId="8087"/>
    <cellStyle name="Normal 4 3 2 14 3" xfId="8088"/>
    <cellStyle name="Normal 4 3 2 14 3 2" xfId="8089"/>
    <cellStyle name="Normal 4 3 2 14 3 3" xfId="8090"/>
    <cellStyle name="Normal 4 3 2 14 3 4" xfId="8091"/>
    <cellStyle name="Normal 4 3 2 14 4" xfId="8092"/>
    <cellStyle name="Normal 4 3 2 14 4 2" xfId="8093"/>
    <cellStyle name="Normal 4 3 2 14 4 3" xfId="8094"/>
    <cellStyle name="Normal 4 3 2 14 4 4" xfId="8095"/>
    <cellStyle name="Normal 4 3 2 14 5" xfId="8096"/>
    <cellStyle name="Normal 4 3 2 14 5 2" xfId="8097"/>
    <cellStyle name="Normal 4 3 2 14 5 3" xfId="8098"/>
    <cellStyle name="Normal 4 3 2 14 5 4" xfId="8099"/>
    <cellStyle name="Normal 4 3 2 14 6" xfId="8100"/>
    <cellStyle name="Normal 4 3 2 14 6 2" xfId="8101"/>
    <cellStyle name="Normal 4 3 2 14 6 3" xfId="8102"/>
    <cellStyle name="Normal 4 3 2 14 6 4" xfId="8103"/>
    <cellStyle name="Normal 4 3 2 14 7" xfId="8104"/>
    <cellStyle name="Normal 4 3 2 14 7 2" xfId="8105"/>
    <cellStyle name="Normal 4 3 2 14 7 3" xfId="8106"/>
    <cellStyle name="Normal 4 3 2 14 7 4" xfId="8107"/>
    <cellStyle name="Normal 4 3 2 14 8" xfId="8108"/>
    <cellStyle name="Normal 4 3 2 14 8 2" xfId="8109"/>
    <cellStyle name="Normal 4 3 2 14 8 3" xfId="8110"/>
    <cellStyle name="Normal 4 3 2 14 8 4" xfId="8111"/>
    <cellStyle name="Normal 4 3 2 14 9" xfId="8112"/>
    <cellStyle name="Normal 4 3 2 14 9 2" xfId="8113"/>
    <cellStyle name="Normal 4 3 2 14 9 3" xfId="8114"/>
    <cellStyle name="Normal 4 3 2 14 9 4" xfId="8115"/>
    <cellStyle name="Normal 4 3 2 15" xfId="8116"/>
    <cellStyle name="Normal 4 3 2 15 10" xfId="8117"/>
    <cellStyle name="Normal 4 3 2 15 10 2" xfId="8118"/>
    <cellStyle name="Normal 4 3 2 15 10 3" xfId="8119"/>
    <cellStyle name="Normal 4 3 2 15 10 4" xfId="8120"/>
    <cellStyle name="Normal 4 3 2 15 11" xfId="8121"/>
    <cellStyle name="Normal 4 3 2 15 11 2" xfId="8122"/>
    <cellStyle name="Normal 4 3 2 15 11 3" xfId="8123"/>
    <cellStyle name="Normal 4 3 2 15 11 4" xfId="8124"/>
    <cellStyle name="Normal 4 3 2 15 12" xfId="8125"/>
    <cellStyle name="Normal 4 3 2 15 12 2" xfId="8126"/>
    <cellStyle name="Normal 4 3 2 15 12 3" xfId="8127"/>
    <cellStyle name="Normal 4 3 2 15 12 4" xfId="8128"/>
    <cellStyle name="Normal 4 3 2 15 13" xfId="8129"/>
    <cellStyle name="Normal 4 3 2 15 13 2" xfId="8130"/>
    <cellStyle name="Normal 4 3 2 15 13 3" xfId="8131"/>
    <cellStyle name="Normal 4 3 2 15 13 4" xfId="8132"/>
    <cellStyle name="Normal 4 3 2 15 14" xfId="8133"/>
    <cellStyle name="Normal 4 3 2 15 15" xfId="8134"/>
    <cellStyle name="Normal 4 3 2 15 16" xfId="8135"/>
    <cellStyle name="Normal 4 3 2 15 2" xfId="8136"/>
    <cellStyle name="Normal 4 3 2 15 2 2" xfId="8137"/>
    <cellStyle name="Normal 4 3 2 15 2 3" xfId="8138"/>
    <cellStyle name="Normal 4 3 2 15 2 4" xfId="8139"/>
    <cellStyle name="Normal 4 3 2 15 3" xfId="8140"/>
    <cellStyle name="Normal 4 3 2 15 3 2" xfId="8141"/>
    <cellStyle name="Normal 4 3 2 15 3 3" xfId="8142"/>
    <cellStyle name="Normal 4 3 2 15 3 4" xfId="8143"/>
    <cellStyle name="Normal 4 3 2 15 4" xfId="8144"/>
    <cellStyle name="Normal 4 3 2 15 4 2" xfId="8145"/>
    <cellStyle name="Normal 4 3 2 15 4 3" xfId="8146"/>
    <cellStyle name="Normal 4 3 2 15 4 4" xfId="8147"/>
    <cellStyle name="Normal 4 3 2 15 5" xfId="8148"/>
    <cellStyle name="Normal 4 3 2 15 5 2" xfId="8149"/>
    <cellStyle name="Normal 4 3 2 15 5 3" xfId="8150"/>
    <cellStyle name="Normal 4 3 2 15 5 4" xfId="8151"/>
    <cellStyle name="Normal 4 3 2 15 6" xfId="8152"/>
    <cellStyle name="Normal 4 3 2 15 6 2" xfId="8153"/>
    <cellStyle name="Normal 4 3 2 15 6 3" xfId="8154"/>
    <cellStyle name="Normal 4 3 2 15 6 4" xfId="8155"/>
    <cellStyle name="Normal 4 3 2 15 7" xfId="8156"/>
    <cellStyle name="Normal 4 3 2 15 7 2" xfId="8157"/>
    <cellStyle name="Normal 4 3 2 15 7 3" xfId="8158"/>
    <cellStyle name="Normal 4 3 2 15 7 4" xfId="8159"/>
    <cellStyle name="Normal 4 3 2 15 8" xfId="8160"/>
    <cellStyle name="Normal 4 3 2 15 8 2" xfId="8161"/>
    <cellStyle name="Normal 4 3 2 15 8 3" xfId="8162"/>
    <cellStyle name="Normal 4 3 2 15 8 4" xfId="8163"/>
    <cellStyle name="Normal 4 3 2 15 9" xfId="8164"/>
    <cellStyle name="Normal 4 3 2 15 9 2" xfId="8165"/>
    <cellStyle name="Normal 4 3 2 15 9 3" xfId="8166"/>
    <cellStyle name="Normal 4 3 2 15 9 4" xfId="8167"/>
    <cellStyle name="Normal 4 3 2 16" xfId="8168"/>
    <cellStyle name="Normal 4 3 2 16 10" xfId="8169"/>
    <cellStyle name="Normal 4 3 2 16 10 2" xfId="8170"/>
    <cellStyle name="Normal 4 3 2 16 10 3" xfId="8171"/>
    <cellStyle name="Normal 4 3 2 16 10 4" xfId="8172"/>
    <cellStyle name="Normal 4 3 2 16 11" xfId="8173"/>
    <cellStyle name="Normal 4 3 2 16 11 2" xfId="8174"/>
    <cellStyle name="Normal 4 3 2 16 11 3" xfId="8175"/>
    <cellStyle name="Normal 4 3 2 16 11 4" xfId="8176"/>
    <cellStyle name="Normal 4 3 2 16 12" xfId="8177"/>
    <cellStyle name="Normal 4 3 2 16 12 2" xfId="8178"/>
    <cellStyle name="Normal 4 3 2 16 12 3" xfId="8179"/>
    <cellStyle name="Normal 4 3 2 16 12 4" xfId="8180"/>
    <cellStyle name="Normal 4 3 2 16 13" xfId="8181"/>
    <cellStyle name="Normal 4 3 2 16 13 2" xfId="8182"/>
    <cellStyle name="Normal 4 3 2 16 13 3" xfId="8183"/>
    <cellStyle name="Normal 4 3 2 16 13 4" xfId="8184"/>
    <cellStyle name="Normal 4 3 2 16 14" xfId="8185"/>
    <cellStyle name="Normal 4 3 2 16 15" xfId="8186"/>
    <cellStyle name="Normal 4 3 2 16 16" xfId="8187"/>
    <cellStyle name="Normal 4 3 2 16 2" xfId="8188"/>
    <cellStyle name="Normal 4 3 2 16 2 2" xfId="8189"/>
    <cellStyle name="Normal 4 3 2 16 2 3" xfId="8190"/>
    <cellStyle name="Normal 4 3 2 16 2 4" xfId="8191"/>
    <cellStyle name="Normal 4 3 2 16 3" xfId="8192"/>
    <cellStyle name="Normal 4 3 2 16 3 2" xfId="8193"/>
    <cellStyle name="Normal 4 3 2 16 3 3" xfId="8194"/>
    <cellStyle name="Normal 4 3 2 16 3 4" xfId="8195"/>
    <cellStyle name="Normal 4 3 2 16 4" xfId="8196"/>
    <cellStyle name="Normal 4 3 2 16 4 2" xfId="8197"/>
    <cellStyle name="Normal 4 3 2 16 4 3" xfId="8198"/>
    <cellStyle name="Normal 4 3 2 16 4 4" xfId="8199"/>
    <cellStyle name="Normal 4 3 2 16 5" xfId="8200"/>
    <cellStyle name="Normal 4 3 2 16 5 2" xfId="8201"/>
    <cellStyle name="Normal 4 3 2 16 5 3" xfId="8202"/>
    <cellStyle name="Normal 4 3 2 16 5 4" xfId="8203"/>
    <cellStyle name="Normal 4 3 2 16 6" xfId="8204"/>
    <cellStyle name="Normal 4 3 2 16 6 2" xfId="8205"/>
    <cellStyle name="Normal 4 3 2 16 6 3" xfId="8206"/>
    <cellStyle name="Normal 4 3 2 16 6 4" xfId="8207"/>
    <cellStyle name="Normal 4 3 2 16 7" xfId="8208"/>
    <cellStyle name="Normal 4 3 2 16 7 2" xfId="8209"/>
    <cellStyle name="Normal 4 3 2 16 7 3" xfId="8210"/>
    <cellStyle name="Normal 4 3 2 16 7 4" xfId="8211"/>
    <cellStyle name="Normal 4 3 2 16 8" xfId="8212"/>
    <cellStyle name="Normal 4 3 2 16 8 2" xfId="8213"/>
    <cellStyle name="Normal 4 3 2 16 8 3" xfId="8214"/>
    <cellStyle name="Normal 4 3 2 16 8 4" xfId="8215"/>
    <cellStyle name="Normal 4 3 2 16 9" xfId="8216"/>
    <cellStyle name="Normal 4 3 2 16 9 2" xfId="8217"/>
    <cellStyle name="Normal 4 3 2 16 9 3" xfId="8218"/>
    <cellStyle name="Normal 4 3 2 16 9 4" xfId="8219"/>
    <cellStyle name="Normal 4 3 2 17" xfId="8220"/>
    <cellStyle name="Normal 4 3 2 17 10" xfId="8221"/>
    <cellStyle name="Normal 4 3 2 17 10 2" xfId="8222"/>
    <cellStyle name="Normal 4 3 2 17 10 3" xfId="8223"/>
    <cellStyle name="Normal 4 3 2 17 10 4" xfId="8224"/>
    <cellStyle name="Normal 4 3 2 17 11" xfId="8225"/>
    <cellStyle name="Normal 4 3 2 17 11 2" xfId="8226"/>
    <cellStyle name="Normal 4 3 2 17 11 3" xfId="8227"/>
    <cellStyle name="Normal 4 3 2 17 11 4" xfId="8228"/>
    <cellStyle name="Normal 4 3 2 17 12" xfId="8229"/>
    <cellStyle name="Normal 4 3 2 17 12 2" xfId="8230"/>
    <cellStyle name="Normal 4 3 2 17 12 3" xfId="8231"/>
    <cellStyle name="Normal 4 3 2 17 12 4" xfId="8232"/>
    <cellStyle name="Normal 4 3 2 17 13" xfId="8233"/>
    <cellStyle name="Normal 4 3 2 17 13 2" xfId="8234"/>
    <cellStyle name="Normal 4 3 2 17 13 3" xfId="8235"/>
    <cellStyle name="Normal 4 3 2 17 13 4" xfId="8236"/>
    <cellStyle name="Normal 4 3 2 17 14" xfId="8237"/>
    <cellStyle name="Normal 4 3 2 17 15" xfId="8238"/>
    <cellStyle name="Normal 4 3 2 17 16" xfId="8239"/>
    <cellStyle name="Normal 4 3 2 17 2" xfId="8240"/>
    <cellStyle name="Normal 4 3 2 17 2 2" xfId="8241"/>
    <cellStyle name="Normal 4 3 2 17 2 3" xfId="8242"/>
    <cellStyle name="Normal 4 3 2 17 2 4" xfId="8243"/>
    <cellStyle name="Normal 4 3 2 17 3" xfId="8244"/>
    <cellStyle name="Normal 4 3 2 17 3 2" xfId="8245"/>
    <cellStyle name="Normal 4 3 2 17 3 3" xfId="8246"/>
    <cellStyle name="Normal 4 3 2 17 3 4" xfId="8247"/>
    <cellStyle name="Normal 4 3 2 17 4" xfId="8248"/>
    <cellStyle name="Normal 4 3 2 17 4 2" xfId="8249"/>
    <cellStyle name="Normal 4 3 2 17 4 3" xfId="8250"/>
    <cellStyle name="Normal 4 3 2 17 4 4" xfId="8251"/>
    <cellStyle name="Normal 4 3 2 17 5" xfId="8252"/>
    <cellStyle name="Normal 4 3 2 17 5 2" xfId="8253"/>
    <cellStyle name="Normal 4 3 2 17 5 3" xfId="8254"/>
    <cellStyle name="Normal 4 3 2 17 5 4" xfId="8255"/>
    <cellStyle name="Normal 4 3 2 17 6" xfId="8256"/>
    <cellStyle name="Normal 4 3 2 17 6 2" xfId="8257"/>
    <cellStyle name="Normal 4 3 2 17 6 3" xfId="8258"/>
    <cellStyle name="Normal 4 3 2 17 6 4" xfId="8259"/>
    <cellStyle name="Normal 4 3 2 17 7" xfId="8260"/>
    <cellStyle name="Normal 4 3 2 17 7 2" xfId="8261"/>
    <cellStyle name="Normal 4 3 2 17 7 3" xfId="8262"/>
    <cellStyle name="Normal 4 3 2 17 7 4" xfId="8263"/>
    <cellStyle name="Normal 4 3 2 17 8" xfId="8264"/>
    <cellStyle name="Normal 4 3 2 17 8 2" xfId="8265"/>
    <cellStyle name="Normal 4 3 2 17 8 3" xfId="8266"/>
    <cellStyle name="Normal 4 3 2 17 8 4" xfId="8267"/>
    <cellStyle name="Normal 4 3 2 17 9" xfId="8268"/>
    <cellStyle name="Normal 4 3 2 17 9 2" xfId="8269"/>
    <cellStyle name="Normal 4 3 2 17 9 3" xfId="8270"/>
    <cellStyle name="Normal 4 3 2 17 9 4" xfId="8271"/>
    <cellStyle name="Normal 4 3 2 18" xfId="8272"/>
    <cellStyle name="Normal 4 3 2 18 10" xfId="8273"/>
    <cellStyle name="Normal 4 3 2 18 10 2" xfId="8274"/>
    <cellStyle name="Normal 4 3 2 18 10 3" xfId="8275"/>
    <cellStyle name="Normal 4 3 2 18 10 4" xfId="8276"/>
    <cellStyle name="Normal 4 3 2 18 11" xfId="8277"/>
    <cellStyle name="Normal 4 3 2 18 11 2" xfId="8278"/>
    <cellStyle name="Normal 4 3 2 18 11 3" xfId="8279"/>
    <cellStyle name="Normal 4 3 2 18 11 4" xfId="8280"/>
    <cellStyle name="Normal 4 3 2 18 12" xfId="8281"/>
    <cellStyle name="Normal 4 3 2 18 12 2" xfId="8282"/>
    <cellStyle name="Normal 4 3 2 18 12 3" xfId="8283"/>
    <cellStyle name="Normal 4 3 2 18 12 4" xfId="8284"/>
    <cellStyle name="Normal 4 3 2 18 13" xfId="8285"/>
    <cellStyle name="Normal 4 3 2 18 13 2" xfId="8286"/>
    <cellStyle name="Normal 4 3 2 18 13 3" xfId="8287"/>
    <cellStyle name="Normal 4 3 2 18 13 4" xfId="8288"/>
    <cellStyle name="Normal 4 3 2 18 14" xfId="8289"/>
    <cellStyle name="Normal 4 3 2 18 15" xfId="8290"/>
    <cellStyle name="Normal 4 3 2 18 16" xfId="8291"/>
    <cellStyle name="Normal 4 3 2 18 2" xfId="8292"/>
    <cellStyle name="Normal 4 3 2 18 2 2" xfId="8293"/>
    <cellStyle name="Normal 4 3 2 18 2 3" xfId="8294"/>
    <cellStyle name="Normal 4 3 2 18 2 4" xfId="8295"/>
    <cellStyle name="Normal 4 3 2 18 3" xfId="8296"/>
    <cellStyle name="Normal 4 3 2 18 3 2" xfId="8297"/>
    <cellStyle name="Normal 4 3 2 18 3 3" xfId="8298"/>
    <cellStyle name="Normal 4 3 2 18 3 4" xfId="8299"/>
    <cellStyle name="Normal 4 3 2 18 4" xfId="8300"/>
    <cellStyle name="Normal 4 3 2 18 4 2" xfId="8301"/>
    <cellStyle name="Normal 4 3 2 18 4 3" xfId="8302"/>
    <cellStyle name="Normal 4 3 2 18 4 4" xfId="8303"/>
    <cellStyle name="Normal 4 3 2 18 5" xfId="8304"/>
    <cellStyle name="Normal 4 3 2 18 5 2" xfId="8305"/>
    <cellStyle name="Normal 4 3 2 18 5 3" xfId="8306"/>
    <cellStyle name="Normal 4 3 2 18 5 4" xfId="8307"/>
    <cellStyle name="Normal 4 3 2 18 6" xfId="8308"/>
    <cellStyle name="Normal 4 3 2 18 6 2" xfId="8309"/>
    <cellStyle name="Normal 4 3 2 18 6 3" xfId="8310"/>
    <cellStyle name="Normal 4 3 2 18 6 4" xfId="8311"/>
    <cellStyle name="Normal 4 3 2 18 7" xfId="8312"/>
    <cellStyle name="Normal 4 3 2 18 7 2" xfId="8313"/>
    <cellStyle name="Normal 4 3 2 18 7 3" xfId="8314"/>
    <cellStyle name="Normal 4 3 2 18 7 4" xfId="8315"/>
    <cellStyle name="Normal 4 3 2 18 8" xfId="8316"/>
    <cellStyle name="Normal 4 3 2 18 8 2" xfId="8317"/>
    <cellStyle name="Normal 4 3 2 18 8 3" xfId="8318"/>
    <cellStyle name="Normal 4 3 2 18 8 4" xfId="8319"/>
    <cellStyle name="Normal 4 3 2 18 9" xfId="8320"/>
    <cellStyle name="Normal 4 3 2 18 9 2" xfId="8321"/>
    <cellStyle name="Normal 4 3 2 18 9 3" xfId="8322"/>
    <cellStyle name="Normal 4 3 2 18 9 4" xfId="8323"/>
    <cellStyle name="Normal 4 3 2 19" xfId="8324"/>
    <cellStyle name="Normal 4 3 2 19 10" xfId="8325"/>
    <cellStyle name="Normal 4 3 2 19 10 2" xfId="8326"/>
    <cellStyle name="Normal 4 3 2 19 10 3" xfId="8327"/>
    <cellStyle name="Normal 4 3 2 19 10 4" xfId="8328"/>
    <cellStyle name="Normal 4 3 2 19 11" xfId="8329"/>
    <cellStyle name="Normal 4 3 2 19 11 2" xfId="8330"/>
    <cellStyle name="Normal 4 3 2 19 11 3" xfId="8331"/>
    <cellStyle name="Normal 4 3 2 19 11 4" xfId="8332"/>
    <cellStyle name="Normal 4 3 2 19 12" xfId="8333"/>
    <cellStyle name="Normal 4 3 2 19 12 2" xfId="8334"/>
    <cellStyle name="Normal 4 3 2 19 12 3" xfId="8335"/>
    <cellStyle name="Normal 4 3 2 19 12 4" xfId="8336"/>
    <cellStyle name="Normal 4 3 2 19 13" xfId="8337"/>
    <cellStyle name="Normal 4 3 2 19 13 2" xfId="8338"/>
    <cellStyle name="Normal 4 3 2 19 13 3" xfId="8339"/>
    <cellStyle name="Normal 4 3 2 19 13 4" xfId="8340"/>
    <cellStyle name="Normal 4 3 2 19 14" xfId="8341"/>
    <cellStyle name="Normal 4 3 2 19 15" xfId="8342"/>
    <cellStyle name="Normal 4 3 2 19 16" xfId="8343"/>
    <cellStyle name="Normal 4 3 2 19 2" xfId="8344"/>
    <cellStyle name="Normal 4 3 2 19 2 2" xfId="8345"/>
    <cellStyle name="Normal 4 3 2 19 2 3" xfId="8346"/>
    <cellStyle name="Normal 4 3 2 19 2 4" xfId="8347"/>
    <cellStyle name="Normal 4 3 2 19 3" xfId="8348"/>
    <cellStyle name="Normal 4 3 2 19 3 2" xfId="8349"/>
    <cellStyle name="Normal 4 3 2 19 3 3" xfId="8350"/>
    <cellStyle name="Normal 4 3 2 19 3 4" xfId="8351"/>
    <cellStyle name="Normal 4 3 2 19 4" xfId="8352"/>
    <cellStyle name="Normal 4 3 2 19 4 2" xfId="8353"/>
    <cellStyle name="Normal 4 3 2 19 4 3" xfId="8354"/>
    <cellStyle name="Normal 4 3 2 19 4 4" xfId="8355"/>
    <cellStyle name="Normal 4 3 2 19 5" xfId="8356"/>
    <cellStyle name="Normal 4 3 2 19 5 2" xfId="8357"/>
    <cellStyle name="Normal 4 3 2 19 5 3" xfId="8358"/>
    <cellStyle name="Normal 4 3 2 19 5 4" xfId="8359"/>
    <cellStyle name="Normal 4 3 2 19 6" xfId="8360"/>
    <cellStyle name="Normal 4 3 2 19 6 2" xfId="8361"/>
    <cellStyle name="Normal 4 3 2 19 6 3" xfId="8362"/>
    <cellStyle name="Normal 4 3 2 19 6 4" xfId="8363"/>
    <cellStyle name="Normal 4 3 2 19 7" xfId="8364"/>
    <cellStyle name="Normal 4 3 2 19 7 2" xfId="8365"/>
    <cellStyle name="Normal 4 3 2 19 7 3" xfId="8366"/>
    <cellStyle name="Normal 4 3 2 19 7 4" xfId="8367"/>
    <cellStyle name="Normal 4 3 2 19 8" xfId="8368"/>
    <cellStyle name="Normal 4 3 2 19 8 2" xfId="8369"/>
    <cellStyle name="Normal 4 3 2 19 8 3" xfId="8370"/>
    <cellStyle name="Normal 4 3 2 19 8 4" xfId="8371"/>
    <cellStyle name="Normal 4 3 2 19 9" xfId="8372"/>
    <cellStyle name="Normal 4 3 2 19 9 2" xfId="8373"/>
    <cellStyle name="Normal 4 3 2 19 9 3" xfId="8374"/>
    <cellStyle name="Normal 4 3 2 19 9 4" xfId="8375"/>
    <cellStyle name="Normal 4 3 2 2" xfId="8376"/>
    <cellStyle name="Normal 4 3 2 2 10" xfId="8377"/>
    <cellStyle name="Normal 4 3 2 2 10 2" xfId="8378"/>
    <cellStyle name="Normal 4 3 2 2 10 3" xfId="8379"/>
    <cellStyle name="Normal 4 3 2 2 10 4" xfId="8380"/>
    <cellStyle name="Normal 4 3 2 2 11" xfId="8381"/>
    <cellStyle name="Normal 4 3 2 2 11 2" xfId="8382"/>
    <cellStyle name="Normal 4 3 2 2 11 3" xfId="8383"/>
    <cellStyle name="Normal 4 3 2 2 11 4" xfId="8384"/>
    <cellStyle name="Normal 4 3 2 2 12" xfId="8385"/>
    <cellStyle name="Normal 4 3 2 2 12 2" xfId="8386"/>
    <cellStyle name="Normal 4 3 2 2 12 3" xfId="8387"/>
    <cellStyle name="Normal 4 3 2 2 12 4" xfId="8388"/>
    <cellStyle name="Normal 4 3 2 2 13" xfId="8389"/>
    <cellStyle name="Normal 4 3 2 2 13 2" xfId="8390"/>
    <cellStyle name="Normal 4 3 2 2 13 3" xfId="8391"/>
    <cellStyle name="Normal 4 3 2 2 13 4" xfId="8392"/>
    <cellStyle name="Normal 4 3 2 2 14" xfId="8393"/>
    <cellStyle name="Normal 4 3 2 2 15" xfId="8394"/>
    <cellStyle name="Normal 4 3 2 2 16" xfId="8395"/>
    <cellStyle name="Normal 4 3 2 2 2" xfId="8396"/>
    <cellStyle name="Normal 4 3 2 2 2 2" xfId="8397"/>
    <cellStyle name="Normal 4 3 2 2 2 3" xfId="8398"/>
    <cellStyle name="Normal 4 3 2 2 2 4" xfId="8399"/>
    <cellStyle name="Normal 4 3 2 2 3" xfId="8400"/>
    <cellStyle name="Normal 4 3 2 2 3 2" xfId="8401"/>
    <cellStyle name="Normal 4 3 2 2 3 3" xfId="8402"/>
    <cellStyle name="Normal 4 3 2 2 3 4" xfId="8403"/>
    <cellStyle name="Normal 4 3 2 2 4" xfId="8404"/>
    <cellStyle name="Normal 4 3 2 2 4 2" xfId="8405"/>
    <cellStyle name="Normal 4 3 2 2 4 3" xfId="8406"/>
    <cellStyle name="Normal 4 3 2 2 4 4" xfId="8407"/>
    <cellStyle name="Normal 4 3 2 2 5" xfId="8408"/>
    <cellStyle name="Normal 4 3 2 2 5 2" xfId="8409"/>
    <cellStyle name="Normal 4 3 2 2 5 3" xfId="8410"/>
    <cellStyle name="Normal 4 3 2 2 5 4" xfId="8411"/>
    <cellStyle name="Normal 4 3 2 2 6" xfId="8412"/>
    <cellStyle name="Normal 4 3 2 2 6 2" xfId="8413"/>
    <cellStyle name="Normal 4 3 2 2 6 3" xfId="8414"/>
    <cellStyle name="Normal 4 3 2 2 6 4" xfId="8415"/>
    <cellStyle name="Normal 4 3 2 2 7" xfId="8416"/>
    <cellStyle name="Normal 4 3 2 2 7 2" xfId="8417"/>
    <cellStyle name="Normal 4 3 2 2 7 3" xfId="8418"/>
    <cellStyle name="Normal 4 3 2 2 7 4" xfId="8419"/>
    <cellStyle name="Normal 4 3 2 2 8" xfId="8420"/>
    <cellStyle name="Normal 4 3 2 2 8 2" xfId="8421"/>
    <cellStyle name="Normal 4 3 2 2 8 3" xfId="8422"/>
    <cellStyle name="Normal 4 3 2 2 8 4" xfId="8423"/>
    <cellStyle name="Normal 4 3 2 2 9" xfId="8424"/>
    <cellStyle name="Normal 4 3 2 2 9 2" xfId="8425"/>
    <cellStyle name="Normal 4 3 2 2 9 3" xfId="8426"/>
    <cellStyle name="Normal 4 3 2 2 9 4" xfId="8427"/>
    <cellStyle name="Normal 4 3 2 20" xfId="8428"/>
    <cellStyle name="Normal 4 3 2 20 2" xfId="8429"/>
    <cellStyle name="Normal 4 3 2 20 3" xfId="8430"/>
    <cellStyle name="Normal 4 3 2 20 4" xfId="8431"/>
    <cellStyle name="Normal 4 3 2 21" xfId="8432"/>
    <cellStyle name="Normal 4 3 2 21 2" xfId="8433"/>
    <cellStyle name="Normal 4 3 2 21 3" xfId="8434"/>
    <cellStyle name="Normal 4 3 2 21 4" xfId="8435"/>
    <cellStyle name="Normal 4 3 2 22" xfId="8436"/>
    <cellStyle name="Normal 4 3 2 22 2" xfId="8437"/>
    <cellStyle name="Normal 4 3 2 22 3" xfId="8438"/>
    <cellStyle name="Normal 4 3 2 22 4" xfId="8439"/>
    <cellStyle name="Normal 4 3 2 23" xfId="8440"/>
    <cellStyle name="Normal 4 3 2 23 2" xfId="8441"/>
    <cellStyle name="Normal 4 3 2 23 3" xfId="8442"/>
    <cellStyle name="Normal 4 3 2 23 4" xfId="8443"/>
    <cellStyle name="Normal 4 3 2 24" xfId="8444"/>
    <cellStyle name="Normal 4 3 2 24 2" xfId="8445"/>
    <cellStyle name="Normal 4 3 2 24 3" xfId="8446"/>
    <cellStyle name="Normal 4 3 2 24 4" xfId="8447"/>
    <cellStyle name="Normal 4 3 2 25" xfId="8448"/>
    <cellStyle name="Normal 4 3 2 25 2" xfId="8449"/>
    <cellStyle name="Normal 4 3 2 25 3" xfId="8450"/>
    <cellStyle name="Normal 4 3 2 25 4" xfId="8451"/>
    <cellStyle name="Normal 4 3 2 26" xfId="8452"/>
    <cellStyle name="Normal 4 3 2 26 2" xfId="8453"/>
    <cellStyle name="Normal 4 3 2 26 3" xfId="8454"/>
    <cellStyle name="Normal 4 3 2 26 4" xfId="8455"/>
    <cellStyle name="Normal 4 3 2 27" xfId="8456"/>
    <cellStyle name="Normal 4 3 2 27 2" xfId="8457"/>
    <cellStyle name="Normal 4 3 2 27 3" xfId="8458"/>
    <cellStyle name="Normal 4 3 2 27 4" xfId="8459"/>
    <cellStyle name="Normal 4 3 2 28" xfId="8460"/>
    <cellStyle name="Normal 4 3 2 28 2" xfId="8461"/>
    <cellStyle name="Normal 4 3 2 28 3" xfId="8462"/>
    <cellStyle name="Normal 4 3 2 28 4" xfId="8463"/>
    <cellStyle name="Normal 4 3 2 29" xfId="8464"/>
    <cellStyle name="Normal 4 3 2 29 2" xfId="8465"/>
    <cellStyle name="Normal 4 3 2 29 3" xfId="8466"/>
    <cellStyle name="Normal 4 3 2 29 4" xfId="8467"/>
    <cellStyle name="Normal 4 3 2 3" xfId="8468"/>
    <cellStyle name="Normal 4 3 2 3 10" xfId="8469"/>
    <cellStyle name="Normal 4 3 2 3 10 2" xfId="8470"/>
    <cellStyle name="Normal 4 3 2 3 10 3" xfId="8471"/>
    <cellStyle name="Normal 4 3 2 3 10 4" xfId="8472"/>
    <cellStyle name="Normal 4 3 2 3 11" xfId="8473"/>
    <cellStyle name="Normal 4 3 2 3 11 2" xfId="8474"/>
    <cellStyle name="Normal 4 3 2 3 11 3" xfId="8475"/>
    <cellStyle name="Normal 4 3 2 3 11 4" xfId="8476"/>
    <cellStyle name="Normal 4 3 2 3 12" xfId="8477"/>
    <cellStyle name="Normal 4 3 2 3 12 2" xfId="8478"/>
    <cellStyle name="Normal 4 3 2 3 12 3" xfId="8479"/>
    <cellStyle name="Normal 4 3 2 3 12 4" xfId="8480"/>
    <cellStyle name="Normal 4 3 2 3 13" xfId="8481"/>
    <cellStyle name="Normal 4 3 2 3 13 2" xfId="8482"/>
    <cellStyle name="Normal 4 3 2 3 13 3" xfId="8483"/>
    <cellStyle name="Normal 4 3 2 3 13 4" xfId="8484"/>
    <cellStyle name="Normal 4 3 2 3 14" xfId="8485"/>
    <cellStyle name="Normal 4 3 2 3 15" xfId="8486"/>
    <cellStyle name="Normal 4 3 2 3 16" xfId="8487"/>
    <cellStyle name="Normal 4 3 2 3 2" xfId="8488"/>
    <cellStyle name="Normal 4 3 2 3 2 2" xfId="8489"/>
    <cellStyle name="Normal 4 3 2 3 2 3" xfId="8490"/>
    <cellStyle name="Normal 4 3 2 3 2 4" xfId="8491"/>
    <cellStyle name="Normal 4 3 2 3 3" xfId="8492"/>
    <cellStyle name="Normal 4 3 2 3 3 2" xfId="8493"/>
    <cellStyle name="Normal 4 3 2 3 3 3" xfId="8494"/>
    <cellStyle name="Normal 4 3 2 3 3 4" xfId="8495"/>
    <cellStyle name="Normal 4 3 2 3 4" xfId="8496"/>
    <cellStyle name="Normal 4 3 2 3 4 2" xfId="8497"/>
    <cellStyle name="Normal 4 3 2 3 4 3" xfId="8498"/>
    <cellStyle name="Normal 4 3 2 3 4 4" xfId="8499"/>
    <cellStyle name="Normal 4 3 2 3 5" xfId="8500"/>
    <cellStyle name="Normal 4 3 2 3 5 2" xfId="8501"/>
    <cellStyle name="Normal 4 3 2 3 5 3" xfId="8502"/>
    <cellStyle name="Normal 4 3 2 3 5 4" xfId="8503"/>
    <cellStyle name="Normal 4 3 2 3 6" xfId="8504"/>
    <cellStyle name="Normal 4 3 2 3 6 2" xfId="8505"/>
    <cellStyle name="Normal 4 3 2 3 6 3" xfId="8506"/>
    <cellStyle name="Normal 4 3 2 3 6 4" xfId="8507"/>
    <cellStyle name="Normal 4 3 2 3 7" xfId="8508"/>
    <cellStyle name="Normal 4 3 2 3 7 2" xfId="8509"/>
    <cellStyle name="Normal 4 3 2 3 7 3" xfId="8510"/>
    <cellStyle name="Normal 4 3 2 3 7 4" xfId="8511"/>
    <cellStyle name="Normal 4 3 2 3 8" xfId="8512"/>
    <cellStyle name="Normal 4 3 2 3 8 2" xfId="8513"/>
    <cellStyle name="Normal 4 3 2 3 8 3" xfId="8514"/>
    <cellStyle name="Normal 4 3 2 3 8 4" xfId="8515"/>
    <cellStyle name="Normal 4 3 2 3 9" xfId="8516"/>
    <cellStyle name="Normal 4 3 2 3 9 2" xfId="8517"/>
    <cellStyle name="Normal 4 3 2 3 9 3" xfId="8518"/>
    <cellStyle name="Normal 4 3 2 3 9 4" xfId="8519"/>
    <cellStyle name="Normal 4 3 2 30" xfId="8520"/>
    <cellStyle name="Normal 4 3 2 30 2" xfId="8521"/>
    <cellStyle name="Normal 4 3 2 30 3" xfId="8522"/>
    <cellStyle name="Normal 4 3 2 30 4" xfId="8523"/>
    <cellStyle name="Normal 4 3 2 31" xfId="8524"/>
    <cellStyle name="Normal 4 3 2 31 2" xfId="8525"/>
    <cellStyle name="Normal 4 3 2 31 3" xfId="8526"/>
    <cellStyle name="Normal 4 3 2 31 4" xfId="8527"/>
    <cellStyle name="Normal 4 3 2 32" xfId="8528"/>
    <cellStyle name="Normal 4 3 2 33" xfId="8529"/>
    <cellStyle name="Normal 4 3 2 34" xfId="8530"/>
    <cellStyle name="Normal 4 3 2 4" xfId="8531"/>
    <cellStyle name="Normal 4 3 2 4 10" xfId="8532"/>
    <cellStyle name="Normal 4 3 2 4 10 2" xfId="8533"/>
    <cellStyle name="Normal 4 3 2 4 10 3" xfId="8534"/>
    <cellStyle name="Normal 4 3 2 4 10 4" xfId="8535"/>
    <cellStyle name="Normal 4 3 2 4 11" xfId="8536"/>
    <cellStyle name="Normal 4 3 2 4 11 2" xfId="8537"/>
    <cellStyle name="Normal 4 3 2 4 11 3" xfId="8538"/>
    <cellStyle name="Normal 4 3 2 4 11 4" xfId="8539"/>
    <cellStyle name="Normal 4 3 2 4 12" xfId="8540"/>
    <cellStyle name="Normal 4 3 2 4 12 2" xfId="8541"/>
    <cellStyle name="Normal 4 3 2 4 12 3" xfId="8542"/>
    <cellStyle name="Normal 4 3 2 4 12 4" xfId="8543"/>
    <cellStyle name="Normal 4 3 2 4 13" xfId="8544"/>
    <cellStyle name="Normal 4 3 2 4 13 2" xfId="8545"/>
    <cellStyle name="Normal 4 3 2 4 13 3" xfId="8546"/>
    <cellStyle name="Normal 4 3 2 4 13 4" xfId="8547"/>
    <cellStyle name="Normal 4 3 2 4 14" xfId="8548"/>
    <cellStyle name="Normal 4 3 2 4 15" xfId="8549"/>
    <cellStyle name="Normal 4 3 2 4 16" xfId="8550"/>
    <cellStyle name="Normal 4 3 2 4 2" xfId="8551"/>
    <cellStyle name="Normal 4 3 2 4 2 2" xfId="8552"/>
    <cellStyle name="Normal 4 3 2 4 2 3" xfId="8553"/>
    <cellStyle name="Normal 4 3 2 4 2 4" xfId="8554"/>
    <cellStyle name="Normal 4 3 2 4 3" xfId="8555"/>
    <cellStyle name="Normal 4 3 2 4 3 2" xfId="8556"/>
    <cellStyle name="Normal 4 3 2 4 3 3" xfId="8557"/>
    <cellStyle name="Normal 4 3 2 4 3 4" xfId="8558"/>
    <cellStyle name="Normal 4 3 2 4 4" xfId="8559"/>
    <cellStyle name="Normal 4 3 2 4 4 2" xfId="8560"/>
    <cellStyle name="Normal 4 3 2 4 4 3" xfId="8561"/>
    <cellStyle name="Normal 4 3 2 4 4 4" xfId="8562"/>
    <cellStyle name="Normal 4 3 2 4 5" xfId="8563"/>
    <cellStyle name="Normal 4 3 2 4 5 2" xfId="8564"/>
    <cellStyle name="Normal 4 3 2 4 5 3" xfId="8565"/>
    <cellStyle name="Normal 4 3 2 4 5 4" xfId="8566"/>
    <cellStyle name="Normal 4 3 2 4 6" xfId="8567"/>
    <cellStyle name="Normal 4 3 2 4 6 2" xfId="8568"/>
    <cellStyle name="Normal 4 3 2 4 6 3" xfId="8569"/>
    <cellStyle name="Normal 4 3 2 4 6 4" xfId="8570"/>
    <cellStyle name="Normal 4 3 2 4 7" xfId="8571"/>
    <cellStyle name="Normal 4 3 2 4 7 2" xfId="8572"/>
    <cellStyle name="Normal 4 3 2 4 7 3" xfId="8573"/>
    <cellStyle name="Normal 4 3 2 4 7 4" xfId="8574"/>
    <cellStyle name="Normal 4 3 2 4 8" xfId="8575"/>
    <cellStyle name="Normal 4 3 2 4 8 2" xfId="8576"/>
    <cellStyle name="Normal 4 3 2 4 8 3" xfId="8577"/>
    <cellStyle name="Normal 4 3 2 4 8 4" xfId="8578"/>
    <cellStyle name="Normal 4 3 2 4 9" xfId="8579"/>
    <cellStyle name="Normal 4 3 2 4 9 2" xfId="8580"/>
    <cellStyle name="Normal 4 3 2 4 9 3" xfId="8581"/>
    <cellStyle name="Normal 4 3 2 4 9 4" xfId="8582"/>
    <cellStyle name="Normal 4 3 2 5" xfId="8583"/>
    <cellStyle name="Normal 4 3 2 5 10" xfId="8584"/>
    <cellStyle name="Normal 4 3 2 5 10 2" xfId="8585"/>
    <cellStyle name="Normal 4 3 2 5 10 3" xfId="8586"/>
    <cellStyle name="Normal 4 3 2 5 10 4" xfId="8587"/>
    <cellStyle name="Normal 4 3 2 5 11" xfId="8588"/>
    <cellStyle name="Normal 4 3 2 5 11 2" xfId="8589"/>
    <cellStyle name="Normal 4 3 2 5 11 3" xfId="8590"/>
    <cellStyle name="Normal 4 3 2 5 11 4" xfId="8591"/>
    <cellStyle name="Normal 4 3 2 5 12" xfId="8592"/>
    <cellStyle name="Normal 4 3 2 5 12 2" xfId="8593"/>
    <cellStyle name="Normal 4 3 2 5 12 3" xfId="8594"/>
    <cellStyle name="Normal 4 3 2 5 12 4" xfId="8595"/>
    <cellStyle name="Normal 4 3 2 5 13" xfId="8596"/>
    <cellStyle name="Normal 4 3 2 5 13 2" xfId="8597"/>
    <cellStyle name="Normal 4 3 2 5 13 3" xfId="8598"/>
    <cellStyle name="Normal 4 3 2 5 13 4" xfId="8599"/>
    <cellStyle name="Normal 4 3 2 5 14" xfId="8600"/>
    <cellStyle name="Normal 4 3 2 5 15" xfId="8601"/>
    <cellStyle name="Normal 4 3 2 5 16" xfId="8602"/>
    <cellStyle name="Normal 4 3 2 5 2" xfId="8603"/>
    <cellStyle name="Normal 4 3 2 5 2 2" xfId="8604"/>
    <cellStyle name="Normal 4 3 2 5 2 3" xfId="8605"/>
    <cellStyle name="Normal 4 3 2 5 2 4" xfId="8606"/>
    <cellStyle name="Normal 4 3 2 5 3" xfId="8607"/>
    <cellStyle name="Normal 4 3 2 5 3 2" xfId="8608"/>
    <cellStyle name="Normal 4 3 2 5 3 3" xfId="8609"/>
    <cellStyle name="Normal 4 3 2 5 3 4" xfId="8610"/>
    <cellStyle name="Normal 4 3 2 5 4" xfId="8611"/>
    <cellStyle name="Normal 4 3 2 5 4 2" xfId="8612"/>
    <cellStyle name="Normal 4 3 2 5 4 3" xfId="8613"/>
    <cellStyle name="Normal 4 3 2 5 4 4" xfId="8614"/>
    <cellStyle name="Normal 4 3 2 5 5" xfId="8615"/>
    <cellStyle name="Normal 4 3 2 5 5 2" xfId="8616"/>
    <cellStyle name="Normal 4 3 2 5 5 3" xfId="8617"/>
    <cellStyle name="Normal 4 3 2 5 5 4" xfId="8618"/>
    <cellStyle name="Normal 4 3 2 5 6" xfId="8619"/>
    <cellStyle name="Normal 4 3 2 5 6 2" xfId="8620"/>
    <cellStyle name="Normal 4 3 2 5 6 3" xfId="8621"/>
    <cellStyle name="Normal 4 3 2 5 6 4" xfId="8622"/>
    <cellStyle name="Normal 4 3 2 5 7" xfId="8623"/>
    <cellStyle name="Normal 4 3 2 5 7 2" xfId="8624"/>
    <cellStyle name="Normal 4 3 2 5 7 3" xfId="8625"/>
    <cellStyle name="Normal 4 3 2 5 7 4" xfId="8626"/>
    <cellStyle name="Normal 4 3 2 5 8" xfId="8627"/>
    <cellStyle name="Normal 4 3 2 5 8 2" xfId="8628"/>
    <cellStyle name="Normal 4 3 2 5 8 3" xfId="8629"/>
    <cellStyle name="Normal 4 3 2 5 8 4" xfId="8630"/>
    <cellStyle name="Normal 4 3 2 5 9" xfId="8631"/>
    <cellStyle name="Normal 4 3 2 5 9 2" xfId="8632"/>
    <cellStyle name="Normal 4 3 2 5 9 3" xfId="8633"/>
    <cellStyle name="Normal 4 3 2 5 9 4" xfId="8634"/>
    <cellStyle name="Normal 4 3 2 6" xfId="8635"/>
    <cellStyle name="Normal 4 3 2 6 10" xfId="8636"/>
    <cellStyle name="Normal 4 3 2 6 10 2" xfId="8637"/>
    <cellStyle name="Normal 4 3 2 6 10 3" xfId="8638"/>
    <cellStyle name="Normal 4 3 2 6 10 4" xfId="8639"/>
    <cellStyle name="Normal 4 3 2 6 11" xfId="8640"/>
    <cellStyle name="Normal 4 3 2 6 11 2" xfId="8641"/>
    <cellStyle name="Normal 4 3 2 6 11 3" xfId="8642"/>
    <cellStyle name="Normal 4 3 2 6 11 4" xfId="8643"/>
    <cellStyle name="Normal 4 3 2 6 12" xfId="8644"/>
    <cellStyle name="Normal 4 3 2 6 12 2" xfId="8645"/>
    <cellStyle name="Normal 4 3 2 6 12 3" xfId="8646"/>
    <cellStyle name="Normal 4 3 2 6 12 4" xfId="8647"/>
    <cellStyle name="Normal 4 3 2 6 13" xfId="8648"/>
    <cellStyle name="Normal 4 3 2 6 13 2" xfId="8649"/>
    <cellStyle name="Normal 4 3 2 6 13 3" xfId="8650"/>
    <cellStyle name="Normal 4 3 2 6 13 4" xfId="8651"/>
    <cellStyle name="Normal 4 3 2 6 14" xfId="8652"/>
    <cellStyle name="Normal 4 3 2 6 15" xfId="8653"/>
    <cellStyle name="Normal 4 3 2 6 16" xfId="8654"/>
    <cellStyle name="Normal 4 3 2 6 2" xfId="8655"/>
    <cellStyle name="Normal 4 3 2 6 2 2" xfId="8656"/>
    <cellStyle name="Normal 4 3 2 6 2 3" xfId="8657"/>
    <cellStyle name="Normal 4 3 2 6 2 4" xfId="8658"/>
    <cellStyle name="Normal 4 3 2 6 3" xfId="8659"/>
    <cellStyle name="Normal 4 3 2 6 3 2" xfId="8660"/>
    <cellStyle name="Normal 4 3 2 6 3 3" xfId="8661"/>
    <cellStyle name="Normal 4 3 2 6 3 4" xfId="8662"/>
    <cellStyle name="Normal 4 3 2 6 4" xfId="8663"/>
    <cellStyle name="Normal 4 3 2 6 4 2" xfId="8664"/>
    <cellStyle name="Normal 4 3 2 6 4 3" xfId="8665"/>
    <cellStyle name="Normal 4 3 2 6 4 4" xfId="8666"/>
    <cellStyle name="Normal 4 3 2 6 5" xfId="8667"/>
    <cellStyle name="Normal 4 3 2 6 5 2" xfId="8668"/>
    <cellStyle name="Normal 4 3 2 6 5 3" xfId="8669"/>
    <cellStyle name="Normal 4 3 2 6 5 4" xfId="8670"/>
    <cellStyle name="Normal 4 3 2 6 6" xfId="8671"/>
    <cellStyle name="Normal 4 3 2 6 6 2" xfId="8672"/>
    <cellStyle name="Normal 4 3 2 6 6 3" xfId="8673"/>
    <cellStyle name="Normal 4 3 2 6 6 4" xfId="8674"/>
    <cellStyle name="Normal 4 3 2 6 7" xfId="8675"/>
    <cellStyle name="Normal 4 3 2 6 7 2" xfId="8676"/>
    <cellStyle name="Normal 4 3 2 6 7 3" xfId="8677"/>
    <cellStyle name="Normal 4 3 2 6 7 4" xfId="8678"/>
    <cellStyle name="Normal 4 3 2 6 8" xfId="8679"/>
    <cellStyle name="Normal 4 3 2 6 8 2" xfId="8680"/>
    <cellStyle name="Normal 4 3 2 6 8 3" xfId="8681"/>
    <cellStyle name="Normal 4 3 2 6 8 4" xfId="8682"/>
    <cellStyle name="Normal 4 3 2 6 9" xfId="8683"/>
    <cellStyle name="Normal 4 3 2 6 9 2" xfId="8684"/>
    <cellStyle name="Normal 4 3 2 6 9 3" xfId="8685"/>
    <cellStyle name="Normal 4 3 2 6 9 4" xfId="8686"/>
    <cellStyle name="Normal 4 3 2 7" xfId="8687"/>
    <cellStyle name="Normal 4 3 2 7 10" xfId="8688"/>
    <cellStyle name="Normal 4 3 2 7 10 2" xfId="8689"/>
    <cellStyle name="Normal 4 3 2 7 10 3" xfId="8690"/>
    <cellStyle name="Normal 4 3 2 7 10 4" xfId="8691"/>
    <cellStyle name="Normal 4 3 2 7 11" xfId="8692"/>
    <cellStyle name="Normal 4 3 2 7 11 2" xfId="8693"/>
    <cellStyle name="Normal 4 3 2 7 11 3" xfId="8694"/>
    <cellStyle name="Normal 4 3 2 7 11 4" xfId="8695"/>
    <cellStyle name="Normal 4 3 2 7 12" xfId="8696"/>
    <cellStyle name="Normal 4 3 2 7 12 2" xfId="8697"/>
    <cellStyle name="Normal 4 3 2 7 12 3" xfId="8698"/>
    <cellStyle name="Normal 4 3 2 7 12 4" xfId="8699"/>
    <cellStyle name="Normal 4 3 2 7 13" xfId="8700"/>
    <cellStyle name="Normal 4 3 2 7 13 2" xfId="8701"/>
    <cellStyle name="Normal 4 3 2 7 13 3" xfId="8702"/>
    <cellStyle name="Normal 4 3 2 7 13 4" xfId="8703"/>
    <cellStyle name="Normal 4 3 2 7 14" xfId="8704"/>
    <cellStyle name="Normal 4 3 2 7 15" xfId="8705"/>
    <cellStyle name="Normal 4 3 2 7 16" xfId="8706"/>
    <cellStyle name="Normal 4 3 2 7 2" xfId="8707"/>
    <cellStyle name="Normal 4 3 2 7 2 2" xfId="8708"/>
    <cellStyle name="Normal 4 3 2 7 2 3" xfId="8709"/>
    <cellStyle name="Normal 4 3 2 7 2 4" xfId="8710"/>
    <cellStyle name="Normal 4 3 2 7 3" xfId="8711"/>
    <cellStyle name="Normal 4 3 2 7 3 2" xfId="8712"/>
    <cellStyle name="Normal 4 3 2 7 3 3" xfId="8713"/>
    <cellStyle name="Normal 4 3 2 7 3 4" xfId="8714"/>
    <cellStyle name="Normal 4 3 2 7 4" xfId="8715"/>
    <cellStyle name="Normal 4 3 2 7 4 2" xfId="8716"/>
    <cellStyle name="Normal 4 3 2 7 4 3" xfId="8717"/>
    <cellStyle name="Normal 4 3 2 7 4 4" xfId="8718"/>
    <cellStyle name="Normal 4 3 2 7 5" xfId="8719"/>
    <cellStyle name="Normal 4 3 2 7 5 2" xfId="8720"/>
    <cellStyle name="Normal 4 3 2 7 5 3" xfId="8721"/>
    <cellStyle name="Normal 4 3 2 7 5 4" xfId="8722"/>
    <cellStyle name="Normal 4 3 2 7 6" xfId="8723"/>
    <cellStyle name="Normal 4 3 2 7 6 2" xfId="8724"/>
    <cellStyle name="Normal 4 3 2 7 6 3" xfId="8725"/>
    <cellStyle name="Normal 4 3 2 7 6 4" xfId="8726"/>
    <cellStyle name="Normal 4 3 2 7 7" xfId="8727"/>
    <cellStyle name="Normal 4 3 2 7 7 2" xfId="8728"/>
    <cellStyle name="Normal 4 3 2 7 7 3" xfId="8729"/>
    <cellStyle name="Normal 4 3 2 7 7 4" xfId="8730"/>
    <cellStyle name="Normal 4 3 2 7 8" xfId="8731"/>
    <cellStyle name="Normal 4 3 2 7 8 2" xfId="8732"/>
    <cellStyle name="Normal 4 3 2 7 8 3" xfId="8733"/>
    <cellStyle name="Normal 4 3 2 7 8 4" xfId="8734"/>
    <cellStyle name="Normal 4 3 2 7 9" xfId="8735"/>
    <cellStyle name="Normal 4 3 2 7 9 2" xfId="8736"/>
    <cellStyle name="Normal 4 3 2 7 9 3" xfId="8737"/>
    <cellStyle name="Normal 4 3 2 7 9 4" xfId="8738"/>
    <cellStyle name="Normal 4 3 2 8" xfId="8739"/>
    <cellStyle name="Normal 4 3 2 8 10" xfId="8740"/>
    <cellStyle name="Normal 4 3 2 8 10 2" xfId="8741"/>
    <cellStyle name="Normal 4 3 2 8 10 3" xfId="8742"/>
    <cellStyle name="Normal 4 3 2 8 10 4" xfId="8743"/>
    <cellStyle name="Normal 4 3 2 8 11" xfId="8744"/>
    <cellStyle name="Normal 4 3 2 8 11 2" xfId="8745"/>
    <cellStyle name="Normal 4 3 2 8 11 3" xfId="8746"/>
    <cellStyle name="Normal 4 3 2 8 11 4" xfId="8747"/>
    <cellStyle name="Normal 4 3 2 8 12" xfId="8748"/>
    <cellStyle name="Normal 4 3 2 8 12 2" xfId="8749"/>
    <cellStyle name="Normal 4 3 2 8 12 3" xfId="8750"/>
    <cellStyle name="Normal 4 3 2 8 12 4" xfId="8751"/>
    <cellStyle name="Normal 4 3 2 8 13" xfId="8752"/>
    <cellStyle name="Normal 4 3 2 8 13 2" xfId="8753"/>
    <cellStyle name="Normal 4 3 2 8 13 3" xfId="8754"/>
    <cellStyle name="Normal 4 3 2 8 13 4" xfId="8755"/>
    <cellStyle name="Normal 4 3 2 8 14" xfId="8756"/>
    <cellStyle name="Normal 4 3 2 8 15" xfId="8757"/>
    <cellStyle name="Normal 4 3 2 8 16" xfId="8758"/>
    <cellStyle name="Normal 4 3 2 8 2" xfId="8759"/>
    <cellStyle name="Normal 4 3 2 8 2 2" xfId="8760"/>
    <cellStyle name="Normal 4 3 2 8 2 3" xfId="8761"/>
    <cellStyle name="Normal 4 3 2 8 2 4" xfId="8762"/>
    <cellStyle name="Normal 4 3 2 8 3" xfId="8763"/>
    <cellStyle name="Normal 4 3 2 8 3 2" xfId="8764"/>
    <cellStyle name="Normal 4 3 2 8 3 3" xfId="8765"/>
    <cellStyle name="Normal 4 3 2 8 3 4" xfId="8766"/>
    <cellStyle name="Normal 4 3 2 8 4" xfId="8767"/>
    <cellStyle name="Normal 4 3 2 8 4 2" xfId="8768"/>
    <cellStyle name="Normal 4 3 2 8 4 3" xfId="8769"/>
    <cellStyle name="Normal 4 3 2 8 4 4" xfId="8770"/>
    <cellStyle name="Normal 4 3 2 8 5" xfId="8771"/>
    <cellStyle name="Normal 4 3 2 8 5 2" xfId="8772"/>
    <cellStyle name="Normal 4 3 2 8 5 3" xfId="8773"/>
    <cellStyle name="Normal 4 3 2 8 5 4" xfId="8774"/>
    <cellStyle name="Normal 4 3 2 8 6" xfId="8775"/>
    <cellStyle name="Normal 4 3 2 8 6 2" xfId="8776"/>
    <cellStyle name="Normal 4 3 2 8 6 3" xfId="8777"/>
    <cellStyle name="Normal 4 3 2 8 6 4" xfId="8778"/>
    <cellStyle name="Normal 4 3 2 8 7" xfId="8779"/>
    <cellStyle name="Normal 4 3 2 8 7 2" xfId="8780"/>
    <cellStyle name="Normal 4 3 2 8 7 3" xfId="8781"/>
    <cellStyle name="Normal 4 3 2 8 7 4" xfId="8782"/>
    <cellStyle name="Normal 4 3 2 8 8" xfId="8783"/>
    <cellStyle name="Normal 4 3 2 8 8 2" xfId="8784"/>
    <cellStyle name="Normal 4 3 2 8 8 3" xfId="8785"/>
    <cellStyle name="Normal 4 3 2 8 8 4" xfId="8786"/>
    <cellStyle name="Normal 4 3 2 8 9" xfId="8787"/>
    <cellStyle name="Normal 4 3 2 8 9 2" xfId="8788"/>
    <cellStyle name="Normal 4 3 2 8 9 3" xfId="8789"/>
    <cellStyle name="Normal 4 3 2 8 9 4" xfId="8790"/>
    <cellStyle name="Normal 4 3 2 9" xfId="8791"/>
    <cellStyle name="Normal 4 3 2 9 10" xfId="8792"/>
    <cellStyle name="Normal 4 3 2 9 10 2" xfId="8793"/>
    <cellStyle name="Normal 4 3 2 9 10 3" xfId="8794"/>
    <cellStyle name="Normal 4 3 2 9 10 4" xfId="8795"/>
    <cellStyle name="Normal 4 3 2 9 11" xfId="8796"/>
    <cellStyle name="Normal 4 3 2 9 11 2" xfId="8797"/>
    <cellStyle name="Normal 4 3 2 9 11 3" xfId="8798"/>
    <cellStyle name="Normal 4 3 2 9 11 4" xfId="8799"/>
    <cellStyle name="Normal 4 3 2 9 12" xfId="8800"/>
    <cellStyle name="Normal 4 3 2 9 12 2" xfId="8801"/>
    <cellStyle name="Normal 4 3 2 9 12 3" xfId="8802"/>
    <cellStyle name="Normal 4 3 2 9 12 4" xfId="8803"/>
    <cellStyle name="Normal 4 3 2 9 13" xfId="8804"/>
    <cellStyle name="Normal 4 3 2 9 13 2" xfId="8805"/>
    <cellStyle name="Normal 4 3 2 9 13 3" xfId="8806"/>
    <cellStyle name="Normal 4 3 2 9 13 4" xfId="8807"/>
    <cellStyle name="Normal 4 3 2 9 14" xfId="8808"/>
    <cellStyle name="Normal 4 3 2 9 15" xfId="8809"/>
    <cellStyle name="Normal 4 3 2 9 16" xfId="8810"/>
    <cellStyle name="Normal 4 3 2 9 2" xfId="8811"/>
    <cellStyle name="Normal 4 3 2 9 2 2" xfId="8812"/>
    <cellStyle name="Normal 4 3 2 9 2 3" xfId="8813"/>
    <cellStyle name="Normal 4 3 2 9 2 4" xfId="8814"/>
    <cellStyle name="Normal 4 3 2 9 3" xfId="8815"/>
    <cellStyle name="Normal 4 3 2 9 3 2" xfId="8816"/>
    <cellStyle name="Normal 4 3 2 9 3 3" xfId="8817"/>
    <cellStyle name="Normal 4 3 2 9 3 4" xfId="8818"/>
    <cellStyle name="Normal 4 3 2 9 4" xfId="8819"/>
    <cellStyle name="Normal 4 3 2 9 4 2" xfId="8820"/>
    <cellStyle name="Normal 4 3 2 9 4 3" xfId="8821"/>
    <cellStyle name="Normal 4 3 2 9 4 4" xfId="8822"/>
    <cellStyle name="Normal 4 3 2 9 5" xfId="8823"/>
    <cellStyle name="Normal 4 3 2 9 5 2" xfId="8824"/>
    <cellStyle name="Normal 4 3 2 9 5 3" xfId="8825"/>
    <cellStyle name="Normal 4 3 2 9 5 4" xfId="8826"/>
    <cellStyle name="Normal 4 3 2 9 6" xfId="8827"/>
    <cellStyle name="Normal 4 3 2 9 6 2" xfId="8828"/>
    <cellStyle name="Normal 4 3 2 9 6 3" xfId="8829"/>
    <cellStyle name="Normal 4 3 2 9 6 4" xfId="8830"/>
    <cellStyle name="Normal 4 3 2 9 7" xfId="8831"/>
    <cellStyle name="Normal 4 3 2 9 7 2" xfId="8832"/>
    <cellStyle name="Normal 4 3 2 9 7 3" xfId="8833"/>
    <cellStyle name="Normal 4 3 2 9 7 4" xfId="8834"/>
    <cellStyle name="Normal 4 3 2 9 8" xfId="8835"/>
    <cellStyle name="Normal 4 3 2 9 8 2" xfId="8836"/>
    <cellStyle name="Normal 4 3 2 9 8 3" xfId="8837"/>
    <cellStyle name="Normal 4 3 2 9 8 4" xfId="8838"/>
    <cellStyle name="Normal 4 3 2 9 9" xfId="8839"/>
    <cellStyle name="Normal 4 3 2 9 9 2" xfId="8840"/>
    <cellStyle name="Normal 4 3 2 9 9 3" xfId="8841"/>
    <cellStyle name="Normal 4 3 2 9 9 4" xfId="8842"/>
    <cellStyle name="Normal 4 3 20" xfId="8843"/>
    <cellStyle name="Normal 4 3 20 10" xfId="8844"/>
    <cellStyle name="Normal 4 3 20 10 2" xfId="8845"/>
    <cellStyle name="Normal 4 3 20 10 3" xfId="8846"/>
    <cellStyle name="Normal 4 3 20 10 4" xfId="8847"/>
    <cellStyle name="Normal 4 3 20 11" xfId="8848"/>
    <cellStyle name="Normal 4 3 20 11 2" xfId="8849"/>
    <cellStyle name="Normal 4 3 20 11 3" xfId="8850"/>
    <cellStyle name="Normal 4 3 20 11 4" xfId="8851"/>
    <cellStyle name="Normal 4 3 20 12" xfId="8852"/>
    <cellStyle name="Normal 4 3 20 12 2" xfId="8853"/>
    <cellStyle name="Normal 4 3 20 12 3" xfId="8854"/>
    <cellStyle name="Normal 4 3 20 12 4" xfId="8855"/>
    <cellStyle name="Normal 4 3 20 13" xfId="8856"/>
    <cellStyle name="Normal 4 3 20 13 2" xfId="8857"/>
    <cellStyle name="Normal 4 3 20 13 3" xfId="8858"/>
    <cellStyle name="Normal 4 3 20 13 4" xfId="8859"/>
    <cellStyle name="Normal 4 3 20 14" xfId="8860"/>
    <cellStyle name="Normal 4 3 20 15" xfId="8861"/>
    <cellStyle name="Normal 4 3 20 16" xfId="8862"/>
    <cellStyle name="Normal 4 3 20 2" xfId="8863"/>
    <cellStyle name="Normal 4 3 20 2 2" xfId="8864"/>
    <cellStyle name="Normal 4 3 20 2 3" xfId="8865"/>
    <cellStyle name="Normal 4 3 20 2 4" xfId="8866"/>
    <cellStyle name="Normal 4 3 20 3" xfId="8867"/>
    <cellStyle name="Normal 4 3 20 3 2" xfId="8868"/>
    <cellStyle name="Normal 4 3 20 3 3" xfId="8869"/>
    <cellStyle name="Normal 4 3 20 3 4" xfId="8870"/>
    <cellStyle name="Normal 4 3 20 4" xfId="8871"/>
    <cellStyle name="Normal 4 3 20 4 2" xfId="8872"/>
    <cellStyle name="Normal 4 3 20 4 3" xfId="8873"/>
    <cellStyle name="Normal 4 3 20 4 4" xfId="8874"/>
    <cellStyle name="Normal 4 3 20 5" xfId="8875"/>
    <cellStyle name="Normal 4 3 20 5 2" xfId="8876"/>
    <cellStyle name="Normal 4 3 20 5 3" xfId="8877"/>
    <cellStyle name="Normal 4 3 20 5 4" xfId="8878"/>
    <cellStyle name="Normal 4 3 20 6" xfId="8879"/>
    <cellStyle name="Normal 4 3 20 6 2" xfId="8880"/>
    <cellStyle name="Normal 4 3 20 6 3" xfId="8881"/>
    <cellStyle name="Normal 4 3 20 6 4" xfId="8882"/>
    <cellStyle name="Normal 4 3 20 7" xfId="8883"/>
    <cellStyle name="Normal 4 3 20 7 2" xfId="8884"/>
    <cellStyle name="Normal 4 3 20 7 3" xfId="8885"/>
    <cellStyle name="Normal 4 3 20 7 4" xfId="8886"/>
    <cellStyle name="Normal 4 3 20 8" xfId="8887"/>
    <cellStyle name="Normal 4 3 20 8 2" xfId="8888"/>
    <cellStyle name="Normal 4 3 20 8 3" xfId="8889"/>
    <cellStyle name="Normal 4 3 20 8 4" xfId="8890"/>
    <cellStyle name="Normal 4 3 20 9" xfId="8891"/>
    <cellStyle name="Normal 4 3 20 9 2" xfId="8892"/>
    <cellStyle name="Normal 4 3 20 9 3" xfId="8893"/>
    <cellStyle name="Normal 4 3 20 9 4" xfId="8894"/>
    <cellStyle name="Normal 4 3 21" xfId="8895"/>
    <cellStyle name="Normal 4 3 21 2" xfId="8896"/>
    <cellStyle name="Normal 4 3 21 3" xfId="8897"/>
    <cellStyle name="Normal 4 3 21 4" xfId="8898"/>
    <cellStyle name="Normal 4 3 22" xfId="8899"/>
    <cellStyle name="Normal 4 3 22 2" xfId="8900"/>
    <cellStyle name="Normal 4 3 22 3" xfId="8901"/>
    <cellStyle name="Normal 4 3 22 4" xfId="8902"/>
    <cellStyle name="Normal 4 3 23" xfId="8903"/>
    <cellStyle name="Normal 4 3 23 2" xfId="8904"/>
    <cellStyle name="Normal 4 3 23 3" xfId="8905"/>
    <cellStyle name="Normal 4 3 23 4" xfId="8906"/>
    <cellStyle name="Normal 4 3 24" xfId="8907"/>
    <cellStyle name="Normal 4 3 24 2" xfId="8908"/>
    <cellStyle name="Normal 4 3 24 3" xfId="8909"/>
    <cellStyle name="Normal 4 3 24 4" xfId="8910"/>
    <cellStyle name="Normal 4 3 25" xfId="8911"/>
    <cellStyle name="Normal 4 3 25 2" xfId="8912"/>
    <cellStyle name="Normal 4 3 25 3" xfId="8913"/>
    <cellStyle name="Normal 4 3 25 4" xfId="8914"/>
    <cellStyle name="Normal 4 3 26" xfId="8915"/>
    <cellStyle name="Normal 4 3 26 2" xfId="8916"/>
    <cellStyle name="Normal 4 3 26 3" xfId="8917"/>
    <cellStyle name="Normal 4 3 26 4" xfId="8918"/>
    <cellStyle name="Normal 4 3 27" xfId="8919"/>
    <cellStyle name="Normal 4 3 27 2" xfId="8920"/>
    <cellStyle name="Normal 4 3 27 3" xfId="8921"/>
    <cellStyle name="Normal 4 3 27 4" xfId="8922"/>
    <cellStyle name="Normal 4 3 28" xfId="8923"/>
    <cellStyle name="Normal 4 3 28 2" xfId="8924"/>
    <cellStyle name="Normal 4 3 28 3" xfId="8925"/>
    <cellStyle name="Normal 4 3 28 4" xfId="8926"/>
    <cellStyle name="Normal 4 3 29" xfId="8927"/>
    <cellStyle name="Normal 4 3 29 2" xfId="8928"/>
    <cellStyle name="Normal 4 3 29 3" xfId="8929"/>
    <cellStyle name="Normal 4 3 29 4" xfId="8930"/>
    <cellStyle name="Normal 4 3 3" xfId="8931"/>
    <cellStyle name="Normal 4 3 3 10" xfId="8932"/>
    <cellStyle name="Normal 4 3 3 10 2" xfId="8933"/>
    <cellStyle name="Normal 4 3 3 10 3" xfId="8934"/>
    <cellStyle name="Normal 4 3 3 10 4" xfId="8935"/>
    <cellStyle name="Normal 4 3 3 11" xfId="8936"/>
    <cellStyle name="Normal 4 3 3 11 2" xfId="8937"/>
    <cellStyle name="Normal 4 3 3 11 3" xfId="8938"/>
    <cellStyle name="Normal 4 3 3 11 4" xfId="8939"/>
    <cellStyle name="Normal 4 3 3 12" xfId="8940"/>
    <cellStyle name="Normal 4 3 3 12 2" xfId="8941"/>
    <cellStyle name="Normal 4 3 3 12 3" xfId="8942"/>
    <cellStyle name="Normal 4 3 3 12 4" xfId="8943"/>
    <cellStyle name="Normal 4 3 3 13" xfId="8944"/>
    <cellStyle name="Normal 4 3 3 13 2" xfId="8945"/>
    <cellStyle name="Normal 4 3 3 13 3" xfId="8946"/>
    <cellStyle name="Normal 4 3 3 13 4" xfId="8947"/>
    <cellStyle name="Normal 4 3 3 14" xfId="8948"/>
    <cellStyle name="Normal 4 3 3 15" xfId="8949"/>
    <cellStyle name="Normal 4 3 3 16" xfId="8950"/>
    <cellStyle name="Normal 4 3 3 2" xfId="8951"/>
    <cellStyle name="Normal 4 3 3 2 2" xfId="8952"/>
    <cellStyle name="Normal 4 3 3 2 3" xfId="8953"/>
    <cellStyle name="Normal 4 3 3 2 4" xfId="8954"/>
    <cellStyle name="Normal 4 3 3 3" xfId="8955"/>
    <cellStyle name="Normal 4 3 3 3 2" xfId="8956"/>
    <cellStyle name="Normal 4 3 3 3 3" xfId="8957"/>
    <cellStyle name="Normal 4 3 3 3 4" xfId="8958"/>
    <cellStyle name="Normal 4 3 3 4" xfId="8959"/>
    <cellStyle name="Normal 4 3 3 4 2" xfId="8960"/>
    <cellStyle name="Normal 4 3 3 4 3" xfId="8961"/>
    <cellStyle name="Normal 4 3 3 4 4" xfId="8962"/>
    <cellStyle name="Normal 4 3 3 5" xfId="8963"/>
    <cellStyle name="Normal 4 3 3 5 2" xfId="8964"/>
    <cellStyle name="Normal 4 3 3 5 3" xfId="8965"/>
    <cellStyle name="Normal 4 3 3 5 4" xfId="8966"/>
    <cellStyle name="Normal 4 3 3 6" xfId="8967"/>
    <cellStyle name="Normal 4 3 3 6 2" xfId="8968"/>
    <cellStyle name="Normal 4 3 3 6 3" xfId="8969"/>
    <cellStyle name="Normal 4 3 3 6 4" xfId="8970"/>
    <cellStyle name="Normal 4 3 3 7" xfId="8971"/>
    <cellStyle name="Normal 4 3 3 7 2" xfId="8972"/>
    <cellStyle name="Normal 4 3 3 7 3" xfId="8973"/>
    <cellStyle name="Normal 4 3 3 7 4" xfId="8974"/>
    <cellStyle name="Normal 4 3 3 8" xfId="8975"/>
    <cellStyle name="Normal 4 3 3 8 2" xfId="8976"/>
    <cellStyle name="Normal 4 3 3 8 3" xfId="8977"/>
    <cellStyle name="Normal 4 3 3 8 4" xfId="8978"/>
    <cellStyle name="Normal 4 3 3 9" xfId="8979"/>
    <cellStyle name="Normal 4 3 3 9 2" xfId="8980"/>
    <cellStyle name="Normal 4 3 3 9 3" xfId="8981"/>
    <cellStyle name="Normal 4 3 3 9 4" xfId="8982"/>
    <cellStyle name="Normal 4 3 30" xfId="8983"/>
    <cellStyle name="Normal 4 3 30 2" xfId="8984"/>
    <cellStyle name="Normal 4 3 30 3" xfId="8985"/>
    <cellStyle name="Normal 4 3 30 4" xfId="8986"/>
    <cellStyle name="Normal 4 3 31" xfId="8987"/>
    <cellStyle name="Normal 4 3 31 2" xfId="8988"/>
    <cellStyle name="Normal 4 3 31 3" xfId="8989"/>
    <cellStyle name="Normal 4 3 31 4" xfId="8990"/>
    <cellStyle name="Normal 4 3 32" xfId="8991"/>
    <cellStyle name="Normal 4 3 32 2" xfId="8992"/>
    <cellStyle name="Normal 4 3 32 3" xfId="8993"/>
    <cellStyle name="Normal 4 3 32 4" xfId="8994"/>
    <cellStyle name="Normal 4 3 33" xfId="8995"/>
    <cellStyle name="Normal 4 3 34" xfId="8996"/>
    <cellStyle name="Normal 4 3 35" xfId="8997"/>
    <cellStyle name="Normal 4 3 4" xfId="8998"/>
    <cellStyle name="Normal 4 3 4 10" xfId="8999"/>
    <cellStyle name="Normal 4 3 4 10 2" xfId="9000"/>
    <cellStyle name="Normal 4 3 4 10 3" xfId="9001"/>
    <cellStyle name="Normal 4 3 4 10 4" xfId="9002"/>
    <cellStyle name="Normal 4 3 4 11" xfId="9003"/>
    <cellStyle name="Normal 4 3 4 11 2" xfId="9004"/>
    <cellStyle name="Normal 4 3 4 11 3" xfId="9005"/>
    <cellStyle name="Normal 4 3 4 11 4" xfId="9006"/>
    <cellStyle name="Normal 4 3 4 12" xfId="9007"/>
    <cellStyle name="Normal 4 3 4 12 2" xfId="9008"/>
    <cellStyle name="Normal 4 3 4 12 3" xfId="9009"/>
    <cellStyle name="Normal 4 3 4 12 4" xfId="9010"/>
    <cellStyle name="Normal 4 3 4 13" xfId="9011"/>
    <cellStyle name="Normal 4 3 4 13 2" xfId="9012"/>
    <cellStyle name="Normal 4 3 4 13 3" xfId="9013"/>
    <cellStyle name="Normal 4 3 4 13 4" xfId="9014"/>
    <cellStyle name="Normal 4 3 4 14" xfId="9015"/>
    <cellStyle name="Normal 4 3 4 15" xfId="9016"/>
    <cellStyle name="Normal 4 3 4 16" xfId="9017"/>
    <cellStyle name="Normal 4 3 4 2" xfId="9018"/>
    <cellStyle name="Normal 4 3 4 2 2" xfId="9019"/>
    <cellStyle name="Normal 4 3 4 2 3" xfId="9020"/>
    <cellStyle name="Normal 4 3 4 2 4" xfId="9021"/>
    <cellStyle name="Normal 4 3 4 3" xfId="9022"/>
    <cellStyle name="Normal 4 3 4 3 2" xfId="9023"/>
    <cellStyle name="Normal 4 3 4 3 3" xfId="9024"/>
    <cellStyle name="Normal 4 3 4 3 4" xfId="9025"/>
    <cellStyle name="Normal 4 3 4 4" xfId="9026"/>
    <cellStyle name="Normal 4 3 4 4 2" xfId="9027"/>
    <cellStyle name="Normal 4 3 4 4 3" xfId="9028"/>
    <cellStyle name="Normal 4 3 4 4 4" xfId="9029"/>
    <cellStyle name="Normal 4 3 4 5" xfId="9030"/>
    <cellStyle name="Normal 4 3 4 5 2" xfId="9031"/>
    <cellStyle name="Normal 4 3 4 5 3" xfId="9032"/>
    <cellStyle name="Normal 4 3 4 5 4" xfId="9033"/>
    <cellStyle name="Normal 4 3 4 6" xfId="9034"/>
    <cellStyle name="Normal 4 3 4 6 2" xfId="9035"/>
    <cellStyle name="Normal 4 3 4 6 3" xfId="9036"/>
    <cellStyle name="Normal 4 3 4 6 4" xfId="9037"/>
    <cellStyle name="Normal 4 3 4 7" xfId="9038"/>
    <cellStyle name="Normal 4 3 4 7 2" xfId="9039"/>
    <cellStyle name="Normal 4 3 4 7 3" xfId="9040"/>
    <cellStyle name="Normal 4 3 4 7 4" xfId="9041"/>
    <cellStyle name="Normal 4 3 4 8" xfId="9042"/>
    <cellStyle name="Normal 4 3 4 8 2" xfId="9043"/>
    <cellStyle name="Normal 4 3 4 8 3" xfId="9044"/>
    <cellStyle name="Normal 4 3 4 8 4" xfId="9045"/>
    <cellStyle name="Normal 4 3 4 9" xfId="9046"/>
    <cellStyle name="Normal 4 3 4 9 2" xfId="9047"/>
    <cellStyle name="Normal 4 3 4 9 3" xfId="9048"/>
    <cellStyle name="Normal 4 3 4 9 4" xfId="9049"/>
    <cellStyle name="Normal 4 3 5" xfId="9050"/>
    <cellStyle name="Normal 4 3 5 10" xfId="9051"/>
    <cellStyle name="Normal 4 3 5 10 2" xfId="9052"/>
    <cellStyle name="Normal 4 3 5 10 3" xfId="9053"/>
    <cellStyle name="Normal 4 3 5 10 4" xfId="9054"/>
    <cellStyle name="Normal 4 3 5 11" xfId="9055"/>
    <cellStyle name="Normal 4 3 5 11 2" xfId="9056"/>
    <cellStyle name="Normal 4 3 5 11 3" xfId="9057"/>
    <cellStyle name="Normal 4 3 5 11 4" xfId="9058"/>
    <cellStyle name="Normal 4 3 5 12" xfId="9059"/>
    <cellStyle name="Normal 4 3 5 12 2" xfId="9060"/>
    <cellStyle name="Normal 4 3 5 12 3" xfId="9061"/>
    <cellStyle name="Normal 4 3 5 12 4" xfId="9062"/>
    <cellStyle name="Normal 4 3 5 13" xfId="9063"/>
    <cellStyle name="Normal 4 3 5 13 2" xfId="9064"/>
    <cellStyle name="Normal 4 3 5 13 3" xfId="9065"/>
    <cellStyle name="Normal 4 3 5 13 4" xfId="9066"/>
    <cellStyle name="Normal 4 3 5 14" xfId="9067"/>
    <cellStyle name="Normal 4 3 5 15" xfId="9068"/>
    <cellStyle name="Normal 4 3 5 16" xfId="9069"/>
    <cellStyle name="Normal 4 3 5 2" xfId="9070"/>
    <cellStyle name="Normal 4 3 5 2 2" xfId="9071"/>
    <cellStyle name="Normal 4 3 5 2 3" xfId="9072"/>
    <cellStyle name="Normal 4 3 5 2 4" xfId="9073"/>
    <cellStyle name="Normal 4 3 5 3" xfId="9074"/>
    <cellStyle name="Normal 4 3 5 3 2" xfId="9075"/>
    <cellStyle name="Normal 4 3 5 3 3" xfId="9076"/>
    <cellStyle name="Normal 4 3 5 3 4" xfId="9077"/>
    <cellStyle name="Normal 4 3 5 4" xfId="9078"/>
    <cellStyle name="Normal 4 3 5 4 2" xfId="9079"/>
    <cellStyle name="Normal 4 3 5 4 3" xfId="9080"/>
    <cellStyle name="Normal 4 3 5 4 4" xfId="9081"/>
    <cellStyle name="Normal 4 3 5 5" xfId="9082"/>
    <cellStyle name="Normal 4 3 5 5 2" xfId="9083"/>
    <cellStyle name="Normal 4 3 5 5 3" xfId="9084"/>
    <cellStyle name="Normal 4 3 5 5 4" xfId="9085"/>
    <cellStyle name="Normal 4 3 5 6" xfId="9086"/>
    <cellStyle name="Normal 4 3 5 6 2" xfId="9087"/>
    <cellStyle name="Normal 4 3 5 6 3" xfId="9088"/>
    <cellStyle name="Normal 4 3 5 6 4" xfId="9089"/>
    <cellStyle name="Normal 4 3 5 7" xfId="9090"/>
    <cellStyle name="Normal 4 3 5 7 2" xfId="9091"/>
    <cellStyle name="Normal 4 3 5 7 3" xfId="9092"/>
    <cellStyle name="Normal 4 3 5 7 4" xfId="9093"/>
    <cellStyle name="Normal 4 3 5 8" xfId="9094"/>
    <cellStyle name="Normal 4 3 5 8 2" xfId="9095"/>
    <cellStyle name="Normal 4 3 5 8 3" xfId="9096"/>
    <cellStyle name="Normal 4 3 5 8 4" xfId="9097"/>
    <cellStyle name="Normal 4 3 5 9" xfId="9098"/>
    <cellStyle name="Normal 4 3 5 9 2" xfId="9099"/>
    <cellStyle name="Normal 4 3 5 9 3" xfId="9100"/>
    <cellStyle name="Normal 4 3 5 9 4" xfId="9101"/>
    <cellStyle name="Normal 4 3 6" xfId="9102"/>
    <cellStyle name="Normal 4 3 6 10" xfId="9103"/>
    <cellStyle name="Normal 4 3 6 10 2" xfId="9104"/>
    <cellStyle name="Normal 4 3 6 10 3" xfId="9105"/>
    <cellStyle name="Normal 4 3 6 10 4" xfId="9106"/>
    <cellStyle name="Normal 4 3 6 11" xfId="9107"/>
    <cellStyle name="Normal 4 3 6 11 2" xfId="9108"/>
    <cellStyle name="Normal 4 3 6 11 3" xfId="9109"/>
    <cellStyle name="Normal 4 3 6 11 4" xfId="9110"/>
    <cellStyle name="Normal 4 3 6 12" xfId="9111"/>
    <cellStyle name="Normal 4 3 6 12 2" xfId="9112"/>
    <cellStyle name="Normal 4 3 6 12 3" xfId="9113"/>
    <cellStyle name="Normal 4 3 6 12 4" xfId="9114"/>
    <cellStyle name="Normal 4 3 6 13" xfId="9115"/>
    <cellStyle name="Normal 4 3 6 13 2" xfId="9116"/>
    <cellStyle name="Normal 4 3 6 13 3" xfId="9117"/>
    <cellStyle name="Normal 4 3 6 13 4" xfId="9118"/>
    <cellStyle name="Normal 4 3 6 14" xfId="9119"/>
    <cellStyle name="Normal 4 3 6 15" xfId="9120"/>
    <cellStyle name="Normal 4 3 6 16" xfId="9121"/>
    <cellStyle name="Normal 4 3 6 2" xfId="9122"/>
    <cellStyle name="Normal 4 3 6 2 2" xfId="9123"/>
    <cellStyle name="Normal 4 3 6 2 3" xfId="9124"/>
    <cellStyle name="Normal 4 3 6 2 4" xfId="9125"/>
    <cellStyle name="Normal 4 3 6 3" xfId="9126"/>
    <cellStyle name="Normal 4 3 6 3 2" xfId="9127"/>
    <cellStyle name="Normal 4 3 6 3 3" xfId="9128"/>
    <cellStyle name="Normal 4 3 6 3 4" xfId="9129"/>
    <cellStyle name="Normal 4 3 6 4" xfId="9130"/>
    <cellStyle name="Normal 4 3 6 4 2" xfId="9131"/>
    <cellStyle name="Normal 4 3 6 4 3" xfId="9132"/>
    <cellStyle name="Normal 4 3 6 4 4" xfId="9133"/>
    <cellStyle name="Normal 4 3 6 5" xfId="9134"/>
    <cellStyle name="Normal 4 3 6 5 2" xfId="9135"/>
    <cellStyle name="Normal 4 3 6 5 3" xfId="9136"/>
    <cellStyle name="Normal 4 3 6 5 4" xfId="9137"/>
    <cellStyle name="Normal 4 3 6 6" xfId="9138"/>
    <cellStyle name="Normal 4 3 6 6 2" xfId="9139"/>
    <cellStyle name="Normal 4 3 6 6 3" xfId="9140"/>
    <cellStyle name="Normal 4 3 6 6 4" xfId="9141"/>
    <cellStyle name="Normal 4 3 6 7" xfId="9142"/>
    <cellStyle name="Normal 4 3 6 7 2" xfId="9143"/>
    <cellStyle name="Normal 4 3 6 7 3" xfId="9144"/>
    <cellStyle name="Normal 4 3 6 7 4" xfId="9145"/>
    <cellStyle name="Normal 4 3 6 8" xfId="9146"/>
    <cellStyle name="Normal 4 3 6 8 2" xfId="9147"/>
    <cellStyle name="Normal 4 3 6 8 3" xfId="9148"/>
    <cellStyle name="Normal 4 3 6 8 4" xfId="9149"/>
    <cellStyle name="Normal 4 3 6 9" xfId="9150"/>
    <cellStyle name="Normal 4 3 6 9 2" xfId="9151"/>
    <cellStyle name="Normal 4 3 6 9 3" xfId="9152"/>
    <cellStyle name="Normal 4 3 6 9 4" xfId="9153"/>
    <cellStyle name="Normal 4 3 7" xfId="9154"/>
    <cellStyle name="Normal 4 3 7 10" xfId="9155"/>
    <cellStyle name="Normal 4 3 7 10 2" xfId="9156"/>
    <cellStyle name="Normal 4 3 7 10 3" xfId="9157"/>
    <cellStyle name="Normal 4 3 7 10 4" xfId="9158"/>
    <cellStyle name="Normal 4 3 7 11" xfId="9159"/>
    <cellStyle name="Normal 4 3 7 11 2" xfId="9160"/>
    <cellStyle name="Normal 4 3 7 11 3" xfId="9161"/>
    <cellStyle name="Normal 4 3 7 11 4" xfId="9162"/>
    <cellStyle name="Normal 4 3 7 12" xfId="9163"/>
    <cellStyle name="Normal 4 3 7 12 2" xfId="9164"/>
    <cellStyle name="Normal 4 3 7 12 3" xfId="9165"/>
    <cellStyle name="Normal 4 3 7 12 4" xfId="9166"/>
    <cellStyle name="Normal 4 3 7 13" xfId="9167"/>
    <cellStyle name="Normal 4 3 7 13 2" xfId="9168"/>
    <cellStyle name="Normal 4 3 7 13 3" xfId="9169"/>
    <cellStyle name="Normal 4 3 7 13 4" xfId="9170"/>
    <cellStyle name="Normal 4 3 7 14" xfId="9171"/>
    <cellStyle name="Normal 4 3 7 15" xfId="9172"/>
    <cellStyle name="Normal 4 3 7 16" xfId="9173"/>
    <cellStyle name="Normal 4 3 7 2" xfId="9174"/>
    <cellStyle name="Normal 4 3 7 2 2" xfId="9175"/>
    <cellStyle name="Normal 4 3 7 2 3" xfId="9176"/>
    <cellStyle name="Normal 4 3 7 2 4" xfId="9177"/>
    <cellStyle name="Normal 4 3 7 3" xfId="9178"/>
    <cellStyle name="Normal 4 3 7 3 2" xfId="9179"/>
    <cellStyle name="Normal 4 3 7 3 3" xfId="9180"/>
    <cellStyle name="Normal 4 3 7 3 4" xfId="9181"/>
    <cellStyle name="Normal 4 3 7 4" xfId="9182"/>
    <cellStyle name="Normal 4 3 7 4 2" xfId="9183"/>
    <cellStyle name="Normal 4 3 7 4 3" xfId="9184"/>
    <cellStyle name="Normal 4 3 7 4 4" xfId="9185"/>
    <cellStyle name="Normal 4 3 7 5" xfId="9186"/>
    <cellStyle name="Normal 4 3 7 5 2" xfId="9187"/>
    <cellStyle name="Normal 4 3 7 5 3" xfId="9188"/>
    <cellStyle name="Normal 4 3 7 5 4" xfId="9189"/>
    <cellStyle name="Normal 4 3 7 6" xfId="9190"/>
    <cellStyle name="Normal 4 3 7 6 2" xfId="9191"/>
    <cellStyle name="Normal 4 3 7 6 3" xfId="9192"/>
    <cellStyle name="Normal 4 3 7 6 4" xfId="9193"/>
    <cellStyle name="Normal 4 3 7 7" xfId="9194"/>
    <cellStyle name="Normal 4 3 7 7 2" xfId="9195"/>
    <cellStyle name="Normal 4 3 7 7 3" xfId="9196"/>
    <cellStyle name="Normal 4 3 7 7 4" xfId="9197"/>
    <cellStyle name="Normal 4 3 7 8" xfId="9198"/>
    <cellStyle name="Normal 4 3 7 8 2" xfId="9199"/>
    <cellStyle name="Normal 4 3 7 8 3" xfId="9200"/>
    <cellStyle name="Normal 4 3 7 8 4" xfId="9201"/>
    <cellStyle name="Normal 4 3 7 9" xfId="9202"/>
    <cellStyle name="Normal 4 3 7 9 2" xfId="9203"/>
    <cellStyle name="Normal 4 3 7 9 3" xfId="9204"/>
    <cellStyle name="Normal 4 3 7 9 4" xfId="9205"/>
    <cellStyle name="Normal 4 3 8" xfId="9206"/>
    <cellStyle name="Normal 4 3 8 10" xfId="9207"/>
    <cellStyle name="Normal 4 3 8 10 2" xfId="9208"/>
    <cellStyle name="Normal 4 3 8 10 3" xfId="9209"/>
    <cellStyle name="Normal 4 3 8 10 4" xfId="9210"/>
    <cellStyle name="Normal 4 3 8 11" xfId="9211"/>
    <cellStyle name="Normal 4 3 8 11 2" xfId="9212"/>
    <cellStyle name="Normal 4 3 8 11 3" xfId="9213"/>
    <cellStyle name="Normal 4 3 8 11 4" xfId="9214"/>
    <cellStyle name="Normal 4 3 8 12" xfId="9215"/>
    <cellStyle name="Normal 4 3 8 12 2" xfId="9216"/>
    <cellStyle name="Normal 4 3 8 12 3" xfId="9217"/>
    <cellStyle name="Normal 4 3 8 12 4" xfId="9218"/>
    <cellStyle name="Normal 4 3 8 13" xfId="9219"/>
    <cellStyle name="Normal 4 3 8 13 2" xfId="9220"/>
    <cellStyle name="Normal 4 3 8 13 3" xfId="9221"/>
    <cellStyle name="Normal 4 3 8 13 4" xfId="9222"/>
    <cellStyle name="Normal 4 3 8 14" xfId="9223"/>
    <cellStyle name="Normal 4 3 8 15" xfId="9224"/>
    <cellStyle name="Normal 4 3 8 16" xfId="9225"/>
    <cellStyle name="Normal 4 3 8 2" xfId="9226"/>
    <cellStyle name="Normal 4 3 8 2 2" xfId="9227"/>
    <cellStyle name="Normal 4 3 8 2 3" xfId="9228"/>
    <cellStyle name="Normal 4 3 8 2 4" xfId="9229"/>
    <cellStyle name="Normal 4 3 8 3" xfId="9230"/>
    <cellStyle name="Normal 4 3 8 3 2" xfId="9231"/>
    <cellStyle name="Normal 4 3 8 3 3" xfId="9232"/>
    <cellStyle name="Normal 4 3 8 3 4" xfId="9233"/>
    <cellStyle name="Normal 4 3 8 4" xfId="9234"/>
    <cellStyle name="Normal 4 3 8 4 2" xfId="9235"/>
    <cellStyle name="Normal 4 3 8 4 3" xfId="9236"/>
    <cellStyle name="Normal 4 3 8 4 4" xfId="9237"/>
    <cellStyle name="Normal 4 3 8 5" xfId="9238"/>
    <cellStyle name="Normal 4 3 8 5 2" xfId="9239"/>
    <cellStyle name="Normal 4 3 8 5 3" xfId="9240"/>
    <cellStyle name="Normal 4 3 8 5 4" xfId="9241"/>
    <cellStyle name="Normal 4 3 8 6" xfId="9242"/>
    <cellStyle name="Normal 4 3 8 6 2" xfId="9243"/>
    <cellStyle name="Normal 4 3 8 6 3" xfId="9244"/>
    <cellStyle name="Normal 4 3 8 6 4" xfId="9245"/>
    <cellStyle name="Normal 4 3 8 7" xfId="9246"/>
    <cellStyle name="Normal 4 3 8 7 2" xfId="9247"/>
    <cellStyle name="Normal 4 3 8 7 3" xfId="9248"/>
    <cellStyle name="Normal 4 3 8 7 4" xfId="9249"/>
    <cellStyle name="Normal 4 3 8 8" xfId="9250"/>
    <cellStyle name="Normal 4 3 8 8 2" xfId="9251"/>
    <cellStyle name="Normal 4 3 8 8 3" xfId="9252"/>
    <cellStyle name="Normal 4 3 8 8 4" xfId="9253"/>
    <cellStyle name="Normal 4 3 8 9" xfId="9254"/>
    <cellStyle name="Normal 4 3 8 9 2" xfId="9255"/>
    <cellStyle name="Normal 4 3 8 9 3" xfId="9256"/>
    <cellStyle name="Normal 4 3 8 9 4" xfId="9257"/>
    <cellStyle name="Normal 4 3 9" xfId="9258"/>
    <cellStyle name="Normal 4 3 9 10" xfId="9259"/>
    <cellStyle name="Normal 4 3 9 10 2" xfId="9260"/>
    <cellStyle name="Normal 4 3 9 10 3" xfId="9261"/>
    <cellStyle name="Normal 4 3 9 10 4" xfId="9262"/>
    <cellStyle name="Normal 4 3 9 11" xfId="9263"/>
    <cellStyle name="Normal 4 3 9 11 2" xfId="9264"/>
    <cellStyle name="Normal 4 3 9 11 3" xfId="9265"/>
    <cellStyle name="Normal 4 3 9 11 4" xfId="9266"/>
    <cellStyle name="Normal 4 3 9 12" xfId="9267"/>
    <cellStyle name="Normal 4 3 9 12 2" xfId="9268"/>
    <cellStyle name="Normal 4 3 9 12 3" xfId="9269"/>
    <cellStyle name="Normal 4 3 9 12 4" xfId="9270"/>
    <cellStyle name="Normal 4 3 9 13" xfId="9271"/>
    <cellStyle name="Normal 4 3 9 13 2" xfId="9272"/>
    <cellStyle name="Normal 4 3 9 13 3" xfId="9273"/>
    <cellStyle name="Normal 4 3 9 13 4" xfId="9274"/>
    <cellStyle name="Normal 4 3 9 14" xfId="9275"/>
    <cellStyle name="Normal 4 3 9 15" xfId="9276"/>
    <cellStyle name="Normal 4 3 9 16" xfId="9277"/>
    <cellStyle name="Normal 4 3 9 2" xfId="9278"/>
    <cellStyle name="Normal 4 3 9 2 2" xfId="9279"/>
    <cellStyle name="Normal 4 3 9 2 3" xfId="9280"/>
    <cellStyle name="Normal 4 3 9 2 4" xfId="9281"/>
    <cellStyle name="Normal 4 3 9 3" xfId="9282"/>
    <cellStyle name="Normal 4 3 9 3 2" xfId="9283"/>
    <cellStyle name="Normal 4 3 9 3 3" xfId="9284"/>
    <cellStyle name="Normal 4 3 9 3 4" xfId="9285"/>
    <cellStyle name="Normal 4 3 9 4" xfId="9286"/>
    <cellStyle name="Normal 4 3 9 4 2" xfId="9287"/>
    <cellStyle name="Normal 4 3 9 4 3" xfId="9288"/>
    <cellStyle name="Normal 4 3 9 4 4" xfId="9289"/>
    <cellStyle name="Normal 4 3 9 5" xfId="9290"/>
    <cellStyle name="Normal 4 3 9 5 2" xfId="9291"/>
    <cellStyle name="Normal 4 3 9 5 3" xfId="9292"/>
    <cellStyle name="Normal 4 3 9 5 4" xfId="9293"/>
    <cellStyle name="Normal 4 3 9 6" xfId="9294"/>
    <cellStyle name="Normal 4 3 9 6 2" xfId="9295"/>
    <cellStyle name="Normal 4 3 9 6 3" xfId="9296"/>
    <cellStyle name="Normal 4 3 9 6 4" xfId="9297"/>
    <cellStyle name="Normal 4 3 9 7" xfId="9298"/>
    <cellStyle name="Normal 4 3 9 7 2" xfId="9299"/>
    <cellStyle name="Normal 4 3 9 7 3" xfId="9300"/>
    <cellStyle name="Normal 4 3 9 7 4" xfId="9301"/>
    <cellStyle name="Normal 4 3 9 8" xfId="9302"/>
    <cellStyle name="Normal 4 3 9 8 2" xfId="9303"/>
    <cellStyle name="Normal 4 3 9 8 3" xfId="9304"/>
    <cellStyle name="Normal 4 3 9 8 4" xfId="9305"/>
    <cellStyle name="Normal 4 3 9 9" xfId="9306"/>
    <cellStyle name="Normal 4 3 9 9 2" xfId="9307"/>
    <cellStyle name="Normal 4 3 9 9 3" xfId="9308"/>
    <cellStyle name="Normal 4 3 9 9 4" xfId="9309"/>
    <cellStyle name="Normal 4 30" xfId="9310"/>
    <cellStyle name="Normal 4 30 2" xfId="9311"/>
    <cellStyle name="Normal 4 30 3" xfId="9312"/>
    <cellStyle name="Normal 4 30 4" xfId="9313"/>
    <cellStyle name="Normal 4 31" xfId="9314"/>
    <cellStyle name="Normal 4 31 2" xfId="9315"/>
    <cellStyle name="Normal 4 31 3" xfId="9316"/>
    <cellStyle name="Normal 4 31 4" xfId="9317"/>
    <cellStyle name="Normal 4 32" xfId="9318"/>
    <cellStyle name="Normal 4 32 2" xfId="9319"/>
    <cellStyle name="Normal 4 32 3" xfId="9320"/>
    <cellStyle name="Normal 4 32 4" xfId="9321"/>
    <cellStyle name="Normal 4 33" xfId="9322"/>
    <cellStyle name="Normal 4 33 2" xfId="9323"/>
    <cellStyle name="Normal 4 33 3" xfId="9324"/>
    <cellStyle name="Normal 4 33 4" xfId="9325"/>
    <cellStyle name="Normal 4 34" xfId="9326"/>
    <cellStyle name="Normal 4 34 2" xfId="9327"/>
    <cellStyle name="Normal 4 34 3" xfId="9328"/>
    <cellStyle name="Normal 4 34 4" xfId="9329"/>
    <cellStyle name="Normal 4 35" xfId="9330"/>
    <cellStyle name="Normal 4 35 2" xfId="9331"/>
    <cellStyle name="Normal 4 35 3" xfId="9332"/>
    <cellStyle name="Normal 4 35 4" xfId="9333"/>
    <cellStyle name="Normal 4 36" xfId="9334"/>
    <cellStyle name="Normal 4 36 2" xfId="9335"/>
    <cellStyle name="Normal 4 36 3" xfId="9336"/>
    <cellStyle name="Normal 4 36 4" xfId="9337"/>
    <cellStyle name="Normal 4 37" xfId="9338"/>
    <cellStyle name="Normal 4 37 2" xfId="9339"/>
    <cellStyle name="Normal 4 37 3" xfId="9340"/>
    <cellStyle name="Normal 4 37 4" xfId="9341"/>
    <cellStyle name="Normal 4 38" xfId="9342"/>
    <cellStyle name="Normal 4 39" xfId="9343"/>
    <cellStyle name="Normal 4 4" xfId="9344"/>
    <cellStyle name="Normal 4 4 10" xfId="9345"/>
    <cellStyle name="Normal 4 4 10 10" xfId="9346"/>
    <cellStyle name="Normal 4 4 10 10 2" xfId="9347"/>
    <cellStyle name="Normal 4 4 10 10 3" xfId="9348"/>
    <cellStyle name="Normal 4 4 10 10 4" xfId="9349"/>
    <cellStyle name="Normal 4 4 10 11" xfId="9350"/>
    <cellStyle name="Normal 4 4 10 11 2" xfId="9351"/>
    <cellStyle name="Normal 4 4 10 11 3" xfId="9352"/>
    <cellStyle name="Normal 4 4 10 11 4" xfId="9353"/>
    <cellStyle name="Normal 4 4 10 12" xfId="9354"/>
    <cellStyle name="Normal 4 4 10 12 2" xfId="9355"/>
    <cellStyle name="Normal 4 4 10 12 3" xfId="9356"/>
    <cellStyle name="Normal 4 4 10 12 4" xfId="9357"/>
    <cellStyle name="Normal 4 4 10 13" xfId="9358"/>
    <cellStyle name="Normal 4 4 10 13 2" xfId="9359"/>
    <cellStyle name="Normal 4 4 10 13 3" xfId="9360"/>
    <cellStyle name="Normal 4 4 10 13 4" xfId="9361"/>
    <cellStyle name="Normal 4 4 10 14" xfId="9362"/>
    <cellStyle name="Normal 4 4 10 15" xfId="9363"/>
    <cellStyle name="Normal 4 4 10 16" xfId="9364"/>
    <cellStyle name="Normal 4 4 10 2" xfId="9365"/>
    <cellStyle name="Normal 4 4 10 2 2" xfId="9366"/>
    <cellStyle name="Normal 4 4 10 2 3" xfId="9367"/>
    <cellStyle name="Normal 4 4 10 2 4" xfId="9368"/>
    <cellStyle name="Normal 4 4 10 3" xfId="9369"/>
    <cellStyle name="Normal 4 4 10 3 2" xfId="9370"/>
    <cellStyle name="Normal 4 4 10 3 3" xfId="9371"/>
    <cellStyle name="Normal 4 4 10 3 4" xfId="9372"/>
    <cellStyle name="Normal 4 4 10 4" xfId="9373"/>
    <cellStyle name="Normal 4 4 10 4 2" xfId="9374"/>
    <cellStyle name="Normal 4 4 10 4 3" xfId="9375"/>
    <cellStyle name="Normal 4 4 10 4 4" xfId="9376"/>
    <cellStyle name="Normal 4 4 10 5" xfId="9377"/>
    <cellStyle name="Normal 4 4 10 5 2" xfId="9378"/>
    <cellStyle name="Normal 4 4 10 5 3" xfId="9379"/>
    <cellStyle name="Normal 4 4 10 5 4" xfId="9380"/>
    <cellStyle name="Normal 4 4 10 6" xfId="9381"/>
    <cellStyle name="Normal 4 4 10 6 2" xfId="9382"/>
    <cellStyle name="Normal 4 4 10 6 3" xfId="9383"/>
    <cellStyle name="Normal 4 4 10 6 4" xfId="9384"/>
    <cellStyle name="Normal 4 4 10 7" xfId="9385"/>
    <cellStyle name="Normal 4 4 10 7 2" xfId="9386"/>
    <cellStyle name="Normal 4 4 10 7 3" xfId="9387"/>
    <cellStyle name="Normal 4 4 10 7 4" xfId="9388"/>
    <cellStyle name="Normal 4 4 10 8" xfId="9389"/>
    <cellStyle name="Normal 4 4 10 8 2" xfId="9390"/>
    <cellStyle name="Normal 4 4 10 8 3" xfId="9391"/>
    <cellStyle name="Normal 4 4 10 8 4" xfId="9392"/>
    <cellStyle name="Normal 4 4 10 9" xfId="9393"/>
    <cellStyle name="Normal 4 4 10 9 2" xfId="9394"/>
    <cellStyle name="Normal 4 4 10 9 3" xfId="9395"/>
    <cellStyle name="Normal 4 4 10 9 4" xfId="9396"/>
    <cellStyle name="Normal 4 4 11" xfId="9397"/>
    <cellStyle name="Normal 4 4 11 10" xfId="9398"/>
    <cellStyle name="Normal 4 4 11 10 2" xfId="9399"/>
    <cellStyle name="Normal 4 4 11 10 3" xfId="9400"/>
    <cellStyle name="Normal 4 4 11 10 4" xfId="9401"/>
    <cellStyle name="Normal 4 4 11 11" xfId="9402"/>
    <cellStyle name="Normal 4 4 11 11 2" xfId="9403"/>
    <cellStyle name="Normal 4 4 11 11 3" xfId="9404"/>
    <cellStyle name="Normal 4 4 11 11 4" xfId="9405"/>
    <cellStyle name="Normal 4 4 11 12" xfId="9406"/>
    <cellStyle name="Normal 4 4 11 12 2" xfId="9407"/>
    <cellStyle name="Normal 4 4 11 12 3" xfId="9408"/>
    <cellStyle name="Normal 4 4 11 12 4" xfId="9409"/>
    <cellStyle name="Normal 4 4 11 13" xfId="9410"/>
    <cellStyle name="Normal 4 4 11 13 2" xfId="9411"/>
    <cellStyle name="Normal 4 4 11 13 3" xfId="9412"/>
    <cellStyle name="Normal 4 4 11 13 4" xfId="9413"/>
    <cellStyle name="Normal 4 4 11 14" xfId="9414"/>
    <cellStyle name="Normal 4 4 11 15" xfId="9415"/>
    <cellStyle name="Normal 4 4 11 16" xfId="9416"/>
    <cellStyle name="Normal 4 4 11 2" xfId="9417"/>
    <cellStyle name="Normal 4 4 11 2 2" xfId="9418"/>
    <cellStyle name="Normal 4 4 11 2 3" xfId="9419"/>
    <cellStyle name="Normal 4 4 11 2 4" xfId="9420"/>
    <cellStyle name="Normal 4 4 11 3" xfId="9421"/>
    <cellStyle name="Normal 4 4 11 3 2" xfId="9422"/>
    <cellStyle name="Normal 4 4 11 3 3" xfId="9423"/>
    <cellStyle name="Normal 4 4 11 3 4" xfId="9424"/>
    <cellStyle name="Normal 4 4 11 4" xfId="9425"/>
    <cellStyle name="Normal 4 4 11 4 2" xfId="9426"/>
    <cellStyle name="Normal 4 4 11 4 3" xfId="9427"/>
    <cellStyle name="Normal 4 4 11 4 4" xfId="9428"/>
    <cellStyle name="Normal 4 4 11 5" xfId="9429"/>
    <cellStyle name="Normal 4 4 11 5 2" xfId="9430"/>
    <cellStyle name="Normal 4 4 11 5 3" xfId="9431"/>
    <cellStyle name="Normal 4 4 11 5 4" xfId="9432"/>
    <cellStyle name="Normal 4 4 11 6" xfId="9433"/>
    <cellStyle name="Normal 4 4 11 6 2" xfId="9434"/>
    <cellStyle name="Normal 4 4 11 6 3" xfId="9435"/>
    <cellStyle name="Normal 4 4 11 6 4" xfId="9436"/>
    <cellStyle name="Normal 4 4 11 7" xfId="9437"/>
    <cellStyle name="Normal 4 4 11 7 2" xfId="9438"/>
    <cellStyle name="Normal 4 4 11 7 3" xfId="9439"/>
    <cellStyle name="Normal 4 4 11 7 4" xfId="9440"/>
    <cellStyle name="Normal 4 4 11 8" xfId="9441"/>
    <cellStyle name="Normal 4 4 11 8 2" xfId="9442"/>
    <cellStyle name="Normal 4 4 11 8 3" xfId="9443"/>
    <cellStyle name="Normal 4 4 11 8 4" xfId="9444"/>
    <cellStyle name="Normal 4 4 11 9" xfId="9445"/>
    <cellStyle name="Normal 4 4 11 9 2" xfId="9446"/>
    <cellStyle name="Normal 4 4 11 9 3" xfId="9447"/>
    <cellStyle name="Normal 4 4 11 9 4" xfId="9448"/>
    <cellStyle name="Normal 4 4 12" xfId="9449"/>
    <cellStyle name="Normal 4 4 12 10" xfId="9450"/>
    <cellStyle name="Normal 4 4 12 10 2" xfId="9451"/>
    <cellStyle name="Normal 4 4 12 10 3" xfId="9452"/>
    <cellStyle name="Normal 4 4 12 10 4" xfId="9453"/>
    <cellStyle name="Normal 4 4 12 11" xfId="9454"/>
    <cellStyle name="Normal 4 4 12 11 2" xfId="9455"/>
    <cellStyle name="Normal 4 4 12 11 3" xfId="9456"/>
    <cellStyle name="Normal 4 4 12 11 4" xfId="9457"/>
    <cellStyle name="Normal 4 4 12 12" xfId="9458"/>
    <cellStyle name="Normal 4 4 12 12 2" xfId="9459"/>
    <cellStyle name="Normal 4 4 12 12 3" xfId="9460"/>
    <cellStyle name="Normal 4 4 12 12 4" xfId="9461"/>
    <cellStyle name="Normal 4 4 12 13" xfId="9462"/>
    <cellStyle name="Normal 4 4 12 13 2" xfId="9463"/>
    <cellStyle name="Normal 4 4 12 13 3" xfId="9464"/>
    <cellStyle name="Normal 4 4 12 13 4" xfId="9465"/>
    <cellStyle name="Normal 4 4 12 14" xfId="9466"/>
    <cellStyle name="Normal 4 4 12 15" xfId="9467"/>
    <cellStyle name="Normal 4 4 12 16" xfId="9468"/>
    <cellStyle name="Normal 4 4 12 2" xfId="9469"/>
    <cellStyle name="Normal 4 4 12 2 2" xfId="9470"/>
    <cellStyle name="Normal 4 4 12 2 3" xfId="9471"/>
    <cellStyle name="Normal 4 4 12 2 4" xfId="9472"/>
    <cellStyle name="Normal 4 4 12 3" xfId="9473"/>
    <cellStyle name="Normal 4 4 12 3 2" xfId="9474"/>
    <cellStyle name="Normal 4 4 12 3 3" xfId="9475"/>
    <cellStyle name="Normal 4 4 12 3 4" xfId="9476"/>
    <cellStyle name="Normal 4 4 12 4" xfId="9477"/>
    <cellStyle name="Normal 4 4 12 4 2" xfId="9478"/>
    <cellStyle name="Normal 4 4 12 4 3" xfId="9479"/>
    <cellStyle name="Normal 4 4 12 4 4" xfId="9480"/>
    <cellStyle name="Normal 4 4 12 5" xfId="9481"/>
    <cellStyle name="Normal 4 4 12 5 2" xfId="9482"/>
    <cellStyle name="Normal 4 4 12 5 3" xfId="9483"/>
    <cellStyle name="Normal 4 4 12 5 4" xfId="9484"/>
    <cellStyle name="Normal 4 4 12 6" xfId="9485"/>
    <cellStyle name="Normal 4 4 12 6 2" xfId="9486"/>
    <cellStyle name="Normal 4 4 12 6 3" xfId="9487"/>
    <cellStyle name="Normal 4 4 12 6 4" xfId="9488"/>
    <cellStyle name="Normal 4 4 12 7" xfId="9489"/>
    <cellStyle name="Normal 4 4 12 7 2" xfId="9490"/>
    <cellStyle name="Normal 4 4 12 7 3" xfId="9491"/>
    <cellStyle name="Normal 4 4 12 7 4" xfId="9492"/>
    <cellStyle name="Normal 4 4 12 8" xfId="9493"/>
    <cellStyle name="Normal 4 4 12 8 2" xfId="9494"/>
    <cellStyle name="Normal 4 4 12 8 3" xfId="9495"/>
    <cellStyle name="Normal 4 4 12 8 4" xfId="9496"/>
    <cellStyle name="Normal 4 4 12 9" xfId="9497"/>
    <cellStyle name="Normal 4 4 12 9 2" xfId="9498"/>
    <cellStyle name="Normal 4 4 12 9 3" xfId="9499"/>
    <cellStyle name="Normal 4 4 12 9 4" xfId="9500"/>
    <cellStyle name="Normal 4 4 13" xfId="9501"/>
    <cellStyle name="Normal 4 4 13 10" xfId="9502"/>
    <cellStyle name="Normal 4 4 13 10 2" xfId="9503"/>
    <cellStyle name="Normal 4 4 13 10 3" xfId="9504"/>
    <cellStyle name="Normal 4 4 13 10 4" xfId="9505"/>
    <cellStyle name="Normal 4 4 13 11" xfId="9506"/>
    <cellStyle name="Normal 4 4 13 11 2" xfId="9507"/>
    <cellStyle name="Normal 4 4 13 11 3" xfId="9508"/>
    <cellStyle name="Normal 4 4 13 11 4" xfId="9509"/>
    <cellStyle name="Normal 4 4 13 12" xfId="9510"/>
    <cellStyle name="Normal 4 4 13 12 2" xfId="9511"/>
    <cellStyle name="Normal 4 4 13 12 3" xfId="9512"/>
    <cellStyle name="Normal 4 4 13 12 4" xfId="9513"/>
    <cellStyle name="Normal 4 4 13 13" xfId="9514"/>
    <cellStyle name="Normal 4 4 13 13 2" xfId="9515"/>
    <cellStyle name="Normal 4 4 13 13 3" xfId="9516"/>
    <cellStyle name="Normal 4 4 13 13 4" xfId="9517"/>
    <cellStyle name="Normal 4 4 13 14" xfId="9518"/>
    <cellStyle name="Normal 4 4 13 15" xfId="9519"/>
    <cellStyle name="Normal 4 4 13 16" xfId="9520"/>
    <cellStyle name="Normal 4 4 13 2" xfId="9521"/>
    <cellStyle name="Normal 4 4 13 2 2" xfId="9522"/>
    <cellStyle name="Normal 4 4 13 2 3" xfId="9523"/>
    <cellStyle name="Normal 4 4 13 2 4" xfId="9524"/>
    <cellStyle name="Normal 4 4 13 3" xfId="9525"/>
    <cellStyle name="Normal 4 4 13 3 2" xfId="9526"/>
    <cellStyle name="Normal 4 4 13 3 3" xfId="9527"/>
    <cellStyle name="Normal 4 4 13 3 4" xfId="9528"/>
    <cellStyle name="Normal 4 4 13 4" xfId="9529"/>
    <cellStyle name="Normal 4 4 13 4 2" xfId="9530"/>
    <cellStyle name="Normal 4 4 13 4 3" xfId="9531"/>
    <cellStyle name="Normal 4 4 13 4 4" xfId="9532"/>
    <cellStyle name="Normal 4 4 13 5" xfId="9533"/>
    <cellStyle name="Normal 4 4 13 5 2" xfId="9534"/>
    <cellStyle name="Normal 4 4 13 5 3" xfId="9535"/>
    <cellStyle name="Normal 4 4 13 5 4" xfId="9536"/>
    <cellStyle name="Normal 4 4 13 6" xfId="9537"/>
    <cellStyle name="Normal 4 4 13 6 2" xfId="9538"/>
    <cellStyle name="Normal 4 4 13 6 3" xfId="9539"/>
    <cellStyle name="Normal 4 4 13 6 4" xfId="9540"/>
    <cellStyle name="Normal 4 4 13 7" xfId="9541"/>
    <cellStyle name="Normal 4 4 13 7 2" xfId="9542"/>
    <cellStyle name="Normal 4 4 13 7 3" xfId="9543"/>
    <cellStyle name="Normal 4 4 13 7 4" xfId="9544"/>
    <cellStyle name="Normal 4 4 13 8" xfId="9545"/>
    <cellStyle name="Normal 4 4 13 8 2" xfId="9546"/>
    <cellStyle name="Normal 4 4 13 8 3" xfId="9547"/>
    <cellStyle name="Normal 4 4 13 8 4" xfId="9548"/>
    <cellStyle name="Normal 4 4 13 9" xfId="9549"/>
    <cellStyle name="Normal 4 4 13 9 2" xfId="9550"/>
    <cellStyle name="Normal 4 4 13 9 3" xfId="9551"/>
    <cellStyle name="Normal 4 4 13 9 4" xfId="9552"/>
    <cellStyle name="Normal 4 4 14" xfId="9553"/>
    <cellStyle name="Normal 4 4 14 10" xfId="9554"/>
    <cellStyle name="Normal 4 4 14 10 2" xfId="9555"/>
    <cellStyle name="Normal 4 4 14 10 3" xfId="9556"/>
    <cellStyle name="Normal 4 4 14 10 4" xfId="9557"/>
    <cellStyle name="Normal 4 4 14 11" xfId="9558"/>
    <cellStyle name="Normal 4 4 14 11 2" xfId="9559"/>
    <cellStyle name="Normal 4 4 14 11 3" xfId="9560"/>
    <cellStyle name="Normal 4 4 14 11 4" xfId="9561"/>
    <cellStyle name="Normal 4 4 14 12" xfId="9562"/>
    <cellStyle name="Normal 4 4 14 12 2" xfId="9563"/>
    <cellStyle name="Normal 4 4 14 12 3" xfId="9564"/>
    <cellStyle name="Normal 4 4 14 12 4" xfId="9565"/>
    <cellStyle name="Normal 4 4 14 13" xfId="9566"/>
    <cellStyle name="Normal 4 4 14 13 2" xfId="9567"/>
    <cellStyle name="Normal 4 4 14 13 3" xfId="9568"/>
    <cellStyle name="Normal 4 4 14 13 4" xfId="9569"/>
    <cellStyle name="Normal 4 4 14 14" xfId="9570"/>
    <cellStyle name="Normal 4 4 14 15" xfId="9571"/>
    <cellStyle name="Normal 4 4 14 16" xfId="9572"/>
    <cellStyle name="Normal 4 4 14 2" xfId="9573"/>
    <cellStyle name="Normal 4 4 14 2 2" xfId="9574"/>
    <cellStyle name="Normal 4 4 14 2 3" xfId="9575"/>
    <cellStyle name="Normal 4 4 14 2 4" xfId="9576"/>
    <cellStyle name="Normal 4 4 14 3" xfId="9577"/>
    <cellStyle name="Normal 4 4 14 3 2" xfId="9578"/>
    <cellStyle name="Normal 4 4 14 3 3" xfId="9579"/>
    <cellStyle name="Normal 4 4 14 3 4" xfId="9580"/>
    <cellStyle name="Normal 4 4 14 4" xfId="9581"/>
    <cellStyle name="Normal 4 4 14 4 2" xfId="9582"/>
    <cellStyle name="Normal 4 4 14 4 3" xfId="9583"/>
    <cellStyle name="Normal 4 4 14 4 4" xfId="9584"/>
    <cellStyle name="Normal 4 4 14 5" xfId="9585"/>
    <cellStyle name="Normal 4 4 14 5 2" xfId="9586"/>
    <cellStyle name="Normal 4 4 14 5 3" xfId="9587"/>
    <cellStyle name="Normal 4 4 14 5 4" xfId="9588"/>
    <cellStyle name="Normal 4 4 14 6" xfId="9589"/>
    <cellStyle name="Normal 4 4 14 6 2" xfId="9590"/>
    <cellStyle name="Normal 4 4 14 6 3" xfId="9591"/>
    <cellStyle name="Normal 4 4 14 6 4" xfId="9592"/>
    <cellStyle name="Normal 4 4 14 7" xfId="9593"/>
    <cellStyle name="Normal 4 4 14 7 2" xfId="9594"/>
    <cellStyle name="Normal 4 4 14 7 3" xfId="9595"/>
    <cellStyle name="Normal 4 4 14 7 4" xfId="9596"/>
    <cellStyle name="Normal 4 4 14 8" xfId="9597"/>
    <cellStyle name="Normal 4 4 14 8 2" xfId="9598"/>
    <cellStyle name="Normal 4 4 14 8 3" xfId="9599"/>
    <cellStyle name="Normal 4 4 14 8 4" xfId="9600"/>
    <cellStyle name="Normal 4 4 14 9" xfId="9601"/>
    <cellStyle name="Normal 4 4 14 9 2" xfId="9602"/>
    <cellStyle name="Normal 4 4 14 9 3" xfId="9603"/>
    <cellStyle name="Normal 4 4 14 9 4" xfId="9604"/>
    <cellStyle name="Normal 4 4 15" xfId="9605"/>
    <cellStyle name="Normal 4 4 15 10" xfId="9606"/>
    <cellStyle name="Normal 4 4 15 10 2" xfId="9607"/>
    <cellStyle name="Normal 4 4 15 10 3" xfId="9608"/>
    <cellStyle name="Normal 4 4 15 10 4" xfId="9609"/>
    <cellStyle name="Normal 4 4 15 11" xfId="9610"/>
    <cellStyle name="Normal 4 4 15 11 2" xfId="9611"/>
    <cellStyle name="Normal 4 4 15 11 3" xfId="9612"/>
    <cellStyle name="Normal 4 4 15 11 4" xfId="9613"/>
    <cellStyle name="Normal 4 4 15 12" xfId="9614"/>
    <cellStyle name="Normal 4 4 15 12 2" xfId="9615"/>
    <cellStyle name="Normal 4 4 15 12 3" xfId="9616"/>
    <cellStyle name="Normal 4 4 15 12 4" xfId="9617"/>
    <cellStyle name="Normal 4 4 15 13" xfId="9618"/>
    <cellStyle name="Normal 4 4 15 13 2" xfId="9619"/>
    <cellStyle name="Normal 4 4 15 13 3" xfId="9620"/>
    <cellStyle name="Normal 4 4 15 13 4" xfId="9621"/>
    <cellStyle name="Normal 4 4 15 14" xfId="9622"/>
    <cellStyle name="Normal 4 4 15 15" xfId="9623"/>
    <cellStyle name="Normal 4 4 15 16" xfId="9624"/>
    <cellStyle name="Normal 4 4 15 2" xfId="9625"/>
    <cellStyle name="Normal 4 4 15 2 2" xfId="9626"/>
    <cellStyle name="Normal 4 4 15 2 3" xfId="9627"/>
    <cellStyle name="Normal 4 4 15 2 4" xfId="9628"/>
    <cellStyle name="Normal 4 4 15 3" xfId="9629"/>
    <cellStyle name="Normal 4 4 15 3 2" xfId="9630"/>
    <cellStyle name="Normal 4 4 15 3 3" xfId="9631"/>
    <cellStyle name="Normal 4 4 15 3 4" xfId="9632"/>
    <cellStyle name="Normal 4 4 15 4" xfId="9633"/>
    <cellStyle name="Normal 4 4 15 4 2" xfId="9634"/>
    <cellStyle name="Normal 4 4 15 4 3" xfId="9635"/>
    <cellStyle name="Normal 4 4 15 4 4" xfId="9636"/>
    <cellStyle name="Normal 4 4 15 5" xfId="9637"/>
    <cellStyle name="Normal 4 4 15 5 2" xfId="9638"/>
    <cellStyle name="Normal 4 4 15 5 3" xfId="9639"/>
    <cellStyle name="Normal 4 4 15 5 4" xfId="9640"/>
    <cellStyle name="Normal 4 4 15 6" xfId="9641"/>
    <cellStyle name="Normal 4 4 15 6 2" xfId="9642"/>
    <cellStyle name="Normal 4 4 15 6 3" xfId="9643"/>
    <cellStyle name="Normal 4 4 15 6 4" xfId="9644"/>
    <cellStyle name="Normal 4 4 15 7" xfId="9645"/>
    <cellStyle name="Normal 4 4 15 7 2" xfId="9646"/>
    <cellStyle name="Normal 4 4 15 7 3" xfId="9647"/>
    <cellStyle name="Normal 4 4 15 7 4" xfId="9648"/>
    <cellStyle name="Normal 4 4 15 8" xfId="9649"/>
    <cellStyle name="Normal 4 4 15 8 2" xfId="9650"/>
    <cellStyle name="Normal 4 4 15 8 3" xfId="9651"/>
    <cellStyle name="Normal 4 4 15 8 4" xfId="9652"/>
    <cellStyle name="Normal 4 4 15 9" xfId="9653"/>
    <cellStyle name="Normal 4 4 15 9 2" xfId="9654"/>
    <cellStyle name="Normal 4 4 15 9 3" xfId="9655"/>
    <cellStyle name="Normal 4 4 15 9 4" xfId="9656"/>
    <cellStyle name="Normal 4 4 16" xfId="9657"/>
    <cellStyle name="Normal 4 4 16 10" xfId="9658"/>
    <cellStyle name="Normal 4 4 16 10 2" xfId="9659"/>
    <cellStyle name="Normal 4 4 16 10 3" xfId="9660"/>
    <cellStyle name="Normal 4 4 16 10 4" xfId="9661"/>
    <cellStyle name="Normal 4 4 16 11" xfId="9662"/>
    <cellStyle name="Normal 4 4 16 11 2" xfId="9663"/>
    <cellStyle name="Normal 4 4 16 11 3" xfId="9664"/>
    <cellStyle name="Normal 4 4 16 11 4" xfId="9665"/>
    <cellStyle name="Normal 4 4 16 12" xfId="9666"/>
    <cellStyle name="Normal 4 4 16 12 2" xfId="9667"/>
    <cellStyle name="Normal 4 4 16 12 3" xfId="9668"/>
    <cellStyle name="Normal 4 4 16 12 4" xfId="9669"/>
    <cellStyle name="Normal 4 4 16 13" xfId="9670"/>
    <cellStyle name="Normal 4 4 16 13 2" xfId="9671"/>
    <cellStyle name="Normal 4 4 16 13 3" xfId="9672"/>
    <cellStyle name="Normal 4 4 16 13 4" xfId="9673"/>
    <cellStyle name="Normal 4 4 16 14" xfId="9674"/>
    <cellStyle name="Normal 4 4 16 15" xfId="9675"/>
    <cellStyle name="Normal 4 4 16 16" xfId="9676"/>
    <cellStyle name="Normal 4 4 16 2" xfId="9677"/>
    <cellStyle name="Normal 4 4 16 2 2" xfId="9678"/>
    <cellStyle name="Normal 4 4 16 2 3" xfId="9679"/>
    <cellStyle name="Normal 4 4 16 2 4" xfId="9680"/>
    <cellStyle name="Normal 4 4 16 3" xfId="9681"/>
    <cellStyle name="Normal 4 4 16 3 2" xfId="9682"/>
    <cellStyle name="Normal 4 4 16 3 3" xfId="9683"/>
    <cellStyle name="Normal 4 4 16 3 4" xfId="9684"/>
    <cellStyle name="Normal 4 4 16 4" xfId="9685"/>
    <cellStyle name="Normal 4 4 16 4 2" xfId="9686"/>
    <cellStyle name="Normal 4 4 16 4 3" xfId="9687"/>
    <cellStyle name="Normal 4 4 16 4 4" xfId="9688"/>
    <cellStyle name="Normal 4 4 16 5" xfId="9689"/>
    <cellStyle name="Normal 4 4 16 5 2" xfId="9690"/>
    <cellStyle name="Normal 4 4 16 5 3" xfId="9691"/>
    <cellStyle name="Normal 4 4 16 5 4" xfId="9692"/>
    <cellStyle name="Normal 4 4 16 6" xfId="9693"/>
    <cellStyle name="Normal 4 4 16 6 2" xfId="9694"/>
    <cellStyle name="Normal 4 4 16 6 3" xfId="9695"/>
    <cellStyle name="Normal 4 4 16 6 4" xfId="9696"/>
    <cellStyle name="Normal 4 4 16 7" xfId="9697"/>
    <cellStyle name="Normal 4 4 16 7 2" xfId="9698"/>
    <cellStyle name="Normal 4 4 16 7 3" xfId="9699"/>
    <cellStyle name="Normal 4 4 16 7 4" xfId="9700"/>
    <cellStyle name="Normal 4 4 16 8" xfId="9701"/>
    <cellStyle name="Normal 4 4 16 8 2" xfId="9702"/>
    <cellStyle name="Normal 4 4 16 8 3" xfId="9703"/>
    <cellStyle name="Normal 4 4 16 8 4" xfId="9704"/>
    <cellStyle name="Normal 4 4 16 9" xfId="9705"/>
    <cellStyle name="Normal 4 4 16 9 2" xfId="9706"/>
    <cellStyle name="Normal 4 4 16 9 3" xfId="9707"/>
    <cellStyle name="Normal 4 4 16 9 4" xfId="9708"/>
    <cellStyle name="Normal 4 4 17" xfId="9709"/>
    <cellStyle name="Normal 4 4 17 10" xfId="9710"/>
    <cellStyle name="Normal 4 4 17 10 2" xfId="9711"/>
    <cellStyle name="Normal 4 4 17 10 3" xfId="9712"/>
    <cellStyle name="Normal 4 4 17 10 4" xfId="9713"/>
    <cellStyle name="Normal 4 4 17 11" xfId="9714"/>
    <cellStyle name="Normal 4 4 17 11 2" xfId="9715"/>
    <cellStyle name="Normal 4 4 17 11 3" xfId="9716"/>
    <cellStyle name="Normal 4 4 17 11 4" xfId="9717"/>
    <cellStyle name="Normal 4 4 17 12" xfId="9718"/>
    <cellStyle name="Normal 4 4 17 12 2" xfId="9719"/>
    <cellStyle name="Normal 4 4 17 12 3" xfId="9720"/>
    <cellStyle name="Normal 4 4 17 12 4" xfId="9721"/>
    <cellStyle name="Normal 4 4 17 13" xfId="9722"/>
    <cellStyle name="Normal 4 4 17 13 2" xfId="9723"/>
    <cellStyle name="Normal 4 4 17 13 3" xfId="9724"/>
    <cellStyle name="Normal 4 4 17 13 4" xfId="9725"/>
    <cellStyle name="Normal 4 4 17 14" xfId="9726"/>
    <cellStyle name="Normal 4 4 17 15" xfId="9727"/>
    <cellStyle name="Normal 4 4 17 16" xfId="9728"/>
    <cellStyle name="Normal 4 4 17 2" xfId="9729"/>
    <cellStyle name="Normal 4 4 17 2 2" xfId="9730"/>
    <cellStyle name="Normal 4 4 17 2 3" xfId="9731"/>
    <cellStyle name="Normal 4 4 17 2 4" xfId="9732"/>
    <cellStyle name="Normal 4 4 17 3" xfId="9733"/>
    <cellStyle name="Normal 4 4 17 3 2" xfId="9734"/>
    <cellStyle name="Normal 4 4 17 3 3" xfId="9735"/>
    <cellStyle name="Normal 4 4 17 3 4" xfId="9736"/>
    <cellStyle name="Normal 4 4 17 4" xfId="9737"/>
    <cellStyle name="Normal 4 4 17 4 2" xfId="9738"/>
    <cellStyle name="Normal 4 4 17 4 3" xfId="9739"/>
    <cellStyle name="Normal 4 4 17 4 4" xfId="9740"/>
    <cellStyle name="Normal 4 4 17 5" xfId="9741"/>
    <cellStyle name="Normal 4 4 17 5 2" xfId="9742"/>
    <cellStyle name="Normal 4 4 17 5 3" xfId="9743"/>
    <cellStyle name="Normal 4 4 17 5 4" xfId="9744"/>
    <cellStyle name="Normal 4 4 17 6" xfId="9745"/>
    <cellStyle name="Normal 4 4 17 6 2" xfId="9746"/>
    <cellStyle name="Normal 4 4 17 6 3" xfId="9747"/>
    <cellStyle name="Normal 4 4 17 6 4" xfId="9748"/>
    <cellStyle name="Normal 4 4 17 7" xfId="9749"/>
    <cellStyle name="Normal 4 4 17 7 2" xfId="9750"/>
    <cellStyle name="Normal 4 4 17 7 3" xfId="9751"/>
    <cellStyle name="Normal 4 4 17 7 4" xfId="9752"/>
    <cellStyle name="Normal 4 4 17 8" xfId="9753"/>
    <cellStyle name="Normal 4 4 17 8 2" xfId="9754"/>
    <cellStyle name="Normal 4 4 17 8 3" xfId="9755"/>
    <cellStyle name="Normal 4 4 17 8 4" xfId="9756"/>
    <cellStyle name="Normal 4 4 17 9" xfId="9757"/>
    <cellStyle name="Normal 4 4 17 9 2" xfId="9758"/>
    <cellStyle name="Normal 4 4 17 9 3" xfId="9759"/>
    <cellStyle name="Normal 4 4 17 9 4" xfId="9760"/>
    <cellStyle name="Normal 4 4 18" xfId="9761"/>
    <cellStyle name="Normal 4 4 18 10" xfId="9762"/>
    <cellStyle name="Normal 4 4 18 10 2" xfId="9763"/>
    <cellStyle name="Normal 4 4 18 10 3" xfId="9764"/>
    <cellStyle name="Normal 4 4 18 10 4" xfId="9765"/>
    <cellStyle name="Normal 4 4 18 11" xfId="9766"/>
    <cellStyle name="Normal 4 4 18 11 2" xfId="9767"/>
    <cellStyle name="Normal 4 4 18 11 3" xfId="9768"/>
    <cellStyle name="Normal 4 4 18 11 4" xfId="9769"/>
    <cellStyle name="Normal 4 4 18 12" xfId="9770"/>
    <cellStyle name="Normal 4 4 18 12 2" xfId="9771"/>
    <cellStyle name="Normal 4 4 18 12 3" xfId="9772"/>
    <cellStyle name="Normal 4 4 18 12 4" xfId="9773"/>
    <cellStyle name="Normal 4 4 18 13" xfId="9774"/>
    <cellStyle name="Normal 4 4 18 13 2" xfId="9775"/>
    <cellStyle name="Normal 4 4 18 13 3" xfId="9776"/>
    <cellStyle name="Normal 4 4 18 13 4" xfId="9777"/>
    <cellStyle name="Normal 4 4 18 14" xfId="9778"/>
    <cellStyle name="Normal 4 4 18 15" xfId="9779"/>
    <cellStyle name="Normal 4 4 18 16" xfId="9780"/>
    <cellStyle name="Normal 4 4 18 2" xfId="9781"/>
    <cellStyle name="Normal 4 4 18 2 2" xfId="9782"/>
    <cellStyle name="Normal 4 4 18 2 3" xfId="9783"/>
    <cellStyle name="Normal 4 4 18 2 4" xfId="9784"/>
    <cellStyle name="Normal 4 4 18 3" xfId="9785"/>
    <cellStyle name="Normal 4 4 18 3 2" xfId="9786"/>
    <cellStyle name="Normal 4 4 18 3 3" xfId="9787"/>
    <cellStyle name="Normal 4 4 18 3 4" xfId="9788"/>
    <cellStyle name="Normal 4 4 18 4" xfId="9789"/>
    <cellStyle name="Normal 4 4 18 4 2" xfId="9790"/>
    <cellStyle name="Normal 4 4 18 4 3" xfId="9791"/>
    <cellStyle name="Normal 4 4 18 4 4" xfId="9792"/>
    <cellStyle name="Normal 4 4 18 5" xfId="9793"/>
    <cellStyle name="Normal 4 4 18 5 2" xfId="9794"/>
    <cellStyle name="Normal 4 4 18 5 3" xfId="9795"/>
    <cellStyle name="Normal 4 4 18 5 4" xfId="9796"/>
    <cellStyle name="Normal 4 4 18 6" xfId="9797"/>
    <cellStyle name="Normal 4 4 18 6 2" xfId="9798"/>
    <cellStyle name="Normal 4 4 18 6 3" xfId="9799"/>
    <cellStyle name="Normal 4 4 18 6 4" xfId="9800"/>
    <cellStyle name="Normal 4 4 18 7" xfId="9801"/>
    <cellStyle name="Normal 4 4 18 7 2" xfId="9802"/>
    <cellStyle name="Normal 4 4 18 7 3" xfId="9803"/>
    <cellStyle name="Normal 4 4 18 7 4" xfId="9804"/>
    <cellStyle name="Normal 4 4 18 8" xfId="9805"/>
    <cellStyle name="Normal 4 4 18 8 2" xfId="9806"/>
    <cellStyle name="Normal 4 4 18 8 3" xfId="9807"/>
    <cellStyle name="Normal 4 4 18 8 4" xfId="9808"/>
    <cellStyle name="Normal 4 4 18 9" xfId="9809"/>
    <cellStyle name="Normal 4 4 18 9 2" xfId="9810"/>
    <cellStyle name="Normal 4 4 18 9 3" xfId="9811"/>
    <cellStyle name="Normal 4 4 18 9 4" xfId="9812"/>
    <cellStyle name="Normal 4 4 19" xfId="9813"/>
    <cellStyle name="Normal 4 4 19 10" xfId="9814"/>
    <cellStyle name="Normal 4 4 19 10 2" xfId="9815"/>
    <cellStyle name="Normal 4 4 19 10 3" xfId="9816"/>
    <cellStyle name="Normal 4 4 19 10 4" xfId="9817"/>
    <cellStyle name="Normal 4 4 19 11" xfId="9818"/>
    <cellStyle name="Normal 4 4 19 11 2" xfId="9819"/>
    <cellStyle name="Normal 4 4 19 11 3" xfId="9820"/>
    <cellStyle name="Normal 4 4 19 11 4" xfId="9821"/>
    <cellStyle name="Normal 4 4 19 12" xfId="9822"/>
    <cellStyle name="Normal 4 4 19 12 2" xfId="9823"/>
    <cellStyle name="Normal 4 4 19 12 3" xfId="9824"/>
    <cellStyle name="Normal 4 4 19 12 4" xfId="9825"/>
    <cellStyle name="Normal 4 4 19 13" xfId="9826"/>
    <cellStyle name="Normal 4 4 19 13 2" xfId="9827"/>
    <cellStyle name="Normal 4 4 19 13 3" xfId="9828"/>
    <cellStyle name="Normal 4 4 19 13 4" xfId="9829"/>
    <cellStyle name="Normal 4 4 19 14" xfId="9830"/>
    <cellStyle name="Normal 4 4 19 15" xfId="9831"/>
    <cellStyle name="Normal 4 4 19 16" xfId="9832"/>
    <cellStyle name="Normal 4 4 19 2" xfId="9833"/>
    <cellStyle name="Normal 4 4 19 2 2" xfId="9834"/>
    <cellStyle name="Normal 4 4 19 2 3" xfId="9835"/>
    <cellStyle name="Normal 4 4 19 2 4" xfId="9836"/>
    <cellStyle name="Normal 4 4 19 3" xfId="9837"/>
    <cellStyle name="Normal 4 4 19 3 2" xfId="9838"/>
    <cellStyle name="Normal 4 4 19 3 3" xfId="9839"/>
    <cellStyle name="Normal 4 4 19 3 4" xfId="9840"/>
    <cellStyle name="Normal 4 4 19 4" xfId="9841"/>
    <cellStyle name="Normal 4 4 19 4 2" xfId="9842"/>
    <cellStyle name="Normal 4 4 19 4 3" xfId="9843"/>
    <cellStyle name="Normal 4 4 19 4 4" xfId="9844"/>
    <cellStyle name="Normal 4 4 19 5" xfId="9845"/>
    <cellStyle name="Normal 4 4 19 5 2" xfId="9846"/>
    <cellStyle name="Normal 4 4 19 5 3" xfId="9847"/>
    <cellStyle name="Normal 4 4 19 5 4" xfId="9848"/>
    <cellStyle name="Normal 4 4 19 6" xfId="9849"/>
    <cellStyle name="Normal 4 4 19 6 2" xfId="9850"/>
    <cellStyle name="Normal 4 4 19 6 3" xfId="9851"/>
    <cellStyle name="Normal 4 4 19 6 4" xfId="9852"/>
    <cellStyle name="Normal 4 4 19 7" xfId="9853"/>
    <cellStyle name="Normal 4 4 19 7 2" xfId="9854"/>
    <cellStyle name="Normal 4 4 19 7 3" xfId="9855"/>
    <cellStyle name="Normal 4 4 19 7 4" xfId="9856"/>
    <cellStyle name="Normal 4 4 19 8" xfId="9857"/>
    <cellStyle name="Normal 4 4 19 8 2" xfId="9858"/>
    <cellStyle name="Normal 4 4 19 8 3" xfId="9859"/>
    <cellStyle name="Normal 4 4 19 8 4" xfId="9860"/>
    <cellStyle name="Normal 4 4 19 9" xfId="9861"/>
    <cellStyle name="Normal 4 4 19 9 2" xfId="9862"/>
    <cellStyle name="Normal 4 4 19 9 3" xfId="9863"/>
    <cellStyle name="Normal 4 4 19 9 4" xfId="9864"/>
    <cellStyle name="Normal 4 4 2" xfId="9865"/>
    <cellStyle name="Normal 4 4 2 10" xfId="9866"/>
    <cellStyle name="Normal 4 4 2 10 10" xfId="9867"/>
    <cellStyle name="Normal 4 4 2 10 10 2" xfId="9868"/>
    <cellStyle name="Normal 4 4 2 10 10 3" xfId="9869"/>
    <cellStyle name="Normal 4 4 2 10 10 4" xfId="9870"/>
    <cellStyle name="Normal 4 4 2 10 11" xfId="9871"/>
    <cellStyle name="Normal 4 4 2 10 11 2" xfId="9872"/>
    <cellStyle name="Normal 4 4 2 10 11 3" xfId="9873"/>
    <cellStyle name="Normal 4 4 2 10 11 4" xfId="9874"/>
    <cellStyle name="Normal 4 4 2 10 12" xfId="9875"/>
    <cellStyle name="Normal 4 4 2 10 12 2" xfId="9876"/>
    <cellStyle name="Normal 4 4 2 10 12 3" xfId="9877"/>
    <cellStyle name="Normal 4 4 2 10 12 4" xfId="9878"/>
    <cellStyle name="Normal 4 4 2 10 13" xfId="9879"/>
    <cellStyle name="Normal 4 4 2 10 13 2" xfId="9880"/>
    <cellStyle name="Normal 4 4 2 10 13 3" xfId="9881"/>
    <cellStyle name="Normal 4 4 2 10 13 4" xfId="9882"/>
    <cellStyle name="Normal 4 4 2 10 14" xfId="9883"/>
    <cellStyle name="Normal 4 4 2 10 15" xfId="9884"/>
    <cellStyle name="Normal 4 4 2 10 16" xfId="9885"/>
    <cellStyle name="Normal 4 4 2 10 2" xfId="9886"/>
    <cellStyle name="Normal 4 4 2 10 2 2" xfId="9887"/>
    <cellStyle name="Normal 4 4 2 10 2 3" xfId="9888"/>
    <cellStyle name="Normal 4 4 2 10 2 4" xfId="9889"/>
    <cellStyle name="Normal 4 4 2 10 3" xfId="9890"/>
    <cellStyle name="Normal 4 4 2 10 3 2" xfId="9891"/>
    <cellStyle name="Normal 4 4 2 10 3 3" xfId="9892"/>
    <cellStyle name="Normal 4 4 2 10 3 4" xfId="9893"/>
    <cellStyle name="Normal 4 4 2 10 4" xfId="9894"/>
    <cellStyle name="Normal 4 4 2 10 4 2" xfId="9895"/>
    <cellStyle name="Normal 4 4 2 10 4 3" xfId="9896"/>
    <cellStyle name="Normal 4 4 2 10 4 4" xfId="9897"/>
    <cellStyle name="Normal 4 4 2 10 5" xfId="9898"/>
    <cellStyle name="Normal 4 4 2 10 5 2" xfId="9899"/>
    <cellStyle name="Normal 4 4 2 10 5 3" xfId="9900"/>
    <cellStyle name="Normal 4 4 2 10 5 4" xfId="9901"/>
    <cellStyle name="Normal 4 4 2 10 6" xfId="9902"/>
    <cellStyle name="Normal 4 4 2 10 6 2" xfId="9903"/>
    <cellStyle name="Normal 4 4 2 10 6 3" xfId="9904"/>
    <cellStyle name="Normal 4 4 2 10 6 4" xfId="9905"/>
    <cellStyle name="Normal 4 4 2 10 7" xfId="9906"/>
    <cellStyle name="Normal 4 4 2 10 7 2" xfId="9907"/>
    <cellStyle name="Normal 4 4 2 10 7 3" xfId="9908"/>
    <cellStyle name="Normal 4 4 2 10 7 4" xfId="9909"/>
    <cellStyle name="Normal 4 4 2 10 8" xfId="9910"/>
    <cellStyle name="Normal 4 4 2 10 8 2" xfId="9911"/>
    <cellStyle name="Normal 4 4 2 10 8 3" xfId="9912"/>
    <cellStyle name="Normal 4 4 2 10 8 4" xfId="9913"/>
    <cellStyle name="Normal 4 4 2 10 9" xfId="9914"/>
    <cellStyle name="Normal 4 4 2 10 9 2" xfId="9915"/>
    <cellStyle name="Normal 4 4 2 10 9 3" xfId="9916"/>
    <cellStyle name="Normal 4 4 2 10 9 4" xfId="9917"/>
    <cellStyle name="Normal 4 4 2 11" xfId="9918"/>
    <cellStyle name="Normal 4 4 2 11 10" xfId="9919"/>
    <cellStyle name="Normal 4 4 2 11 10 2" xfId="9920"/>
    <cellStyle name="Normal 4 4 2 11 10 3" xfId="9921"/>
    <cellStyle name="Normal 4 4 2 11 10 4" xfId="9922"/>
    <cellStyle name="Normal 4 4 2 11 11" xfId="9923"/>
    <cellStyle name="Normal 4 4 2 11 11 2" xfId="9924"/>
    <cellStyle name="Normal 4 4 2 11 11 3" xfId="9925"/>
    <cellStyle name="Normal 4 4 2 11 11 4" xfId="9926"/>
    <cellStyle name="Normal 4 4 2 11 12" xfId="9927"/>
    <cellStyle name="Normal 4 4 2 11 12 2" xfId="9928"/>
    <cellStyle name="Normal 4 4 2 11 12 3" xfId="9929"/>
    <cellStyle name="Normal 4 4 2 11 12 4" xfId="9930"/>
    <cellStyle name="Normal 4 4 2 11 13" xfId="9931"/>
    <cellStyle name="Normal 4 4 2 11 13 2" xfId="9932"/>
    <cellStyle name="Normal 4 4 2 11 13 3" xfId="9933"/>
    <cellStyle name="Normal 4 4 2 11 13 4" xfId="9934"/>
    <cellStyle name="Normal 4 4 2 11 14" xfId="9935"/>
    <cellStyle name="Normal 4 4 2 11 15" xfId="9936"/>
    <cellStyle name="Normal 4 4 2 11 16" xfId="9937"/>
    <cellStyle name="Normal 4 4 2 11 2" xfId="9938"/>
    <cellStyle name="Normal 4 4 2 11 2 2" xfId="9939"/>
    <cellStyle name="Normal 4 4 2 11 2 3" xfId="9940"/>
    <cellStyle name="Normal 4 4 2 11 2 4" xfId="9941"/>
    <cellStyle name="Normal 4 4 2 11 3" xfId="9942"/>
    <cellStyle name="Normal 4 4 2 11 3 2" xfId="9943"/>
    <cellStyle name="Normal 4 4 2 11 3 3" xfId="9944"/>
    <cellStyle name="Normal 4 4 2 11 3 4" xfId="9945"/>
    <cellStyle name="Normal 4 4 2 11 4" xfId="9946"/>
    <cellStyle name="Normal 4 4 2 11 4 2" xfId="9947"/>
    <cellStyle name="Normal 4 4 2 11 4 3" xfId="9948"/>
    <cellStyle name="Normal 4 4 2 11 4 4" xfId="9949"/>
    <cellStyle name="Normal 4 4 2 11 5" xfId="9950"/>
    <cellStyle name="Normal 4 4 2 11 5 2" xfId="9951"/>
    <cellStyle name="Normal 4 4 2 11 5 3" xfId="9952"/>
    <cellStyle name="Normal 4 4 2 11 5 4" xfId="9953"/>
    <cellStyle name="Normal 4 4 2 11 6" xfId="9954"/>
    <cellStyle name="Normal 4 4 2 11 6 2" xfId="9955"/>
    <cellStyle name="Normal 4 4 2 11 6 3" xfId="9956"/>
    <cellStyle name="Normal 4 4 2 11 6 4" xfId="9957"/>
    <cellStyle name="Normal 4 4 2 11 7" xfId="9958"/>
    <cellStyle name="Normal 4 4 2 11 7 2" xfId="9959"/>
    <cellStyle name="Normal 4 4 2 11 7 3" xfId="9960"/>
    <cellStyle name="Normal 4 4 2 11 7 4" xfId="9961"/>
    <cellStyle name="Normal 4 4 2 11 8" xfId="9962"/>
    <cellStyle name="Normal 4 4 2 11 8 2" xfId="9963"/>
    <cellStyle name="Normal 4 4 2 11 8 3" xfId="9964"/>
    <cellStyle name="Normal 4 4 2 11 8 4" xfId="9965"/>
    <cellStyle name="Normal 4 4 2 11 9" xfId="9966"/>
    <cellStyle name="Normal 4 4 2 11 9 2" xfId="9967"/>
    <cellStyle name="Normal 4 4 2 11 9 3" xfId="9968"/>
    <cellStyle name="Normal 4 4 2 11 9 4" xfId="9969"/>
    <cellStyle name="Normal 4 4 2 12" xfId="9970"/>
    <cellStyle name="Normal 4 4 2 12 10" xfId="9971"/>
    <cellStyle name="Normal 4 4 2 12 10 2" xfId="9972"/>
    <cellStyle name="Normal 4 4 2 12 10 3" xfId="9973"/>
    <cellStyle name="Normal 4 4 2 12 10 4" xfId="9974"/>
    <cellStyle name="Normal 4 4 2 12 11" xfId="9975"/>
    <cellStyle name="Normal 4 4 2 12 11 2" xfId="9976"/>
    <cellStyle name="Normal 4 4 2 12 11 3" xfId="9977"/>
    <cellStyle name="Normal 4 4 2 12 11 4" xfId="9978"/>
    <cellStyle name="Normal 4 4 2 12 12" xfId="9979"/>
    <cellStyle name="Normal 4 4 2 12 12 2" xfId="9980"/>
    <cellStyle name="Normal 4 4 2 12 12 3" xfId="9981"/>
    <cellStyle name="Normal 4 4 2 12 12 4" xfId="9982"/>
    <cellStyle name="Normal 4 4 2 12 13" xfId="9983"/>
    <cellStyle name="Normal 4 4 2 12 13 2" xfId="9984"/>
    <cellStyle name="Normal 4 4 2 12 13 3" xfId="9985"/>
    <cellStyle name="Normal 4 4 2 12 13 4" xfId="9986"/>
    <cellStyle name="Normal 4 4 2 12 14" xfId="9987"/>
    <cellStyle name="Normal 4 4 2 12 15" xfId="9988"/>
    <cellStyle name="Normal 4 4 2 12 16" xfId="9989"/>
    <cellStyle name="Normal 4 4 2 12 2" xfId="9990"/>
    <cellStyle name="Normal 4 4 2 12 2 2" xfId="9991"/>
    <cellStyle name="Normal 4 4 2 12 2 3" xfId="9992"/>
    <cellStyle name="Normal 4 4 2 12 2 4" xfId="9993"/>
    <cellStyle name="Normal 4 4 2 12 3" xfId="9994"/>
    <cellStyle name="Normal 4 4 2 12 3 2" xfId="9995"/>
    <cellStyle name="Normal 4 4 2 12 3 3" xfId="9996"/>
    <cellStyle name="Normal 4 4 2 12 3 4" xfId="9997"/>
    <cellStyle name="Normal 4 4 2 12 4" xfId="9998"/>
    <cellStyle name="Normal 4 4 2 12 4 2" xfId="9999"/>
    <cellStyle name="Normal 4 4 2 12 4 3" xfId="10000"/>
    <cellStyle name="Normal 4 4 2 12 4 4" xfId="10001"/>
    <cellStyle name="Normal 4 4 2 12 5" xfId="10002"/>
    <cellStyle name="Normal 4 4 2 12 5 2" xfId="10003"/>
    <cellStyle name="Normal 4 4 2 12 5 3" xfId="10004"/>
    <cellStyle name="Normal 4 4 2 12 5 4" xfId="10005"/>
    <cellStyle name="Normal 4 4 2 12 6" xfId="10006"/>
    <cellStyle name="Normal 4 4 2 12 6 2" xfId="10007"/>
    <cellStyle name="Normal 4 4 2 12 6 3" xfId="10008"/>
    <cellStyle name="Normal 4 4 2 12 6 4" xfId="10009"/>
    <cellStyle name="Normal 4 4 2 12 7" xfId="10010"/>
    <cellStyle name="Normal 4 4 2 12 7 2" xfId="10011"/>
    <cellStyle name="Normal 4 4 2 12 7 3" xfId="10012"/>
    <cellStyle name="Normal 4 4 2 12 7 4" xfId="10013"/>
    <cellStyle name="Normal 4 4 2 12 8" xfId="10014"/>
    <cellStyle name="Normal 4 4 2 12 8 2" xfId="10015"/>
    <cellStyle name="Normal 4 4 2 12 8 3" xfId="10016"/>
    <cellStyle name="Normal 4 4 2 12 8 4" xfId="10017"/>
    <cellStyle name="Normal 4 4 2 12 9" xfId="10018"/>
    <cellStyle name="Normal 4 4 2 12 9 2" xfId="10019"/>
    <cellStyle name="Normal 4 4 2 12 9 3" xfId="10020"/>
    <cellStyle name="Normal 4 4 2 12 9 4" xfId="10021"/>
    <cellStyle name="Normal 4 4 2 13" xfId="10022"/>
    <cellStyle name="Normal 4 4 2 13 10" xfId="10023"/>
    <cellStyle name="Normal 4 4 2 13 10 2" xfId="10024"/>
    <cellStyle name="Normal 4 4 2 13 10 3" xfId="10025"/>
    <cellStyle name="Normal 4 4 2 13 10 4" xfId="10026"/>
    <cellStyle name="Normal 4 4 2 13 11" xfId="10027"/>
    <cellStyle name="Normal 4 4 2 13 11 2" xfId="10028"/>
    <cellStyle name="Normal 4 4 2 13 11 3" xfId="10029"/>
    <cellStyle name="Normal 4 4 2 13 11 4" xfId="10030"/>
    <cellStyle name="Normal 4 4 2 13 12" xfId="10031"/>
    <cellStyle name="Normal 4 4 2 13 12 2" xfId="10032"/>
    <cellStyle name="Normal 4 4 2 13 12 3" xfId="10033"/>
    <cellStyle name="Normal 4 4 2 13 12 4" xfId="10034"/>
    <cellStyle name="Normal 4 4 2 13 13" xfId="10035"/>
    <cellStyle name="Normal 4 4 2 13 13 2" xfId="10036"/>
    <cellStyle name="Normal 4 4 2 13 13 3" xfId="10037"/>
    <cellStyle name="Normal 4 4 2 13 13 4" xfId="10038"/>
    <cellStyle name="Normal 4 4 2 13 14" xfId="10039"/>
    <cellStyle name="Normal 4 4 2 13 15" xfId="10040"/>
    <cellStyle name="Normal 4 4 2 13 16" xfId="10041"/>
    <cellStyle name="Normal 4 4 2 13 2" xfId="10042"/>
    <cellStyle name="Normal 4 4 2 13 2 2" xfId="10043"/>
    <cellStyle name="Normal 4 4 2 13 2 3" xfId="10044"/>
    <cellStyle name="Normal 4 4 2 13 2 4" xfId="10045"/>
    <cellStyle name="Normal 4 4 2 13 3" xfId="10046"/>
    <cellStyle name="Normal 4 4 2 13 3 2" xfId="10047"/>
    <cellStyle name="Normal 4 4 2 13 3 3" xfId="10048"/>
    <cellStyle name="Normal 4 4 2 13 3 4" xfId="10049"/>
    <cellStyle name="Normal 4 4 2 13 4" xfId="10050"/>
    <cellStyle name="Normal 4 4 2 13 4 2" xfId="10051"/>
    <cellStyle name="Normal 4 4 2 13 4 3" xfId="10052"/>
    <cellStyle name="Normal 4 4 2 13 4 4" xfId="10053"/>
    <cellStyle name="Normal 4 4 2 13 5" xfId="10054"/>
    <cellStyle name="Normal 4 4 2 13 5 2" xfId="10055"/>
    <cellStyle name="Normal 4 4 2 13 5 3" xfId="10056"/>
    <cellStyle name="Normal 4 4 2 13 5 4" xfId="10057"/>
    <cellStyle name="Normal 4 4 2 13 6" xfId="10058"/>
    <cellStyle name="Normal 4 4 2 13 6 2" xfId="10059"/>
    <cellStyle name="Normal 4 4 2 13 6 3" xfId="10060"/>
    <cellStyle name="Normal 4 4 2 13 6 4" xfId="10061"/>
    <cellStyle name="Normal 4 4 2 13 7" xfId="10062"/>
    <cellStyle name="Normal 4 4 2 13 7 2" xfId="10063"/>
    <cellStyle name="Normal 4 4 2 13 7 3" xfId="10064"/>
    <cellStyle name="Normal 4 4 2 13 7 4" xfId="10065"/>
    <cellStyle name="Normal 4 4 2 13 8" xfId="10066"/>
    <cellStyle name="Normal 4 4 2 13 8 2" xfId="10067"/>
    <cellStyle name="Normal 4 4 2 13 8 3" xfId="10068"/>
    <cellStyle name="Normal 4 4 2 13 8 4" xfId="10069"/>
    <cellStyle name="Normal 4 4 2 13 9" xfId="10070"/>
    <cellStyle name="Normal 4 4 2 13 9 2" xfId="10071"/>
    <cellStyle name="Normal 4 4 2 13 9 3" xfId="10072"/>
    <cellStyle name="Normal 4 4 2 13 9 4" xfId="10073"/>
    <cellStyle name="Normal 4 4 2 14" xfId="10074"/>
    <cellStyle name="Normal 4 4 2 14 10" xfId="10075"/>
    <cellStyle name="Normal 4 4 2 14 10 2" xfId="10076"/>
    <cellStyle name="Normal 4 4 2 14 10 3" xfId="10077"/>
    <cellStyle name="Normal 4 4 2 14 10 4" xfId="10078"/>
    <cellStyle name="Normal 4 4 2 14 11" xfId="10079"/>
    <cellStyle name="Normal 4 4 2 14 11 2" xfId="10080"/>
    <cellStyle name="Normal 4 4 2 14 11 3" xfId="10081"/>
    <cellStyle name="Normal 4 4 2 14 11 4" xfId="10082"/>
    <cellStyle name="Normal 4 4 2 14 12" xfId="10083"/>
    <cellStyle name="Normal 4 4 2 14 12 2" xfId="10084"/>
    <cellStyle name="Normal 4 4 2 14 12 3" xfId="10085"/>
    <cellStyle name="Normal 4 4 2 14 12 4" xfId="10086"/>
    <cellStyle name="Normal 4 4 2 14 13" xfId="10087"/>
    <cellStyle name="Normal 4 4 2 14 13 2" xfId="10088"/>
    <cellStyle name="Normal 4 4 2 14 13 3" xfId="10089"/>
    <cellStyle name="Normal 4 4 2 14 13 4" xfId="10090"/>
    <cellStyle name="Normal 4 4 2 14 14" xfId="10091"/>
    <cellStyle name="Normal 4 4 2 14 15" xfId="10092"/>
    <cellStyle name="Normal 4 4 2 14 16" xfId="10093"/>
    <cellStyle name="Normal 4 4 2 14 2" xfId="10094"/>
    <cellStyle name="Normal 4 4 2 14 2 2" xfId="10095"/>
    <cellStyle name="Normal 4 4 2 14 2 3" xfId="10096"/>
    <cellStyle name="Normal 4 4 2 14 2 4" xfId="10097"/>
    <cellStyle name="Normal 4 4 2 14 3" xfId="10098"/>
    <cellStyle name="Normal 4 4 2 14 3 2" xfId="10099"/>
    <cellStyle name="Normal 4 4 2 14 3 3" xfId="10100"/>
    <cellStyle name="Normal 4 4 2 14 3 4" xfId="10101"/>
    <cellStyle name="Normal 4 4 2 14 4" xfId="10102"/>
    <cellStyle name="Normal 4 4 2 14 4 2" xfId="10103"/>
    <cellStyle name="Normal 4 4 2 14 4 3" xfId="10104"/>
    <cellStyle name="Normal 4 4 2 14 4 4" xfId="10105"/>
    <cellStyle name="Normal 4 4 2 14 5" xfId="10106"/>
    <cellStyle name="Normal 4 4 2 14 5 2" xfId="10107"/>
    <cellStyle name="Normal 4 4 2 14 5 3" xfId="10108"/>
    <cellStyle name="Normal 4 4 2 14 5 4" xfId="10109"/>
    <cellStyle name="Normal 4 4 2 14 6" xfId="10110"/>
    <cellStyle name="Normal 4 4 2 14 6 2" xfId="10111"/>
    <cellStyle name="Normal 4 4 2 14 6 3" xfId="10112"/>
    <cellStyle name="Normal 4 4 2 14 6 4" xfId="10113"/>
    <cellStyle name="Normal 4 4 2 14 7" xfId="10114"/>
    <cellStyle name="Normal 4 4 2 14 7 2" xfId="10115"/>
    <cellStyle name="Normal 4 4 2 14 7 3" xfId="10116"/>
    <cellStyle name="Normal 4 4 2 14 7 4" xfId="10117"/>
    <cellStyle name="Normal 4 4 2 14 8" xfId="10118"/>
    <cellStyle name="Normal 4 4 2 14 8 2" xfId="10119"/>
    <cellStyle name="Normal 4 4 2 14 8 3" xfId="10120"/>
    <cellStyle name="Normal 4 4 2 14 8 4" xfId="10121"/>
    <cellStyle name="Normal 4 4 2 14 9" xfId="10122"/>
    <cellStyle name="Normal 4 4 2 14 9 2" xfId="10123"/>
    <cellStyle name="Normal 4 4 2 14 9 3" xfId="10124"/>
    <cellStyle name="Normal 4 4 2 14 9 4" xfId="10125"/>
    <cellStyle name="Normal 4 4 2 15" xfId="10126"/>
    <cellStyle name="Normal 4 4 2 15 10" xfId="10127"/>
    <cellStyle name="Normal 4 4 2 15 10 2" xfId="10128"/>
    <cellStyle name="Normal 4 4 2 15 10 3" xfId="10129"/>
    <cellStyle name="Normal 4 4 2 15 10 4" xfId="10130"/>
    <cellStyle name="Normal 4 4 2 15 11" xfId="10131"/>
    <cellStyle name="Normal 4 4 2 15 11 2" xfId="10132"/>
    <cellStyle name="Normal 4 4 2 15 11 3" xfId="10133"/>
    <cellStyle name="Normal 4 4 2 15 11 4" xfId="10134"/>
    <cellStyle name="Normal 4 4 2 15 12" xfId="10135"/>
    <cellStyle name="Normal 4 4 2 15 12 2" xfId="10136"/>
    <cellStyle name="Normal 4 4 2 15 12 3" xfId="10137"/>
    <cellStyle name="Normal 4 4 2 15 12 4" xfId="10138"/>
    <cellStyle name="Normal 4 4 2 15 13" xfId="10139"/>
    <cellStyle name="Normal 4 4 2 15 13 2" xfId="10140"/>
    <cellStyle name="Normal 4 4 2 15 13 3" xfId="10141"/>
    <cellStyle name="Normal 4 4 2 15 13 4" xfId="10142"/>
    <cellStyle name="Normal 4 4 2 15 14" xfId="10143"/>
    <cellStyle name="Normal 4 4 2 15 15" xfId="10144"/>
    <cellStyle name="Normal 4 4 2 15 16" xfId="10145"/>
    <cellStyle name="Normal 4 4 2 15 2" xfId="10146"/>
    <cellStyle name="Normal 4 4 2 15 2 2" xfId="10147"/>
    <cellStyle name="Normal 4 4 2 15 2 3" xfId="10148"/>
    <cellStyle name="Normal 4 4 2 15 2 4" xfId="10149"/>
    <cellStyle name="Normal 4 4 2 15 3" xfId="10150"/>
    <cellStyle name="Normal 4 4 2 15 3 2" xfId="10151"/>
    <cellStyle name="Normal 4 4 2 15 3 3" xfId="10152"/>
    <cellStyle name="Normal 4 4 2 15 3 4" xfId="10153"/>
    <cellStyle name="Normal 4 4 2 15 4" xfId="10154"/>
    <cellStyle name="Normal 4 4 2 15 4 2" xfId="10155"/>
    <cellStyle name="Normal 4 4 2 15 4 3" xfId="10156"/>
    <cellStyle name="Normal 4 4 2 15 4 4" xfId="10157"/>
    <cellStyle name="Normal 4 4 2 15 5" xfId="10158"/>
    <cellStyle name="Normal 4 4 2 15 5 2" xfId="10159"/>
    <cellStyle name="Normal 4 4 2 15 5 3" xfId="10160"/>
    <cellStyle name="Normal 4 4 2 15 5 4" xfId="10161"/>
    <cellStyle name="Normal 4 4 2 15 6" xfId="10162"/>
    <cellStyle name="Normal 4 4 2 15 6 2" xfId="10163"/>
    <cellStyle name="Normal 4 4 2 15 6 3" xfId="10164"/>
    <cellStyle name="Normal 4 4 2 15 6 4" xfId="10165"/>
    <cellStyle name="Normal 4 4 2 15 7" xfId="10166"/>
    <cellStyle name="Normal 4 4 2 15 7 2" xfId="10167"/>
    <cellStyle name="Normal 4 4 2 15 7 3" xfId="10168"/>
    <cellStyle name="Normal 4 4 2 15 7 4" xfId="10169"/>
    <cellStyle name="Normal 4 4 2 15 8" xfId="10170"/>
    <cellStyle name="Normal 4 4 2 15 8 2" xfId="10171"/>
    <cellStyle name="Normal 4 4 2 15 8 3" xfId="10172"/>
    <cellStyle name="Normal 4 4 2 15 8 4" xfId="10173"/>
    <cellStyle name="Normal 4 4 2 15 9" xfId="10174"/>
    <cellStyle name="Normal 4 4 2 15 9 2" xfId="10175"/>
    <cellStyle name="Normal 4 4 2 15 9 3" xfId="10176"/>
    <cellStyle name="Normal 4 4 2 15 9 4" xfId="10177"/>
    <cellStyle name="Normal 4 4 2 16" xfId="10178"/>
    <cellStyle name="Normal 4 4 2 16 10" xfId="10179"/>
    <cellStyle name="Normal 4 4 2 16 10 2" xfId="10180"/>
    <cellStyle name="Normal 4 4 2 16 10 3" xfId="10181"/>
    <cellStyle name="Normal 4 4 2 16 10 4" xfId="10182"/>
    <cellStyle name="Normal 4 4 2 16 11" xfId="10183"/>
    <cellStyle name="Normal 4 4 2 16 11 2" xfId="10184"/>
    <cellStyle name="Normal 4 4 2 16 11 3" xfId="10185"/>
    <cellStyle name="Normal 4 4 2 16 11 4" xfId="10186"/>
    <cellStyle name="Normal 4 4 2 16 12" xfId="10187"/>
    <cellStyle name="Normal 4 4 2 16 12 2" xfId="10188"/>
    <cellStyle name="Normal 4 4 2 16 12 3" xfId="10189"/>
    <cellStyle name="Normal 4 4 2 16 12 4" xfId="10190"/>
    <cellStyle name="Normal 4 4 2 16 13" xfId="10191"/>
    <cellStyle name="Normal 4 4 2 16 13 2" xfId="10192"/>
    <cellStyle name="Normal 4 4 2 16 13 3" xfId="10193"/>
    <cellStyle name="Normal 4 4 2 16 13 4" xfId="10194"/>
    <cellStyle name="Normal 4 4 2 16 14" xfId="10195"/>
    <cellStyle name="Normal 4 4 2 16 15" xfId="10196"/>
    <cellStyle name="Normal 4 4 2 16 16" xfId="10197"/>
    <cellStyle name="Normal 4 4 2 16 2" xfId="10198"/>
    <cellStyle name="Normal 4 4 2 16 2 2" xfId="10199"/>
    <cellStyle name="Normal 4 4 2 16 2 3" xfId="10200"/>
    <cellStyle name="Normal 4 4 2 16 2 4" xfId="10201"/>
    <cellStyle name="Normal 4 4 2 16 3" xfId="10202"/>
    <cellStyle name="Normal 4 4 2 16 3 2" xfId="10203"/>
    <cellStyle name="Normal 4 4 2 16 3 3" xfId="10204"/>
    <cellStyle name="Normal 4 4 2 16 3 4" xfId="10205"/>
    <cellStyle name="Normal 4 4 2 16 4" xfId="10206"/>
    <cellStyle name="Normal 4 4 2 16 4 2" xfId="10207"/>
    <cellStyle name="Normal 4 4 2 16 4 3" xfId="10208"/>
    <cellStyle name="Normal 4 4 2 16 4 4" xfId="10209"/>
    <cellStyle name="Normal 4 4 2 16 5" xfId="10210"/>
    <cellStyle name="Normal 4 4 2 16 5 2" xfId="10211"/>
    <cellStyle name="Normal 4 4 2 16 5 3" xfId="10212"/>
    <cellStyle name="Normal 4 4 2 16 5 4" xfId="10213"/>
    <cellStyle name="Normal 4 4 2 16 6" xfId="10214"/>
    <cellStyle name="Normal 4 4 2 16 6 2" xfId="10215"/>
    <cellStyle name="Normal 4 4 2 16 6 3" xfId="10216"/>
    <cellStyle name="Normal 4 4 2 16 6 4" xfId="10217"/>
    <cellStyle name="Normal 4 4 2 16 7" xfId="10218"/>
    <cellStyle name="Normal 4 4 2 16 7 2" xfId="10219"/>
    <cellStyle name="Normal 4 4 2 16 7 3" xfId="10220"/>
    <cellStyle name="Normal 4 4 2 16 7 4" xfId="10221"/>
    <cellStyle name="Normal 4 4 2 16 8" xfId="10222"/>
    <cellStyle name="Normal 4 4 2 16 8 2" xfId="10223"/>
    <cellStyle name="Normal 4 4 2 16 8 3" xfId="10224"/>
    <cellStyle name="Normal 4 4 2 16 8 4" xfId="10225"/>
    <cellStyle name="Normal 4 4 2 16 9" xfId="10226"/>
    <cellStyle name="Normal 4 4 2 16 9 2" xfId="10227"/>
    <cellStyle name="Normal 4 4 2 16 9 3" xfId="10228"/>
    <cellStyle name="Normal 4 4 2 16 9 4" xfId="10229"/>
    <cellStyle name="Normal 4 4 2 17" xfId="10230"/>
    <cellStyle name="Normal 4 4 2 17 10" xfId="10231"/>
    <cellStyle name="Normal 4 4 2 17 10 2" xfId="10232"/>
    <cellStyle name="Normal 4 4 2 17 10 3" xfId="10233"/>
    <cellStyle name="Normal 4 4 2 17 10 4" xfId="10234"/>
    <cellStyle name="Normal 4 4 2 17 11" xfId="10235"/>
    <cellStyle name="Normal 4 4 2 17 11 2" xfId="10236"/>
    <cellStyle name="Normal 4 4 2 17 11 3" xfId="10237"/>
    <cellStyle name="Normal 4 4 2 17 11 4" xfId="10238"/>
    <cellStyle name="Normal 4 4 2 17 12" xfId="10239"/>
    <cellStyle name="Normal 4 4 2 17 12 2" xfId="10240"/>
    <cellStyle name="Normal 4 4 2 17 12 3" xfId="10241"/>
    <cellStyle name="Normal 4 4 2 17 12 4" xfId="10242"/>
    <cellStyle name="Normal 4 4 2 17 13" xfId="10243"/>
    <cellStyle name="Normal 4 4 2 17 13 2" xfId="10244"/>
    <cellStyle name="Normal 4 4 2 17 13 3" xfId="10245"/>
    <cellStyle name="Normal 4 4 2 17 13 4" xfId="10246"/>
    <cellStyle name="Normal 4 4 2 17 14" xfId="10247"/>
    <cellStyle name="Normal 4 4 2 17 15" xfId="10248"/>
    <cellStyle name="Normal 4 4 2 17 16" xfId="10249"/>
    <cellStyle name="Normal 4 4 2 17 2" xfId="10250"/>
    <cellStyle name="Normal 4 4 2 17 2 2" xfId="10251"/>
    <cellStyle name="Normal 4 4 2 17 2 3" xfId="10252"/>
    <cellStyle name="Normal 4 4 2 17 2 4" xfId="10253"/>
    <cellStyle name="Normal 4 4 2 17 3" xfId="10254"/>
    <cellStyle name="Normal 4 4 2 17 3 2" xfId="10255"/>
    <cellStyle name="Normal 4 4 2 17 3 3" xfId="10256"/>
    <cellStyle name="Normal 4 4 2 17 3 4" xfId="10257"/>
    <cellStyle name="Normal 4 4 2 17 4" xfId="10258"/>
    <cellStyle name="Normal 4 4 2 17 4 2" xfId="10259"/>
    <cellStyle name="Normal 4 4 2 17 4 3" xfId="10260"/>
    <cellStyle name="Normal 4 4 2 17 4 4" xfId="10261"/>
    <cellStyle name="Normal 4 4 2 17 5" xfId="10262"/>
    <cellStyle name="Normal 4 4 2 17 5 2" xfId="10263"/>
    <cellStyle name="Normal 4 4 2 17 5 3" xfId="10264"/>
    <cellStyle name="Normal 4 4 2 17 5 4" xfId="10265"/>
    <cellStyle name="Normal 4 4 2 17 6" xfId="10266"/>
    <cellStyle name="Normal 4 4 2 17 6 2" xfId="10267"/>
    <cellStyle name="Normal 4 4 2 17 6 3" xfId="10268"/>
    <cellStyle name="Normal 4 4 2 17 6 4" xfId="10269"/>
    <cellStyle name="Normal 4 4 2 17 7" xfId="10270"/>
    <cellStyle name="Normal 4 4 2 17 7 2" xfId="10271"/>
    <cellStyle name="Normal 4 4 2 17 7 3" xfId="10272"/>
    <cellStyle name="Normal 4 4 2 17 7 4" xfId="10273"/>
    <cellStyle name="Normal 4 4 2 17 8" xfId="10274"/>
    <cellStyle name="Normal 4 4 2 17 8 2" xfId="10275"/>
    <cellStyle name="Normal 4 4 2 17 8 3" xfId="10276"/>
    <cellStyle name="Normal 4 4 2 17 8 4" xfId="10277"/>
    <cellStyle name="Normal 4 4 2 17 9" xfId="10278"/>
    <cellStyle name="Normal 4 4 2 17 9 2" xfId="10279"/>
    <cellStyle name="Normal 4 4 2 17 9 3" xfId="10280"/>
    <cellStyle name="Normal 4 4 2 17 9 4" xfId="10281"/>
    <cellStyle name="Normal 4 4 2 18" xfId="10282"/>
    <cellStyle name="Normal 4 4 2 18 10" xfId="10283"/>
    <cellStyle name="Normal 4 4 2 18 10 2" xfId="10284"/>
    <cellStyle name="Normal 4 4 2 18 10 3" xfId="10285"/>
    <cellStyle name="Normal 4 4 2 18 10 4" xfId="10286"/>
    <cellStyle name="Normal 4 4 2 18 11" xfId="10287"/>
    <cellStyle name="Normal 4 4 2 18 11 2" xfId="10288"/>
    <cellStyle name="Normal 4 4 2 18 11 3" xfId="10289"/>
    <cellStyle name="Normal 4 4 2 18 11 4" xfId="10290"/>
    <cellStyle name="Normal 4 4 2 18 12" xfId="10291"/>
    <cellStyle name="Normal 4 4 2 18 12 2" xfId="10292"/>
    <cellStyle name="Normal 4 4 2 18 12 3" xfId="10293"/>
    <cellStyle name="Normal 4 4 2 18 12 4" xfId="10294"/>
    <cellStyle name="Normal 4 4 2 18 13" xfId="10295"/>
    <cellStyle name="Normal 4 4 2 18 13 2" xfId="10296"/>
    <cellStyle name="Normal 4 4 2 18 13 3" xfId="10297"/>
    <cellStyle name="Normal 4 4 2 18 13 4" xfId="10298"/>
    <cellStyle name="Normal 4 4 2 18 14" xfId="10299"/>
    <cellStyle name="Normal 4 4 2 18 15" xfId="10300"/>
    <cellStyle name="Normal 4 4 2 18 16" xfId="10301"/>
    <cellStyle name="Normal 4 4 2 18 2" xfId="10302"/>
    <cellStyle name="Normal 4 4 2 18 2 2" xfId="10303"/>
    <cellStyle name="Normal 4 4 2 18 2 3" xfId="10304"/>
    <cellStyle name="Normal 4 4 2 18 2 4" xfId="10305"/>
    <cellStyle name="Normal 4 4 2 18 3" xfId="10306"/>
    <cellStyle name="Normal 4 4 2 18 3 2" xfId="10307"/>
    <cellStyle name="Normal 4 4 2 18 3 3" xfId="10308"/>
    <cellStyle name="Normal 4 4 2 18 3 4" xfId="10309"/>
    <cellStyle name="Normal 4 4 2 18 4" xfId="10310"/>
    <cellStyle name="Normal 4 4 2 18 4 2" xfId="10311"/>
    <cellStyle name="Normal 4 4 2 18 4 3" xfId="10312"/>
    <cellStyle name="Normal 4 4 2 18 4 4" xfId="10313"/>
    <cellStyle name="Normal 4 4 2 18 5" xfId="10314"/>
    <cellStyle name="Normal 4 4 2 18 5 2" xfId="10315"/>
    <cellStyle name="Normal 4 4 2 18 5 3" xfId="10316"/>
    <cellStyle name="Normal 4 4 2 18 5 4" xfId="10317"/>
    <cellStyle name="Normal 4 4 2 18 6" xfId="10318"/>
    <cellStyle name="Normal 4 4 2 18 6 2" xfId="10319"/>
    <cellStyle name="Normal 4 4 2 18 6 3" xfId="10320"/>
    <cellStyle name="Normal 4 4 2 18 6 4" xfId="10321"/>
    <cellStyle name="Normal 4 4 2 18 7" xfId="10322"/>
    <cellStyle name="Normal 4 4 2 18 7 2" xfId="10323"/>
    <cellStyle name="Normal 4 4 2 18 7 3" xfId="10324"/>
    <cellStyle name="Normal 4 4 2 18 7 4" xfId="10325"/>
    <cellStyle name="Normal 4 4 2 18 8" xfId="10326"/>
    <cellStyle name="Normal 4 4 2 18 8 2" xfId="10327"/>
    <cellStyle name="Normal 4 4 2 18 8 3" xfId="10328"/>
    <cellStyle name="Normal 4 4 2 18 8 4" xfId="10329"/>
    <cellStyle name="Normal 4 4 2 18 9" xfId="10330"/>
    <cellStyle name="Normal 4 4 2 18 9 2" xfId="10331"/>
    <cellStyle name="Normal 4 4 2 18 9 3" xfId="10332"/>
    <cellStyle name="Normal 4 4 2 18 9 4" xfId="10333"/>
    <cellStyle name="Normal 4 4 2 19" xfId="10334"/>
    <cellStyle name="Normal 4 4 2 19 10" xfId="10335"/>
    <cellStyle name="Normal 4 4 2 19 10 2" xfId="10336"/>
    <cellStyle name="Normal 4 4 2 19 10 3" xfId="10337"/>
    <cellStyle name="Normal 4 4 2 19 10 4" xfId="10338"/>
    <cellStyle name="Normal 4 4 2 19 11" xfId="10339"/>
    <cellStyle name="Normal 4 4 2 19 11 2" xfId="10340"/>
    <cellStyle name="Normal 4 4 2 19 11 3" xfId="10341"/>
    <cellStyle name="Normal 4 4 2 19 11 4" xfId="10342"/>
    <cellStyle name="Normal 4 4 2 19 12" xfId="10343"/>
    <cellStyle name="Normal 4 4 2 19 12 2" xfId="10344"/>
    <cellStyle name="Normal 4 4 2 19 12 3" xfId="10345"/>
    <cellStyle name="Normal 4 4 2 19 12 4" xfId="10346"/>
    <cellStyle name="Normal 4 4 2 19 13" xfId="10347"/>
    <cellStyle name="Normal 4 4 2 19 13 2" xfId="10348"/>
    <cellStyle name="Normal 4 4 2 19 13 3" xfId="10349"/>
    <cellStyle name="Normal 4 4 2 19 13 4" xfId="10350"/>
    <cellStyle name="Normal 4 4 2 19 14" xfId="10351"/>
    <cellStyle name="Normal 4 4 2 19 15" xfId="10352"/>
    <cellStyle name="Normal 4 4 2 19 16" xfId="10353"/>
    <cellStyle name="Normal 4 4 2 19 2" xfId="10354"/>
    <cellStyle name="Normal 4 4 2 19 2 2" xfId="10355"/>
    <cellStyle name="Normal 4 4 2 19 2 3" xfId="10356"/>
    <cellStyle name="Normal 4 4 2 19 2 4" xfId="10357"/>
    <cellStyle name="Normal 4 4 2 19 3" xfId="10358"/>
    <cellStyle name="Normal 4 4 2 19 3 2" xfId="10359"/>
    <cellStyle name="Normal 4 4 2 19 3 3" xfId="10360"/>
    <cellStyle name="Normal 4 4 2 19 3 4" xfId="10361"/>
    <cellStyle name="Normal 4 4 2 19 4" xfId="10362"/>
    <cellStyle name="Normal 4 4 2 19 4 2" xfId="10363"/>
    <cellStyle name="Normal 4 4 2 19 4 3" xfId="10364"/>
    <cellStyle name="Normal 4 4 2 19 4 4" xfId="10365"/>
    <cellStyle name="Normal 4 4 2 19 5" xfId="10366"/>
    <cellStyle name="Normal 4 4 2 19 5 2" xfId="10367"/>
    <cellStyle name="Normal 4 4 2 19 5 3" xfId="10368"/>
    <cellStyle name="Normal 4 4 2 19 5 4" xfId="10369"/>
    <cellStyle name="Normal 4 4 2 19 6" xfId="10370"/>
    <cellStyle name="Normal 4 4 2 19 6 2" xfId="10371"/>
    <cellStyle name="Normal 4 4 2 19 6 3" xfId="10372"/>
    <cellStyle name="Normal 4 4 2 19 6 4" xfId="10373"/>
    <cellStyle name="Normal 4 4 2 19 7" xfId="10374"/>
    <cellStyle name="Normal 4 4 2 19 7 2" xfId="10375"/>
    <cellStyle name="Normal 4 4 2 19 7 3" xfId="10376"/>
    <cellStyle name="Normal 4 4 2 19 7 4" xfId="10377"/>
    <cellStyle name="Normal 4 4 2 19 8" xfId="10378"/>
    <cellStyle name="Normal 4 4 2 19 8 2" xfId="10379"/>
    <cellStyle name="Normal 4 4 2 19 8 3" xfId="10380"/>
    <cellStyle name="Normal 4 4 2 19 8 4" xfId="10381"/>
    <cellStyle name="Normal 4 4 2 19 9" xfId="10382"/>
    <cellStyle name="Normal 4 4 2 19 9 2" xfId="10383"/>
    <cellStyle name="Normal 4 4 2 19 9 3" xfId="10384"/>
    <cellStyle name="Normal 4 4 2 19 9 4" xfId="10385"/>
    <cellStyle name="Normal 4 4 2 2" xfId="10386"/>
    <cellStyle name="Normal 4 4 2 2 10" xfId="10387"/>
    <cellStyle name="Normal 4 4 2 2 10 2" xfId="10388"/>
    <cellStyle name="Normal 4 4 2 2 10 3" xfId="10389"/>
    <cellStyle name="Normal 4 4 2 2 10 4" xfId="10390"/>
    <cellStyle name="Normal 4 4 2 2 11" xfId="10391"/>
    <cellStyle name="Normal 4 4 2 2 11 2" xfId="10392"/>
    <cellStyle name="Normal 4 4 2 2 11 3" xfId="10393"/>
    <cellStyle name="Normal 4 4 2 2 11 4" xfId="10394"/>
    <cellStyle name="Normal 4 4 2 2 12" xfId="10395"/>
    <cellStyle name="Normal 4 4 2 2 12 2" xfId="10396"/>
    <cellStyle name="Normal 4 4 2 2 12 3" xfId="10397"/>
    <cellStyle name="Normal 4 4 2 2 12 4" xfId="10398"/>
    <cellStyle name="Normal 4 4 2 2 13" xfId="10399"/>
    <cellStyle name="Normal 4 4 2 2 13 2" xfId="10400"/>
    <cellStyle name="Normal 4 4 2 2 13 3" xfId="10401"/>
    <cellStyle name="Normal 4 4 2 2 13 4" xfId="10402"/>
    <cellStyle name="Normal 4 4 2 2 14" xfId="10403"/>
    <cellStyle name="Normal 4 4 2 2 15" xfId="10404"/>
    <cellStyle name="Normal 4 4 2 2 16" xfId="10405"/>
    <cellStyle name="Normal 4 4 2 2 2" xfId="10406"/>
    <cellStyle name="Normal 4 4 2 2 2 2" xfId="10407"/>
    <cellStyle name="Normal 4 4 2 2 2 3" xfId="10408"/>
    <cellStyle name="Normal 4 4 2 2 2 4" xfId="10409"/>
    <cellStyle name="Normal 4 4 2 2 3" xfId="10410"/>
    <cellStyle name="Normal 4 4 2 2 3 2" xfId="10411"/>
    <cellStyle name="Normal 4 4 2 2 3 3" xfId="10412"/>
    <cellStyle name="Normal 4 4 2 2 3 4" xfId="10413"/>
    <cellStyle name="Normal 4 4 2 2 4" xfId="10414"/>
    <cellStyle name="Normal 4 4 2 2 4 2" xfId="10415"/>
    <cellStyle name="Normal 4 4 2 2 4 3" xfId="10416"/>
    <cellStyle name="Normal 4 4 2 2 4 4" xfId="10417"/>
    <cellStyle name="Normal 4 4 2 2 5" xfId="10418"/>
    <cellStyle name="Normal 4 4 2 2 5 2" xfId="10419"/>
    <cellStyle name="Normal 4 4 2 2 5 3" xfId="10420"/>
    <cellStyle name="Normal 4 4 2 2 5 4" xfId="10421"/>
    <cellStyle name="Normal 4 4 2 2 6" xfId="10422"/>
    <cellStyle name="Normal 4 4 2 2 6 2" xfId="10423"/>
    <cellStyle name="Normal 4 4 2 2 6 3" xfId="10424"/>
    <cellStyle name="Normal 4 4 2 2 6 4" xfId="10425"/>
    <cellStyle name="Normal 4 4 2 2 7" xfId="10426"/>
    <cellStyle name="Normal 4 4 2 2 7 2" xfId="10427"/>
    <cellStyle name="Normal 4 4 2 2 7 3" xfId="10428"/>
    <cellStyle name="Normal 4 4 2 2 7 4" xfId="10429"/>
    <cellStyle name="Normal 4 4 2 2 8" xfId="10430"/>
    <cellStyle name="Normal 4 4 2 2 8 2" xfId="10431"/>
    <cellStyle name="Normal 4 4 2 2 8 3" xfId="10432"/>
    <cellStyle name="Normal 4 4 2 2 8 4" xfId="10433"/>
    <cellStyle name="Normal 4 4 2 2 9" xfId="10434"/>
    <cellStyle name="Normal 4 4 2 2 9 2" xfId="10435"/>
    <cellStyle name="Normal 4 4 2 2 9 3" xfId="10436"/>
    <cellStyle name="Normal 4 4 2 2 9 4" xfId="10437"/>
    <cellStyle name="Normal 4 4 2 20" xfId="10438"/>
    <cellStyle name="Normal 4 4 2 20 2" xfId="10439"/>
    <cellStyle name="Normal 4 4 2 20 3" xfId="10440"/>
    <cellStyle name="Normal 4 4 2 20 4" xfId="10441"/>
    <cellStyle name="Normal 4 4 2 21" xfId="10442"/>
    <cellStyle name="Normal 4 4 2 21 2" xfId="10443"/>
    <cellStyle name="Normal 4 4 2 21 3" xfId="10444"/>
    <cellStyle name="Normal 4 4 2 21 4" xfId="10445"/>
    <cellStyle name="Normal 4 4 2 22" xfId="10446"/>
    <cellStyle name="Normal 4 4 2 22 2" xfId="10447"/>
    <cellStyle name="Normal 4 4 2 22 3" xfId="10448"/>
    <cellStyle name="Normal 4 4 2 22 4" xfId="10449"/>
    <cellStyle name="Normal 4 4 2 23" xfId="10450"/>
    <cellStyle name="Normal 4 4 2 23 2" xfId="10451"/>
    <cellStyle name="Normal 4 4 2 23 3" xfId="10452"/>
    <cellStyle name="Normal 4 4 2 23 4" xfId="10453"/>
    <cellStyle name="Normal 4 4 2 24" xfId="10454"/>
    <cellStyle name="Normal 4 4 2 24 2" xfId="10455"/>
    <cellStyle name="Normal 4 4 2 24 3" xfId="10456"/>
    <cellStyle name="Normal 4 4 2 24 4" xfId="10457"/>
    <cellStyle name="Normal 4 4 2 25" xfId="10458"/>
    <cellStyle name="Normal 4 4 2 25 2" xfId="10459"/>
    <cellStyle name="Normal 4 4 2 25 3" xfId="10460"/>
    <cellStyle name="Normal 4 4 2 25 4" xfId="10461"/>
    <cellStyle name="Normal 4 4 2 26" xfId="10462"/>
    <cellStyle name="Normal 4 4 2 26 2" xfId="10463"/>
    <cellStyle name="Normal 4 4 2 26 3" xfId="10464"/>
    <cellStyle name="Normal 4 4 2 26 4" xfId="10465"/>
    <cellStyle name="Normal 4 4 2 27" xfId="10466"/>
    <cellStyle name="Normal 4 4 2 27 2" xfId="10467"/>
    <cellStyle name="Normal 4 4 2 27 3" xfId="10468"/>
    <cellStyle name="Normal 4 4 2 27 4" xfId="10469"/>
    <cellStyle name="Normal 4 4 2 28" xfId="10470"/>
    <cellStyle name="Normal 4 4 2 28 2" xfId="10471"/>
    <cellStyle name="Normal 4 4 2 28 3" xfId="10472"/>
    <cellStyle name="Normal 4 4 2 28 4" xfId="10473"/>
    <cellStyle name="Normal 4 4 2 29" xfId="10474"/>
    <cellStyle name="Normal 4 4 2 29 2" xfId="10475"/>
    <cellStyle name="Normal 4 4 2 29 3" xfId="10476"/>
    <cellStyle name="Normal 4 4 2 29 4" xfId="10477"/>
    <cellStyle name="Normal 4 4 2 3" xfId="10478"/>
    <cellStyle name="Normal 4 4 2 3 10" xfId="10479"/>
    <cellStyle name="Normal 4 4 2 3 10 2" xfId="10480"/>
    <cellStyle name="Normal 4 4 2 3 10 3" xfId="10481"/>
    <cellStyle name="Normal 4 4 2 3 10 4" xfId="10482"/>
    <cellStyle name="Normal 4 4 2 3 11" xfId="10483"/>
    <cellStyle name="Normal 4 4 2 3 11 2" xfId="10484"/>
    <cellStyle name="Normal 4 4 2 3 11 3" xfId="10485"/>
    <cellStyle name="Normal 4 4 2 3 11 4" xfId="10486"/>
    <cellStyle name="Normal 4 4 2 3 12" xfId="10487"/>
    <cellStyle name="Normal 4 4 2 3 12 2" xfId="10488"/>
    <cellStyle name="Normal 4 4 2 3 12 3" xfId="10489"/>
    <cellStyle name="Normal 4 4 2 3 12 4" xfId="10490"/>
    <cellStyle name="Normal 4 4 2 3 13" xfId="10491"/>
    <cellStyle name="Normal 4 4 2 3 13 2" xfId="10492"/>
    <cellStyle name="Normal 4 4 2 3 13 3" xfId="10493"/>
    <cellStyle name="Normal 4 4 2 3 13 4" xfId="10494"/>
    <cellStyle name="Normal 4 4 2 3 14" xfId="10495"/>
    <cellStyle name="Normal 4 4 2 3 15" xfId="10496"/>
    <cellStyle name="Normal 4 4 2 3 16" xfId="10497"/>
    <cellStyle name="Normal 4 4 2 3 2" xfId="10498"/>
    <cellStyle name="Normal 4 4 2 3 2 2" xfId="10499"/>
    <cellStyle name="Normal 4 4 2 3 2 3" xfId="10500"/>
    <cellStyle name="Normal 4 4 2 3 2 4" xfId="10501"/>
    <cellStyle name="Normal 4 4 2 3 3" xfId="10502"/>
    <cellStyle name="Normal 4 4 2 3 3 2" xfId="10503"/>
    <cellStyle name="Normal 4 4 2 3 3 3" xfId="10504"/>
    <cellStyle name="Normal 4 4 2 3 3 4" xfId="10505"/>
    <cellStyle name="Normal 4 4 2 3 4" xfId="10506"/>
    <cellStyle name="Normal 4 4 2 3 4 2" xfId="10507"/>
    <cellStyle name="Normal 4 4 2 3 4 3" xfId="10508"/>
    <cellStyle name="Normal 4 4 2 3 4 4" xfId="10509"/>
    <cellStyle name="Normal 4 4 2 3 5" xfId="10510"/>
    <cellStyle name="Normal 4 4 2 3 5 2" xfId="10511"/>
    <cellStyle name="Normal 4 4 2 3 5 3" xfId="10512"/>
    <cellStyle name="Normal 4 4 2 3 5 4" xfId="10513"/>
    <cellStyle name="Normal 4 4 2 3 6" xfId="10514"/>
    <cellStyle name="Normal 4 4 2 3 6 2" xfId="10515"/>
    <cellStyle name="Normal 4 4 2 3 6 3" xfId="10516"/>
    <cellStyle name="Normal 4 4 2 3 6 4" xfId="10517"/>
    <cellStyle name="Normal 4 4 2 3 7" xfId="10518"/>
    <cellStyle name="Normal 4 4 2 3 7 2" xfId="10519"/>
    <cellStyle name="Normal 4 4 2 3 7 3" xfId="10520"/>
    <cellStyle name="Normal 4 4 2 3 7 4" xfId="10521"/>
    <cellStyle name="Normal 4 4 2 3 8" xfId="10522"/>
    <cellStyle name="Normal 4 4 2 3 8 2" xfId="10523"/>
    <cellStyle name="Normal 4 4 2 3 8 3" xfId="10524"/>
    <cellStyle name="Normal 4 4 2 3 8 4" xfId="10525"/>
    <cellStyle name="Normal 4 4 2 3 9" xfId="10526"/>
    <cellStyle name="Normal 4 4 2 3 9 2" xfId="10527"/>
    <cellStyle name="Normal 4 4 2 3 9 3" xfId="10528"/>
    <cellStyle name="Normal 4 4 2 3 9 4" xfId="10529"/>
    <cellStyle name="Normal 4 4 2 30" xfId="10530"/>
    <cellStyle name="Normal 4 4 2 30 2" xfId="10531"/>
    <cellStyle name="Normal 4 4 2 30 3" xfId="10532"/>
    <cellStyle name="Normal 4 4 2 30 4" xfId="10533"/>
    <cellStyle name="Normal 4 4 2 31" xfId="10534"/>
    <cellStyle name="Normal 4 4 2 31 2" xfId="10535"/>
    <cellStyle name="Normal 4 4 2 31 3" xfId="10536"/>
    <cellStyle name="Normal 4 4 2 31 4" xfId="10537"/>
    <cellStyle name="Normal 4 4 2 32" xfId="10538"/>
    <cellStyle name="Normal 4 4 2 33" xfId="10539"/>
    <cellStyle name="Normal 4 4 2 34" xfId="10540"/>
    <cellStyle name="Normal 4 4 2 4" xfId="10541"/>
    <cellStyle name="Normal 4 4 2 4 10" xfId="10542"/>
    <cellStyle name="Normal 4 4 2 4 10 2" xfId="10543"/>
    <cellStyle name="Normal 4 4 2 4 10 3" xfId="10544"/>
    <cellStyle name="Normal 4 4 2 4 10 4" xfId="10545"/>
    <cellStyle name="Normal 4 4 2 4 11" xfId="10546"/>
    <cellStyle name="Normal 4 4 2 4 11 2" xfId="10547"/>
    <cellStyle name="Normal 4 4 2 4 11 3" xfId="10548"/>
    <cellStyle name="Normal 4 4 2 4 11 4" xfId="10549"/>
    <cellStyle name="Normal 4 4 2 4 12" xfId="10550"/>
    <cellStyle name="Normal 4 4 2 4 12 2" xfId="10551"/>
    <cellStyle name="Normal 4 4 2 4 12 3" xfId="10552"/>
    <cellStyle name="Normal 4 4 2 4 12 4" xfId="10553"/>
    <cellStyle name="Normal 4 4 2 4 13" xfId="10554"/>
    <cellStyle name="Normal 4 4 2 4 13 2" xfId="10555"/>
    <cellStyle name="Normal 4 4 2 4 13 3" xfId="10556"/>
    <cellStyle name="Normal 4 4 2 4 13 4" xfId="10557"/>
    <cellStyle name="Normal 4 4 2 4 14" xfId="10558"/>
    <cellStyle name="Normal 4 4 2 4 15" xfId="10559"/>
    <cellStyle name="Normal 4 4 2 4 16" xfId="10560"/>
    <cellStyle name="Normal 4 4 2 4 2" xfId="10561"/>
    <cellStyle name="Normal 4 4 2 4 2 2" xfId="10562"/>
    <cellStyle name="Normal 4 4 2 4 2 3" xfId="10563"/>
    <cellStyle name="Normal 4 4 2 4 2 4" xfId="10564"/>
    <cellStyle name="Normal 4 4 2 4 3" xfId="10565"/>
    <cellStyle name="Normal 4 4 2 4 3 2" xfId="10566"/>
    <cellStyle name="Normal 4 4 2 4 3 3" xfId="10567"/>
    <cellStyle name="Normal 4 4 2 4 3 4" xfId="10568"/>
    <cellStyle name="Normal 4 4 2 4 4" xfId="10569"/>
    <cellStyle name="Normal 4 4 2 4 4 2" xfId="10570"/>
    <cellStyle name="Normal 4 4 2 4 4 3" xfId="10571"/>
    <cellStyle name="Normal 4 4 2 4 4 4" xfId="10572"/>
    <cellStyle name="Normal 4 4 2 4 5" xfId="10573"/>
    <cellStyle name="Normal 4 4 2 4 5 2" xfId="10574"/>
    <cellStyle name="Normal 4 4 2 4 5 3" xfId="10575"/>
    <cellStyle name="Normal 4 4 2 4 5 4" xfId="10576"/>
    <cellStyle name="Normal 4 4 2 4 6" xfId="10577"/>
    <cellStyle name="Normal 4 4 2 4 6 2" xfId="10578"/>
    <cellStyle name="Normal 4 4 2 4 6 3" xfId="10579"/>
    <cellStyle name="Normal 4 4 2 4 6 4" xfId="10580"/>
    <cellStyle name="Normal 4 4 2 4 7" xfId="10581"/>
    <cellStyle name="Normal 4 4 2 4 7 2" xfId="10582"/>
    <cellStyle name="Normal 4 4 2 4 7 3" xfId="10583"/>
    <cellStyle name="Normal 4 4 2 4 7 4" xfId="10584"/>
    <cellStyle name="Normal 4 4 2 4 8" xfId="10585"/>
    <cellStyle name="Normal 4 4 2 4 8 2" xfId="10586"/>
    <cellStyle name="Normal 4 4 2 4 8 3" xfId="10587"/>
    <cellStyle name="Normal 4 4 2 4 8 4" xfId="10588"/>
    <cellStyle name="Normal 4 4 2 4 9" xfId="10589"/>
    <cellStyle name="Normal 4 4 2 4 9 2" xfId="10590"/>
    <cellStyle name="Normal 4 4 2 4 9 3" xfId="10591"/>
    <cellStyle name="Normal 4 4 2 4 9 4" xfId="10592"/>
    <cellStyle name="Normal 4 4 2 5" xfId="10593"/>
    <cellStyle name="Normal 4 4 2 5 10" xfId="10594"/>
    <cellStyle name="Normal 4 4 2 5 10 2" xfId="10595"/>
    <cellStyle name="Normal 4 4 2 5 10 3" xfId="10596"/>
    <cellStyle name="Normal 4 4 2 5 10 4" xfId="10597"/>
    <cellStyle name="Normal 4 4 2 5 11" xfId="10598"/>
    <cellStyle name="Normal 4 4 2 5 11 2" xfId="10599"/>
    <cellStyle name="Normal 4 4 2 5 11 3" xfId="10600"/>
    <cellStyle name="Normal 4 4 2 5 11 4" xfId="10601"/>
    <cellStyle name="Normal 4 4 2 5 12" xfId="10602"/>
    <cellStyle name="Normal 4 4 2 5 12 2" xfId="10603"/>
    <cellStyle name="Normal 4 4 2 5 12 3" xfId="10604"/>
    <cellStyle name="Normal 4 4 2 5 12 4" xfId="10605"/>
    <cellStyle name="Normal 4 4 2 5 13" xfId="10606"/>
    <cellStyle name="Normal 4 4 2 5 13 2" xfId="10607"/>
    <cellStyle name="Normal 4 4 2 5 13 3" xfId="10608"/>
    <cellStyle name="Normal 4 4 2 5 13 4" xfId="10609"/>
    <cellStyle name="Normal 4 4 2 5 14" xfId="10610"/>
    <cellStyle name="Normal 4 4 2 5 15" xfId="10611"/>
    <cellStyle name="Normal 4 4 2 5 16" xfId="10612"/>
    <cellStyle name="Normal 4 4 2 5 2" xfId="10613"/>
    <cellStyle name="Normal 4 4 2 5 2 2" xfId="10614"/>
    <cellStyle name="Normal 4 4 2 5 2 3" xfId="10615"/>
    <cellStyle name="Normal 4 4 2 5 2 4" xfId="10616"/>
    <cellStyle name="Normal 4 4 2 5 3" xfId="10617"/>
    <cellStyle name="Normal 4 4 2 5 3 2" xfId="10618"/>
    <cellStyle name="Normal 4 4 2 5 3 3" xfId="10619"/>
    <cellStyle name="Normal 4 4 2 5 3 4" xfId="10620"/>
    <cellStyle name="Normal 4 4 2 5 4" xfId="10621"/>
    <cellStyle name="Normal 4 4 2 5 4 2" xfId="10622"/>
    <cellStyle name="Normal 4 4 2 5 4 3" xfId="10623"/>
    <cellStyle name="Normal 4 4 2 5 4 4" xfId="10624"/>
    <cellStyle name="Normal 4 4 2 5 5" xfId="10625"/>
    <cellStyle name="Normal 4 4 2 5 5 2" xfId="10626"/>
    <cellStyle name="Normal 4 4 2 5 5 3" xfId="10627"/>
    <cellStyle name="Normal 4 4 2 5 5 4" xfId="10628"/>
    <cellStyle name="Normal 4 4 2 5 6" xfId="10629"/>
    <cellStyle name="Normal 4 4 2 5 6 2" xfId="10630"/>
    <cellStyle name="Normal 4 4 2 5 6 3" xfId="10631"/>
    <cellStyle name="Normal 4 4 2 5 6 4" xfId="10632"/>
    <cellStyle name="Normal 4 4 2 5 7" xfId="10633"/>
    <cellStyle name="Normal 4 4 2 5 7 2" xfId="10634"/>
    <cellStyle name="Normal 4 4 2 5 7 3" xfId="10635"/>
    <cellStyle name="Normal 4 4 2 5 7 4" xfId="10636"/>
    <cellStyle name="Normal 4 4 2 5 8" xfId="10637"/>
    <cellStyle name="Normal 4 4 2 5 8 2" xfId="10638"/>
    <cellStyle name="Normal 4 4 2 5 8 3" xfId="10639"/>
    <cellStyle name="Normal 4 4 2 5 8 4" xfId="10640"/>
    <cellStyle name="Normal 4 4 2 5 9" xfId="10641"/>
    <cellStyle name="Normal 4 4 2 5 9 2" xfId="10642"/>
    <cellStyle name="Normal 4 4 2 5 9 3" xfId="10643"/>
    <cellStyle name="Normal 4 4 2 5 9 4" xfId="10644"/>
    <cellStyle name="Normal 4 4 2 6" xfId="10645"/>
    <cellStyle name="Normal 4 4 2 6 10" xfId="10646"/>
    <cellStyle name="Normal 4 4 2 6 10 2" xfId="10647"/>
    <cellStyle name="Normal 4 4 2 6 10 3" xfId="10648"/>
    <cellStyle name="Normal 4 4 2 6 10 4" xfId="10649"/>
    <cellStyle name="Normal 4 4 2 6 11" xfId="10650"/>
    <cellStyle name="Normal 4 4 2 6 11 2" xfId="10651"/>
    <cellStyle name="Normal 4 4 2 6 11 3" xfId="10652"/>
    <cellStyle name="Normal 4 4 2 6 11 4" xfId="10653"/>
    <cellStyle name="Normal 4 4 2 6 12" xfId="10654"/>
    <cellStyle name="Normal 4 4 2 6 12 2" xfId="10655"/>
    <cellStyle name="Normal 4 4 2 6 12 3" xfId="10656"/>
    <cellStyle name="Normal 4 4 2 6 12 4" xfId="10657"/>
    <cellStyle name="Normal 4 4 2 6 13" xfId="10658"/>
    <cellStyle name="Normal 4 4 2 6 13 2" xfId="10659"/>
    <cellStyle name="Normal 4 4 2 6 13 3" xfId="10660"/>
    <cellStyle name="Normal 4 4 2 6 13 4" xfId="10661"/>
    <cellStyle name="Normal 4 4 2 6 14" xfId="10662"/>
    <cellStyle name="Normal 4 4 2 6 15" xfId="10663"/>
    <cellStyle name="Normal 4 4 2 6 16" xfId="10664"/>
    <cellStyle name="Normal 4 4 2 6 2" xfId="10665"/>
    <cellStyle name="Normal 4 4 2 6 2 2" xfId="10666"/>
    <cellStyle name="Normal 4 4 2 6 2 3" xfId="10667"/>
    <cellStyle name="Normal 4 4 2 6 2 4" xfId="10668"/>
    <cellStyle name="Normal 4 4 2 6 3" xfId="10669"/>
    <cellStyle name="Normal 4 4 2 6 3 2" xfId="10670"/>
    <cellStyle name="Normal 4 4 2 6 3 3" xfId="10671"/>
    <cellStyle name="Normal 4 4 2 6 3 4" xfId="10672"/>
    <cellStyle name="Normal 4 4 2 6 4" xfId="10673"/>
    <cellStyle name="Normal 4 4 2 6 4 2" xfId="10674"/>
    <cellStyle name="Normal 4 4 2 6 4 3" xfId="10675"/>
    <cellStyle name="Normal 4 4 2 6 4 4" xfId="10676"/>
    <cellStyle name="Normal 4 4 2 6 5" xfId="10677"/>
    <cellStyle name="Normal 4 4 2 6 5 2" xfId="10678"/>
    <cellStyle name="Normal 4 4 2 6 5 3" xfId="10679"/>
    <cellStyle name="Normal 4 4 2 6 5 4" xfId="10680"/>
    <cellStyle name="Normal 4 4 2 6 6" xfId="10681"/>
    <cellStyle name="Normal 4 4 2 6 6 2" xfId="10682"/>
    <cellStyle name="Normal 4 4 2 6 6 3" xfId="10683"/>
    <cellStyle name="Normal 4 4 2 6 6 4" xfId="10684"/>
    <cellStyle name="Normal 4 4 2 6 7" xfId="10685"/>
    <cellStyle name="Normal 4 4 2 6 7 2" xfId="10686"/>
    <cellStyle name="Normal 4 4 2 6 7 3" xfId="10687"/>
    <cellStyle name="Normal 4 4 2 6 7 4" xfId="10688"/>
    <cellStyle name="Normal 4 4 2 6 8" xfId="10689"/>
    <cellStyle name="Normal 4 4 2 6 8 2" xfId="10690"/>
    <cellStyle name="Normal 4 4 2 6 8 3" xfId="10691"/>
    <cellStyle name="Normal 4 4 2 6 8 4" xfId="10692"/>
    <cellStyle name="Normal 4 4 2 6 9" xfId="10693"/>
    <cellStyle name="Normal 4 4 2 6 9 2" xfId="10694"/>
    <cellStyle name="Normal 4 4 2 6 9 3" xfId="10695"/>
    <cellStyle name="Normal 4 4 2 6 9 4" xfId="10696"/>
    <cellStyle name="Normal 4 4 2 7" xfId="10697"/>
    <cellStyle name="Normal 4 4 2 7 10" xfId="10698"/>
    <cellStyle name="Normal 4 4 2 7 10 2" xfId="10699"/>
    <cellStyle name="Normal 4 4 2 7 10 3" xfId="10700"/>
    <cellStyle name="Normal 4 4 2 7 10 4" xfId="10701"/>
    <cellStyle name="Normal 4 4 2 7 11" xfId="10702"/>
    <cellStyle name="Normal 4 4 2 7 11 2" xfId="10703"/>
    <cellStyle name="Normal 4 4 2 7 11 3" xfId="10704"/>
    <cellStyle name="Normal 4 4 2 7 11 4" xfId="10705"/>
    <cellStyle name="Normal 4 4 2 7 12" xfId="10706"/>
    <cellStyle name="Normal 4 4 2 7 12 2" xfId="10707"/>
    <cellStyle name="Normal 4 4 2 7 12 3" xfId="10708"/>
    <cellStyle name="Normal 4 4 2 7 12 4" xfId="10709"/>
    <cellStyle name="Normal 4 4 2 7 13" xfId="10710"/>
    <cellStyle name="Normal 4 4 2 7 13 2" xfId="10711"/>
    <cellStyle name="Normal 4 4 2 7 13 3" xfId="10712"/>
    <cellStyle name="Normal 4 4 2 7 13 4" xfId="10713"/>
    <cellStyle name="Normal 4 4 2 7 14" xfId="10714"/>
    <cellStyle name="Normal 4 4 2 7 15" xfId="10715"/>
    <cellStyle name="Normal 4 4 2 7 16" xfId="10716"/>
    <cellStyle name="Normal 4 4 2 7 2" xfId="10717"/>
    <cellStyle name="Normal 4 4 2 7 2 2" xfId="10718"/>
    <cellStyle name="Normal 4 4 2 7 2 3" xfId="10719"/>
    <cellStyle name="Normal 4 4 2 7 2 4" xfId="10720"/>
    <cellStyle name="Normal 4 4 2 7 3" xfId="10721"/>
    <cellStyle name="Normal 4 4 2 7 3 2" xfId="10722"/>
    <cellStyle name="Normal 4 4 2 7 3 3" xfId="10723"/>
    <cellStyle name="Normal 4 4 2 7 3 4" xfId="10724"/>
    <cellStyle name="Normal 4 4 2 7 4" xfId="10725"/>
    <cellStyle name="Normal 4 4 2 7 4 2" xfId="10726"/>
    <cellStyle name="Normal 4 4 2 7 4 3" xfId="10727"/>
    <cellStyle name="Normal 4 4 2 7 4 4" xfId="10728"/>
    <cellStyle name="Normal 4 4 2 7 5" xfId="10729"/>
    <cellStyle name="Normal 4 4 2 7 5 2" xfId="10730"/>
    <cellStyle name="Normal 4 4 2 7 5 3" xfId="10731"/>
    <cellStyle name="Normal 4 4 2 7 5 4" xfId="10732"/>
    <cellStyle name="Normal 4 4 2 7 6" xfId="10733"/>
    <cellStyle name="Normal 4 4 2 7 6 2" xfId="10734"/>
    <cellStyle name="Normal 4 4 2 7 6 3" xfId="10735"/>
    <cellStyle name="Normal 4 4 2 7 6 4" xfId="10736"/>
    <cellStyle name="Normal 4 4 2 7 7" xfId="10737"/>
    <cellStyle name="Normal 4 4 2 7 7 2" xfId="10738"/>
    <cellStyle name="Normal 4 4 2 7 7 3" xfId="10739"/>
    <cellStyle name="Normal 4 4 2 7 7 4" xfId="10740"/>
    <cellStyle name="Normal 4 4 2 7 8" xfId="10741"/>
    <cellStyle name="Normal 4 4 2 7 8 2" xfId="10742"/>
    <cellStyle name="Normal 4 4 2 7 8 3" xfId="10743"/>
    <cellStyle name="Normal 4 4 2 7 8 4" xfId="10744"/>
    <cellStyle name="Normal 4 4 2 7 9" xfId="10745"/>
    <cellStyle name="Normal 4 4 2 7 9 2" xfId="10746"/>
    <cellStyle name="Normal 4 4 2 7 9 3" xfId="10747"/>
    <cellStyle name="Normal 4 4 2 7 9 4" xfId="10748"/>
    <cellStyle name="Normal 4 4 2 8" xfId="10749"/>
    <cellStyle name="Normal 4 4 2 8 10" xfId="10750"/>
    <cellStyle name="Normal 4 4 2 8 10 2" xfId="10751"/>
    <cellStyle name="Normal 4 4 2 8 10 3" xfId="10752"/>
    <cellStyle name="Normal 4 4 2 8 10 4" xfId="10753"/>
    <cellStyle name="Normal 4 4 2 8 11" xfId="10754"/>
    <cellStyle name="Normal 4 4 2 8 11 2" xfId="10755"/>
    <cellStyle name="Normal 4 4 2 8 11 3" xfId="10756"/>
    <cellStyle name="Normal 4 4 2 8 11 4" xfId="10757"/>
    <cellStyle name="Normal 4 4 2 8 12" xfId="10758"/>
    <cellStyle name="Normal 4 4 2 8 12 2" xfId="10759"/>
    <cellStyle name="Normal 4 4 2 8 12 3" xfId="10760"/>
    <cellStyle name="Normal 4 4 2 8 12 4" xfId="10761"/>
    <cellStyle name="Normal 4 4 2 8 13" xfId="10762"/>
    <cellStyle name="Normal 4 4 2 8 13 2" xfId="10763"/>
    <cellStyle name="Normal 4 4 2 8 13 3" xfId="10764"/>
    <cellStyle name="Normal 4 4 2 8 13 4" xfId="10765"/>
    <cellStyle name="Normal 4 4 2 8 14" xfId="10766"/>
    <cellStyle name="Normal 4 4 2 8 15" xfId="10767"/>
    <cellStyle name="Normal 4 4 2 8 16" xfId="10768"/>
    <cellStyle name="Normal 4 4 2 8 2" xfId="10769"/>
    <cellStyle name="Normal 4 4 2 8 2 2" xfId="10770"/>
    <cellStyle name="Normal 4 4 2 8 2 3" xfId="10771"/>
    <cellStyle name="Normal 4 4 2 8 2 4" xfId="10772"/>
    <cellStyle name="Normal 4 4 2 8 3" xfId="10773"/>
    <cellStyle name="Normal 4 4 2 8 3 2" xfId="10774"/>
    <cellStyle name="Normal 4 4 2 8 3 3" xfId="10775"/>
    <cellStyle name="Normal 4 4 2 8 3 4" xfId="10776"/>
    <cellStyle name="Normal 4 4 2 8 4" xfId="10777"/>
    <cellStyle name="Normal 4 4 2 8 4 2" xfId="10778"/>
    <cellStyle name="Normal 4 4 2 8 4 3" xfId="10779"/>
    <cellStyle name="Normal 4 4 2 8 4 4" xfId="10780"/>
    <cellStyle name="Normal 4 4 2 8 5" xfId="10781"/>
    <cellStyle name="Normal 4 4 2 8 5 2" xfId="10782"/>
    <cellStyle name="Normal 4 4 2 8 5 3" xfId="10783"/>
    <cellStyle name="Normal 4 4 2 8 5 4" xfId="10784"/>
    <cellStyle name="Normal 4 4 2 8 6" xfId="10785"/>
    <cellStyle name="Normal 4 4 2 8 6 2" xfId="10786"/>
    <cellStyle name="Normal 4 4 2 8 6 3" xfId="10787"/>
    <cellStyle name="Normal 4 4 2 8 6 4" xfId="10788"/>
    <cellStyle name="Normal 4 4 2 8 7" xfId="10789"/>
    <cellStyle name="Normal 4 4 2 8 7 2" xfId="10790"/>
    <cellStyle name="Normal 4 4 2 8 7 3" xfId="10791"/>
    <cellStyle name="Normal 4 4 2 8 7 4" xfId="10792"/>
    <cellStyle name="Normal 4 4 2 8 8" xfId="10793"/>
    <cellStyle name="Normal 4 4 2 8 8 2" xfId="10794"/>
    <cellStyle name="Normal 4 4 2 8 8 3" xfId="10795"/>
    <cellStyle name="Normal 4 4 2 8 8 4" xfId="10796"/>
    <cellStyle name="Normal 4 4 2 8 9" xfId="10797"/>
    <cellStyle name="Normal 4 4 2 8 9 2" xfId="10798"/>
    <cellStyle name="Normal 4 4 2 8 9 3" xfId="10799"/>
    <cellStyle name="Normal 4 4 2 8 9 4" xfId="10800"/>
    <cellStyle name="Normal 4 4 2 9" xfId="10801"/>
    <cellStyle name="Normal 4 4 2 9 10" xfId="10802"/>
    <cellStyle name="Normal 4 4 2 9 10 2" xfId="10803"/>
    <cellStyle name="Normal 4 4 2 9 10 3" xfId="10804"/>
    <cellStyle name="Normal 4 4 2 9 10 4" xfId="10805"/>
    <cellStyle name="Normal 4 4 2 9 11" xfId="10806"/>
    <cellStyle name="Normal 4 4 2 9 11 2" xfId="10807"/>
    <cellStyle name="Normal 4 4 2 9 11 3" xfId="10808"/>
    <cellStyle name="Normal 4 4 2 9 11 4" xfId="10809"/>
    <cellStyle name="Normal 4 4 2 9 12" xfId="10810"/>
    <cellStyle name="Normal 4 4 2 9 12 2" xfId="10811"/>
    <cellStyle name="Normal 4 4 2 9 12 3" xfId="10812"/>
    <cellStyle name="Normal 4 4 2 9 12 4" xfId="10813"/>
    <cellStyle name="Normal 4 4 2 9 13" xfId="10814"/>
    <cellStyle name="Normal 4 4 2 9 13 2" xfId="10815"/>
    <cellStyle name="Normal 4 4 2 9 13 3" xfId="10816"/>
    <cellStyle name="Normal 4 4 2 9 13 4" xfId="10817"/>
    <cellStyle name="Normal 4 4 2 9 14" xfId="10818"/>
    <cellStyle name="Normal 4 4 2 9 15" xfId="10819"/>
    <cellStyle name="Normal 4 4 2 9 16" xfId="10820"/>
    <cellStyle name="Normal 4 4 2 9 2" xfId="10821"/>
    <cellStyle name="Normal 4 4 2 9 2 2" xfId="10822"/>
    <cellStyle name="Normal 4 4 2 9 2 3" xfId="10823"/>
    <cellStyle name="Normal 4 4 2 9 2 4" xfId="10824"/>
    <cellStyle name="Normal 4 4 2 9 3" xfId="10825"/>
    <cellStyle name="Normal 4 4 2 9 3 2" xfId="10826"/>
    <cellStyle name="Normal 4 4 2 9 3 3" xfId="10827"/>
    <cellStyle name="Normal 4 4 2 9 3 4" xfId="10828"/>
    <cellStyle name="Normal 4 4 2 9 4" xfId="10829"/>
    <cellStyle name="Normal 4 4 2 9 4 2" xfId="10830"/>
    <cellStyle name="Normal 4 4 2 9 4 3" xfId="10831"/>
    <cellStyle name="Normal 4 4 2 9 4 4" xfId="10832"/>
    <cellStyle name="Normal 4 4 2 9 5" xfId="10833"/>
    <cellStyle name="Normal 4 4 2 9 5 2" xfId="10834"/>
    <cellStyle name="Normal 4 4 2 9 5 3" xfId="10835"/>
    <cellStyle name="Normal 4 4 2 9 5 4" xfId="10836"/>
    <cellStyle name="Normal 4 4 2 9 6" xfId="10837"/>
    <cellStyle name="Normal 4 4 2 9 6 2" xfId="10838"/>
    <cellStyle name="Normal 4 4 2 9 6 3" xfId="10839"/>
    <cellStyle name="Normal 4 4 2 9 6 4" xfId="10840"/>
    <cellStyle name="Normal 4 4 2 9 7" xfId="10841"/>
    <cellStyle name="Normal 4 4 2 9 7 2" xfId="10842"/>
    <cellStyle name="Normal 4 4 2 9 7 3" xfId="10843"/>
    <cellStyle name="Normal 4 4 2 9 7 4" xfId="10844"/>
    <cellStyle name="Normal 4 4 2 9 8" xfId="10845"/>
    <cellStyle name="Normal 4 4 2 9 8 2" xfId="10846"/>
    <cellStyle name="Normal 4 4 2 9 8 3" xfId="10847"/>
    <cellStyle name="Normal 4 4 2 9 8 4" xfId="10848"/>
    <cellStyle name="Normal 4 4 2 9 9" xfId="10849"/>
    <cellStyle name="Normal 4 4 2 9 9 2" xfId="10850"/>
    <cellStyle name="Normal 4 4 2 9 9 3" xfId="10851"/>
    <cellStyle name="Normal 4 4 2 9 9 4" xfId="10852"/>
    <cellStyle name="Normal 4 4 20" xfId="10853"/>
    <cellStyle name="Normal 4 4 20 10" xfId="10854"/>
    <cellStyle name="Normal 4 4 20 10 2" xfId="10855"/>
    <cellStyle name="Normal 4 4 20 10 3" xfId="10856"/>
    <cellStyle name="Normal 4 4 20 10 4" xfId="10857"/>
    <cellStyle name="Normal 4 4 20 11" xfId="10858"/>
    <cellStyle name="Normal 4 4 20 11 2" xfId="10859"/>
    <cellStyle name="Normal 4 4 20 11 3" xfId="10860"/>
    <cellStyle name="Normal 4 4 20 11 4" xfId="10861"/>
    <cellStyle name="Normal 4 4 20 12" xfId="10862"/>
    <cellStyle name="Normal 4 4 20 12 2" xfId="10863"/>
    <cellStyle name="Normal 4 4 20 12 3" xfId="10864"/>
    <cellStyle name="Normal 4 4 20 12 4" xfId="10865"/>
    <cellStyle name="Normal 4 4 20 13" xfId="10866"/>
    <cellStyle name="Normal 4 4 20 13 2" xfId="10867"/>
    <cellStyle name="Normal 4 4 20 13 3" xfId="10868"/>
    <cellStyle name="Normal 4 4 20 13 4" xfId="10869"/>
    <cellStyle name="Normal 4 4 20 14" xfId="10870"/>
    <cellStyle name="Normal 4 4 20 15" xfId="10871"/>
    <cellStyle name="Normal 4 4 20 16" xfId="10872"/>
    <cellStyle name="Normal 4 4 20 2" xfId="10873"/>
    <cellStyle name="Normal 4 4 20 2 2" xfId="10874"/>
    <cellStyle name="Normal 4 4 20 2 3" xfId="10875"/>
    <cellStyle name="Normal 4 4 20 2 4" xfId="10876"/>
    <cellStyle name="Normal 4 4 20 3" xfId="10877"/>
    <cellStyle name="Normal 4 4 20 3 2" xfId="10878"/>
    <cellStyle name="Normal 4 4 20 3 3" xfId="10879"/>
    <cellStyle name="Normal 4 4 20 3 4" xfId="10880"/>
    <cellStyle name="Normal 4 4 20 4" xfId="10881"/>
    <cellStyle name="Normal 4 4 20 4 2" xfId="10882"/>
    <cellStyle name="Normal 4 4 20 4 3" xfId="10883"/>
    <cellStyle name="Normal 4 4 20 4 4" xfId="10884"/>
    <cellStyle name="Normal 4 4 20 5" xfId="10885"/>
    <cellStyle name="Normal 4 4 20 5 2" xfId="10886"/>
    <cellStyle name="Normal 4 4 20 5 3" xfId="10887"/>
    <cellStyle name="Normal 4 4 20 5 4" xfId="10888"/>
    <cellStyle name="Normal 4 4 20 6" xfId="10889"/>
    <cellStyle name="Normal 4 4 20 6 2" xfId="10890"/>
    <cellStyle name="Normal 4 4 20 6 3" xfId="10891"/>
    <cellStyle name="Normal 4 4 20 6 4" xfId="10892"/>
    <cellStyle name="Normal 4 4 20 7" xfId="10893"/>
    <cellStyle name="Normal 4 4 20 7 2" xfId="10894"/>
    <cellStyle name="Normal 4 4 20 7 3" xfId="10895"/>
    <cellStyle name="Normal 4 4 20 7 4" xfId="10896"/>
    <cellStyle name="Normal 4 4 20 8" xfId="10897"/>
    <cellStyle name="Normal 4 4 20 8 2" xfId="10898"/>
    <cellStyle name="Normal 4 4 20 8 3" xfId="10899"/>
    <cellStyle name="Normal 4 4 20 8 4" xfId="10900"/>
    <cellStyle name="Normal 4 4 20 9" xfId="10901"/>
    <cellStyle name="Normal 4 4 20 9 2" xfId="10902"/>
    <cellStyle name="Normal 4 4 20 9 3" xfId="10903"/>
    <cellStyle name="Normal 4 4 20 9 4" xfId="10904"/>
    <cellStyle name="Normal 4 4 21" xfId="10905"/>
    <cellStyle name="Normal 4 4 21 2" xfId="10906"/>
    <cellStyle name="Normal 4 4 21 3" xfId="10907"/>
    <cellStyle name="Normal 4 4 21 4" xfId="10908"/>
    <cellStyle name="Normal 4 4 22" xfId="10909"/>
    <cellStyle name="Normal 4 4 22 2" xfId="10910"/>
    <cellStyle name="Normal 4 4 22 3" xfId="10911"/>
    <cellStyle name="Normal 4 4 22 4" xfId="10912"/>
    <cellStyle name="Normal 4 4 23" xfId="10913"/>
    <cellStyle name="Normal 4 4 23 2" xfId="10914"/>
    <cellStyle name="Normal 4 4 23 3" xfId="10915"/>
    <cellStyle name="Normal 4 4 23 4" xfId="10916"/>
    <cellStyle name="Normal 4 4 24" xfId="10917"/>
    <cellStyle name="Normal 4 4 24 2" xfId="10918"/>
    <cellStyle name="Normal 4 4 24 3" xfId="10919"/>
    <cellStyle name="Normal 4 4 24 4" xfId="10920"/>
    <cellStyle name="Normal 4 4 25" xfId="10921"/>
    <cellStyle name="Normal 4 4 25 2" xfId="10922"/>
    <cellStyle name="Normal 4 4 25 3" xfId="10923"/>
    <cellStyle name="Normal 4 4 25 4" xfId="10924"/>
    <cellStyle name="Normal 4 4 26" xfId="10925"/>
    <cellStyle name="Normal 4 4 26 2" xfId="10926"/>
    <cellStyle name="Normal 4 4 26 3" xfId="10927"/>
    <cellStyle name="Normal 4 4 26 4" xfId="10928"/>
    <cellStyle name="Normal 4 4 27" xfId="10929"/>
    <cellStyle name="Normal 4 4 27 2" xfId="10930"/>
    <cellStyle name="Normal 4 4 27 3" xfId="10931"/>
    <cellStyle name="Normal 4 4 27 4" xfId="10932"/>
    <cellStyle name="Normal 4 4 28" xfId="10933"/>
    <cellStyle name="Normal 4 4 28 2" xfId="10934"/>
    <cellStyle name="Normal 4 4 28 3" xfId="10935"/>
    <cellStyle name="Normal 4 4 28 4" xfId="10936"/>
    <cellStyle name="Normal 4 4 29" xfId="10937"/>
    <cellStyle name="Normal 4 4 29 2" xfId="10938"/>
    <cellStyle name="Normal 4 4 29 3" xfId="10939"/>
    <cellStyle name="Normal 4 4 29 4" xfId="10940"/>
    <cellStyle name="Normal 4 4 3" xfId="10941"/>
    <cellStyle name="Normal 4 4 3 10" xfId="10942"/>
    <cellStyle name="Normal 4 4 3 10 2" xfId="10943"/>
    <cellStyle name="Normal 4 4 3 10 3" xfId="10944"/>
    <cellStyle name="Normal 4 4 3 10 4" xfId="10945"/>
    <cellStyle name="Normal 4 4 3 11" xfId="10946"/>
    <cellStyle name="Normal 4 4 3 11 2" xfId="10947"/>
    <cellStyle name="Normal 4 4 3 11 3" xfId="10948"/>
    <cellStyle name="Normal 4 4 3 11 4" xfId="10949"/>
    <cellStyle name="Normal 4 4 3 12" xfId="10950"/>
    <cellStyle name="Normal 4 4 3 12 2" xfId="10951"/>
    <cellStyle name="Normal 4 4 3 12 3" xfId="10952"/>
    <cellStyle name="Normal 4 4 3 12 4" xfId="10953"/>
    <cellStyle name="Normal 4 4 3 13" xfId="10954"/>
    <cellStyle name="Normal 4 4 3 13 2" xfId="10955"/>
    <cellStyle name="Normal 4 4 3 13 3" xfId="10956"/>
    <cellStyle name="Normal 4 4 3 13 4" xfId="10957"/>
    <cellStyle name="Normal 4 4 3 14" xfId="10958"/>
    <cellStyle name="Normal 4 4 3 15" xfId="10959"/>
    <cellStyle name="Normal 4 4 3 16" xfId="10960"/>
    <cellStyle name="Normal 4 4 3 2" xfId="10961"/>
    <cellStyle name="Normal 4 4 3 2 2" xfId="10962"/>
    <cellStyle name="Normal 4 4 3 2 3" xfId="10963"/>
    <cellStyle name="Normal 4 4 3 2 4" xfId="10964"/>
    <cellStyle name="Normal 4 4 3 3" xfId="10965"/>
    <cellStyle name="Normal 4 4 3 3 2" xfId="10966"/>
    <cellStyle name="Normal 4 4 3 3 3" xfId="10967"/>
    <cellStyle name="Normal 4 4 3 3 4" xfId="10968"/>
    <cellStyle name="Normal 4 4 3 4" xfId="10969"/>
    <cellStyle name="Normal 4 4 3 4 2" xfId="10970"/>
    <cellStyle name="Normal 4 4 3 4 3" xfId="10971"/>
    <cellStyle name="Normal 4 4 3 4 4" xfId="10972"/>
    <cellStyle name="Normal 4 4 3 5" xfId="10973"/>
    <cellStyle name="Normal 4 4 3 5 2" xfId="10974"/>
    <cellStyle name="Normal 4 4 3 5 3" xfId="10975"/>
    <cellStyle name="Normal 4 4 3 5 4" xfId="10976"/>
    <cellStyle name="Normal 4 4 3 6" xfId="10977"/>
    <cellStyle name="Normal 4 4 3 6 2" xfId="10978"/>
    <cellStyle name="Normal 4 4 3 6 3" xfId="10979"/>
    <cellStyle name="Normal 4 4 3 6 4" xfId="10980"/>
    <cellStyle name="Normal 4 4 3 7" xfId="10981"/>
    <cellStyle name="Normal 4 4 3 7 2" xfId="10982"/>
    <cellStyle name="Normal 4 4 3 7 3" xfId="10983"/>
    <cellStyle name="Normal 4 4 3 7 4" xfId="10984"/>
    <cellStyle name="Normal 4 4 3 8" xfId="10985"/>
    <cellStyle name="Normal 4 4 3 8 2" xfId="10986"/>
    <cellStyle name="Normal 4 4 3 8 3" xfId="10987"/>
    <cellStyle name="Normal 4 4 3 8 4" xfId="10988"/>
    <cellStyle name="Normal 4 4 3 9" xfId="10989"/>
    <cellStyle name="Normal 4 4 3 9 2" xfId="10990"/>
    <cellStyle name="Normal 4 4 3 9 3" xfId="10991"/>
    <cellStyle name="Normal 4 4 3 9 4" xfId="10992"/>
    <cellStyle name="Normal 4 4 30" xfId="10993"/>
    <cellStyle name="Normal 4 4 30 2" xfId="10994"/>
    <cellStyle name="Normal 4 4 30 3" xfId="10995"/>
    <cellStyle name="Normal 4 4 30 4" xfId="10996"/>
    <cellStyle name="Normal 4 4 31" xfId="10997"/>
    <cellStyle name="Normal 4 4 31 2" xfId="10998"/>
    <cellStyle name="Normal 4 4 31 3" xfId="10999"/>
    <cellStyle name="Normal 4 4 31 4" xfId="11000"/>
    <cellStyle name="Normal 4 4 32" xfId="11001"/>
    <cellStyle name="Normal 4 4 32 2" xfId="11002"/>
    <cellStyle name="Normal 4 4 32 3" xfId="11003"/>
    <cellStyle name="Normal 4 4 32 4" xfId="11004"/>
    <cellStyle name="Normal 4 4 33" xfId="11005"/>
    <cellStyle name="Normal 4 4 34" xfId="11006"/>
    <cellStyle name="Normal 4 4 35" xfId="11007"/>
    <cellStyle name="Normal 4 4 4" xfId="11008"/>
    <cellStyle name="Normal 4 4 4 10" xfId="11009"/>
    <cellStyle name="Normal 4 4 4 10 2" xfId="11010"/>
    <cellStyle name="Normal 4 4 4 10 3" xfId="11011"/>
    <cellStyle name="Normal 4 4 4 10 4" xfId="11012"/>
    <cellStyle name="Normal 4 4 4 11" xfId="11013"/>
    <cellStyle name="Normal 4 4 4 11 2" xfId="11014"/>
    <cellStyle name="Normal 4 4 4 11 3" xfId="11015"/>
    <cellStyle name="Normal 4 4 4 11 4" xfId="11016"/>
    <cellStyle name="Normal 4 4 4 12" xfId="11017"/>
    <cellStyle name="Normal 4 4 4 12 2" xfId="11018"/>
    <cellStyle name="Normal 4 4 4 12 3" xfId="11019"/>
    <cellStyle name="Normal 4 4 4 12 4" xfId="11020"/>
    <cellStyle name="Normal 4 4 4 13" xfId="11021"/>
    <cellStyle name="Normal 4 4 4 13 2" xfId="11022"/>
    <cellStyle name="Normal 4 4 4 13 3" xfId="11023"/>
    <cellStyle name="Normal 4 4 4 13 4" xfId="11024"/>
    <cellStyle name="Normal 4 4 4 14" xfId="11025"/>
    <cellStyle name="Normal 4 4 4 15" xfId="11026"/>
    <cellStyle name="Normal 4 4 4 16" xfId="11027"/>
    <cellStyle name="Normal 4 4 4 2" xfId="11028"/>
    <cellStyle name="Normal 4 4 4 2 2" xfId="11029"/>
    <cellStyle name="Normal 4 4 4 2 3" xfId="11030"/>
    <cellStyle name="Normal 4 4 4 2 4" xfId="11031"/>
    <cellStyle name="Normal 4 4 4 3" xfId="11032"/>
    <cellStyle name="Normal 4 4 4 3 2" xfId="11033"/>
    <cellStyle name="Normal 4 4 4 3 3" xfId="11034"/>
    <cellStyle name="Normal 4 4 4 3 4" xfId="11035"/>
    <cellStyle name="Normal 4 4 4 4" xfId="11036"/>
    <cellStyle name="Normal 4 4 4 4 2" xfId="11037"/>
    <cellStyle name="Normal 4 4 4 4 3" xfId="11038"/>
    <cellStyle name="Normal 4 4 4 4 4" xfId="11039"/>
    <cellStyle name="Normal 4 4 4 5" xfId="11040"/>
    <cellStyle name="Normal 4 4 4 5 2" xfId="11041"/>
    <cellStyle name="Normal 4 4 4 5 3" xfId="11042"/>
    <cellStyle name="Normal 4 4 4 5 4" xfId="11043"/>
    <cellStyle name="Normal 4 4 4 6" xfId="11044"/>
    <cellStyle name="Normal 4 4 4 6 2" xfId="11045"/>
    <cellStyle name="Normal 4 4 4 6 3" xfId="11046"/>
    <cellStyle name="Normal 4 4 4 6 4" xfId="11047"/>
    <cellStyle name="Normal 4 4 4 7" xfId="11048"/>
    <cellStyle name="Normal 4 4 4 7 2" xfId="11049"/>
    <cellStyle name="Normal 4 4 4 7 3" xfId="11050"/>
    <cellStyle name="Normal 4 4 4 7 4" xfId="11051"/>
    <cellStyle name="Normal 4 4 4 8" xfId="11052"/>
    <cellStyle name="Normal 4 4 4 8 2" xfId="11053"/>
    <cellStyle name="Normal 4 4 4 8 3" xfId="11054"/>
    <cellStyle name="Normal 4 4 4 8 4" xfId="11055"/>
    <cellStyle name="Normal 4 4 4 9" xfId="11056"/>
    <cellStyle name="Normal 4 4 4 9 2" xfId="11057"/>
    <cellStyle name="Normal 4 4 4 9 3" xfId="11058"/>
    <cellStyle name="Normal 4 4 4 9 4" xfId="11059"/>
    <cellStyle name="Normal 4 4 5" xfId="11060"/>
    <cellStyle name="Normal 4 4 5 10" xfId="11061"/>
    <cellStyle name="Normal 4 4 5 10 2" xfId="11062"/>
    <cellStyle name="Normal 4 4 5 10 3" xfId="11063"/>
    <cellStyle name="Normal 4 4 5 10 4" xfId="11064"/>
    <cellStyle name="Normal 4 4 5 11" xfId="11065"/>
    <cellStyle name="Normal 4 4 5 11 2" xfId="11066"/>
    <cellStyle name="Normal 4 4 5 11 3" xfId="11067"/>
    <cellStyle name="Normal 4 4 5 11 4" xfId="11068"/>
    <cellStyle name="Normal 4 4 5 12" xfId="11069"/>
    <cellStyle name="Normal 4 4 5 12 2" xfId="11070"/>
    <cellStyle name="Normal 4 4 5 12 3" xfId="11071"/>
    <cellStyle name="Normal 4 4 5 12 4" xfId="11072"/>
    <cellStyle name="Normal 4 4 5 13" xfId="11073"/>
    <cellStyle name="Normal 4 4 5 13 2" xfId="11074"/>
    <cellStyle name="Normal 4 4 5 13 3" xfId="11075"/>
    <cellStyle name="Normal 4 4 5 13 4" xfId="11076"/>
    <cellStyle name="Normal 4 4 5 14" xfId="11077"/>
    <cellStyle name="Normal 4 4 5 15" xfId="11078"/>
    <cellStyle name="Normal 4 4 5 16" xfId="11079"/>
    <cellStyle name="Normal 4 4 5 2" xfId="11080"/>
    <cellStyle name="Normal 4 4 5 2 2" xfId="11081"/>
    <cellStyle name="Normal 4 4 5 2 3" xfId="11082"/>
    <cellStyle name="Normal 4 4 5 2 4" xfId="11083"/>
    <cellStyle name="Normal 4 4 5 3" xfId="11084"/>
    <cellStyle name="Normal 4 4 5 3 2" xfId="11085"/>
    <cellStyle name="Normal 4 4 5 3 3" xfId="11086"/>
    <cellStyle name="Normal 4 4 5 3 4" xfId="11087"/>
    <cellStyle name="Normal 4 4 5 4" xfId="11088"/>
    <cellStyle name="Normal 4 4 5 4 2" xfId="11089"/>
    <cellStyle name="Normal 4 4 5 4 3" xfId="11090"/>
    <cellStyle name="Normal 4 4 5 4 4" xfId="11091"/>
    <cellStyle name="Normal 4 4 5 5" xfId="11092"/>
    <cellStyle name="Normal 4 4 5 5 2" xfId="11093"/>
    <cellStyle name="Normal 4 4 5 5 3" xfId="11094"/>
    <cellStyle name="Normal 4 4 5 5 4" xfId="11095"/>
    <cellStyle name="Normal 4 4 5 6" xfId="11096"/>
    <cellStyle name="Normal 4 4 5 6 2" xfId="11097"/>
    <cellStyle name="Normal 4 4 5 6 3" xfId="11098"/>
    <cellStyle name="Normal 4 4 5 6 4" xfId="11099"/>
    <cellStyle name="Normal 4 4 5 7" xfId="11100"/>
    <cellStyle name="Normal 4 4 5 7 2" xfId="11101"/>
    <cellStyle name="Normal 4 4 5 7 3" xfId="11102"/>
    <cellStyle name="Normal 4 4 5 7 4" xfId="11103"/>
    <cellStyle name="Normal 4 4 5 8" xfId="11104"/>
    <cellStyle name="Normal 4 4 5 8 2" xfId="11105"/>
    <cellStyle name="Normal 4 4 5 8 3" xfId="11106"/>
    <cellStyle name="Normal 4 4 5 8 4" xfId="11107"/>
    <cellStyle name="Normal 4 4 5 9" xfId="11108"/>
    <cellStyle name="Normal 4 4 5 9 2" xfId="11109"/>
    <cellStyle name="Normal 4 4 5 9 3" xfId="11110"/>
    <cellStyle name="Normal 4 4 5 9 4" xfId="11111"/>
    <cellStyle name="Normal 4 4 6" xfId="11112"/>
    <cellStyle name="Normal 4 4 6 10" xfId="11113"/>
    <cellStyle name="Normal 4 4 6 10 2" xfId="11114"/>
    <cellStyle name="Normal 4 4 6 10 3" xfId="11115"/>
    <cellStyle name="Normal 4 4 6 10 4" xfId="11116"/>
    <cellStyle name="Normal 4 4 6 11" xfId="11117"/>
    <cellStyle name="Normal 4 4 6 11 2" xfId="11118"/>
    <cellStyle name="Normal 4 4 6 11 3" xfId="11119"/>
    <cellStyle name="Normal 4 4 6 11 4" xfId="11120"/>
    <cellStyle name="Normal 4 4 6 12" xfId="11121"/>
    <cellStyle name="Normal 4 4 6 12 2" xfId="11122"/>
    <cellStyle name="Normal 4 4 6 12 3" xfId="11123"/>
    <cellStyle name="Normal 4 4 6 12 4" xfId="11124"/>
    <cellStyle name="Normal 4 4 6 13" xfId="11125"/>
    <cellStyle name="Normal 4 4 6 13 2" xfId="11126"/>
    <cellStyle name="Normal 4 4 6 13 3" xfId="11127"/>
    <cellStyle name="Normal 4 4 6 13 4" xfId="11128"/>
    <cellStyle name="Normal 4 4 6 14" xfId="11129"/>
    <cellStyle name="Normal 4 4 6 15" xfId="11130"/>
    <cellStyle name="Normal 4 4 6 16" xfId="11131"/>
    <cellStyle name="Normal 4 4 6 2" xfId="11132"/>
    <cellStyle name="Normal 4 4 6 2 2" xfId="11133"/>
    <cellStyle name="Normal 4 4 6 2 3" xfId="11134"/>
    <cellStyle name="Normal 4 4 6 2 4" xfId="11135"/>
    <cellStyle name="Normal 4 4 6 3" xfId="11136"/>
    <cellStyle name="Normal 4 4 6 3 2" xfId="11137"/>
    <cellStyle name="Normal 4 4 6 3 3" xfId="11138"/>
    <cellStyle name="Normal 4 4 6 3 4" xfId="11139"/>
    <cellStyle name="Normal 4 4 6 4" xfId="11140"/>
    <cellStyle name="Normal 4 4 6 4 2" xfId="11141"/>
    <cellStyle name="Normal 4 4 6 4 3" xfId="11142"/>
    <cellStyle name="Normal 4 4 6 4 4" xfId="11143"/>
    <cellStyle name="Normal 4 4 6 5" xfId="11144"/>
    <cellStyle name="Normal 4 4 6 5 2" xfId="11145"/>
    <cellStyle name="Normal 4 4 6 5 3" xfId="11146"/>
    <cellStyle name="Normal 4 4 6 5 4" xfId="11147"/>
    <cellStyle name="Normal 4 4 6 6" xfId="11148"/>
    <cellStyle name="Normal 4 4 6 6 2" xfId="11149"/>
    <cellStyle name="Normal 4 4 6 6 3" xfId="11150"/>
    <cellStyle name="Normal 4 4 6 6 4" xfId="11151"/>
    <cellStyle name="Normal 4 4 6 7" xfId="11152"/>
    <cellStyle name="Normal 4 4 6 7 2" xfId="11153"/>
    <cellStyle name="Normal 4 4 6 7 3" xfId="11154"/>
    <cellStyle name="Normal 4 4 6 7 4" xfId="11155"/>
    <cellStyle name="Normal 4 4 6 8" xfId="11156"/>
    <cellStyle name="Normal 4 4 6 8 2" xfId="11157"/>
    <cellStyle name="Normal 4 4 6 8 3" xfId="11158"/>
    <cellStyle name="Normal 4 4 6 8 4" xfId="11159"/>
    <cellStyle name="Normal 4 4 6 9" xfId="11160"/>
    <cellStyle name="Normal 4 4 6 9 2" xfId="11161"/>
    <cellStyle name="Normal 4 4 6 9 3" xfId="11162"/>
    <cellStyle name="Normal 4 4 6 9 4" xfId="11163"/>
    <cellStyle name="Normal 4 4 7" xfId="11164"/>
    <cellStyle name="Normal 4 4 7 10" xfId="11165"/>
    <cellStyle name="Normal 4 4 7 10 2" xfId="11166"/>
    <cellStyle name="Normal 4 4 7 10 3" xfId="11167"/>
    <cellStyle name="Normal 4 4 7 10 4" xfId="11168"/>
    <cellStyle name="Normal 4 4 7 11" xfId="11169"/>
    <cellStyle name="Normal 4 4 7 11 2" xfId="11170"/>
    <cellStyle name="Normal 4 4 7 11 3" xfId="11171"/>
    <cellStyle name="Normal 4 4 7 11 4" xfId="11172"/>
    <cellStyle name="Normal 4 4 7 12" xfId="11173"/>
    <cellStyle name="Normal 4 4 7 12 2" xfId="11174"/>
    <cellStyle name="Normal 4 4 7 12 3" xfId="11175"/>
    <cellStyle name="Normal 4 4 7 12 4" xfId="11176"/>
    <cellStyle name="Normal 4 4 7 13" xfId="11177"/>
    <cellStyle name="Normal 4 4 7 13 2" xfId="11178"/>
    <cellStyle name="Normal 4 4 7 13 3" xfId="11179"/>
    <cellStyle name="Normal 4 4 7 13 4" xfId="11180"/>
    <cellStyle name="Normal 4 4 7 14" xfId="11181"/>
    <cellStyle name="Normal 4 4 7 15" xfId="11182"/>
    <cellStyle name="Normal 4 4 7 16" xfId="11183"/>
    <cellStyle name="Normal 4 4 7 2" xfId="11184"/>
    <cellStyle name="Normal 4 4 7 2 2" xfId="11185"/>
    <cellStyle name="Normal 4 4 7 2 3" xfId="11186"/>
    <cellStyle name="Normal 4 4 7 2 4" xfId="11187"/>
    <cellStyle name="Normal 4 4 7 3" xfId="11188"/>
    <cellStyle name="Normal 4 4 7 3 2" xfId="11189"/>
    <cellStyle name="Normal 4 4 7 3 3" xfId="11190"/>
    <cellStyle name="Normal 4 4 7 3 4" xfId="11191"/>
    <cellStyle name="Normal 4 4 7 4" xfId="11192"/>
    <cellStyle name="Normal 4 4 7 4 2" xfId="11193"/>
    <cellStyle name="Normal 4 4 7 4 3" xfId="11194"/>
    <cellStyle name="Normal 4 4 7 4 4" xfId="11195"/>
    <cellStyle name="Normal 4 4 7 5" xfId="11196"/>
    <cellStyle name="Normal 4 4 7 5 2" xfId="11197"/>
    <cellStyle name="Normal 4 4 7 5 3" xfId="11198"/>
    <cellStyle name="Normal 4 4 7 5 4" xfId="11199"/>
    <cellStyle name="Normal 4 4 7 6" xfId="11200"/>
    <cellStyle name="Normal 4 4 7 6 2" xfId="11201"/>
    <cellStyle name="Normal 4 4 7 6 3" xfId="11202"/>
    <cellStyle name="Normal 4 4 7 6 4" xfId="11203"/>
    <cellStyle name="Normal 4 4 7 7" xfId="11204"/>
    <cellStyle name="Normal 4 4 7 7 2" xfId="11205"/>
    <cellStyle name="Normal 4 4 7 7 3" xfId="11206"/>
    <cellStyle name="Normal 4 4 7 7 4" xfId="11207"/>
    <cellStyle name="Normal 4 4 7 8" xfId="11208"/>
    <cellStyle name="Normal 4 4 7 8 2" xfId="11209"/>
    <cellStyle name="Normal 4 4 7 8 3" xfId="11210"/>
    <cellStyle name="Normal 4 4 7 8 4" xfId="11211"/>
    <cellStyle name="Normal 4 4 7 9" xfId="11212"/>
    <cellStyle name="Normal 4 4 7 9 2" xfId="11213"/>
    <cellStyle name="Normal 4 4 7 9 3" xfId="11214"/>
    <cellStyle name="Normal 4 4 7 9 4" xfId="11215"/>
    <cellStyle name="Normal 4 4 8" xfId="11216"/>
    <cellStyle name="Normal 4 4 8 10" xfId="11217"/>
    <cellStyle name="Normal 4 4 8 10 2" xfId="11218"/>
    <cellStyle name="Normal 4 4 8 10 3" xfId="11219"/>
    <cellStyle name="Normal 4 4 8 10 4" xfId="11220"/>
    <cellStyle name="Normal 4 4 8 11" xfId="11221"/>
    <cellStyle name="Normal 4 4 8 11 2" xfId="11222"/>
    <cellStyle name="Normal 4 4 8 11 3" xfId="11223"/>
    <cellStyle name="Normal 4 4 8 11 4" xfId="11224"/>
    <cellStyle name="Normal 4 4 8 12" xfId="11225"/>
    <cellStyle name="Normal 4 4 8 12 2" xfId="11226"/>
    <cellStyle name="Normal 4 4 8 12 3" xfId="11227"/>
    <cellStyle name="Normal 4 4 8 12 4" xfId="11228"/>
    <cellStyle name="Normal 4 4 8 13" xfId="11229"/>
    <cellStyle name="Normal 4 4 8 13 2" xfId="11230"/>
    <cellStyle name="Normal 4 4 8 13 3" xfId="11231"/>
    <cellStyle name="Normal 4 4 8 13 4" xfId="11232"/>
    <cellStyle name="Normal 4 4 8 14" xfId="11233"/>
    <cellStyle name="Normal 4 4 8 15" xfId="11234"/>
    <cellStyle name="Normal 4 4 8 16" xfId="11235"/>
    <cellStyle name="Normal 4 4 8 2" xfId="11236"/>
    <cellStyle name="Normal 4 4 8 2 2" xfId="11237"/>
    <cellStyle name="Normal 4 4 8 2 3" xfId="11238"/>
    <cellStyle name="Normal 4 4 8 2 4" xfId="11239"/>
    <cellStyle name="Normal 4 4 8 3" xfId="11240"/>
    <cellStyle name="Normal 4 4 8 3 2" xfId="11241"/>
    <cellStyle name="Normal 4 4 8 3 3" xfId="11242"/>
    <cellStyle name="Normal 4 4 8 3 4" xfId="11243"/>
    <cellStyle name="Normal 4 4 8 4" xfId="11244"/>
    <cellStyle name="Normal 4 4 8 4 2" xfId="11245"/>
    <cellStyle name="Normal 4 4 8 4 3" xfId="11246"/>
    <cellStyle name="Normal 4 4 8 4 4" xfId="11247"/>
    <cellStyle name="Normal 4 4 8 5" xfId="11248"/>
    <cellStyle name="Normal 4 4 8 5 2" xfId="11249"/>
    <cellStyle name="Normal 4 4 8 5 3" xfId="11250"/>
    <cellStyle name="Normal 4 4 8 5 4" xfId="11251"/>
    <cellStyle name="Normal 4 4 8 6" xfId="11252"/>
    <cellStyle name="Normal 4 4 8 6 2" xfId="11253"/>
    <cellStyle name="Normal 4 4 8 6 3" xfId="11254"/>
    <cellStyle name="Normal 4 4 8 6 4" xfId="11255"/>
    <cellStyle name="Normal 4 4 8 7" xfId="11256"/>
    <cellStyle name="Normal 4 4 8 7 2" xfId="11257"/>
    <cellStyle name="Normal 4 4 8 7 3" xfId="11258"/>
    <cellStyle name="Normal 4 4 8 7 4" xfId="11259"/>
    <cellStyle name="Normal 4 4 8 8" xfId="11260"/>
    <cellStyle name="Normal 4 4 8 8 2" xfId="11261"/>
    <cellStyle name="Normal 4 4 8 8 3" xfId="11262"/>
    <cellStyle name="Normal 4 4 8 8 4" xfId="11263"/>
    <cellStyle name="Normal 4 4 8 9" xfId="11264"/>
    <cellStyle name="Normal 4 4 8 9 2" xfId="11265"/>
    <cellStyle name="Normal 4 4 8 9 3" xfId="11266"/>
    <cellStyle name="Normal 4 4 8 9 4" xfId="11267"/>
    <cellStyle name="Normal 4 4 9" xfId="11268"/>
    <cellStyle name="Normal 4 4 9 10" xfId="11269"/>
    <cellStyle name="Normal 4 4 9 10 2" xfId="11270"/>
    <cellStyle name="Normal 4 4 9 10 3" xfId="11271"/>
    <cellStyle name="Normal 4 4 9 10 4" xfId="11272"/>
    <cellStyle name="Normal 4 4 9 11" xfId="11273"/>
    <cellStyle name="Normal 4 4 9 11 2" xfId="11274"/>
    <cellStyle name="Normal 4 4 9 11 3" xfId="11275"/>
    <cellStyle name="Normal 4 4 9 11 4" xfId="11276"/>
    <cellStyle name="Normal 4 4 9 12" xfId="11277"/>
    <cellStyle name="Normal 4 4 9 12 2" xfId="11278"/>
    <cellStyle name="Normal 4 4 9 12 3" xfId="11279"/>
    <cellStyle name="Normal 4 4 9 12 4" xfId="11280"/>
    <cellStyle name="Normal 4 4 9 13" xfId="11281"/>
    <cellStyle name="Normal 4 4 9 13 2" xfId="11282"/>
    <cellStyle name="Normal 4 4 9 13 3" xfId="11283"/>
    <cellStyle name="Normal 4 4 9 13 4" xfId="11284"/>
    <cellStyle name="Normal 4 4 9 14" xfId="11285"/>
    <cellStyle name="Normal 4 4 9 15" xfId="11286"/>
    <cellStyle name="Normal 4 4 9 16" xfId="11287"/>
    <cellStyle name="Normal 4 4 9 2" xfId="11288"/>
    <cellStyle name="Normal 4 4 9 2 2" xfId="11289"/>
    <cellStyle name="Normal 4 4 9 2 3" xfId="11290"/>
    <cellStyle name="Normal 4 4 9 2 4" xfId="11291"/>
    <cellStyle name="Normal 4 4 9 3" xfId="11292"/>
    <cellStyle name="Normal 4 4 9 3 2" xfId="11293"/>
    <cellStyle name="Normal 4 4 9 3 3" xfId="11294"/>
    <cellStyle name="Normal 4 4 9 3 4" xfId="11295"/>
    <cellStyle name="Normal 4 4 9 4" xfId="11296"/>
    <cellStyle name="Normal 4 4 9 4 2" xfId="11297"/>
    <cellStyle name="Normal 4 4 9 4 3" xfId="11298"/>
    <cellStyle name="Normal 4 4 9 4 4" xfId="11299"/>
    <cellStyle name="Normal 4 4 9 5" xfId="11300"/>
    <cellStyle name="Normal 4 4 9 5 2" xfId="11301"/>
    <cellStyle name="Normal 4 4 9 5 3" xfId="11302"/>
    <cellStyle name="Normal 4 4 9 5 4" xfId="11303"/>
    <cellStyle name="Normal 4 4 9 6" xfId="11304"/>
    <cellStyle name="Normal 4 4 9 6 2" xfId="11305"/>
    <cellStyle name="Normal 4 4 9 6 3" xfId="11306"/>
    <cellStyle name="Normal 4 4 9 6 4" xfId="11307"/>
    <cellStyle name="Normal 4 4 9 7" xfId="11308"/>
    <cellStyle name="Normal 4 4 9 7 2" xfId="11309"/>
    <cellStyle name="Normal 4 4 9 7 3" xfId="11310"/>
    <cellStyle name="Normal 4 4 9 7 4" xfId="11311"/>
    <cellStyle name="Normal 4 4 9 8" xfId="11312"/>
    <cellStyle name="Normal 4 4 9 8 2" xfId="11313"/>
    <cellStyle name="Normal 4 4 9 8 3" xfId="11314"/>
    <cellStyle name="Normal 4 4 9 8 4" xfId="11315"/>
    <cellStyle name="Normal 4 4 9 9" xfId="11316"/>
    <cellStyle name="Normal 4 4 9 9 2" xfId="11317"/>
    <cellStyle name="Normal 4 4 9 9 3" xfId="11318"/>
    <cellStyle name="Normal 4 4 9 9 4" xfId="11319"/>
    <cellStyle name="Normal 4 40" xfId="11320"/>
    <cellStyle name="Normal 4 5" xfId="11321"/>
    <cellStyle name="Normal 4 5 10" xfId="11322"/>
    <cellStyle name="Normal 4 5 10 10" xfId="11323"/>
    <cellStyle name="Normal 4 5 10 10 2" xfId="11324"/>
    <cellStyle name="Normal 4 5 10 10 3" xfId="11325"/>
    <cellStyle name="Normal 4 5 10 10 4" xfId="11326"/>
    <cellStyle name="Normal 4 5 10 11" xfId="11327"/>
    <cellStyle name="Normal 4 5 10 11 2" xfId="11328"/>
    <cellStyle name="Normal 4 5 10 11 3" xfId="11329"/>
    <cellStyle name="Normal 4 5 10 11 4" xfId="11330"/>
    <cellStyle name="Normal 4 5 10 12" xfId="11331"/>
    <cellStyle name="Normal 4 5 10 12 2" xfId="11332"/>
    <cellStyle name="Normal 4 5 10 12 3" xfId="11333"/>
    <cellStyle name="Normal 4 5 10 12 4" xfId="11334"/>
    <cellStyle name="Normal 4 5 10 13" xfId="11335"/>
    <cellStyle name="Normal 4 5 10 13 2" xfId="11336"/>
    <cellStyle name="Normal 4 5 10 13 3" xfId="11337"/>
    <cellStyle name="Normal 4 5 10 13 4" xfId="11338"/>
    <cellStyle name="Normal 4 5 10 14" xfId="11339"/>
    <cellStyle name="Normal 4 5 10 15" xfId="11340"/>
    <cellStyle name="Normal 4 5 10 16" xfId="11341"/>
    <cellStyle name="Normal 4 5 10 2" xfId="11342"/>
    <cellStyle name="Normal 4 5 10 2 2" xfId="11343"/>
    <cellStyle name="Normal 4 5 10 2 3" xfId="11344"/>
    <cellStyle name="Normal 4 5 10 2 4" xfId="11345"/>
    <cellStyle name="Normal 4 5 10 3" xfId="11346"/>
    <cellStyle name="Normal 4 5 10 3 2" xfId="11347"/>
    <cellStyle name="Normal 4 5 10 3 3" xfId="11348"/>
    <cellStyle name="Normal 4 5 10 3 4" xfId="11349"/>
    <cellStyle name="Normal 4 5 10 4" xfId="11350"/>
    <cellStyle name="Normal 4 5 10 4 2" xfId="11351"/>
    <cellStyle name="Normal 4 5 10 4 3" xfId="11352"/>
    <cellStyle name="Normal 4 5 10 4 4" xfId="11353"/>
    <cellStyle name="Normal 4 5 10 5" xfId="11354"/>
    <cellStyle name="Normal 4 5 10 5 2" xfId="11355"/>
    <cellStyle name="Normal 4 5 10 5 3" xfId="11356"/>
    <cellStyle name="Normal 4 5 10 5 4" xfId="11357"/>
    <cellStyle name="Normal 4 5 10 6" xfId="11358"/>
    <cellStyle name="Normal 4 5 10 6 2" xfId="11359"/>
    <cellStyle name="Normal 4 5 10 6 3" xfId="11360"/>
    <cellStyle name="Normal 4 5 10 6 4" xfId="11361"/>
    <cellStyle name="Normal 4 5 10 7" xfId="11362"/>
    <cellStyle name="Normal 4 5 10 7 2" xfId="11363"/>
    <cellStyle name="Normal 4 5 10 7 3" xfId="11364"/>
    <cellStyle name="Normal 4 5 10 7 4" xfId="11365"/>
    <cellStyle name="Normal 4 5 10 8" xfId="11366"/>
    <cellStyle name="Normal 4 5 10 8 2" xfId="11367"/>
    <cellStyle name="Normal 4 5 10 8 3" xfId="11368"/>
    <cellStyle name="Normal 4 5 10 8 4" xfId="11369"/>
    <cellStyle name="Normal 4 5 10 9" xfId="11370"/>
    <cellStyle name="Normal 4 5 10 9 2" xfId="11371"/>
    <cellStyle name="Normal 4 5 10 9 3" xfId="11372"/>
    <cellStyle name="Normal 4 5 10 9 4" xfId="11373"/>
    <cellStyle name="Normal 4 5 11" xfId="11374"/>
    <cellStyle name="Normal 4 5 11 10" xfId="11375"/>
    <cellStyle name="Normal 4 5 11 10 2" xfId="11376"/>
    <cellStyle name="Normal 4 5 11 10 3" xfId="11377"/>
    <cellStyle name="Normal 4 5 11 10 4" xfId="11378"/>
    <cellStyle name="Normal 4 5 11 11" xfId="11379"/>
    <cellStyle name="Normal 4 5 11 11 2" xfId="11380"/>
    <cellStyle name="Normal 4 5 11 11 3" xfId="11381"/>
    <cellStyle name="Normal 4 5 11 11 4" xfId="11382"/>
    <cellStyle name="Normal 4 5 11 12" xfId="11383"/>
    <cellStyle name="Normal 4 5 11 12 2" xfId="11384"/>
    <cellStyle name="Normal 4 5 11 12 3" xfId="11385"/>
    <cellStyle name="Normal 4 5 11 12 4" xfId="11386"/>
    <cellStyle name="Normal 4 5 11 13" xfId="11387"/>
    <cellStyle name="Normal 4 5 11 13 2" xfId="11388"/>
    <cellStyle name="Normal 4 5 11 13 3" xfId="11389"/>
    <cellStyle name="Normal 4 5 11 13 4" xfId="11390"/>
    <cellStyle name="Normal 4 5 11 14" xfId="11391"/>
    <cellStyle name="Normal 4 5 11 15" xfId="11392"/>
    <cellStyle name="Normal 4 5 11 16" xfId="11393"/>
    <cellStyle name="Normal 4 5 11 2" xfId="11394"/>
    <cellStyle name="Normal 4 5 11 2 2" xfId="11395"/>
    <cellStyle name="Normal 4 5 11 2 3" xfId="11396"/>
    <cellStyle name="Normal 4 5 11 2 4" xfId="11397"/>
    <cellStyle name="Normal 4 5 11 3" xfId="11398"/>
    <cellStyle name="Normal 4 5 11 3 2" xfId="11399"/>
    <cellStyle name="Normal 4 5 11 3 3" xfId="11400"/>
    <cellStyle name="Normal 4 5 11 3 4" xfId="11401"/>
    <cellStyle name="Normal 4 5 11 4" xfId="11402"/>
    <cellStyle name="Normal 4 5 11 4 2" xfId="11403"/>
    <cellStyle name="Normal 4 5 11 4 3" xfId="11404"/>
    <cellStyle name="Normal 4 5 11 4 4" xfId="11405"/>
    <cellStyle name="Normal 4 5 11 5" xfId="11406"/>
    <cellStyle name="Normal 4 5 11 5 2" xfId="11407"/>
    <cellStyle name="Normal 4 5 11 5 3" xfId="11408"/>
    <cellStyle name="Normal 4 5 11 5 4" xfId="11409"/>
    <cellStyle name="Normal 4 5 11 6" xfId="11410"/>
    <cellStyle name="Normal 4 5 11 6 2" xfId="11411"/>
    <cellStyle name="Normal 4 5 11 6 3" xfId="11412"/>
    <cellStyle name="Normal 4 5 11 6 4" xfId="11413"/>
    <cellStyle name="Normal 4 5 11 7" xfId="11414"/>
    <cellStyle name="Normal 4 5 11 7 2" xfId="11415"/>
    <cellStyle name="Normal 4 5 11 7 3" xfId="11416"/>
    <cellStyle name="Normal 4 5 11 7 4" xfId="11417"/>
    <cellStyle name="Normal 4 5 11 8" xfId="11418"/>
    <cellStyle name="Normal 4 5 11 8 2" xfId="11419"/>
    <cellStyle name="Normal 4 5 11 8 3" xfId="11420"/>
    <cellStyle name="Normal 4 5 11 8 4" xfId="11421"/>
    <cellStyle name="Normal 4 5 11 9" xfId="11422"/>
    <cellStyle name="Normal 4 5 11 9 2" xfId="11423"/>
    <cellStyle name="Normal 4 5 11 9 3" xfId="11424"/>
    <cellStyle name="Normal 4 5 11 9 4" xfId="11425"/>
    <cellStyle name="Normal 4 5 12" xfId="11426"/>
    <cellStyle name="Normal 4 5 12 10" xfId="11427"/>
    <cellStyle name="Normal 4 5 12 10 2" xfId="11428"/>
    <cellStyle name="Normal 4 5 12 10 3" xfId="11429"/>
    <cellStyle name="Normal 4 5 12 10 4" xfId="11430"/>
    <cellStyle name="Normal 4 5 12 11" xfId="11431"/>
    <cellStyle name="Normal 4 5 12 11 2" xfId="11432"/>
    <cellStyle name="Normal 4 5 12 11 3" xfId="11433"/>
    <cellStyle name="Normal 4 5 12 11 4" xfId="11434"/>
    <cellStyle name="Normal 4 5 12 12" xfId="11435"/>
    <cellStyle name="Normal 4 5 12 12 2" xfId="11436"/>
    <cellStyle name="Normal 4 5 12 12 3" xfId="11437"/>
    <cellStyle name="Normal 4 5 12 12 4" xfId="11438"/>
    <cellStyle name="Normal 4 5 12 13" xfId="11439"/>
    <cellStyle name="Normal 4 5 12 13 2" xfId="11440"/>
    <cellStyle name="Normal 4 5 12 13 3" xfId="11441"/>
    <cellStyle name="Normal 4 5 12 13 4" xfId="11442"/>
    <cellStyle name="Normal 4 5 12 14" xfId="11443"/>
    <cellStyle name="Normal 4 5 12 15" xfId="11444"/>
    <cellStyle name="Normal 4 5 12 16" xfId="11445"/>
    <cellStyle name="Normal 4 5 12 2" xfId="11446"/>
    <cellStyle name="Normal 4 5 12 2 2" xfId="11447"/>
    <cellStyle name="Normal 4 5 12 2 3" xfId="11448"/>
    <cellStyle name="Normal 4 5 12 2 4" xfId="11449"/>
    <cellStyle name="Normal 4 5 12 3" xfId="11450"/>
    <cellStyle name="Normal 4 5 12 3 2" xfId="11451"/>
    <cellStyle name="Normal 4 5 12 3 3" xfId="11452"/>
    <cellStyle name="Normal 4 5 12 3 4" xfId="11453"/>
    <cellStyle name="Normal 4 5 12 4" xfId="11454"/>
    <cellStyle name="Normal 4 5 12 4 2" xfId="11455"/>
    <cellStyle name="Normal 4 5 12 4 3" xfId="11456"/>
    <cellStyle name="Normal 4 5 12 4 4" xfId="11457"/>
    <cellStyle name="Normal 4 5 12 5" xfId="11458"/>
    <cellStyle name="Normal 4 5 12 5 2" xfId="11459"/>
    <cellStyle name="Normal 4 5 12 5 3" xfId="11460"/>
    <cellStyle name="Normal 4 5 12 5 4" xfId="11461"/>
    <cellStyle name="Normal 4 5 12 6" xfId="11462"/>
    <cellStyle name="Normal 4 5 12 6 2" xfId="11463"/>
    <cellStyle name="Normal 4 5 12 6 3" xfId="11464"/>
    <cellStyle name="Normal 4 5 12 6 4" xfId="11465"/>
    <cellStyle name="Normal 4 5 12 7" xfId="11466"/>
    <cellStyle name="Normal 4 5 12 7 2" xfId="11467"/>
    <cellStyle name="Normal 4 5 12 7 3" xfId="11468"/>
    <cellStyle name="Normal 4 5 12 7 4" xfId="11469"/>
    <cellStyle name="Normal 4 5 12 8" xfId="11470"/>
    <cellStyle name="Normal 4 5 12 8 2" xfId="11471"/>
    <cellStyle name="Normal 4 5 12 8 3" xfId="11472"/>
    <cellStyle name="Normal 4 5 12 8 4" xfId="11473"/>
    <cellStyle name="Normal 4 5 12 9" xfId="11474"/>
    <cellStyle name="Normal 4 5 12 9 2" xfId="11475"/>
    <cellStyle name="Normal 4 5 12 9 3" xfId="11476"/>
    <cellStyle name="Normal 4 5 12 9 4" xfId="11477"/>
    <cellStyle name="Normal 4 5 13" xfId="11478"/>
    <cellStyle name="Normal 4 5 13 10" xfId="11479"/>
    <cellStyle name="Normal 4 5 13 10 2" xfId="11480"/>
    <cellStyle name="Normal 4 5 13 10 3" xfId="11481"/>
    <cellStyle name="Normal 4 5 13 10 4" xfId="11482"/>
    <cellStyle name="Normal 4 5 13 11" xfId="11483"/>
    <cellStyle name="Normal 4 5 13 11 2" xfId="11484"/>
    <cellStyle name="Normal 4 5 13 11 3" xfId="11485"/>
    <cellStyle name="Normal 4 5 13 11 4" xfId="11486"/>
    <cellStyle name="Normal 4 5 13 12" xfId="11487"/>
    <cellStyle name="Normal 4 5 13 12 2" xfId="11488"/>
    <cellStyle name="Normal 4 5 13 12 3" xfId="11489"/>
    <cellStyle name="Normal 4 5 13 12 4" xfId="11490"/>
    <cellStyle name="Normal 4 5 13 13" xfId="11491"/>
    <cellStyle name="Normal 4 5 13 13 2" xfId="11492"/>
    <cellStyle name="Normal 4 5 13 13 3" xfId="11493"/>
    <cellStyle name="Normal 4 5 13 13 4" xfId="11494"/>
    <cellStyle name="Normal 4 5 13 14" xfId="11495"/>
    <cellStyle name="Normal 4 5 13 15" xfId="11496"/>
    <cellStyle name="Normal 4 5 13 16" xfId="11497"/>
    <cellStyle name="Normal 4 5 13 2" xfId="11498"/>
    <cellStyle name="Normal 4 5 13 2 2" xfId="11499"/>
    <cellStyle name="Normal 4 5 13 2 3" xfId="11500"/>
    <cellStyle name="Normal 4 5 13 2 4" xfId="11501"/>
    <cellStyle name="Normal 4 5 13 3" xfId="11502"/>
    <cellStyle name="Normal 4 5 13 3 2" xfId="11503"/>
    <cellStyle name="Normal 4 5 13 3 3" xfId="11504"/>
    <cellStyle name="Normal 4 5 13 3 4" xfId="11505"/>
    <cellStyle name="Normal 4 5 13 4" xfId="11506"/>
    <cellStyle name="Normal 4 5 13 4 2" xfId="11507"/>
    <cellStyle name="Normal 4 5 13 4 3" xfId="11508"/>
    <cellStyle name="Normal 4 5 13 4 4" xfId="11509"/>
    <cellStyle name="Normal 4 5 13 5" xfId="11510"/>
    <cellStyle name="Normal 4 5 13 5 2" xfId="11511"/>
    <cellStyle name="Normal 4 5 13 5 3" xfId="11512"/>
    <cellStyle name="Normal 4 5 13 5 4" xfId="11513"/>
    <cellStyle name="Normal 4 5 13 6" xfId="11514"/>
    <cellStyle name="Normal 4 5 13 6 2" xfId="11515"/>
    <cellStyle name="Normal 4 5 13 6 3" xfId="11516"/>
    <cellStyle name="Normal 4 5 13 6 4" xfId="11517"/>
    <cellStyle name="Normal 4 5 13 7" xfId="11518"/>
    <cellStyle name="Normal 4 5 13 7 2" xfId="11519"/>
    <cellStyle name="Normal 4 5 13 7 3" xfId="11520"/>
    <cellStyle name="Normal 4 5 13 7 4" xfId="11521"/>
    <cellStyle name="Normal 4 5 13 8" xfId="11522"/>
    <cellStyle name="Normal 4 5 13 8 2" xfId="11523"/>
    <cellStyle name="Normal 4 5 13 8 3" xfId="11524"/>
    <cellStyle name="Normal 4 5 13 8 4" xfId="11525"/>
    <cellStyle name="Normal 4 5 13 9" xfId="11526"/>
    <cellStyle name="Normal 4 5 13 9 2" xfId="11527"/>
    <cellStyle name="Normal 4 5 13 9 3" xfId="11528"/>
    <cellStyle name="Normal 4 5 13 9 4" xfId="11529"/>
    <cellStyle name="Normal 4 5 14" xfId="11530"/>
    <cellStyle name="Normal 4 5 14 10" xfId="11531"/>
    <cellStyle name="Normal 4 5 14 10 2" xfId="11532"/>
    <cellStyle name="Normal 4 5 14 10 3" xfId="11533"/>
    <cellStyle name="Normal 4 5 14 10 4" xfId="11534"/>
    <cellStyle name="Normal 4 5 14 11" xfId="11535"/>
    <cellStyle name="Normal 4 5 14 11 2" xfId="11536"/>
    <cellStyle name="Normal 4 5 14 11 3" xfId="11537"/>
    <cellStyle name="Normal 4 5 14 11 4" xfId="11538"/>
    <cellStyle name="Normal 4 5 14 12" xfId="11539"/>
    <cellStyle name="Normal 4 5 14 12 2" xfId="11540"/>
    <cellStyle name="Normal 4 5 14 12 3" xfId="11541"/>
    <cellStyle name="Normal 4 5 14 12 4" xfId="11542"/>
    <cellStyle name="Normal 4 5 14 13" xfId="11543"/>
    <cellStyle name="Normal 4 5 14 13 2" xfId="11544"/>
    <cellStyle name="Normal 4 5 14 13 3" xfId="11545"/>
    <cellStyle name="Normal 4 5 14 13 4" xfId="11546"/>
    <cellStyle name="Normal 4 5 14 14" xfId="11547"/>
    <cellStyle name="Normal 4 5 14 15" xfId="11548"/>
    <cellStyle name="Normal 4 5 14 16" xfId="11549"/>
    <cellStyle name="Normal 4 5 14 2" xfId="11550"/>
    <cellStyle name="Normal 4 5 14 2 2" xfId="11551"/>
    <cellStyle name="Normal 4 5 14 2 3" xfId="11552"/>
    <cellStyle name="Normal 4 5 14 2 4" xfId="11553"/>
    <cellStyle name="Normal 4 5 14 3" xfId="11554"/>
    <cellStyle name="Normal 4 5 14 3 2" xfId="11555"/>
    <cellStyle name="Normal 4 5 14 3 3" xfId="11556"/>
    <cellStyle name="Normal 4 5 14 3 4" xfId="11557"/>
    <cellStyle name="Normal 4 5 14 4" xfId="11558"/>
    <cellStyle name="Normal 4 5 14 4 2" xfId="11559"/>
    <cellStyle name="Normal 4 5 14 4 3" xfId="11560"/>
    <cellStyle name="Normal 4 5 14 4 4" xfId="11561"/>
    <cellStyle name="Normal 4 5 14 5" xfId="11562"/>
    <cellStyle name="Normal 4 5 14 5 2" xfId="11563"/>
    <cellStyle name="Normal 4 5 14 5 3" xfId="11564"/>
    <cellStyle name="Normal 4 5 14 5 4" xfId="11565"/>
    <cellStyle name="Normal 4 5 14 6" xfId="11566"/>
    <cellStyle name="Normal 4 5 14 6 2" xfId="11567"/>
    <cellStyle name="Normal 4 5 14 6 3" xfId="11568"/>
    <cellStyle name="Normal 4 5 14 6 4" xfId="11569"/>
    <cellStyle name="Normal 4 5 14 7" xfId="11570"/>
    <cellStyle name="Normal 4 5 14 7 2" xfId="11571"/>
    <cellStyle name="Normal 4 5 14 7 3" xfId="11572"/>
    <cellStyle name="Normal 4 5 14 7 4" xfId="11573"/>
    <cellStyle name="Normal 4 5 14 8" xfId="11574"/>
    <cellStyle name="Normal 4 5 14 8 2" xfId="11575"/>
    <cellStyle name="Normal 4 5 14 8 3" xfId="11576"/>
    <cellStyle name="Normal 4 5 14 8 4" xfId="11577"/>
    <cellStyle name="Normal 4 5 14 9" xfId="11578"/>
    <cellStyle name="Normal 4 5 14 9 2" xfId="11579"/>
    <cellStyle name="Normal 4 5 14 9 3" xfId="11580"/>
    <cellStyle name="Normal 4 5 14 9 4" xfId="11581"/>
    <cellStyle name="Normal 4 5 15" xfId="11582"/>
    <cellStyle name="Normal 4 5 15 10" xfId="11583"/>
    <cellStyle name="Normal 4 5 15 10 2" xfId="11584"/>
    <cellStyle name="Normal 4 5 15 10 3" xfId="11585"/>
    <cellStyle name="Normal 4 5 15 10 4" xfId="11586"/>
    <cellStyle name="Normal 4 5 15 11" xfId="11587"/>
    <cellStyle name="Normal 4 5 15 11 2" xfId="11588"/>
    <cellStyle name="Normal 4 5 15 11 3" xfId="11589"/>
    <cellStyle name="Normal 4 5 15 11 4" xfId="11590"/>
    <cellStyle name="Normal 4 5 15 12" xfId="11591"/>
    <cellStyle name="Normal 4 5 15 12 2" xfId="11592"/>
    <cellStyle name="Normal 4 5 15 12 3" xfId="11593"/>
    <cellStyle name="Normal 4 5 15 12 4" xfId="11594"/>
    <cellStyle name="Normal 4 5 15 13" xfId="11595"/>
    <cellStyle name="Normal 4 5 15 13 2" xfId="11596"/>
    <cellStyle name="Normal 4 5 15 13 3" xfId="11597"/>
    <cellStyle name="Normal 4 5 15 13 4" xfId="11598"/>
    <cellStyle name="Normal 4 5 15 14" xfId="11599"/>
    <cellStyle name="Normal 4 5 15 15" xfId="11600"/>
    <cellStyle name="Normal 4 5 15 16" xfId="11601"/>
    <cellStyle name="Normal 4 5 15 2" xfId="11602"/>
    <cellStyle name="Normal 4 5 15 2 2" xfId="11603"/>
    <cellStyle name="Normal 4 5 15 2 3" xfId="11604"/>
    <cellStyle name="Normal 4 5 15 2 4" xfId="11605"/>
    <cellStyle name="Normal 4 5 15 3" xfId="11606"/>
    <cellStyle name="Normal 4 5 15 3 2" xfId="11607"/>
    <cellStyle name="Normal 4 5 15 3 3" xfId="11608"/>
    <cellStyle name="Normal 4 5 15 3 4" xfId="11609"/>
    <cellStyle name="Normal 4 5 15 4" xfId="11610"/>
    <cellStyle name="Normal 4 5 15 4 2" xfId="11611"/>
    <cellStyle name="Normal 4 5 15 4 3" xfId="11612"/>
    <cellStyle name="Normal 4 5 15 4 4" xfId="11613"/>
    <cellStyle name="Normal 4 5 15 5" xfId="11614"/>
    <cellStyle name="Normal 4 5 15 5 2" xfId="11615"/>
    <cellStyle name="Normal 4 5 15 5 3" xfId="11616"/>
    <cellStyle name="Normal 4 5 15 5 4" xfId="11617"/>
    <cellStyle name="Normal 4 5 15 6" xfId="11618"/>
    <cellStyle name="Normal 4 5 15 6 2" xfId="11619"/>
    <cellStyle name="Normal 4 5 15 6 3" xfId="11620"/>
    <cellStyle name="Normal 4 5 15 6 4" xfId="11621"/>
    <cellStyle name="Normal 4 5 15 7" xfId="11622"/>
    <cellStyle name="Normal 4 5 15 7 2" xfId="11623"/>
    <cellStyle name="Normal 4 5 15 7 3" xfId="11624"/>
    <cellStyle name="Normal 4 5 15 7 4" xfId="11625"/>
    <cellStyle name="Normal 4 5 15 8" xfId="11626"/>
    <cellStyle name="Normal 4 5 15 8 2" xfId="11627"/>
    <cellStyle name="Normal 4 5 15 8 3" xfId="11628"/>
    <cellStyle name="Normal 4 5 15 8 4" xfId="11629"/>
    <cellStyle name="Normal 4 5 15 9" xfId="11630"/>
    <cellStyle name="Normal 4 5 15 9 2" xfId="11631"/>
    <cellStyle name="Normal 4 5 15 9 3" xfId="11632"/>
    <cellStyle name="Normal 4 5 15 9 4" xfId="11633"/>
    <cellStyle name="Normal 4 5 16" xfId="11634"/>
    <cellStyle name="Normal 4 5 16 10" xfId="11635"/>
    <cellStyle name="Normal 4 5 16 10 2" xfId="11636"/>
    <cellStyle name="Normal 4 5 16 10 3" xfId="11637"/>
    <cellStyle name="Normal 4 5 16 10 4" xfId="11638"/>
    <cellStyle name="Normal 4 5 16 11" xfId="11639"/>
    <cellStyle name="Normal 4 5 16 11 2" xfId="11640"/>
    <cellStyle name="Normal 4 5 16 11 3" xfId="11641"/>
    <cellStyle name="Normal 4 5 16 11 4" xfId="11642"/>
    <cellStyle name="Normal 4 5 16 12" xfId="11643"/>
    <cellStyle name="Normal 4 5 16 12 2" xfId="11644"/>
    <cellStyle name="Normal 4 5 16 12 3" xfId="11645"/>
    <cellStyle name="Normal 4 5 16 12 4" xfId="11646"/>
    <cellStyle name="Normal 4 5 16 13" xfId="11647"/>
    <cellStyle name="Normal 4 5 16 13 2" xfId="11648"/>
    <cellStyle name="Normal 4 5 16 13 3" xfId="11649"/>
    <cellStyle name="Normal 4 5 16 13 4" xfId="11650"/>
    <cellStyle name="Normal 4 5 16 14" xfId="11651"/>
    <cellStyle name="Normal 4 5 16 15" xfId="11652"/>
    <cellStyle name="Normal 4 5 16 16" xfId="11653"/>
    <cellStyle name="Normal 4 5 16 2" xfId="11654"/>
    <cellStyle name="Normal 4 5 16 2 2" xfId="11655"/>
    <cellStyle name="Normal 4 5 16 2 3" xfId="11656"/>
    <cellStyle name="Normal 4 5 16 2 4" xfId="11657"/>
    <cellStyle name="Normal 4 5 16 3" xfId="11658"/>
    <cellStyle name="Normal 4 5 16 3 2" xfId="11659"/>
    <cellStyle name="Normal 4 5 16 3 3" xfId="11660"/>
    <cellStyle name="Normal 4 5 16 3 4" xfId="11661"/>
    <cellStyle name="Normal 4 5 16 4" xfId="11662"/>
    <cellStyle name="Normal 4 5 16 4 2" xfId="11663"/>
    <cellStyle name="Normal 4 5 16 4 3" xfId="11664"/>
    <cellStyle name="Normal 4 5 16 4 4" xfId="11665"/>
    <cellStyle name="Normal 4 5 16 5" xfId="11666"/>
    <cellStyle name="Normal 4 5 16 5 2" xfId="11667"/>
    <cellStyle name="Normal 4 5 16 5 3" xfId="11668"/>
    <cellStyle name="Normal 4 5 16 5 4" xfId="11669"/>
    <cellStyle name="Normal 4 5 16 6" xfId="11670"/>
    <cellStyle name="Normal 4 5 16 6 2" xfId="11671"/>
    <cellStyle name="Normal 4 5 16 6 3" xfId="11672"/>
    <cellStyle name="Normal 4 5 16 6 4" xfId="11673"/>
    <cellStyle name="Normal 4 5 16 7" xfId="11674"/>
    <cellStyle name="Normal 4 5 16 7 2" xfId="11675"/>
    <cellStyle name="Normal 4 5 16 7 3" xfId="11676"/>
    <cellStyle name="Normal 4 5 16 7 4" xfId="11677"/>
    <cellStyle name="Normal 4 5 16 8" xfId="11678"/>
    <cellStyle name="Normal 4 5 16 8 2" xfId="11679"/>
    <cellStyle name="Normal 4 5 16 8 3" xfId="11680"/>
    <cellStyle name="Normal 4 5 16 8 4" xfId="11681"/>
    <cellStyle name="Normal 4 5 16 9" xfId="11682"/>
    <cellStyle name="Normal 4 5 16 9 2" xfId="11683"/>
    <cellStyle name="Normal 4 5 16 9 3" xfId="11684"/>
    <cellStyle name="Normal 4 5 16 9 4" xfId="11685"/>
    <cellStyle name="Normal 4 5 17" xfId="11686"/>
    <cellStyle name="Normal 4 5 17 10" xfId="11687"/>
    <cellStyle name="Normal 4 5 17 10 2" xfId="11688"/>
    <cellStyle name="Normal 4 5 17 10 3" xfId="11689"/>
    <cellStyle name="Normal 4 5 17 10 4" xfId="11690"/>
    <cellStyle name="Normal 4 5 17 11" xfId="11691"/>
    <cellStyle name="Normal 4 5 17 11 2" xfId="11692"/>
    <cellStyle name="Normal 4 5 17 11 3" xfId="11693"/>
    <cellStyle name="Normal 4 5 17 11 4" xfId="11694"/>
    <cellStyle name="Normal 4 5 17 12" xfId="11695"/>
    <cellStyle name="Normal 4 5 17 12 2" xfId="11696"/>
    <cellStyle name="Normal 4 5 17 12 3" xfId="11697"/>
    <cellStyle name="Normal 4 5 17 12 4" xfId="11698"/>
    <cellStyle name="Normal 4 5 17 13" xfId="11699"/>
    <cellStyle name="Normal 4 5 17 13 2" xfId="11700"/>
    <cellStyle name="Normal 4 5 17 13 3" xfId="11701"/>
    <cellStyle name="Normal 4 5 17 13 4" xfId="11702"/>
    <cellStyle name="Normal 4 5 17 14" xfId="11703"/>
    <cellStyle name="Normal 4 5 17 15" xfId="11704"/>
    <cellStyle name="Normal 4 5 17 16" xfId="11705"/>
    <cellStyle name="Normal 4 5 17 2" xfId="11706"/>
    <cellStyle name="Normal 4 5 17 2 2" xfId="11707"/>
    <cellStyle name="Normal 4 5 17 2 3" xfId="11708"/>
    <cellStyle name="Normal 4 5 17 2 4" xfId="11709"/>
    <cellStyle name="Normal 4 5 17 3" xfId="11710"/>
    <cellStyle name="Normal 4 5 17 3 2" xfId="11711"/>
    <cellStyle name="Normal 4 5 17 3 3" xfId="11712"/>
    <cellStyle name="Normal 4 5 17 3 4" xfId="11713"/>
    <cellStyle name="Normal 4 5 17 4" xfId="11714"/>
    <cellStyle name="Normal 4 5 17 4 2" xfId="11715"/>
    <cellStyle name="Normal 4 5 17 4 3" xfId="11716"/>
    <cellStyle name="Normal 4 5 17 4 4" xfId="11717"/>
    <cellStyle name="Normal 4 5 17 5" xfId="11718"/>
    <cellStyle name="Normal 4 5 17 5 2" xfId="11719"/>
    <cellStyle name="Normal 4 5 17 5 3" xfId="11720"/>
    <cellStyle name="Normal 4 5 17 5 4" xfId="11721"/>
    <cellStyle name="Normal 4 5 17 6" xfId="11722"/>
    <cellStyle name="Normal 4 5 17 6 2" xfId="11723"/>
    <cellStyle name="Normal 4 5 17 6 3" xfId="11724"/>
    <cellStyle name="Normal 4 5 17 6 4" xfId="11725"/>
    <cellStyle name="Normal 4 5 17 7" xfId="11726"/>
    <cellStyle name="Normal 4 5 17 7 2" xfId="11727"/>
    <cellStyle name="Normal 4 5 17 7 3" xfId="11728"/>
    <cellStyle name="Normal 4 5 17 7 4" xfId="11729"/>
    <cellStyle name="Normal 4 5 17 8" xfId="11730"/>
    <cellStyle name="Normal 4 5 17 8 2" xfId="11731"/>
    <cellStyle name="Normal 4 5 17 8 3" xfId="11732"/>
    <cellStyle name="Normal 4 5 17 8 4" xfId="11733"/>
    <cellStyle name="Normal 4 5 17 9" xfId="11734"/>
    <cellStyle name="Normal 4 5 17 9 2" xfId="11735"/>
    <cellStyle name="Normal 4 5 17 9 3" xfId="11736"/>
    <cellStyle name="Normal 4 5 17 9 4" xfId="11737"/>
    <cellStyle name="Normal 4 5 18" xfId="11738"/>
    <cellStyle name="Normal 4 5 18 10" xfId="11739"/>
    <cellStyle name="Normal 4 5 18 10 2" xfId="11740"/>
    <cellStyle name="Normal 4 5 18 10 3" xfId="11741"/>
    <cellStyle name="Normal 4 5 18 10 4" xfId="11742"/>
    <cellStyle name="Normal 4 5 18 11" xfId="11743"/>
    <cellStyle name="Normal 4 5 18 11 2" xfId="11744"/>
    <cellStyle name="Normal 4 5 18 11 3" xfId="11745"/>
    <cellStyle name="Normal 4 5 18 11 4" xfId="11746"/>
    <cellStyle name="Normal 4 5 18 12" xfId="11747"/>
    <cellStyle name="Normal 4 5 18 12 2" xfId="11748"/>
    <cellStyle name="Normal 4 5 18 12 3" xfId="11749"/>
    <cellStyle name="Normal 4 5 18 12 4" xfId="11750"/>
    <cellStyle name="Normal 4 5 18 13" xfId="11751"/>
    <cellStyle name="Normal 4 5 18 13 2" xfId="11752"/>
    <cellStyle name="Normal 4 5 18 13 3" xfId="11753"/>
    <cellStyle name="Normal 4 5 18 13 4" xfId="11754"/>
    <cellStyle name="Normal 4 5 18 14" xfId="11755"/>
    <cellStyle name="Normal 4 5 18 15" xfId="11756"/>
    <cellStyle name="Normal 4 5 18 16" xfId="11757"/>
    <cellStyle name="Normal 4 5 18 2" xfId="11758"/>
    <cellStyle name="Normal 4 5 18 2 2" xfId="11759"/>
    <cellStyle name="Normal 4 5 18 2 3" xfId="11760"/>
    <cellStyle name="Normal 4 5 18 2 4" xfId="11761"/>
    <cellStyle name="Normal 4 5 18 3" xfId="11762"/>
    <cellStyle name="Normal 4 5 18 3 2" xfId="11763"/>
    <cellStyle name="Normal 4 5 18 3 3" xfId="11764"/>
    <cellStyle name="Normal 4 5 18 3 4" xfId="11765"/>
    <cellStyle name="Normal 4 5 18 4" xfId="11766"/>
    <cellStyle name="Normal 4 5 18 4 2" xfId="11767"/>
    <cellStyle name="Normal 4 5 18 4 3" xfId="11768"/>
    <cellStyle name="Normal 4 5 18 4 4" xfId="11769"/>
    <cellStyle name="Normal 4 5 18 5" xfId="11770"/>
    <cellStyle name="Normal 4 5 18 5 2" xfId="11771"/>
    <cellStyle name="Normal 4 5 18 5 3" xfId="11772"/>
    <cellStyle name="Normal 4 5 18 5 4" xfId="11773"/>
    <cellStyle name="Normal 4 5 18 6" xfId="11774"/>
    <cellStyle name="Normal 4 5 18 6 2" xfId="11775"/>
    <cellStyle name="Normal 4 5 18 6 3" xfId="11776"/>
    <cellStyle name="Normal 4 5 18 6 4" xfId="11777"/>
    <cellStyle name="Normal 4 5 18 7" xfId="11778"/>
    <cellStyle name="Normal 4 5 18 7 2" xfId="11779"/>
    <cellStyle name="Normal 4 5 18 7 3" xfId="11780"/>
    <cellStyle name="Normal 4 5 18 7 4" xfId="11781"/>
    <cellStyle name="Normal 4 5 18 8" xfId="11782"/>
    <cellStyle name="Normal 4 5 18 8 2" xfId="11783"/>
    <cellStyle name="Normal 4 5 18 8 3" xfId="11784"/>
    <cellStyle name="Normal 4 5 18 8 4" xfId="11785"/>
    <cellStyle name="Normal 4 5 18 9" xfId="11786"/>
    <cellStyle name="Normal 4 5 18 9 2" xfId="11787"/>
    <cellStyle name="Normal 4 5 18 9 3" xfId="11788"/>
    <cellStyle name="Normal 4 5 18 9 4" xfId="11789"/>
    <cellStyle name="Normal 4 5 19" xfId="11790"/>
    <cellStyle name="Normal 4 5 19 10" xfId="11791"/>
    <cellStyle name="Normal 4 5 19 10 2" xfId="11792"/>
    <cellStyle name="Normal 4 5 19 10 3" xfId="11793"/>
    <cellStyle name="Normal 4 5 19 10 4" xfId="11794"/>
    <cellStyle name="Normal 4 5 19 11" xfId="11795"/>
    <cellStyle name="Normal 4 5 19 11 2" xfId="11796"/>
    <cellStyle name="Normal 4 5 19 11 3" xfId="11797"/>
    <cellStyle name="Normal 4 5 19 11 4" xfId="11798"/>
    <cellStyle name="Normal 4 5 19 12" xfId="11799"/>
    <cellStyle name="Normal 4 5 19 12 2" xfId="11800"/>
    <cellStyle name="Normal 4 5 19 12 3" xfId="11801"/>
    <cellStyle name="Normal 4 5 19 12 4" xfId="11802"/>
    <cellStyle name="Normal 4 5 19 13" xfId="11803"/>
    <cellStyle name="Normal 4 5 19 13 2" xfId="11804"/>
    <cellStyle name="Normal 4 5 19 13 3" xfId="11805"/>
    <cellStyle name="Normal 4 5 19 13 4" xfId="11806"/>
    <cellStyle name="Normal 4 5 19 14" xfId="11807"/>
    <cellStyle name="Normal 4 5 19 15" xfId="11808"/>
    <cellStyle name="Normal 4 5 19 16" xfId="11809"/>
    <cellStyle name="Normal 4 5 19 2" xfId="11810"/>
    <cellStyle name="Normal 4 5 19 2 2" xfId="11811"/>
    <cellStyle name="Normal 4 5 19 2 3" xfId="11812"/>
    <cellStyle name="Normal 4 5 19 2 4" xfId="11813"/>
    <cellStyle name="Normal 4 5 19 3" xfId="11814"/>
    <cellStyle name="Normal 4 5 19 3 2" xfId="11815"/>
    <cellStyle name="Normal 4 5 19 3 3" xfId="11816"/>
    <cellStyle name="Normal 4 5 19 3 4" xfId="11817"/>
    <cellStyle name="Normal 4 5 19 4" xfId="11818"/>
    <cellStyle name="Normal 4 5 19 4 2" xfId="11819"/>
    <cellStyle name="Normal 4 5 19 4 3" xfId="11820"/>
    <cellStyle name="Normal 4 5 19 4 4" xfId="11821"/>
    <cellStyle name="Normal 4 5 19 5" xfId="11822"/>
    <cellStyle name="Normal 4 5 19 5 2" xfId="11823"/>
    <cellStyle name="Normal 4 5 19 5 3" xfId="11824"/>
    <cellStyle name="Normal 4 5 19 5 4" xfId="11825"/>
    <cellStyle name="Normal 4 5 19 6" xfId="11826"/>
    <cellStyle name="Normal 4 5 19 6 2" xfId="11827"/>
    <cellStyle name="Normal 4 5 19 6 3" xfId="11828"/>
    <cellStyle name="Normal 4 5 19 6 4" xfId="11829"/>
    <cellStyle name="Normal 4 5 19 7" xfId="11830"/>
    <cellStyle name="Normal 4 5 19 7 2" xfId="11831"/>
    <cellStyle name="Normal 4 5 19 7 3" xfId="11832"/>
    <cellStyle name="Normal 4 5 19 7 4" xfId="11833"/>
    <cellStyle name="Normal 4 5 19 8" xfId="11834"/>
    <cellStyle name="Normal 4 5 19 8 2" xfId="11835"/>
    <cellStyle name="Normal 4 5 19 8 3" xfId="11836"/>
    <cellStyle name="Normal 4 5 19 8 4" xfId="11837"/>
    <cellStyle name="Normal 4 5 19 9" xfId="11838"/>
    <cellStyle name="Normal 4 5 19 9 2" xfId="11839"/>
    <cellStyle name="Normal 4 5 19 9 3" xfId="11840"/>
    <cellStyle name="Normal 4 5 19 9 4" xfId="11841"/>
    <cellStyle name="Normal 4 5 2" xfId="11842"/>
    <cellStyle name="Normal 4 5 2 10" xfId="11843"/>
    <cellStyle name="Normal 4 5 2 10 10" xfId="11844"/>
    <cellStyle name="Normal 4 5 2 10 10 2" xfId="11845"/>
    <cellStyle name="Normal 4 5 2 10 10 3" xfId="11846"/>
    <cellStyle name="Normal 4 5 2 10 10 4" xfId="11847"/>
    <cellStyle name="Normal 4 5 2 10 11" xfId="11848"/>
    <cellStyle name="Normal 4 5 2 10 11 2" xfId="11849"/>
    <cellStyle name="Normal 4 5 2 10 11 3" xfId="11850"/>
    <cellStyle name="Normal 4 5 2 10 11 4" xfId="11851"/>
    <cellStyle name="Normal 4 5 2 10 12" xfId="11852"/>
    <cellStyle name="Normal 4 5 2 10 12 2" xfId="11853"/>
    <cellStyle name="Normal 4 5 2 10 12 3" xfId="11854"/>
    <cellStyle name="Normal 4 5 2 10 12 4" xfId="11855"/>
    <cellStyle name="Normal 4 5 2 10 13" xfId="11856"/>
    <cellStyle name="Normal 4 5 2 10 13 2" xfId="11857"/>
    <cellStyle name="Normal 4 5 2 10 13 3" xfId="11858"/>
    <cellStyle name="Normal 4 5 2 10 13 4" xfId="11859"/>
    <cellStyle name="Normal 4 5 2 10 14" xfId="11860"/>
    <cellStyle name="Normal 4 5 2 10 15" xfId="11861"/>
    <cellStyle name="Normal 4 5 2 10 16" xfId="11862"/>
    <cellStyle name="Normal 4 5 2 10 2" xfId="11863"/>
    <cellStyle name="Normal 4 5 2 10 2 2" xfId="11864"/>
    <cellStyle name="Normal 4 5 2 10 2 3" xfId="11865"/>
    <cellStyle name="Normal 4 5 2 10 2 4" xfId="11866"/>
    <cellStyle name="Normal 4 5 2 10 3" xfId="11867"/>
    <cellStyle name="Normal 4 5 2 10 3 2" xfId="11868"/>
    <cellStyle name="Normal 4 5 2 10 3 3" xfId="11869"/>
    <cellStyle name="Normal 4 5 2 10 3 4" xfId="11870"/>
    <cellStyle name="Normal 4 5 2 10 4" xfId="11871"/>
    <cellStyle name="Normal 4 5 2 10 4 2" xfId="11872"/>
    <cellStyle name="Normal 4 5 2 10 4 3" xfId="11873"/>
    <cellStyle name="Normal 4 5 2 10 4 4" xfId="11874"/>
    <cellStyle name="Normal 4 5 2 10 5" xfId="11875"/>
    <cellStyle name="Normal 4 5 2 10 5 2" xfId="11876"/>
    <cellStyle name="Normal 4 5 2 10 5 3" xfId="11877"/>
    <cellStyle name="Normal 4 5 2 10 5 4" xfId="11878"/>
    <cellStyle name="Normal 4 5 2 10 6" xfId="11879"/>
    <cellStyle name="Normal 4 5 2 10 6 2" xfId="11880"/>
    <cellStyle name="Normal 4 5 2 10 6 3" xfId="11881"/>
    <cellStyle name="Normal 4 5 2 10 6 4" xfId="11882"/>
    <cellStyle name="Normal 4 5 2 10 7" xfId="11883"/>
    <cellStyle name="Normal 4 5 2 10 7 2" xfId="11884"/>
    <cellStyle name="Normal 4 5 2 10 7 3" xfId="11885"/>
    <cellStyle name="Normal 4 5 2 10 7 4" xfId="11886"/>
    <cellStyle name="Normal 4 5 2 10 8" xfId="11887"/>
    <cellStyle name="Normal 4 5 2 10 8 2" xfId="11888"/>
    <cellStyle name="Normal 4 5 2 10 8 3" xfId="11889"/>
    <cellStyle name="Normal 4 5 2 10 8 4" xfId="11890"/>
    <cellStyle name="Normal 4 5 2 10 9" xfId="11891"/>
    <cellStyle name="Normal 4 5 2 10 9 2" xfId="11892"/>
    <cellStyle name="Normal 4 5 2 10 9 3" xfId="11893"/>
    <cellStyle name="Normal 4 5 2 10 9 4" xfId="11894"/>
    <cellStyle name="Normal 4 5 2 11" xfId="11895"/>
    <cellStyle name="Normal 4 5 2 11 10" xfId="11896"/>
    <cellStyle name="Normal 4 5 2 11 10 2" xfId="11897"/>
    <cellStyle name="Normal 4 5 2 11 10 3" xfId="11898"/>
    <cellStyle name="Normal 4 5 2 11 10 4" xfId="11899"/>
    <cellStyle name="Normal 4 5 2 11 11" xfId="11900"/>
    <cellStyle name="Normal 4 5 2 11 11 2" xfId="11901"/>
    <cellStyle name="Normal 4 5 2 11 11 3" xfId="11902"/>
    <cellStyle name="Normal 4 5 2 11 11 4" xfId="11903"/>
    <cellStyle name="Normal 4 5 2 11 12" xfId="11904"/>
    <cellStyle name="Normal 4 5 2 11 12 2" xfId="11905"/>
    <cellStyle name="Normal 4 5 2 11 12 3" xfId="11906"/>
    <cellStyle name="Normal 4 5 2 11 12 4" xfId="11907"/>
    <cellStyle name="Normal 4 5 2 11 13" xfId="11908"/>
    <cellStyle name="Normal 4 5 2 11 13 2" xfId="11909"/>
    <cellStyle name="Normal 4 5 2 11 13 3" xfId="11910"/>
    <cellStyle name="Normal 4 5 2 11 13 4" xfId="11911"/>
    <cellStyle name="Normal 4 5 2 11 14" xfId="11912"/>
    <cellStyle name="Normal 4 5 2 11 15" xfId="11913"/>
    <cellStyle name="Normal 4 5 2 11 16" xfId="11914"/>
    <cellStyle name="Normal 4 5 2 11 2" xfId="11915"/>
    <cellStyle name="Normal 4 5 2 11 2 2" xfId="11916"/>
    <cellStyle name="Normal 4 5 2 11 2 3" xfId="11917"/>
    <cellStyle name="Normal 4 5 2 11 2 4" xfId="11918"/>
    <cellStyle name="Normal 4 5 2 11 3" xfId="11919"/>
    <cellStyle name="Normal 4 5 2 11 3 2" xfId="11920"/>
    <cellStyle name="Normal 4 5 2 11 3 3" xfId="11921"/>
    <cellStyle name="Normal 4 5 2 11 3 4" xfId="11922"/>
    <cellStyle name="Normal 4 5 2 11 4" xfId="11923"/>
    <cellStyle name="Normal 4 5 2 11 4 2" xfId="11924"/>
    <cellStyle name="Normal 4 5 2 11 4 3" xfId="11925"/>
    <cellStyle name="Normal 4 5 2 11 4 4" xfId="11926"/>
    <cellStyle name="Normal 4 5 2 11 5" xfId="11927"/>
    <cellStyle name="Normal 4 5 2 11 5 2" xfId="11928"/>
    <cellStyle name="Normal 4 5 2 11 5 3" xfId="11929"/>
    <cellStyle name="Normal 4 5 2 11 5 4" xfId="11930"/>
    <cellStyle name="Normal 4 5 2 11 6" xfId="11931"/>
    <cellStyle name="Normal 4 5 2 11 6 2" xfId="11932"/>
    <cellStyle name="Normal 4 5 2 11 6 3" xfId="11933"/>
    <cellStyle name="Normal 4 5 2 11 6 4" xfId="11934"/>
    <cellStyle name="Normal 4 5 2 11 7" xfId="11935"/>
    <cellStyle name="Normal 4 5 2 11 7 2" xfId="11936"/>
    <cellStyle name="Normal 4 5 2 11 7 3" xfId="11937"/>
    <cellStyle name="Normal 4 5 2 11 7 4" xfId="11938"/>
    <cellStyle name="Normal 4 5 2 11 8" xfId="11939"/>
    <cellStyle name="Normal 4 5 2 11 8 2" xfId="11940"/>
    <cellStyle name="Normal 4 5 2 11 8 3" xfId="11941"/>
    <cellStyle name="Normal 4 5 2 11 8 4" xfId="11942"/>
    <cellStyle name="Normal 4 5 2 11 9" xfId="11943"/>
    <cellStyle name="Normal 4 5 2 11 9 2" xfId="11944"/>
    <cellStyle name="Normal 4 5 2 11 9 3" xfId="11945"/>
    <cellStyle name="Normal 4 5 2 11 9 4" xfId="11946"/>
    <cellStyle name="Normal 4 5 2 12" xfId="11947"/>
    <cellStyle name="Normal 4 5 2 12 10" xfId="11948"/>
    <cellStyle name="Normal 4 5 2 12 10 2" xfId="11949"/>
    <cellStyle name="Normal 4 5 2 12 10 3" xfId="11950"/>
    <cellStyle name="Normal 4 5 2 12 10 4" xfId="11951"/>
    <cellStyle name="Normal 4 5 2 12 11" xfId="11952"/>
    <cellStyle name="Normal 4 5 2 12 11 2" xfId="11953"/>
    <cellStyle name="Normal 4 5 2 12 11 3" xfId="11954"/>
    <cellStyle name="Normal 4 5 2 12 11 4" xfId="11955"/>
    <cellStyle name="Normal 4 5 2 12 12" xfId="11956"/>
    <cellStyle name="Normal 4 5 2 12 12 2" xfId="11957"/>
    <cellStyle name="Normal 4 5 2 12 12 3" xfId="11958"/>
    <cellStyle name="Normal 4 5 2 12 12 4" xfId="11959"/>
    <cellStyle name="Normal 4 5 2 12 13" xfId="11960"/>
    <cellStyle name="Normal 4 5 2 12 13 2" xfId="11961"/>
    <cellStyle name="Normal 4 5 2 12 13 3" xfId="11962"/>
    <cellStyle name="Normal 4 5 2 12 13 4" xfId="11963"/>
    <cellStyle name="Normal 4 5 2 12 14" xfId="11964"/>
    <cellStyle name="Normal 4 5 2 12 15" xfId="11965"/>
    <cellStyle name="Normal 4 5 2 12 16" xfId="11966"/>
    <cellStyle name="Normal 4 5 2 12 2" xfId="11967"/>
    <cellStyle name="Normal 4 5 2 12 2 2" xfId="11968"/>
    <cellStyle name="Normal 4 5 2 12 2 3" xfId="11969"/>
    <cellStyle name="Normal 4 5 2 12 2 4" xfId="11970"/>
    <cellStyle name="Normal 4 5 2 12 3" xfId="11971"/>
    <cellStyle name="Normal 4 5 2 12 3 2" xfId="11972"/>
    <cellStyle name="Normal 4 5 2 12 3 3" xfId="11973"/>
    <cellStyle name="Normal 4 5 2 12 3 4" xfId="11974"/>
    <cellStyle name="Normal 4 5 2 12 4" xfId="11975"/>
    <cellStyle name="Normal 4 5 2 12 4 2" xfId="11976"/>
    <cellStyle name="Normal 4 5 2 12 4 3" xfId="11977"/>
    <cellStyle name="Normal 4 5 2 12 4 4" xfId="11978"/>
    <cellStyle name="Normal 4 5 2 12 5" xfId="11979"/>
    <cellStyle name="Normal 4 5 2 12 5 2" xfId="11980"/>
    <cellStyle name="Normal 4 5 2 12 5 3" xfId="11981"/>
    <cellStyle name="Normal 4 5 2 12 5 4" xfId="11982"/>
    <cellStyle name="Normal 4 5 2 12 6" xfId="11983"/>
    <cellStyle name="Normal 4 5 2 12 6 2" xfId="11984"/>
    <cellStyle name="Normal 4 5 2 12 6 3" xfId="11985"/>
    <cellStyle name="Normal 4 5 2 12 6 4" xfId="11986"/>
    <cellStyle name="Normal 4 5 2 12 7" xfId="11987"/>
    <cellStyle name="Normal 4 5 2 12 7 2" xfId="11988"/>
    <cellStyle name="Normal 4 5 2 12 7 3" xfId="11989"/>
    <cellStyle name="Normal 4 5 2 12 7 4" xfId="11990"/>
    <cellStyle name="Normal 4 5 2 12 8" xfId="11991"/>
    <cellStyle name="Normal 4 5 2 12 8 2" xfId="11992"/>
    <cellStyle name="Normal 4 5 2 12 8 3" xfId="11993"/>
    <cellStyle name="Normal 4 5 2 12 8 4" xfId="11994"/>
    <cellStyle name="Normal 4 5 2 12 9" xfId="11995"/>
    <cellStyle name="Normal 4 5 2 12 9 2" xfId="11996"/>
    <cellStyle name="Normal 4 5 2 12 9 3" xfId="11997"/>
    <cellStyle name="Normal 4 5 2 12 9 4" xfId="11998"/>
    <cellStyle name="Normal 4 5 2 13" xfId="11999"/>
    <cellStyle name="Normal 4 5 2 13 10" xfId="12000"/>
    <cellStyle name="Normal 4 5 2 13 10 2" xfId="12001"/>
    <cellStyle name="Normal 4 5 2 13 10 3" xfId="12002"/>
    <cellStyle name="Normal 4 5 2 13 10 4" xfId="12003"/>
    <cellStyle name="Normal 4 5 2 13 11" xfId="12004"/>
    <cellStyle name="Normal 4 5 2 13 11 2" xfId="12005"/>
    <cellStyle name="Normal 4 5 2 13 11 3" xfId="12006"/>
    <cellStyle name="Normal 4 5 2 13 11 4" xfId="12007"/>
    <cellStyle name="Normal 4 5 2 13 12" xfId="12008"/>
    <cellStyle name="Normal 4 5 2 13 12 2" xfId="12009"/>
    <cellStyle name="Normal 4 5 2 13 12 3" xfId="12010"/>
    <cellStyle name="Normal 4 5 2 13 12 4" xfId="12011"/>
    <cellStyle name="Normal 4 5 2 13 13" xfId="12012"/>
    <cellStyle name="Normal 4 5 2 13 13 2" xfId="12013"/>
    <cellStyle name="Normal 4 5 2 13 13 3" xfId="12014"/>
    <cellStyle name="Normal 4 5 2 13 13 4" xfId="12015"/>
    <cellStyle name="Normal 4 5 2 13 14" xfId="12016"/>
    <cellStyle name="Normal 4 5 2 13 15" xfId="12017"/>
    <cellStyle name="Normal 4 5 2 13 16" xfId="12018"/>
    <cellStyle name="Normal 4 5 2 13 2" xfId="12019"/>
    <cellStyle name="Normal 4 5 2 13 2 2" xfId="12020"/>
    <cellStyle name="Normal 4 5 2 13 2 3" xfId="12021"/>
    <cellStyle name="Normal 4 5 2 13 2 4" xfId="12022"/>
    <cellStyle name="Normal 4 5 2 13 3" xfId="12023"/>
    <cellStyle name="Normal 4 5 2 13 3 2" xfId="12024"/>
    <cellStyle name="Normal 4 5 2 13 3 3" xfId="12025"/>
    <cellStyle name="Normal 4 5 2 13 3 4" xfId="12026"/>
    <cellStyle name="Normal 4 5 2 13 4" xfId="12027"/>
    <cellStyle name="Normal 4 5 2 13 4 2" xfId="12028"/>
    <cellStyle name="Normal 4 5 2 13 4 3" xfId="12029"/>
    <cellStyle name="Normal 4 5 2 13 4 4" xfId="12030"/>
    <cellStyle name="Normal 4 5 2 13 5" xfId="12031"/>
    <cellStyle name="Normal 4 5 2 13 5 2" xfId="12032"/>
    <cellStyle name="Normal 4 5 2 13 5 3" xfId="12033"/>
    <cellStyle name="Normal 4 5 2 13 5 4" xfId="12034"/>
    <cellStyle name="Normal 4 5 2 13 6" xfId="12035"/>
    <cellStyle name="Normal 4 5 2 13 6 2" xfId="12036"/>
    <cellStyle name="Normal 4 5 2 13 6 3" xfId="12037"/>
    <cellStyle name="Normal 4 5 2 13 6 4" xfId="12038"/>
    <cellStyle name="Normal 4 5 2 13 7" xfId="12039"/>
    <cellStyle name="Normal 4 5 2 13 7 2" xfId="12040"/>
    <cellStyle name="Normal 4 5 2 13 7 3" xfId="12041"/>
    <cellStyle name="Normal 4 5 2 13 7 4" xfId="12042"/>
    <cellStyle name="Normal 4 5 2 13 8" xfId="12043"/>
    <cellStyle name="Normal 4 5 2 13 8 2" xfId="12044"/>
    <cellStyle name="Normal 4 5 2 13 8 3" xfId="12045"/>
    <cellStyle name="Normal 4 5 2 13 8 4" xfId="12046"/>
    <cellStyle name="Normal 4 5 2 13 9" xfId="12047"/>
    <cellStyle name="Normal 4 5 2 13 9 2" xfId="12048"/>
    <cellStyle name="Normal 4 5 2 13 9 3" xfId="12049"/>
    <cellStyle name="Normal 4 5 2 13 9 4" xfId="12050"/>
    <cellStyle name="Normal 4 5 2 14" xfId="12051"/>
    <cellStyle name="Normal 4 5 2 14 10" xfId="12052"/>
    <cellStyle name="Normal 4 5 2 14 10 2" xfId="12053"/>
    <cellStyle name="Normal 4 5 2 14 10 3" xfId="12054"/>
    <cellStyle name="Normal 4 5 2 14 10 4" xfId="12055"/>
    <cellStyle name="Normal 4 5 2 14 11" xfId="12056"/>
    <cellStyle name="Normal 4 5 2 14 11 2" xfId="12057"/>
    <cellStyle name="Normal 4 5 2 14 11 3" xfId="12058"/>
    <cellStyle name="Normal 4 5 2 14 11 4" xfId="12059"/>
    <cellStyle name="Normal 4 5 2 14 12" xfId="12060"/>
    <cellStyle name="Normal 4 5 2 14 12 2" xfId="12061"/>
    <cellStyle name="Normal 4 5 2 14 12 3" xfId="12062"/>
    <cellStyle name="Normal 4 5 2 14 12 4" xfId="12063"/>
    <cellStyle name="Normal 4 5 2 14 13" xfId="12064"/>
    <cellStyle name="Normal 4 5 2 14 13 2" xfId="12065"/>
    <cellStyle name="Normal 4 5 2 14 13 3" xfId="12066"/>
    <cellStyle name="Normal 4 5 2 14 13 4" xfId="12067"/>
    <cellStyle name="Normal 4 5 2 14 14" xfId="12068"/>
    <cellStyle name="Normal 4 5 2 14 15" xfId="12069"/>
    <cellStyle name="Normal 4 5 2 14 16" xfId="12070"/>
    <cellStyle name="Normal 4 5 2 14 2" xfId="12071"/>
    <cellStyle name="Normal 4 5 2 14 2 2" xfId="12072"/>
    <cellStyle name="Normal 4 5 2 14 2 3" xfId="12073"/>
    <cellStyle name="Normal 4 5 2 14 2 4" xfId="12074"/>
    <cellStyle name="Normal 4 5 2 14 3" xfId="12075"/>
    <cellStyle name="Normal 4 5 2 14 3 2" xfId="12076"/>
    <cellStyle name="Normal 4 5 2 14 3 3" xfId="12077"/>
    <cellStyle name="Normal 4 5 2 14 3 4" xfId="12078"/>
    <cellStyle name="Normal 4 5 2 14 4" xfId="12079"/>
    <cellStyle name="Normal 4 5 2 14 4 2" xfId="12080"/>
    <cellStyle name="Normal 4 5 2 14 4 3" xfId="12081"/>
    <cellStyle name="Normal 4 5 2 14 4 4" xfId="12082"/>
    <cellStyle name="Normal 4 5 2 14 5" xfId="12083"/>
    <cellStyle name="Normal 4 5 2 14 5 2" xfId="12084"/>
    <cellStyle name="Normal 4 5 2 14 5 3" xfId="12085"/>
    <cellStyle name="Normal 4 5 2 14 5 4" xfId="12086"/>
    <cellStyle name="Normal 4 5 2 14 6" xfId="12087"/>
    <cellStyle name="Normal 4 5 2 14 6 2" xfId="12088"/>
    <cellStyle name="Normal 4 5 2 14 6 3" xfId="12089"/>
    <cellStyle name="Normal 4 5 2 14 6 4" xfId="12090"/>
    <cellStyle name="Normal 4 5 2 14 7" xfId="12091"/>
    <cellStyle name="Normal 4 5 2 14 7 2" xfId="12092"/>
    <cellStyle name="Normal 4 5 2 14 7 3" xfId="12093"/>
    <cellStyle name="Normal 4 5 2 14 7 4" xfId="12094"/>
    <cellStyle name="Normal 4 5 2 14 8" xfId="12095"/>
    <cellStyle name="Normal 4 5 2 14 8 2" xfId="12096"/>
    <cellStyle name="Normal 4 5 2 14 8 3" xfId="12097"/>
    <cellStyle name="Normal 4 5 2 14 8 4" xfId="12098"/>
    <cellStyle name="Normal 4 5 2 14 9" xfId="12099"/>
    <cellStyle name="Normal 4 5 2 14 9 2" xfId="12100"/>
    <cellStyle name="Normal 4 5 2 14 9 3" xfId="12101"/>
    <cellStyle name="Normal 4 5 2 14 9 4" xfId="12102"/>
    <cellStyle name="Normal 4 5 2 15" xfId="12103"/>
    <cellStyle name="Normal 4 5 2 15 10" xfId="12104"/>
    <cellStyle name="Normal 4 5 2 15 10 2" xfId="12105"/>
    <cellStyle name="Normal 4 5 2 15 10 3" xfId="12106"/>
    <cellStyle name="Normal 4 5 2 15 10 4" xfId="12107"/>
    <cellStyle name="Normal 4 5 2 15 11" xfId="12108"/>
    <cellStyle name="Normal 4 5 2 15 11 2" xfId="12109"/>
    <cellStyle name="Normal 4 5 2 15 11 3" xfId="12110"/>
    <cellStyle name="Normal 4 5 2 15 11 4" xfId="12111"/>
    <cellStyle name="Normal 4 5 2 15 12" xfId="12112"/>
    <cellStyle name="Normal 4 5 2 15 12 2" xfId="12113"/>
    <cellStyle name="Normal 4 5 2 15 12 3" xfId="12114"/>
    <cellStyle name="Normal 4 5 2 15 12 4" xfId="12115"/>
    <cellStyle name="Normal 4 5 2 15 13" xfId="12116"/>
    <cellStyle name="Normal 4 5 2 15 13 2" xfId="12117"/>
    <cellStyle name="Normal 4 5 2 15 13 3" xfId="12118"/>
    <cellStyle name="Normal 4 5 2 15 13 4" xfId="12119"/>
    <cellStyle name="Normal 4 5 2 15 14" xfId="12120"/>
    <cellStyle name="Normal 4 5 2 15 15" xfId="12121"/>
    <cellStyle name="Normal 4 5 2 15 16" xfId="12122"/>
    <cellStyle name="Normal 4 5 2 15 2" xfId="12123"/>
    <cellStyle name="Normal 4 5 2 15 2 2" xfId="12124"/>
    <cellStyle name="Normal 4 5 2 15 2 3" xfId="12125"/>
    <cellStyle name="Normal 4 5 2 15 2 4" xfId="12126"/>
    <cellStyle name="Normal 4 5 2 15 3" xfId="12127"/>
    <cellStyle name="Normal 4 5 2 15 3 2" xfId="12128"/>
    <cellStyle name="Normal 4 5 2 15 3 3" xfId="12129"/>
    <cellStyle name="Normal 4 5 2 15 3 4" xfId="12130"/>
    <cellStyle name="Normal 4 5 2 15 4" xfId="12131"/>
    <cellStyle name="Normal 4 5 2 15 4 2" xfId="12132"/>
    <cellStyle name="Normal 4 5 2 15 4 3" xfId="12133"/>
    <cellStyle name="Normal 4 5 2 15 4 4" xfId="12134"/>
    <cellStyle name="Normal 4 5 2 15 5" xfId="12135"/>
    <cellStyle name="Normal 4 5 2 15 5 2" xfId="12136"/>
    <cellStyle name="Normal 4 5 2 15 5 3" xfId="12137"/>
    <cellStyle name="Normal 4 5 2 15 5 4" xfId="12138"/>
    <cellStyle name="Normal 4 5 2 15 6" xfId="12139"/>
    <cellStyle name="Normal 4 5 2 15 6 2" xfId="12140"/>
    <cellStyle name="Normal 4 5 2 15 6 3" xfId="12141"/>
    <cellStyle name="Normal 4 5 2 15 6 4" xfId="12142"/>
    <cellStyle name="Normal 4 5 2 15 7" xfId="12143"/>
    <cellStyle name="Normal 4 5 2 15 7 2" xfId="12144"/>
    <cellStyle name="Normal 4 5 2 15 7 3" xfId="12145"/>
    <cellStyle name="Normal 4 5 2 15 7 4" xfId="12146"/>
    <cellStyle name="Normal 4 5 2 15 8" xfId="12147"/>
    <cellStyle name="Normal 4 5 2 15 8 2" xfId="12148"/>
    <cellStyle name="Normal 4 5 2 15 8 3" xfId="12149"/>
    <cellStyle name="Normal 4 5 2 15 8 4" xfId="12150"/>
    <cellStyle name="Normal 4 5 2 15 9" xfId="12151"/>
    <cellStyle name="Normal 4 5 2 15 9 2" xfId="12152"/>
    <cellStyle name="Normal 4 5 2 15 9 3" xfId="12153"/>
    <cellStyle name="Normal 4 5 2 15 9 4" xfId="12154"/>
    <cellStyle name="Normal 4 5 2 16" xfId="12155"/>
    <cellStyle name="Normal 4 5 2 16 10" xfId="12156"/>
    <cellStyle name="Normal 4 5 2 16 10 2" xfId="12157"/>
    <cellStyle name="Normal 4 5 2 16 10 3" xfId="12158"/>
    <cellStyle name="Normal 4 5 2 16 10 4" xfId="12159"/>
    <cellStyle name="Normal 4 5 2 16 11" xfId="12160"/>
    <cellStyle name="Normal 4 5 2 16 11 2" xfId="12161"/>
    <cellStyle name="Normal 4 5 2 16 11 3" xfId="12162"/>
    <cellStyle name="Normal 4 5 2 16 11 4" xfId="12163"/>
    <cellStyle name="Normal 4 5 2 16 12" xfId="12164"/>
    <cellStyle name="Normal 4 5 2 16 12 2" xfId="12165"/>
    <cellStyle name="Normal 4 5 2 16 12 3" xfId="12166"/>
    <cellStyle name="Normal 4 5 2 16 12 4" xfId="12167"/>
    <cellStyle name="Normal 4 5 2 16 13" xfId="12168"/>
    <cellStyle name="Normal 4 5 2 16 13 2" xfId="12169"/>
    <cellStyle name="Normal 4 5 2 16 13 3" xfId="12170"/>
    <cellStyle name="Normal 4 5 2 16 13 4" xfId="12171"/>
    <cellStyle name="Normal 4 5 2 16 14" xfId="12172"/>
    <cellStyle name="Normal 4 5 2 16 15" xfId="12173"/>
    <cellStyle name="Normal 4 5 2 16 16" xfId="12174"/>
    <cellStyle name="Normal 4 5 2 16 2" xfId="12175"/>
    <cellStyle name="Normal 4 5 2 16 2 2" xfId="12176"/>
    <cellStyle name="Normal 4 5 2 16 2 3" xfId="12177"/>
    <cellStyle name="Normal 4 5 2 16 2 4" xfId="12178"/>
    <cellStyle name="Normal 4 5 2 16 3" xfId="12179"/>
    <cellStyle name="Normal 4 5 2 16 3 2" xfId="12180"/>
    <cellStyle name="Normal 4 5 2 16 3 3" xfId="12181"/>
    <cellStyle name="Normal 4 5 2 16 3 4" xfId="12182"/>
    <cellStyle name="Normal 4 5 2 16 4" xfId="12183"/>
    <cellStyle name="Normal 4 5 2 16 4 2" xfId="12184"/>
    <cellStyle name="Normal 4 5 2 16 4 3" xfId="12185"/>
    <cellStyle name="Normal 4 5 2 16 4 4" xfId="12186"/>
    <cellStyle name="Normal 4 5 2 16 5" xfId="12187"/>
    <cellStyle name="Normal 4 5 2 16 5 2" xfId="12188"/>
    <cellStyle name="Normal 4 5 2 16 5 3" xfId="12189"/>
    <cellStyle name="Normal 4 5 2 16 5 4" xfId="12190"/>
    <cellStyle name="Normal 4 5 2 16 6" xfId="12191"/>
    <cellStyle name="Normal 4 5 2 16 6 2" xfId="12192"/>
    <cellStyle name="Normal 4 5 2 16 6 3" xfId="12193"/>
    <cellStyle name="Normal 4 5 2 16 6 4" xfId="12194"/>
    <cellStyle name="Normal 4 5 2 16 7" xfId="12195"/>
    <cellStyle name="Normal 4 5 2 16 7 2" xfId="12196"/>
    <cellStyle name="Normal 4 5 2 16 7 3" xfId="12197"/>
    <cellStyle name="Normal 4 5 2 16 7 4" xfId="12198"/>
    <cellStyle name="Normal 4 5 2 16 8" xfId="12199"/>
    <cellStyle name="Normal 4 5 2 16 8 2" xfId="12200"/>
    <cellStyle name="Normal 4 5 2 16 8 3" xfId="12201"/>
    <cellStyle name="Normal 4 5 2 16 8 4" xfId="12202"/>
    <cellStyle name="Normal 4 5 2 16 9" xfId="12203"/>
    <cellStyle name="Normal 4 5 2 16 9 2" xfId="12204"/>
    <cellStyle name="Normal 4 5 2 16 9 3" xfId="12205"/>
    <cellStyle name="Normal 4 5 2 16 9 4" xfId="12206"/>
    <cellStyle name="Normal 4 5 2 17" xfId="12207"/>
    <cellStyle name="Normal 4 5 2 17 10" xfId="12208"/>
    <cellStyle name="Normal 4 5 2 17 10 2" xfId="12209"/>
    <cellStyle name="Normal 4 5 2 17 10 3" xfId="12210"/>
    <cellStyle name="Normal 4 5 2 17 10 4" xfId="12211"/>
    <cellStyle name="Normal 4 5 2 17 11" xfId="12212"/>
    <cellStyle name="Normal 4 5 2 17 11 2" xfId="12213"/>
    <cellStyle name="Normal 4 5 2 17 11 3" xfId="12214"/>
    <cellStyle name="Normal 4 5 2 17 11 4" xfId="12215"/>
    <cellStyle name="Normal 4 5 2 17 12" xfId="12216"/>
    <cellStyle name="Normal 4 5 2 17 12 2" xfId="12217"/>
    <cellStyle name="Normal 4 5 2 17 12 3" xfId="12218"/>
    <cellStyle name="Normal 4 5 2 17 12 4" xfId="12219"/>
    <cellStyle name="Normal 4 5 2 17 13" xfId="12220"/>
    <cellStyle name="Normal 4 5 2 17 13 2" xfId="12221"/>
    <cellStyle name="Normal 4 5 2 17 13 3" xfId="12222"/>
    <cellStyle name="Normal 4 5 2 17 13 4" xfId="12223"/>
    <cellStyle name="Normal 4 5 2 17 14" xfId="12224"/>
    <cellStyle name="Normal 4 5 2 17 15" xfId="12225"/>
    <cellStyle name="Normal 4 5 2 17 16" xfId="12226"/>
    <cellStyle name="Normal 4 5 2 17 2" xfId="12227"/>
    <cellStyle name="Normal 4 5 2 17 2 2" xfId="12228"/>
    <cellStyle name="Normal 4 5 2 17 2 3" xfId="12229"/>
    <cellStyle name="Normal 4 5 2 17 2 4" xfId="12230"/>
    <cellStyle name="Normal 4 5 2 17 3" xfId="12231"/>
    <cellStyle name="Normal 4 5 2 17 3 2" xfId="12232"/>
    <cellStyle name="Normal 4 5 2 17 3 3" xfId="12233"/>
    <cellStyle name="Normal 4 5 2 17 3 4" xfId="12234"/>
    <cellStyle name="Normal 4 5 2 17 4" xfId="12235"/>
    <cellStyle name="Normal 4 5 2 17 4 2" xfId="12236"/>
    <cellStyle name="Normal 4 5 2 17 4 3" xfId="12237"/>
    <cellStyle name="Normal 4 5 2 17 4 4" xfId="12238"/>
    <cellStyle name="Normal 4 5 2 17 5" xfId="12239"/>
    <cellStyle name="Normal 4 5 2 17 5 2" xfId="12240"/>
    <cellStyle name="Normal 4 5 2 17 5 3" xfId="12241"/>
    <cellStyle name="Normal 4 5 2 17 5 4" xfId="12242"/>
    <cellStyle name="Normal 4 5 2 17 6" xfId="12243"/>
    <cellStyle name="Normal 4 5 2 17 6 2" xfId="12244"/>
    <cellStyle name="Normal 4 5 2 17 6 3" xfId="12245"/>
    <cellStyle name="Normal 4 5 2 17 6 4" xfId="12246"/>
    <cellStyle name="Normal 4 5 2 17 7" xfId="12247"/>
    <cellStyle name="Normal 4 5 2 17 7 2" xfId="12248"/>
    <cellStyle name="Normal 4 5 2 17 7 3" xfId="12249"/>
    <cellStyle name="Normal 4 5 2 17 7 4" xfId="12250"/>
    <cellStyle name="Normal 4 5 2 17 8" xfId="12251"/>
    <cellStyle name="Normal 4 5 2 17 8 2" xfId="12252"/>
    <cellStyle name="Normal 4 5 2 17 8 3" xfId="12253"/>
    <cellStyle name="Normal 4 5 2 17 8 4" xfId="12254"/>
    <cellStyle name="Normal 4 5 2 17 9" xfId="12255"/>
    <cellStyle name="Normal 4 5 2 17 9 2" xfId="12256"/>
    <cellStyle name="Normal 4 5 2 17 9 3" xfId="12257"/>
    <cellStyle name="Normal 4 5 2 17 9 4" xfId="12258"/>
    <cellStyle name="Normal 4 5 2 18" xfId="12259"/>
    <cellStyle name="Normal 4 5 2 18 10" xfId="12260"/>
    <cellStyle name="Normal 4 5 2 18 10 2" xfId="12261"/>
    <cellStyle name="Normal 4 5 2 18 10 3" xfId="12262"/>
    <cellStyle name="Normal 4 5 2 18 10 4" xfId="12263"/>
    <cellStyle name="Normal 4 5 2 18 11" xfId="12264"/>
    <cellStyle name="Normal 4 5 2 18 11 2" xfId="12265"/>
    <cellStyle name="Normal 4 5 2 18 11 3" xfId="12266"/>
    <cellStyle name="Normal 4 5 2 18 11 4" xfId="12267"/>
    <cellStyle name="Normal 4 5 2 18 12" xfId="12268"/>
    <cellStyle name="Normal 4 5 2 18 12 2" xfId="12269"/>
    <cellStyle name="Normal 4 5 2 18 12 3" xfId="12270"/>
    <cellStyle name="Normal 4 5 2 18 12 4" xfId="12271"/>
    <cellStyle name="Normal 4 5 2 18 13" xfId="12272"/>
    <cellStyle name="Normal 4 5 2 18 13 2" xfId="12273"/>
    <cellStyle name="Normal 4 5 2 18 13 3" xfId="12274"/>
    <cellStyle name="Normal 4 5 2 18 13 4" xfId="12275"/>
    <cellStyle name="Normal 4 5 2 18 14" xfId="12276"/>
    <cellStyle name="Normal 4 5 2 18 15" xfId="12277"/>
    <cellStyle name="Normal 4 5 2 18 16" xfId="12278"/>
    <cellStyle name="Normal 4 5 2 18 2" xfId="12279"/>
    <cellStyle name="Normal 4 5 2 18 2 2" xfId="12280"/>
    <cellStyle name="Normal 4 5 2 18 2 3" xfId="12281"/>
    <cellStyle name="Normal 4 5 2 18 2 4" xfId="12282"/>
    <cellStyle name="Normal 4 5 2 18 3" xfId="12283"/>
    <cellStyle name="Normal 4 5 2 18 3 2" xfId="12284"/>
    <cellStyle name="Normal 4 5 2 18 3 3" xfId="12285"/>
    <cellStyle name="Normal 4 5 2 18 3 4" xfId="12286"/>
    <cellStyle name="Normal 4 5 2 18 4" xfId="12287"/>
    <cellStyle name="Normal 4 5 2 18 4 2" xfId="12288"/>
    <cellStyle name="Normal 4 5 2 18 4 3" xfId="12289"/>
    <cellStyle name="Normal 4 5 2 18 4 4" xfId="12290"/>
    <cellStyle name="Normal 4 5 2 18 5" xfId="12291"/>
    <cellStyle name="Normal 4 5 2 18 5 2" xfId="12292"/>
    <cellStyle name="Normal 4 5 2 18 5 3" xfId="12293"/>
    <cellStyle name="Normal 4 5 2 18 5 4" xfId="12294"/>
    <cellStyle name="Normal 4 5 2 18 6" xfId="12295"/>
    <cellStyle name="Normal 4 5 2 18 6 2" xfId="12296"/>
    <cellStyle name="Normal 4 5 2 18 6 3" xfId="12297"/>
    <cellStyle name="Normal 4 5 2 18 6 4" xfId="12298"/>
    <cellStyle name="Normal 4 5 2 18 7" xfId="12299"/>
    <cellStyle name="Normal 4 5 2 18 7 2" xfId="12300"/>
    <cellStyle name="Normal 4 5 2 18 7 3" xfId="12301"/>
    <cellStyle name="Normal 4 5 2 18 7 4" xfId="12302"/>
    <cellStyle name="Normal 4 5 2 18 8" xfId="12303"/>
    <cellStyle name="Normal 4 5 2 18 8 2" xfId="12304"/>
    <cellStyle name="Normal 4 5 2 18 8 3" xfId="12305"/>
    <cellStyle name="Normal 4 5 2 18 8 4" xfId="12306"/>
    <cellStyle name="Normal 4 5 2 18 9" xfId="12307"/>
    <cellStyle name="Normal 4 5 2 18 9 2" xfId="12308"/>
    <cellStyle name="Normal 4 5 2 18 9 3" xfId="12309"/>
    <cellStyle name="Normal 4 5 2 18 9 4" xfId="12310"/>
    <cellStyle name="Normal 4 5 2 19" xfId="12311"/>
    <cellStyle name="Normal 4 5 2 19 10" xfId="12312"/>
    <cellStyle name="Normal 4 5 2 19 10 2" xfId="12313"/>
    <cellStyle name="Normal 4 5 2 19 10 3" xfId="12314"/>
    <cellStyle name="Normal 4 5 2 19 10 4" xfId="12315"/>
    <cellStyle name="Normal 4 5 2 19 11" xfId="12316"/>
    <cellStyle name="Normal 4 5 2 19 11 2" xfId="12317"/>
    <cellStyle name="Normal 4 5 2 19 11 3" xfId="12318"/>
    <cellStyle name="Normal 4 5 2 19 11 4" xfId="12319"/>
    <cellStyle name="Normal 4 5 2 19 12" xfId="12320"/>
    <cellStyle name="Normal 4 5 2 19 12 2" xfId="12321"/>
    <cellStyle name="Normal 4 5 2 19 12 3" xfId="12322"/>
    <cellStyle name="Normal 4 5 2 19 12 4" xfId="12323"/>
    <cellStyle name="Normal 4 5 2 19 13" xfId="12324"/>
    <cellStyle name="Normal 4 5 2 19 13 2" xfId="12325"/>
    <cellStyle name="Normal 4 5 2 19 13 3" xfId="12326"/>
    <cellStyle name="Normal 4 5 2 19 13 4" xfId="12327"/>
    <cellStyle name="Normal 4 5 2 19 14" xfId="12328"/>
    <cellStyle name="Normal 4 5 2 19 15" xfId="12329"/>
    <cellStyle name="Normal 4 5 2 19 16" xfId="12330"/>
    <cellStyle name="Normal 4 5 2 19 2" xfId="12331"/>
    <cellStyle name="Normal 4 5 2 19 2 2" xfId="12332"/>
    <cellStyle name="Normal 4 5 2 19 2 3" xfId="12333"/>
    <cellStyle name="Normal 4 5 2 19 2 4" xfId="12334"/>
    <cellStyle name="Normal 4 5 2 19 3" xfId="12335"/>
    <cellStyle name="Normal 4 5 2 19 3 2" xfId="12336"/>
    <cellStyle name="Normal 4 5 2 19 3 3" xfId="12337"/>
    <cellStyle name="Normal 4 5 2 19 3 4" xfId="12338"/>
    <cellStyle name="Normal 4 5 2 19 4" xfId="12339"/>
    <cellStyle name="Normal 4 5 2 19 4 2" xfId="12340"/>
    <cellStyle name="Normal 4 5 2 19 4 3" xfId="12341"/>
    <cellStyle name="Normal 4 5 2 19 4 4" xfId="12342"/>
    <cellStyle name="Normal 4 5 2 19 5" xfId="12343"/>
    <cellStyle name="Normal 4 5 2 19 5 2" xfId="12344"/>
    <cellStyle name="Normal 4 5 2 19 5 3" xfId="12345"/>
    <cellStyle name="Normal 4 5 2 19 5 4" xfId="12346"/>
    <cellStyle name="Normal 4 5 2 19 6" xfId="12347"/>
    <cellStyle name="Normal 4 5 2 19 6 2" xfId="12348"/>
    <cellStyle name="Normal 4 5 2 19 6 3" xfId="12349"/>
    <cellStyle name="Normal 4 5 2 19 6 4" xfId="12350"/>
    <cellStyle name="Normal 4 5 2 19 7" xfId="12351"/>
    <cellStyle name="Normal 4 5 2 19 7 2" xfId="12352"/>
    <cellStyle name="Normal 4 5 2 19 7 3" xfId="12353"/>
    <cellStyle name="Normal 4 5 2 19 7 4" xfId="12354"/>
    <cellStyle name="Normal 4 5 2 19 8" xfId="12355"/>
    <cellStyle name="Normal 4 5 2 19 8 2" xfId="12356"/>
    <cellStyle name="Normal 4 5 2 19 8 3" xfId="12357"/>
    <cellStyle name="Normal 4 5 2 19 8 4" xfId="12358"/>
    <cellStyle name="Normal 4 5 2 19 9" xfId="12359"/>
    <cellStyle name="Normal 4 5 2 19 9 2" xfId="12360"/>
    <cellStyle name="Normal 4 5 2 19 9 3" xfId="12361"/>
    <cellStyle name="Normal 4 5 2 19 9 4" xfId="12362"/>
    <cellStyle name="Normal 4 5 2 2" xfId="12363"/>
    <cellStyle name="Normal 4 5 2 2 10" xfId="12364"/>
    <cellStyle name="Normal 4 5 2 2 10 2" xfId="12365"/>
    <cellStyle name="Normal 4 5 2 2 10 3" xfId="12366"/>
    <cellStyle name="Normal 4 5 2 2 10 4" xfId="12367"/>
    <cellStyle name="Normal 4 5 2 2 11" xfId="12368"/>
    <cellStyle name="Normal 4 5 2 2 11 2" xfId="12369"/>
    <cellStyle name="Normal 4 5 2 2 11 3" xfId="12370"/>
    <cellStyle name="Normal 4 5 2 2 11 4" xfId="12371"/>
    <cellStyle name="Normal 4 5 2 2 12" xfId="12372"/>
    <cellStyle name="Normal 4 5 2 2 12 2" xfId="12373"/>
    <cellStyle name="Normal 4 5 2 2 12 3" xfId="12374"/>
    <cellStyle name="Normal 4 5 2 2 12 4" xfId="12375"/>
    <cellStyle name="Normal 4 5 2 2 13" xfId="12376"/>
    <cellStyle name="Normal 4 5 2 2 13 2" xfId="12377"/>
    <cellStyle name="Normal 4 5 2 2 13 3" xfId="12378"/>
    <cellStyle name="Normal 4 5 2 2 13 4" xfId="12379"/>
    <cellStyle name="Normal 4 5 2 2 14" xfId="12380"/>
    <cellStyle name="Normal 4 5 2 2 15" xfId="12381"/>
    <cellStyle name="Normal 4 5 2 2 16" xfId="12382"/>
    <cellStyle name="Normal 4 5 2 2 2" xfId="12383"/>
    <cellStyle name="Normal 4 5 2 2 2 2" xfId="12384"/>
    <cellStyle name="Normal 4 5 2 2 2 3" xfId="12385"/>
    <cellStyle name="Normal 4 5 2 2 2 4" xfId="12386"/>
    <cellStyle name="Normal 4 5 2 2 3" xfId="12387"/>
    <cellStyle name="Normal 4 5 2 2 3 2" xfId="12388"/>
    <cellStyle name="Normal 4 5 2 2 3 3" xfId="12389"/>
    <cellStyle name="Normal 4 5 2 2 3 4" xfId="12390"/>
    <cellStyle name="Normal 4 5 2 2 4" xfId="12391"/>
    <cellStyle name="Normal 4 5 2 2 4 2" xfId="12392"/>
    <cellStyle name="Normal 4 5 2 2 4 3" xfId="12393"/>
    <cellStyle name="Normal 4 5 2 2 4 4" xfId="12394"/>
    <cellStyle name="Normal 4 5 2 2 5" xfId="12395"/>
    <cellStyle name="Normal 4 5 2 2 5 2" xfId="12396"/>
    <cellStyle name="Normal 4 5 2 2 5 3" xfId="12397"/>
    <cellStyle name="Normal 4 5 2 2 5 4" xfId="12398"/>
    <cellStyle name="Normal 4 5 2 2 6" xfId="12399"/>
    <cellStyle name="Normal 4 5 2 2 6 2" xfId="12400"/>
    <cellStyle name="Normal 4 5 2 2 6 3" xfId="12401"/>
    <cellStyle name="Normal 4 5 2 2 6 4" xfId="12402"/>
    <cellStyle name="Normal 4 5 2 2 7" xfId="12403"/>
    <cellStyle name="Normal 4 5 2 2 7 2" xfId="12404"/>
    <cellStyle name="Normal 4 5 2 2 7 3" xfId="12405"/>
    <cellStyle name="Normal 4 5 2 2 7 4" xfId="12406"/>
    <cellStyle name="Normal 4 5 2 2 8" xfId="12407"/>
    <cellStyle name="Normal 4 5 2 2 8 2" xfId="12408"/>
    <cellStyle name="Normal 4 5 2 2 8 3" xfId="12409"/>
    <cellStyle name="Normal 4 5 2 2 8 4" xfId="12410"/>
    <cellStyle name="Normal 4 5 2 2 9" xfId="12411"/>
    <cellStyle name="Normal 4 5 2 2 9 2" xfId="12412"/>
    <cellStyle name="Normal 4 5 2 2 9 3" xfId="12413"/>
    <cellStyle name="Normal 4 5 2 2 9 4" xfId="12414"/>
    <cellStyle name="Normal 4 5 2 20" xfId="12415"/>
    <cellStyle name="Normal 4 5 2 20 2" xfId="12416"/>
    <cellStyle name="Normal 4 5 2 20 3" xfId="12417"/>
    <cellStyle name="Normal 4 5 2 20 4" xfId="12418"/>
    <cellStyle name="Normal 4 5 2 21" xfId="12419"/>
    <cellStyle name="Normal 4 5 2 21 2" xfId="12420"/>
    <cellStyle name="Normal 4 5 2 21 3" xfId="12421"/>
    <cellStyle name="Normal 4 5 2 21 4" xfId="12422"/>
    <cellStyle name="Normal 4 5 2 22" xfId="12423"/>
    <cellStyle name="Normal 4 5 2 22 2" xfId="12424"/>
    <cellStyle name="Normal 4 5 2 22 3" xfId="12425"/>
    <cellStyle name="Normal 4 5 2 22 4" xfId="12426"/>
    <cellStyle name="Normal 4 5 2 23" xfId="12427"/>
    <cellStyle name="Normal 4 5 2 23 2" xfId="12428"/>
    <cellStyle name="Normal 4 5 2 23 3" xfId="12429"/>
    <cellStyle name="Normal 4 5 2 23 4" xfId="12430"/>
    <cellStyle name="Normal 4 5 2 24" xfId="12431"/>
    <cellStyle name="Normal 4 5 2 24 2" xfId="12432"/>
    <cellStyle name="Normal 4 5 2 24 3" xfId="12433"/>
    <cellStyle name="Normal 4 5 2 24 4" xfId="12434"/>
    <cellStyle name="Normal 4 5 2 25" xfId="12435"/>
    <cellStyle name="Normal 4 5 2 25 2" xfId="12436"/>
    <cellStyle name="Normal 4 5 2 25 3" xfId="12437"/>
    <cellStyle name="Normal 4 5 2 25 4" xfId="12438"/>
    <cellStyle name="Normal 4 5 2 26" xfId="12439"/>
    <cellStyle name="Normal 4 5 2 26 2" xfId="12440"/>
    <cellStyle name="Normal 4 5 2 26 3" xfId="12441"/>
    <cellStyle name="Normal 4 5 2 26 4" xfId="12442"/>
    <cellStyle name="Normal 4 5 2 27" xfId="12443"/>
    <cellStyle name="Normal 4 5 2 27 2" xfId="12444"/>
    <cellStyle name="Normal 4 5 2 27 3" xfId="12445"/>
    <cellStyle name="Normal 4 5 2 27 4" xfId="12446"/>
    <cellStyle name="Normal 4 5 2 28" xfId="12447"/>
    <cellStyle name="Normal 4 5 2 28 2" xfId="12448"/>
    <cellStyle name="Normal 4 5 2 28 3" xfId="12449"/>
    <cellStyle name="Normal 4 5 2 28 4" xfId="12450"/>
    <cellStyle name="Normal 4 5 2 29" xfId="12451"/>
    <cellStyle name="Normal 4 5 2 29 2" xfId="12452"/>
    <cellStyle name="Normal 4 5 2 29 3" xfId="12453"/>
    <cellStyle name="Normal 4 5 2 29 4" xfId="12454"/>
    <cellStyle name="Normal 4 5 2 3" xfId="12455"/>
    <cellStyle name="Normal 4 5 2 3 10" xfId="12456"/>
    <cellStyle name="Normal 4 5 2 3 10 2" xfId="12457"/>
    <cellStyle name="Normal 4 5 2 3 10 3" xfId="12458"/>
    <cellStyle name="Normal 4 5 2 3 10 4" xfId="12459"/>
    <cellStyle name="Normal 4 5 2 3 11" xfId="12460"/>
    <cellStyle name="Normal 4 5 2 3 11 2" xfId="12461"/>
    <cellStyle name="Normal 4 5 2 3 11 3" xfId="12462"/>
    <cellStyle name="Normal 4 5 2 3 11 4" xfId="12463"/>
    <cellStyle name="Normal 4 5 2 3 12" xfId="12464"/>
    <cellStyle name="Normal 4 5 2 3 12 2" xfId="12465"/>
    <cellStyle name="Normal 4 5 2 3 12 3" xfId="12466"/>
    <cellStyle name="Normal 4 5 2 3 12 4" xfId="12467"/>
    <cellStyle name="Normal 4 5 2 3 13" xfId="12468"/>
    <cellStyle name="Normal 4 5 2 3 13 2" xfId="12469"/>
    <cellStyle name="Normal 4 5 2 3 13 3" xfId="12470"/>
    <cellStyle name="Normal 4 5 2 3 13 4" xfId="12471"/>
    <cellStyle name="Normal 4 5 2 3 14" xfId="12472"/>
    <cellStyle name="Normal 4 5 2 3 15" xfId="12473"/>
    <cellStyle name="Normal 4 5 2 3 16" xfId="12474"/>
    <cellStyle name="Normal 4 5 2 3 2" xfId="12475"/>
    <cellStyle name="Normal 4 5 2 3 2 2" xfId="12476"/>
    <cellStyle name="Normal 4 5 2 3 2 3" xfId="12477"/>
    <cellStyle name="Normal 4 5 2 3 2 4" xfId="12478"/>
    <cellStyle name="Normal 4 5 2 3 3" xfId="12479"/>
    <cellStyle name="Normal 4 5 2 3 3 2" xfId="12480"/>
    <cellStyle name="Normal 4 5 2 3 3 3" xfId="12481"/>
    <cellStyle name="Normal 4 5 2 3 3 4" xfId="12482"/>
    <cellStyle name="Normal 4 5 2 3 4" xfId="12483"/>
    <cellStyle name="Normal 4 5 2 3 4 2" xfId="12484"/>
    <cellStyle name="Normal 4 5 2 3 4 3" xfId="12485"/>
    <cellStyle name="Normal 4 5 2 3 4 4" xfId="12486"/>
    <cellStyle name="Normal 4 5 2 3 5" xfId="12487"/>
    <cellStyle name="Normal 4 5 2 3 5 2" xfId="12488"/>
    <cellStyle name="Normal 4 5 2 3 5 3" xfId="12489"/>
    <cellStyle name="Normal 4 5 2 3 5 4" xfId="12490"/>
    <cellStyle name="Normal 4 5 2 3 6" xfId="12491"/>
    <cellStyle name="Normal 4 5 2 3 6 2" xfId="12492"/>
    <cellStyle name="Normal 4 5 2 3 6 3" xfId="12493"/>
    <cellStyle name="Normal 4 5 2 3 6 4" xfId="12494"/>
    <cellStyle name="Normal 4 5 2 3 7" xfId="12495"/>
    <cellStyle name="Normal 4 5 2 3 7 2" xfId="12496"/>
    <cellStyle name="Normal 4 5 2 3 7 3" xfId="12497"/>
    <cellStyle name="Normal 4 5 2 3 7 4" xfId="12498"/>
    <cellStyle name="Normal 4 5 2 3 8" xfId="12499"/>
    <cellStyle name="Normal 4 5 2 3 8 2" xfId="12500"/>
    <cellStyle name="Normal 4 5 2 3 8 3" xfId="12501"/>
    <cellStyle name="Normal 4 5 2 3 8 4" xfId="12502"/>
    <cellStyle name="Normal 4 5 2 3 9" xfId="12503"/>
    <cellStyle name="Normal 4 5 2 3 9 2" xfId="12504"/>
    <cellStyle name="Normal 4 5 2 3 9 3" xfId="12505"/>
    <cellStyle name="Normal 4 5 2 3 9 4" xfId="12506"/>
    <cellStyle name="Normal 4 5 2 30" xfId="12507"/>
    <cellStyle name="Normal 4 5 2 30 2" xfId="12508"/>
    <cellStyle name="Normal 4 5 2 30 3" xfId="12509"/>
    <cellStyle name="Normal 4 5 2 30 4" xfId="12510"/>
    <cellStyle name="Normal 4 5 2 31" xfId="12511"/>
    <cellStyle name="Normal 4 5 2 31 2" xfId="12512"/>
    <cellStyle name="Normal 4 5 2 31 3" xfId="12513"/>
    <cellStyle name="Normal 4 5 2 31 4" xfId="12514"/>
    <cellStyle name="Normal 4 5 2 32" xfId="12515"/>
    <cellStyle name="Normal 4 5 2 33" xfId="12516"/>
    <cellStyle name="Normal 4 5 2 34" xfId="12517"/>
    <cellStyle name="Normal 4 5 2 4" xfId="12518"/>
    <cellStyle name="Normal 4 5 2 4 10" xfId="12519"/>
    <cellStyle name="Normal 4 5 2 4 10 2" xfId="12520"/>
    <cellStyle name="Normal 4 5 2 4 10 3" xfId="12521"/>
    <cellStyle name="Normal 4 5 2 4 10 4" xfId="12522"/>
    <cellStyle name="Normal 4 5 2 4 11" xfId="12523"/>
    <cellStyle name="Normal 4 5 2 4 11 2" xfId="12524"/>
    <cellStyle name="Normal 4 5 2 4 11 3" xfId="12525"/>
    <cellStyle name="Normal 4 5 2 4 11 4" xfId="12526"/>
    <cellStyle name="Normal 4 5 2 4 12" xfId="12527"/>
    <cellStyle name="Normal 4 5 2 4 12 2" xfId="12528"/>
    <cellStyle name="Normal 4 5 2 4 12 3" xfId="12529"/>
    <cellStyle name="Normal 4 5 2 4 12 4" xfId="12530"/>
    <cellStyle name="Normal 4 5 2 4 13" xfId="12531"/>
    <cellStyle name="Normal 4 5 2 4 13 2" xfId="12532"/>
    <cellStyle name="Normal 4 5 2 4 13 3" xfId="12533"/>
    <cellStyle name="Normal 4 5 2 4 13 4" xfId="12534"/>
    <cellStyle name="Normal 4 5 2 4 14" xfId="12535"/>
    <cellStyle name="Normal 4 5 2 4 15" xfId="12536"/>
    <cellStyle name="Normal 4 5 2 4 16" xfId="12537"/>
    <cellStyle name="Normal 4 5 2 4 2" xfId="12538"/>
    <cellStyle name="Normal 4 5 2 4 2 2" xfId="12539"/>
    <cellStyle name="Normal 4 5 2 4 2 3" xfId="12540"/>
    <cellStyle name="Normal 4 5 2 4 2 4" xfId="12541"/>
    <cellStyle name="Normal 4 5 2 4 3" xfId="12542"/>
    <cellStyle name="Normal 4 5 2 4 3 2" xfId="12543"/>
    <cellStyle name="Normal 4 5 2 4 3 3" xfId="12544"/>
    <cellStyle name="Normal 4 5 2 4 3 4" xfId="12545"/>
    <cellStyle name="Normal 4 5 2 4 4" xfId="12546"/>
    <cellStyle name="Normal 4 5 2 4 4 2" xfId="12547"/>
    <cellStyle name="Normal 4 5 2 4 4 3" xfId="12548"/>
    <cellStyle name="Normal 4 5 2 4 4 4" xfId="12549"/>
    <cellStyle name="Normal 4 5 2 4 5" xfId="12550"/>
    <cellStyle name="Normal 4 5 2 4 5 2" xfId="12551"/>
    <cellStyle name="Normal 4 5 2 4 5 3" xfId="12552"/>
    <cellStyle name="Normal 4 5 2 4 5 4" xfId="12553"/>
    <cellStyle name="Normal 4 5 2 4 6" xfId="12554"/>
    <cellStyle name="Normal 4 5 2 4 6 2" xfId="12555"/>
    <cellStyle name="Normal 4 5 2 4 6 3" xfId="12556"/>
    <cellStyle name="Normal 4 5 2 4 6 4" xfId="12557"/>
    <cellStyle name="Normal 4 5 2 4 7" xfId="12558"/>
    <cellStyle name="Normal 4 5 2 4 7 2" xfId="12559"/>
    <cellStyle name="Normal 4 5 2 4 7 3" xfId="12560"/>
    <cellStyle name="Normal 4 5 2 4 7 4" xfId="12561"/>
    <cellStyle name="Normal 4 5 2 4 8" xfId="12562"/>
    <cellStyle name="Normal 4 5 2 4 8 2" xfId="12563"/>
    <cellStyle name="Normal 4 5 2 4 8 3" xfId="12564"/>
    <cellStyle name="Normal 4 5 2 4 8 4" xfId="12565"/>
    <cellStyle name="Normal 4 5 2 4 9" xfId="12566"/>
    <cellStyle name="Normal 4 5 2 4 9 2" xfId="12567"/>
    <cellStyle name="Normal 4 5 2 4 9 3" xfId="12568"/>
    <cellStyle name="Normal 4 5 2 4 9 4" xfId="12569"/>
    <cellStyle name="Normal 4 5 2 5" xfId="12570"/>
    <cellStyle name="Normal 4 5 2 5 10" xfId="12571"/>
    <cellStyle name="Normal 4 5 2 5 10 2" xfId="12572"/>
    <cellStyle name="Normal 4 5 2 5 10 3" xfId="12573"/>
    <cellStyle name="Normal 4 5 2 5 10 4" xfId="12574"/>
    <cellStyle name="Normal 4 5 2 5 11" xfId="12575"/>
    <cellStyle name="Normal 4 5 2 5 11 2" xfId="12576"/>
    <cellStyle name="Normal 4 5 2 5 11 3" xfId="12577"/>
    <cellStyle name="Normal 4 5 2 5 11 4" xfId="12578"/>
    <cellStyle name="Normal 4 5 2 5 12" xfId="12579"/>
    <cellStyle name="Normal 4 5 2 5 12 2" xfId="12580"/>
    <cellStyle name="Normal 4 5 2 5 12 3" xfId="12581"/>
    <cellStyle name="Normal 4 5 2 5 12 4" xfId="12582"/>
    <cellStyle name="Normal 4 5 2 5 13" xfId="12583"/>
    <cellStyle name="Normal 4 5 2 5 13 2" xfId="12584"/>
    <cellStyle name="Normal 4 5 2 5 13 3" xfId="12585"/>
    <cellStyle name="Normal 4 5 2 5 13 4" xfId="12586"/>
    <cellStyle name="Normal 4 5 2 5 14" xfId="12587"/>
    <cellStyle name="Normal 4 5 2 5 15" xfId="12588"/>
    <cellStyle name="Normal 4 5 2 5 16" xfId="12589"/>
    <cellStyle name="Normal 4 5 2 5 2" xfId="12590"/>
    <cellStyle name="Normal 4 5 2 5 2 2" xfId="12591"/>
    <cellStyle name="Normal 4 5 2 5 2 3" xfId="12592"/>
    <cellStyle name="Normal 4 5 2 5 2 4" xfId="12593"/>
    <cellStyle name="Normal 4 5 2 5 3" xfId="12594"/>
    <cellStyle name="Normal 4 5 2 5 3 2" xfId="12595"/>
    <cellStyle name="Normal 4 5 2 5 3 3" xfId="12596"/>
    <cellStyle name="Normal 4 5 2 5 3 4" xfId="12597"/>
    <cellStyle name="Normal 4 5 2 5 4" xfId="12598"/>
    <cellStyle name="Normal 4 5 2 5 4 2" xfId="12599"/>
    <cellStyle name="Normal 4 5 2 5 4 3" xfId="12600"/>
    <cellStyle name="Normal 4 5 2 5 4 4" xfId="12601"/>
    <cellStyle name="Normal 4 5 2 5 5" xfId="12602"/>
    <cellStyle name="Normal 4 5 2 5 5 2" xfId="12603"/>
    <cellStyle name="Normal 4 5 2 5 5 3" xfId="12604"/>
    <cellStyle name="Normal 4 5 2 5 5 4" xfId="12605"/>
    <cellStyle name="Normal 4 5 2 5 6" xfId="12606"/>
    <cellStyle name="Normal 4 5 2 5 6 2" xfId="12607"/>
    <cellStyle name="Normal 4 5 2 5 6 3" xfId="12608"/>
    <cellStyle name="Normal 4 5 2 5 6 4" xfId="12609"/>
    <cellStyle name="Normal 4 5 2 5 7" xfId="12610"/>
    <cellStyle name="Normal 4 5 2 5 7 2" xfId="12611"/>
    <cellStyle name="Normal 4 5 2 5 7 3" xfId="12612"/>
    <cellStyle name="Normal 4 5 2 5 7 4" xfId="12613"/>
    <cellStyle name="Normal 4 5 2 5 8" xfId="12614"/>
    <cellStyle name="Normal 4 5 2 5 8 2" xfId="12615"/>
    <cellStyle name="Normal 4 5 2 5 8 3" xfId="12616"/>
    <cellStyle name="Normal 4 5 2 5 8 4" xfId="12617"/>
    <cellStyle name="Normal 4 5 2 5 9" xfId="12618"/>
    <cellStyle name="Normal 4 5 2 5 9 2" xfId="12619"/>
    <cellStyle name="Normal 4 5 2 5 9 3" xfId="12620"/>
    <cellStyle name="Normal 4 5 2 5 9 4" xfId="12621"/>
    <cellStyle name="Normal 4 5 2 6" xfId="12622"/>
    <cellStyle name="Normal 4 5 2 6 10" xfId="12623"/>
    <cellStyle name="Normal 4 5 2 6 10 2" xfId="12624"/>
    <cellStyle name="Normal 4 5 2 6 10 3" xfId="12625"/>
    <cellStyle name="Normal 4 5 2 6 10 4" xfId="12626"/>
    <cellStyle name="Normal 4 5 2 6 11" xfId="12627"/>
    <cellStyle name="Normal 4 5 2 6 11 2" xfId="12628"/>
    <cellStyle name="Normal 4 5 2 6 11 3" xfId="12629"/>
    <cellStyle name="Normal 4 5 2 6 11 4" xfId="12630"/>
    <cellStyle name="Normal 4 5 2 6 12" xfId="12631"/>
    <cellStyle name="Normal 4 5 2 6 12 2" xfId="12632"/>
    <cellStyle name="Normal 4 5 2 6 12 3" xfId="12633"/>
    <cellStyle name="Normal 4 5 2 6 12 4" xfId="12634"/>
    <cellStyle name="Normal 4 5 2 6 13" xfId="12635"/>
    <cellStyle name="Normal 4 5 2 6 13 2" xfId="12636"/>
    <cellStyle name="Normal 4 5 2 6 13 3" xfId="12637"/>
    <cellStyle name="Normal 4 5 2 6 13 4" xfId="12638"/>
    <cellStyle name="Normal 4 5 2 6 14" xfId="12639"/>
    <cellStyle name="Normal 4 5 2 6 15" xfId="12640"/>
    <cellStyle name="Normal 4 5 2 6 16" xfId="12641"/>
    <cellStyle name="Normal 4 5 2 6 2" xfId="12642"/>
    <cellStyle name="Normal 4 5 2 6 2 2" xfId="12643"/>
    <cellStyle name="Normal 4 5 2 6 2 3" xfId="12644"/>
    <cellStyle name="Normal 4 5 2 6 2 4" xfId="12645"/>
    <cellStyle name="Normal 4 5 2 6 3" xfId="12646"/>
    <cellStyle name="Normal 4 5 2 6 3 2" xfId="12647"/>
    <cellStyle name="Normal 4 5 2 6 3 3" xfId="12648"/>
    <cellStyle name="Normal 4 5 2 6 3 4" xfId="12649"/>
    <cellStyle name="Normal 4 5 2 6 4" xfId="12650"/>
    <cellStyle name="Normal 4 5 2 6 4 2" xfId="12651"/>
    <cellStyle name="Normal 4 5 2 6 4 3" xfId="12652"/>
    <cellStyle name="Normal 4 5 2 6 4 4" xfId="12653"/>
    <cellStyle name="Normal 4 5 2 6 5" xfId="12654"/>
    <cellStyle name="Normal 4 5 2 6 5 2" xfId="12655"/>
    <cellStyle name="Normal 4 5 2 6 5 3" xfId="12656"/>
    <cellStyle name="Normal 4 5 2 6 5 4" xfId="12657"/>
    <cellStyle name="Normal 4 5 2 6 6" xfId="12658"/>
    <cellStyle name="Normal 4 5 2 6 6 2" xfId="12659"/>
    <cellStyle name="Normal 4 5 2 6 6 3" xfId="12660"/>
    <cellStyle name="Normal 4 5 2 6 6 4" xfId="12661"/>
    <cellStyle name="Normal 4 5 2 6 7" xfId="12662"/>
    <cellStyle name="Normal 4 5 2 6 7 2" xfId="12663"/>
    <cellStyle name="Normal 4 5 2 6 7 3" xfId="12664"/>
    <cellStyle name="Normal 4 5 2 6 7 4" xfId="12665"/>
    <cellStyle name="Normal 4 5 2 6 8" xfId="12666"/>
    <cellStyle name="Normal 4 5 2 6 8 2" xfId="12667"/>
    <cellStyle name="Normal 4 5 2 6 8 3" xfId="12668"/>
    <cellStyle name="Normal 4 5 2 6 8 4" xfId="12669"/>
    <cellStyle name="Normal 4 5 2 6 9" xfId="12670"/>
    <cellStyle name="Normal 4 5 2 6 9 2" xfId="12671"/>
    <cellStyle name="Normal 4 5 2 6 9 3" xfId="12672"/>
    <cellStyle name="Normal 4 5 2 6 9 4" xfId="12673"/>
    <cellStyle name="Normal 4 5 2 7" xfId="12674"/>
    <cellStyle name="Normal 4 5 2 7 10" xfId="12675"/>
    <cellStyle name="Normal 4 5 2 7 10 2" xfId="12676"/>
    <cellStyle name="Normal 4 5 2 7 10 3" xfId="12677"/>
    <cellStyle name="Normal 4 5 2 7 10 4" xfId="12678"/>
    <cellStyle name="Normal 4 5 2 7 11" xfId="12679"/>
    <cellStyle name="Normal 4 5 2 7 11 2" xfId="12680"/>
    <cellStyle name="Normal 4 5 2 7 11 3" xfId="12681"/>
    <cellStyle name="Normal 4 5 2 7 11 4" xfId="12682"/>
    <cellStyle name="Normal 4 5 2 7 12" xfId="12683"/>
    <cellStyle name="Normal 4 5 2 7 12 2" xfId="12684"/>
    <cellStyle name="Normal 4 5 2 7 12 3" xfId="12685"/>
    <cellStyle name="Normal 4 5 2 7 12 4" xfId="12686"/>
    <cellStyle name="Normal 4 5 2 7 13" xfId="12687"/>
    <cellStyle name="Normal 4 5 2 7 13 2" xfId="12688"/>
    <cellStyle name="Normal 4 5 2 7 13 3" xfId="12689"/>
    <cellStyle name="Normal 4 5 2 7 13 4" xfId="12690"/>
    <cellStyle name="Normal 4 5 2 7 14" xfId="12691"/>
    <cellStyle name="Normal 4 5 2 7 15" xfId="12692"/>
    <cellStyle name="Normal 4 5 2 7 16" xfId="12693"/>
    <cellStyle name="Normal 4 5 2 7 2" xfId="12694"/>
    <cellStyle name="Normal 4 5 2 7 2 2" xfId="12695"/>
    <cellStyle name="Normal 4 5 2 7 2 3" xfId="12696"/>
    <cellStyle name="Normal 4 5 2 7 2 4" xfId="12697"/>
    <cellStyle name="Normal 4 5 2 7 3" xfId="12698"/>
    <cellStyle name="Normal 4 5 2 7 3 2" xfId="12699"/>
    <cellStyle name="Normal 4 5 2 7 3 3" xfId="12700"/>
    <cellStyle name="Normal 4 5 2 7 3 4" xfId="12701"/>
    <cellStyle name="Normal 4 5 2 7 4" xfId="12702"/>
    <cellStyle name="Normal 4 5 2 7 4 2" xfId="12703"/>
    <cellStyle name="Normal 4 5 2 7 4 3" xfId="12704"/>
    <cellStyle name="Normal 4 5 2 7 4 4" xfId="12705"/>
    <cellStyle name="Normal 4 5 2 7 5" xfId="12706"/>
    <cellStyle name="Normal 4 5 2 7 5 2" xfId="12707"/>
    <cellStyle name="Normal 4 5 2 7 5 3" xfId="12708"/>
    <cellStyle name="Normal 4 5 2 7 5 4" xfId="12709"/>
    <cellStyle name="Normal 4 5 2 7 6" xfId="12710"/>
    <cellStyle name="Normal 4 5 2 7 6 2" xfId="12711"/>
    <cellStyle name="Normal 4 5 2 7 6 3" xfId="12712"/>
    <cellStyle name="Normal 4 5 2 7 6 4" xfId="12713"/>
    <cellStyle name="Normal 4 5 2 7 7" xfId="12714"/>
    <cellStyle name="Normal 4 5 2 7 7 2" xfId="12715"/>
    <cellStyle name="Normal 4 5 2 7 7 3" xfId="12716"/>
    <cellStyle name="Normal 4 5 2 7 7 4" xfId="12717"/>
    <cellStyle name="Normal 4 5 2 7 8" xfId="12718"/>
    <cellStyle name="Normal 4 5 2 7 8 2" xfId="12719"/>
    <cellStyle name="Normal 4 5 2 7 8 3" xfId="12720"/>
    <cellStyle name="Normal 4 5 2 7 8 4" xfId="12721"/>
    <cellStyle name="Normal 4 5 2 7 9" xfId="12722"/>
    <cellStyle name="Normal 4 5 2 7 9 2" xfId="12723"/>
    <cellStyle name="Normal 4 5 2 7 9 3" xfId="12724"/>
    <cellStyle name="Normal 4 5 2 7 9 4" xfId="12725"/>
    <cellStyle name="Normal 4 5 2 8" xfId="12726"/>
    <cellStyle name="Normal 4 5 2 8 10" xfId="12727"/>
    <cellStyle name="Normal 4 5 2 8 10 2" xfId="12728"/>
    <cellStyle name="Normal 4 5 2 8 10 3" xfId="12729"/>
    <cellStyle name="Normal 4 5 2 8 10 4" xfId="12730"/>
    <cellStyle name="Normal 4 5 2 8 11" xfId="12731"/>
    <cellStyle name="Normal 4 5 2 8 11 2" xfId="12732"/>
    <cellStyle name="Normal 4 5 2 8 11 3" xfId="12733"/>
    <cellStyle name="Normal 4 5 2 8 11 4" xfId="12734"/>
    <cellStyle name="Normal 4 5 2 8 12" xfId="12735"/>
    <cellStyle name="Normal 4 5 2 8 12 2" xfId="12736"/>
    <cellStyle name="Normal 4 5 2 8 12 3" xfId="12737"/>
    <cellStyle name="Normal 4 5 2 8 12 4" xfId="12738"/>
    <cellStyle name="Normal 4 5 2 8 13" xfId="12739"/>
    <cellStyle name="Normal 4 5 2 8 13 2" xfId="12740"/>
    <cellStyle name="Normal 4 5 2 8 13 3" xfId="12741"/>
    <cellStyle name="Normal 4 5 2 8 13 4" xfId="12742"/>
    <cellStyle name="Normal 4 5 2 8 14" xfId="12743"/>
    <cellStyle name="Normal 4 5 2 8 15" xfId="12744"/>
    <cellStyle name="Normal 4 5 2 8 16" xfId="12745"/>
    <cellStyle name="Normal 4 5 2 8 2" xfId="12746"/>
    <cellStyle name="Normal 4 5 2 8 2 2" xfId="12747"/>
    <cellStyle name="Normal 4 5 2 8 2 3" xfId="12748"/>
    <cellStyle name="Normal 4 5 2 8 2 4" xfId="12749"/>
    <cellStyle name="Normal 4 5 2 8 3" xfId="12750"/>
    <cellStyle name="Normal 4 5 2 8 3 2" xfId="12751"/>
    <cellStyle name="Normal 4 5 2 8 3 3" xfId="12752"/>
    <cellStyle name="Normal 4 5 2 8 3 4" xfId="12753"/>
    <cellStyle name="Normal 4 5 2 8 4" xfId="12754"/>
    <cellStyle name="Normal 4 5 2 8 4 2" xfId="12755"/>
    <cellStyle name="Normal 4 5 2 8 4 3" xfId="12756"/>
    <cellStyle name="Normal 4 5 2 8 4 4" xfId="12757"/>
    <cellStyle name="Normal 4 5 2 8 5" xfId="12758"/>
    <cellStyle name="Normal 4 5 2 8 5 2" xfId="12759"/>
    <cellStyle name="Normal 4 5 2 8 5 3" xfId="12760"/>
    <cellStyle name="Normal 4 5 2 8 5 4" xfId="12761"/>
    <cellStyle name="Normal 4 5 2 8 6" xfId="12762"/>
    <cellStyle name="Normal 4 5 2 8 6 2" xfId="12763"/>
    <cellStyle name="Normal 4 5 2 8 6 3" xfId="12764"/>
    <cellStyle name="Normal 4 5 2 8 6 4" xfId="12765"/>
    <cellStyle name="Normal 4 5 2 8 7" xfId="12766"/>
    <cellStyle name="Normal 4 5 2 8 7 2" xfId="12767"/>
    <cellStyle name="Normal 4 5 2 8 7 3" xfId="12768"/>
    <cellStyle name="Normal 4 5 2 8 7 4" xfId="12769"/>
    <cellStyle name="Normal 4 5 2 8 8" xfId="12770"/>
    <cellStyle name="Normal 4 5 2 8 8 2" xfId="12771"/>
    <cellStyle name="Normal 4 5 2 8 8 3" xfId="12772"/>
    <cellStyle name="Normal 4 5 2 8 8 4" xfId="12773"/>
    <cellStyle name="Normal 4 5 2 8 9" xfId="12774"/>
    <cellStyle name="Normal 4 5 2 8 9 2" xfId="12775"/>
    <cellStyle name="Normal 4 5 2 8 9 3" xfId="12776"/>
    <cellStyle name="Normal 4 5 2 8 9 4" xfId="12777"/>
    <cellStyle name="Normal 4 5 2 9" xfId="12778"/>
    <cellStyle name="Normal 4 5 2 9 10" xfId="12779"/>
    <cellStyle name="Normal 4 5 2 9 10 2" xfId="12780"/>
    <cellStyle name="Normal 4 5 2 9 10 3" xfId="12781"/>
    <cellStyle name="Normal 4 5 2 9 10 4" xfId="12782"/>
    <cellStyle name="Normal 4 5 2 9 11" xfId="12783"/>
    <cellStyle name="Normal 4 5 2 9 11 2" xfId="12784"/>
    <cellStyle name="Normal 4 5 2 9 11 3" xfId="12785"/>
    <cellStyle name="Normal 4 5 2 9 11 4" xfId="12786"/>
    <cellStyle name="Normal 4 5 2 9 12" xfId="12787"/>
    <cellStyle name="Normal 4 5 2 9 12 2" xfId="12788"/>
    <cellStyle name="Normal 4 5 2 9 12 3" xfId="12789"/>
    <cellStyle name="Normal 4 5 2 9 12 4" xfId="12790"/>
    <cellStyle name="Normal 4 5 2 9 13" xfId="12791"/>
    <cellStyle name="Normal 4 5 2 9 13 2" xfId="12792"/>
    <cellStyle name="Normal 4 5 2 9 13 3" xfId="12793"/>
    <cellStyle name="Normal 4 5 2 9 13 4" xfId="12794"/>
    <cellStyle name="Normal 4 5 2 9 14" xfId="12795"/>
    <cellStyle name="Normal 4 5 2 9 15" xfId="12796"/>
    <cellStyle name="Normal 4 5 2 9 16" xfId="12797"/>
    <cellStyle name="Normal 4 5 2 9 2" xfId="12798"/>
    <cellStyle name="Normal 4 5 2 9 2 2" xfId="12799"/>
    <cellStyle name="Normal 4 5 2 9 2 3" xfId="12800"/>
    <cellStyle name="Normal 4 5 2 9 2 4" xfId="12801"/>
    <cellStyle name="Normal 4 5 2 9 3" xfId="12802"/>
    <cellStyle name="Normal 4 5 2 9 3 2" xfId="12803"/>
    <cellStyle name="Normal 4 5 2 9 3 3" xfId="12804"/>
    <cellStyle name="Normal 4 5 2 9 3 4" xfId="12805"/>
    <cellStyle name="Normal 4 5 2 9 4" xfId="12806"/>
    <cellStyle name="Normal 4 5 2 9 4 2" xfId="12807"/>
    <cellStyle name="Normal 4 5 2 9 4 3" xfId="12808"/>
    <cellStyle name="Normal 4 5 2 9 4 4" xfId="12809"/>
    <cellStyle name="Normal 4 5 2 9 5" xfId="12810"/>
    <cellStyle name="Normal 4 5 2 9 5 2" xfId="12811"/>
    <cellStyle name="Normal 4 5 2 9 5 3" xfId="12812"/>
    <cellStyle name="Normal 4 5 2 9 5 4" xfId="12813"/>
    <cellStyle name="Normal 4 5 2 9 6" xfId="12814"/>
    <cellStyle name="Normal 4 5 2 9 6 2" xfId="12815"/>
    <cellStyle name="Normal 4 5 2 9 6 3" xfId="12816"/>
    <cellStyle name="Normal 4 5 2 9 6 4" xfId="12817"/>
    <cellStyle name="Normal 4 5 2 9 7" xfId="12818"/>
    <cellStyle name="Normal 4 5 2 9 7 2" xfId="12819"/>
    <cellStyle name="Normal 4 5 2 9 7 3" xfId="12820"/>
    <cellStyle name="Normal 4 5 2 9 7 4" xfId="12821"/>
    <cellStyle name="Normal 4 5 2 9 8" xfId="12822"/>
    <cellStyle name="Normal 4 5 2 9 8 2" xfId="12823"/>
    <cellStyle name="Normal 4 5 2 9 8 3" xfId="12824"/>
    <cellStyle name="Normal 4 5 2 9 8 4" xfId="12825"/>
    <cellStyle name="Normal 4 5 2 9 9" xfId="12826"/>
    <cellStyle name="Normal 4 5 2 9 9 2" xfId="12827"/>
    <cellStyle name="Normal 4 5 2 9 9 3" xfId="12828"/>
    <cellStyle name="Normal 4 5 2 9 9 4" xfId="12829"/>
    <cellStyle name="Normal 4 5 20" xfId="12830"/>
    <cellStyle name="Normal 4 5 20 10" xfId="12831"/>
    <cellStyle name="Normal 4 5 20 10 2" xfId="12832"/>
    <cellStyle name="Normal 4 5 20 10 3" xfId="12833"/>
    <cellStyle name="Normal 4 5 20 10 4" xfId="12834"/>
    <cellStyle name="Normal 4 5 20 11" xfId="12835"/>
    <cellStyle name="Normal 4 5 20 11 2" xfId="12836"/>
    <cellStyle name="Normal 4 5 20 11 3" xfId="12837"/>
    <cellStyle name="Normal 4 5 20 11 4" xfId="12838"/>
    <cellStyle name="Normal 4 5 20 12" xfId="12839"/>
    <cellStyle name="Normal 4 5 20 12 2" xfId="12840"/>
    <cellStyle name="Normal 4 5 20 12 3" xfId="12841"/>
    <cellStyle name="Normal 4 5 20 12 4" xfId="12842"/>
    <cellStyle name="Normal 4 5 20 13" xfId="12843"/>
    <cellStyle name="Normal 4 5 20 13 2" xfId="12844"/>
    <cellStyle name="Normal 4 5 20 13 3" xfId="12845"/>
    <cellStyle name="Normal 4 5 20 13 4" xfId="12846"/>
    <cellStyle name="Normal 4 5 20 14" xfId="12847"/>
    <cellStyle name="Normal 4 5 20 15" xfId="12848"/>
    <cellStyle name="Normal 4 5 20 16" xfId="12849"/>
    <cellStyle name="Normal 4 5 20 2" xfId="12850"/>
    <cellStyle name="Normal 4 5 20 2 2" xfId="12851"/>
    <cellStyle name="Normal 4 5 20 2 3" xfId="12852"/>
    <cellStyle name="Normal 4 5 20 2 4" xfId="12853"/>
    <cellStyle name="Normal 4 5 20 3" xfId="12854"/>
    <cellStyle name="Normal 4 5 20 3 2" xfId="12855"/>
    <cellStyle name="Normal 4 5 20 3 3" xfId="12856"/>
    <cellStyle name="Normal 4 5 20 3 4" xfId="12857"/>
    <cellStyle name="Normal 4 5 20 4" xfId="12858"/>
    <cellStyle name="Normal 4 5 20 4 2" xfId="12859"/>
    <cellStyle name="Normal 4 5 20 4 3" xfId="12860"/>
    <cellStyle name="Normal 4 5 20 4 4" xfId="12861"/>
    <cellStyle name="Normal 4 5 20 5" xfId="12862"/>
    <cellStyle name="Normal 4 5 20 5 2" xfId="12863"/>
    <cellStyle name="Normal 4 5 20 5 3" xfId="12864"/>
    <cellStyle name="Normal 4 5 20 5 4" xfId="12865"/>
    <cellStyle name="Normal 4 5 20 6" xfId="12866"/>
    <cellStyle name="Normal 4 5 20 6 2" xfId="12867"/>
    <cellStyle name="Normal 4 5 20 6 3" xfId="12868"/>
    <cellStyle name="Normal 4 5 20 6 4" xfId="12869"/>
    <cellStyle name="Normal 4 5 20 7" xfId="12870"/>
    <cellStyle name="Normal 4 5 20 7 2" xfId="12871"/>
    <cellStyle name="Normal 4 5 20 7 3" xfId="12872"/>
    <cellStyle name="Normal 4 5 20 7 4" xfId="12873"/>
    <cellStyle name="Normal 4 5 20 8" xfId="12874"/>
    <cellStyle name="Normal 4 5 20 8 2" xfId="12875"/>
    <cellStyle name="Normal 4 5 20 8 3" xfId="12876"/>
    <cellStyle name="Normal 4 5 20 8 4" xfId="12877"/>
    <cellStyle name="Normal 4 5 20 9" xfId="12878"/>
    <cellStyle name="Normal 4 5 20 9 2" xfId="12879"/>
    <cellStyle name="Normal 4 5 20 9 3" xfId="12880"/>
    <cellStyle name="Normal 4 5 20 9 4" xfId="12881"/>
    <cellStyle name="Normal 4 5 21" xfId="12882"/>
    <cellStyle name="Normal 4 5 21 2" xfId="12883"/>
    <cellStyle name="Normal 4 5 21 3" xfId="12884"/>
    <cellStyle name="Normal 4 5 21 4" xfId="12885"/>
    <cellStyle name="Normal 4 5 22" xfId="12886"/>
    <cellStyle name="Normal 4 5 22 2" xfId="12887"/>
    <cellStyle name="Normal 4 5 22 3" xfId="12888"/>
    <cellStyle name="Normal 4 5 22 4" xfId="12889"/>
    <cellStyle name="Normal 4 5 23" xfId="12890"/>
    <cellStyle name="Normal 4 5 23 2" xfId="12891"/>
    <cellStyle name="Normal 4 5 23 3" xfId="12892"/>
    <cellStyle name="Normal 4 5 23 4" xfId="12893"/>
    <cellStyle name="Normal 4 5 24" xfId="12894"/>
    <cellStyle name="Normal 4 5 24 2" xfId="12895"/>
    <cellStyle name="Normal 4 5 24 3" xfId="12896"/>
    <cellStyle name="Normal 4 5 24 4" xfId="12897"/>
    <cellStyle name="Normal 4 5 25" xfId="12898"/>
    <cellStyle name="Normal 4 5 25 2" xfId="12899"/>
    <cellStyle name="Normal 4 5 25 3" xfId="12900"/>
    <cellStyle name="Normal 4 5 25 4" xfId="12901"/>
    <cellStyle name="Normal 4 5 26" xfId="12902"/>
    <cellStyle name="Normal 4 5 26 2" xfId="12903"/>
    <cellStyle name="Normal 4 5 26 3" xfId="12904"/>
    <cellStyle name="Normal 4 5 26 4" xfId="12905"/>
    <cellStyle name="Normal 4 5 27" xfId="12906"/>
    <cellStyle name="Normal 4 5 27 2" xfId="12907"/>
    <cellStyle name="Normal 4 5 27 3" xfId="12908"/>
    <cellStyle name="Normal 4 5 27 4" xfId="12909"/>
    <cellStyle name="Normal 4 5 28" xfId="12910"/>
    <cellStyle name="Normal 4 5 28 2" xfId="12911"/>
    <cellStyle name="Normal 4 5 28 3" xfId="12912"/>
    <cellStyle name="Normal 4 5 28 4" xfId="12913"/>
    <cellStyle name="Normal 4 5 29" xfId="12914"/>
    <cellStyle name="Normal 4 5 29 2" xfId="12915"/>
    <cellStyle name="Normal 4 5 29 3" xfId="12916"/>
    <cellStyle name="Normal 4 5 29 4" xfId="12917"/>
    <cellStyle name="Normal 4 5 3" xfId="12918"/>
    <cellStyle name="Normal 4 5 3 10" xfId="12919"/>
    <cellStyle name="Normal 4 5 3 10 2" xfId="12920"/>
    <cellStyle name="Normal 4 5 3 10 3" xfId="12921"/>
    <cellStyle name="Normal 4 5 3 10 4" xfId="12922"/>
    <cellStyle name="Normal 4 5 3 11" xfId="12923"/>
    <cellStyle name="Normal 4 5 3 11 2" xfId="12924"/>
    <cellStyle name="Normal 4 5 3 11 3" xfId="12925"/>
    <cellStyle name="Normal 4 5 3 11 4" xfId="12926"/>
    <cellStyle name="Normal 4 5 3 12" xfId="12927"/>
    <cellStyle name="Normal 4 5 3 12 2" xfId="12928"/>
    <cellStyle name="Normal 4 5 3 12 3" xfId="12929"/>
    <cellStyle name="Normal 4 5 3 12 4" xfId="12930"/>
    <cellStyle name="Normal 4 5 3 13" xfId="12931"/>
    <cellStyle name="Normal 4 5 3 13 2" xfId="12932"/>
    <cellStyle name="Normal 4 5 3 13 3" xfId="12933"/>
    <cellStyle name="Normal 4 5 3 13 4" xfId="12934"/>
    <cellStyle name="Normal 4 5 3 14" xfId="12935"/>
    <cellStyle name="Normal 4 5 3 15" xfId="12936"/>
    <cellStyle name="Normal 4 5 3 16" xfId="12937"/>
    <cellStyle name="Normal 4 5 3 2" xfId="12938"/>
    <cellStyle name="Normal 4 5 3 2 2" xfId="12939"/>
    <cellStyle name="Normal 4 5 3 2 3" xfId="12940"/>
    <cellStyle name="Normal 4 5 3 2 4" xfId="12941"/>
    <cellStyle name="Normal 4 5 3 3" xfId="12942"/>
    <cellStyle name="Normal 4 5 3 3 2" xfId="12943"/>
    <cellStyle name="Normal 4 5 3 3 3" xfId="12944"/>
    <cellStyle name="Normal 4 5 3 3 4" xfId="12945"/>
    <cellStyle name="Normal 4 5 3 4" xfId="12946"/>
    <cellStyle name="Normal 4 5 3 4 2" xfId="12947"/>
    <cellStyle name="Normal 4 5 3 4 3" xfId="12948"/>
    <cellStyle name="Normal 4 5 3 4 4" xfId="12949"/>
    <cellStyle name="Normal 4 5 3 5" xfId="12950"/>
    <cellStyle name="Normal 4 5 3 5 2" xfId="12951"/>
    <cellStyle name="Normal 4 5 3 5 3" xfId="12952"/>
    <cellStyle name="Normal 4 5 3 5 4" xfId="12953"/>
    <cellStyle name="Normal 4 5 3 6" xfId="12954"/>
    <cellStyle name="Normal 4 5 3 6 2" xfId="12955"/>
    <cellStyle name="Normal 4 5 3 6 3" xfId="12956"/>
    <cellStyle name="Normal 4 5 3 6 4" xfId="12957"/>
    <cellStyle name="Normal 4 5 3 7" xfId="12958"/>
    <cellStyle name="Normal 4 5 3 7 2" xfId="12959"/>
    <cellStyle name="Normal 4 5 3 7 3" xfId="12960"/>
    <cellStyle name="Normal 4 5 3 7 4" xfId="12961"/>
    <cellStyle name="Normal 4 5 3 8" xfId="12962"/>
    <cellStyle name="Normal 4 5 3 8 2" xfId="12963"/>
    <cellStyle name="Normal 4 5 3 8 3" xfId="12964"/>
    <cellStyle name="Normal 4 5 3 8 4" xfId="12965"/>
    <cellStyle name="Normal 4 5 3 9" xfId="12966"/>
    <cellStyle name="Normal 4 5 3 9 2" xfId="12967"/>
    <cellStyle name="Normal 4 5 3 9 3" xfId="12968"/>
    <cellStyle name="Normal 4 5 3 9 4" xfId="12969"/>
    <cellStyle name="Normal 4 5 30" xfId="12970"/>
    <cellStyle name="Normal 4 5 30 2" xfId="12971"/>
    <cellStyle name="Normal 4 5 30 3" xfId="12972"/>
    <cellStyle name="Normal 4 5 30 4" xfId="12973"/>
    <cellStyle name="Normal 4 5 31" xfId="12974"/>
    <cellStyle name="Normal 4 5 31 2" xfId="12975"/>
    <cellStyle name="Normal 4 5 31 3" xfId="12976"/>
    <cellStyle name="Normal 4 5 31 4" xfId="12977"/>
    <cellStyle name="Normal 4 5 32" xfId="12978"/>
    <cellStyle name="Normal 4 5 32 2" xfId="12979"/>
    <cellStyle name="Normal 4 5 32 3" xfId="12980"/>
    <cellStyle name="Normal 4 5 32 4" xfId="12981"/>
    <cellStyle name="Normal 4 5 33" xfId="12982"/>
    <cellStyle name="Normal 4 5 34" xfId="12983"/>
    <cellStyle name="Normal 4 5 35" xfId="12984"/>
    <cellStyle name="Normal 4 5 4" xfId="12985"/>
    <cellStyle name="Normal 4 5 4 10" xfId="12986"/>
    <cellStyle name="Normal 4 5 4 10 2" xfId="12987"/>
    <cellStyle name="Normal 4 5 4 10 3" xfId="12988"/>
    <cellStyle name="Normal 4 5 4 10 4" xfId="12989"/>
    <cellStyle name="Normal 4 5 4 11" xfId="12990"/>
    <cellStyle name="Normal 4 5 4 11 2" xfId="12991"/>
    <cellStyle name="Normal 4 5 4 11 3" xfId="12992"/>
    <cellStyle name="Normal 4 5 4 11 4" xfId="12993"/>
    <cellStyle name="Normal 4 5 4 12" xfId="12994"/>
    <cellStyle name="Normal 4 5 4 12 2" xfId="12995"/>
    <cellStyle name="Normal 4 5 4 12 3" xfId="12996"/>
    <cellStyle name="Normal 4 5 4 12 4" xfId="12997"/>
    <cellStyle name="Normal 4 5 4 13" xfId="12998"/>
    <cellStyle name="Normal 4 5 4 13 2" xfId="12999"/>
    <cellStyle name="Normal 4 5 4 13 3" xfId="13000"/>
    <cellStyle name="Normal 4 5 4 13 4" xfId="13001"/>
    <cellStyle name="Normal 4 5 4 14" xfId="13002"/>
    <cellStyle name="Normal 4 5 4 15" xfId="13003"/>
    <cellStyle name="Normal 4 5 4 16" xfId="13004"/>
    <cellStyle name="Normal 4 5 4 2" xfId="13005"/>
    <cellStyle name="Normal 4 5 4 2 2" xfId="13006"/>
    <cellStyle name="Normal 4 5 4 2 3" xfId="13007"/>
    <cellStyle name="Normal 4 5 4 2 4" xfId="13008"/>
    <cellStyle name="Normal 4 5 4 3" xfId="13009"/>
    <cellStyle name="Normal 4 5 4 3 2" xfId="13010"/>
    <cellStyle name="Normal 4 5 4 3 3" xfId="13011"/>
    <cellStyle name="Normal 4 5 4 3 4" xfId="13012"/>
    <cellStyle name="Normal 4 5 4 4" xfId="13013"/>
    <cellStyle name="Normal 4 5 4 4 2" xfId="13014"/>
    <cellStyle name="Normal 4 5 4 4 3" xfId="13015"/>
    <cellStyle name="Normal 4 5 4 4 4" xfId="13016"/>
    <cellStyle name="Normal 4 5 4 5" xfId="13017"/>
    <cellStyle name="Normal 4 5 4 5 2" xfId="13018"/>
    <cellStyle name="Normal 4 5 4 5 3" xfId="13019"/>
    <cellStyle name="Normal 4 5 4 5 4" xfId="13020"/>
    <cellStyle name="Normal 4 5 4 6" xfId="13021"/>
    <cellStyle name="Normal 4 5 4 6 2" xfId="13022"/>
    <cellStyle name="Normal 4 5 4 6 3" xfId="13023"/>
    <cellStyle name="Normal 4 5 4 6 4" xfId="13024"/>
    <cellStyle name="Normal 4 5 4 7" xfId="13025"/>
    <cellStyle name="Normal 4 5 4 7 2" xfId="13026"/>
    <cellStyle name="Normal 4 5 4 7 3" xfId="13027"/>
    <cellStyle name="Normal 4 5 4 7 4" xfId="13028"/>
    <cellStyle name="Normal 4 5 4 8" xfId="13029"/>
    <cellStyle name="Normal 4 5 4 8 2" xfId="13030"/>
    <cellStyle name="Normal 4 5 4 8 3" xfId="13031"/>
    <cellStyle name="Normal 4 5 4 8 4" xfId="13032"/>
    <cellStyle name="Normal 4 5 4 9" xfId="13033"/>
    <cellStyle name="Normal 4 5 4 9 2" xfId="13034"/>
    <cellStyle name="Normal 4 5 4 9 3" xfId="13035"/>
    <cellStyle name="Normal 4 5 4 9 4" xfId="13036"/>
    <cellStyle name="Normal 4 5 5" xfId="13037"/>
    <cellStyle name="Normal 4 5 5 10" xfId="13038"/>
    <cellStyle name="Normal 4 5 5 10 2" xfId="13039"/>
    <cellStyle name="Normal 4 5 5 10 3" xfId="13040"/>
    <cellStyle name="Normal 4 5 5 10 4" xfId="13041"/>
    <cellStyle name="Normal 4 5 5 11" xfId="13042"/>
    <cellStyle name="Normal 4 5 5 11 2" xfId="13043"/>
    <cellStyle name="Normal 4 5 5 11 3" xfId="13044"/>
    <cellStyle name="Normal 4 5 5 11 4" xfId="13045"/>
    <cellStyle name="Normal 4 5 5 12" xfId="13046"/>
    <cellStyle name="Normal 4 5 5 12 2" xfId="13047"/>
    <cellStyle name="Normal 4 5 5 12 3" xfId="13048"/>
    <cellStyle name="Normal 4 5 5 12 4" xfId="13049"/>
    <cellStyle name="Normal 4 5 5 13" xfId="13050"/>
    <cellStyle name="Normal 4 5 5 13 2" xfId="13051"/>
    <cellStyle name="Normal 4 5 5 13 3" xfId="13052"/>
    <cellStyle name="Normal 4 5 5 13 4" xfId="13053"/>
    <cellStyle name="Normal 4 5 5 14" xfId="13054"/>
    <cellStyle name="Normal 4 5 5 15" xfId="13055"/>
    <cellStyle name="Normal 4 5 5 16" xfId="13056"/>
    <cellStyle name="Normal 4 5 5 2" xfId="13057"/>
    <cellStyle name="Normal 4 5 5 2 2" xfId="13058"/>
    <cellStyle name="Normal 4 5 5 2 3" xfId="13059"/>
    <cellStyle name="Normal 4 5 5 2 4" xfId="13060"/>
    <cellStyle name="Normal 4 5 5 3" xfId="13061"/>
    <cellStyle name="Normal 4 5 5 3 2" xfId="13062"/>
    <cellStyle name="Normal 4 5 5 3 3" xfId="13063"/>
    <cellStyle name="Normal 4 5 5 3 4" xfId="13064"/>
    <cellStyle name="Normal 4 5 5 4" xfId="13065"/>
    <cellStyle name="Normal 4 5 5 4 2" xfId="13066"/>
    <cellStyle name="Normal 4 5 5 4 3" xfId="13067"/>
    <cellStyle name="Normal 4 5 5 4 4" xfId="13068"/>
    <cellStyle name="Normal 4 5 5 5" xfId="13069"/>
    <cellStyle name="Normal 4 5 5 5 2" xfId="13070"/>
    <cellStyle name="Normal 4 5 5 5 3" xfId="13071"/>
    <cellStyle name="Normal 4 5 5 5 4" xfId="13072"/>
    <cellStyle name="Normal 4 5 5 6" xfId="13073"/>
    <cellStyle name="Normal 4 5 5 6 2" xfId="13074"/>
    <cellStyle name="Normal 4 5 5 6 3" xfId="13075"/>
    <cellStyle name="Normal 4 5 5 6 4" xfId="13076"/>
    <cellStyle name="Normal 4 5 5 7" xfId="13077"/>
    <cellStyle name="Normal 4 5 5 7 2" xfId="13078"/>
    <cellStyle name="Normal 4 5 5 7 3" xfId="13079"/>
    <cellStyle name="Normal 4 5 5 7 4" xfId="13080"/>
    <cellStyle name="Normal 4 5 5 8" xfId="13081"/>
    <cellStyle name="Normal 4 5 5 8 2" xfId="13082"/>
    <cellStyle name="Normal 4 5 5 8 3" xfId="13083"/>
    <cellStyle name="Normal 4 5 5 8 4" xfId="13084"/>
    <cellStyle name="Normal 4 5 5 9" xfId="13085"/>
    <cellStyle name="Normal 4 5 5 9 2" xfId="13086"/>
    <cellStyle name="Normal 4 5 5 9 3" xfId="13087"/>
    <cellStyle name="Normal 4 5 5 9 4" xfId="13088"/>
    <cellStyle name="Normal 4 5 6" xfId="13089"/>
    <cellStyle name="Normal 4 5 6 10" xfId="13090"/>
    <cellStyle name="Normal 4 5 6 10 2" xfId="13091"/>
    <cellStyle name="Normal 4 5 6 10 3" xfId="13092"/>
    <cellStyle name="Normal 4 5 6 10 4" xfId="13093"/>
    <cellStyle name="Normal 4 5 6 11" xfId="13094"/>
    <cellStyle name="Normal 4 5 6 11 2" xfId="13095"/>
    <cellStyle name="Normal 4 5 6 11 3" xfId="13096"/>
    <cellStyle name="Normal 4 5 6 11 4" xfId="13097"/>
    <cellStyle name="Normal 4 5 6 12" xfId="13098"/>
    <cellStyle name="Normal 4 5 6 12 2" xfId="13099"/>
    <cellStyle name="Normal 4 5 6 12 3" xfId="13100"/>
    <cellStyle name="Normal 4 5 6 12 4" xfId="13101"/>
    <cellStyle name="Normal 4 5 6 13" xfId="13102"/>
    <cellStyle name="Normal 4 5 6 13 2" xfId="13103"/>
    <cellStyle name="Normal 4 5 6 13 3" xfId="13104"/>
    <cellStyle name="Normal 4 5 6 13 4" xfId="13105"/>
    <cellStyle name="Normal 4 5 6 14" xfId="13106"/>
    <cellStyle name="Normal 4 5 6 15" xfId="13107"/>
    <cellStyle name="Normal 4 5 6 16" xfId="13108"/>
    <cellStyle name="Normal 4 5 6 2" xfId="13109"/>
    <cellStyle name="Normal 4 5 6 2 2" xfId="13110"/>
    <cellStyle name="Normal 4 5 6 2 3" xfId="13111"/>
    <cellStyle name="Normal 4 5 6 2 4" xfId="13112"/>
    <cellStyle name="Normal 4 5 6 3" xfId="13113"/>
    <cellStyle name="Normal 4 5 6 3 2" xfId="13114"/>
    <cellStyle name="Normal 4 5 6 3 3" xfId="13115"/>
    <cellStyle name="Normal 4 5 6 3 4" xfId="13116"/>
    <cellStyle name="Normal 4 5 6 4" xfId="13117"/>
    <cellStyle name="Normal 4 5 6 4 2" xfId="13118"/>
    <cellStyle name="Normal 4 5 6 4 3" xfId="13119"/>
    <cellStyle name="Normal 4 5 6 4 4" xfId="13120"/>
    <cellStyle name="Normal 4 5 6 5" xfId="13121"/>
    <cellStyle name="Normal 4 5 6 5 2" xfId="13122"/>
    <cellStyle name="Normal 4 5 6 5 3" xfId="13123"/>
    <cellStyle name="Normal 4 5 6 5 4" xfId="13124"/>
    <cellStyle name="Normal 4 5 6 6" xfId="13125"/>
    <cellStyle name="Normal 4 5 6 6 2" xfId="13126"/>
    <cellStyle name="Normal 4 5 6 6 3" xfId="13127"/>
    <cellStyle name="Normal 4 5 6 6 4" xfId="13128"/>
    <cellStyle name="Normal 4 5 6 7" xfId="13129"/>
    <cellStyle name="Normal 4 5 6 7 2" xfId="13130"/>
    <cellStyle name="Normal 4 5 6 7 3" xfId="13131"/>
    <cellStyle name="Normal 4 5 6 7 4" xfId="13132"/>
    <cellStyle name="Normal 4 5 6 8" xfId="13133"/>
    <cellStyle name="Normal 4 5 6 8 2" xfId="13134"/>
    <cellStyle name="Normal 4 5 6 8 3" xfId="13135"/>
    <cellStyle name="Normal 4 5 6 8 4" xfId="13136"/>
    <cellStyle name="Normal 4 5 6 9" xfId="13137"/>
    <cellStyle name="Normal 4 5 6 9 2" xfId="13138"/>
    <cellStyle name="Normal 4 5 6 9 3" xfId="13139"/>
    <cellStyle name="Normal 4 5 6 9 4" xfId="13140"/>
    <cellStyle name="Normal 4 5 7" xfId="13141"/>
    <cellStyle name="Normal 4 5 7 10" xfId="13142"/>
    <cellStyle name="Normal 4 5 7 10 2" xfId="13143"/>
    <cellStyle name="Normal 4 5 7 10 3" xfId="13144"/>
    <cellStyle name="Normal 4 5 7 10 4" xfId="13145"/>
    <cellStyle name="Normal 4 5 7 11" xfId="13146"/>
    <cellStyle name="Normal 4 5 7 11 2" xfId="13147"/>
    <cellStyle name="Normal 4 5 7 11 3" xfId="13148"/>
    <cellStyle name="Normal 4 5 7 11 4" xfId="13149"/>
    <cellStyle name="Normal 4 5 7 12" xfId="13150"/>
    <cellStyle name="Normal 4 5 7 12 2" xfId="13151"/>
    <cellStyle name="Normal 4 5 7 12 3" xfId="13152"/>
    <cellStyle name="Normal 4 5 7 12 4" xfId="13153"/>
    <cellStyle name="Normal 4 5 7 13" xfId="13154"/>
    <cellStyle name="Normal 4 5 7 13 2" xfId="13155"/>
    <cellStyle name="Normal 4 5 7 13 3" xfId="13156"/>
    <cellStyle name="Normal 4 5 7 13 4" xfId="13157"/>
    <cellStyle name="Normal 4 5 7 14" xfId="13158"/>
    <cellStyle name="Normal 4 5 7 15" xfId="13159"/>
    <cellStyle name="Normal 4 5 7 16" xfId="13160"/>
    <cellStyle name="Normal 4 5 7 2" xfId="13161"/>
    <cellStyle name="Normal 4 5 7 2 2" xfId="13162"/>
    <cellStyle name="Normal 4 5 7 2 3" xfId="13163"/>
    <cellStyle name="Normal 4 5 7 2 4" xfId="13164"/>
    <cellStyle name="Normal 4 5 7 3" xfId="13165"/>
    <cellStyle name="Normal 4 5 7 3 2" xfId="13166"/>
    <cellStyle name="Normal 4 5 7 3 3" xfId="13167"/>
    <cellStyle name="Normal 4 5 7 3 4" xfId="13168"/>
    <cellStyle name="Normal 4 5 7 4" xfId="13169"/>
    <cellStyle name="Normal 4 5 7 4 2" xfId="13170"/>
    <cellStyle name="Normal 4 5 7 4 3" xfId="13171"/>
    <cellStyle name="Normal 4 5 7 4 4" xfId="13172"/>
    <cellStyle name="Normal 4 5 7 5" xfId="13173"/>
    <cellStyle name="Normal 4 5 7 5 2" xfId="13174"/>
    <cellStyle name="Normal 4 5 7 5 3" xfId="13175"/>
    <cellStyle name="Normal 4 5 7 5 4" xfId="13176"/>
    <cellStyle name="Normal 4 5 7 6" xfId="13177"/>
    <cellStyle name="Normal 4 5 7 6 2" xfId="13178"/>
    <cellStyle name="Normal 4 5 7 6 3" xfId="13179"/>
    <cellStyle name="Normal 4 5 7 6 4" xfId="13180"/>
    <cellStyle name="Normal 4 5 7 7" xfId="13181"/>
    <cellStyle name="Normal 4 5 7 7 2" xfId="13182"/>
    <cellStyle name="Normal 4 5 7 7 3" xfId="13183"/>
    <cellStyle name="Normal 4 5 7 7 4" xfId="13184"/>
    <cellStyle name="Normal 4 5 7 8" xfId="13185"/>
    <cellStyle name="Normal 4 5 7 8 2" xfId="13186"/>
    <cellStyle name="Normal 4 5 7 8 3" xfId="13187"/>
    <cellStyle name="Normal 4 5 7 8 4" xfId="13188"/>
    <cellStyle name="Normal 4 5 7 9" xfId="13189"/>
    <cellStyle name="Normal 4 5 7 9 2" xfId="13190"/>
    <cellStyle name="Normal 4 5 7 9 3" xfId="13191"/>
    <cellStyle name="Normal 4 5 7 9 4" xfId="13192"/>
    <cellStyle name="Normal 4 5 8" xfId="13193"/>
    <cellStyle name="Normal 4 5 8 10" xfId="13194"/>
    <cellStyle name="Normal 4 5 8 10 2" xfId="13195"/>
    <cellStyle name="Normal 4 5 8 10 3" xfId="13196"/>
    <cellStyle name="Normal 4 5 8 10 4" xfId="13197"/>
    <cellStyle name="Normal 4 5 8 11" xfId="13198"/>
    <cellStyle name="Normal 4 5 8 11 2" xfId="13199"/>
    <cellStyle name="Normal 4 5 8 11 3" xfId="13200"/>
    <cellStyle name="Normal 4 5 8 11 4" xfId="13201"/>
    <cellStyle name="Normal 4 5 8 12" xfId="13202"/>
    <cellStyle name="Normal 4 5 8 12 2" xfId="13203"/>
    <cellStyle name="Normal 4 5 8 12 3" xfId="13204"/>
    <cellStyle name="Normal 4 5 8 12 4" xfId="13205"/>
    <cellStyle name="Normal 4 5 8 13" xfId="13206"/>
    <cellStyle name="Normal 4 5 8 13 2" xfId="13207"/>
    <cellStyle name="Normal 4 5 8 13 3" xfId="13208"/>
    <cellStyle name="Normal 4 5 8 13 4" xfId="13209"/>
    <cellStyle name="Normal 4 5 8 14" xfId="13210"/>
    <cellStyle name="Normal 4 5 8 15" xfId="13211"/>
    <cellStyle name="Normal 4 5 8 16" xfId="13212"/>
    <cellStyle name="Normal 4 5 8 2" xfId="13213"/>
    <cellStyle name="Normal 4 5 8 2 2" xfId="13214"/>
    <cellStyle name="Normal 4 5 8 2 3" xfId="13215"/>
    <cellStyle name="Normal 4 5 8 2 4" xfId="13216"/>
    <cellStyle name="Normal 4 5 8 3" xfId="13217"/>
    <cellStyle name="Normal 4 5 8 3 2" xfId="13218"/>
    <cellStyle name="Normal 4 5 8 3 3" xfId="13219"/>
    <cellStyle name="Normal 4 5 8 3 4" xfId="13220"/>
    <cellStyle name="Normal 4 5 8 4" xfId="13221"/>
    <cellStyle name="Normal 4 5 8 4 2" xfId="13222"/>
    <cellStyle name="Normal 4 5 8 4 3" xfId="13223"/>
    <cellStyle name="Normal 4 5 8 4 4" xfId="13224"/>
    <cellStyle name="Normal 4 5 8 5" xfId="13225"/>
    <cellStyle name="Normal 4 5 8 5 2" xfId="13226"/>
    <cellStyle name="Normal 4 5 8 5 3" xfId="13227"/>
    <cellStyle name="Normal 4 5 8 5 4" xfId="13228"/>
    <cellStyle name="Normal 4 5 8 6" xfId="13229"/>
    <cellStyle name="Normal 4 5 8 6 2" xfId="13230"/>
    <cellStyle name="Normal 4 5 8 6 3" xfId="13231"/>
    <cellStyle name="Normal 4 5 8 6 4" xfId="13232"/>
    <cellStyle name="Normal 4 5 8 7" xfId="13233"/>
    <cellStyle name="Normal 4 5 8 7 2" xfId="13234"/>
    <cellStyle name="Normal 4 5 8 7 3" xfId="13235"/>
    <cellStyle name="Normal 4 5 8 7 4" xfId="13236"/>
    <cellStyle name="Normal 4 5 8 8" xfId="13237"/>
    <cellStyle name="Normal 4 5 8 8 2" xfId="13238"/>
    <cellStyle name="Normal 4 5 8 8 3" xfId="13239"/>
    <cellStyle name="Normal 4 5 8 8 4" xfId="13240"/>
    <cellStyle name="Normal 4 5 8 9" xfId="13241"/>
    <cellStyle name="Normal 4 5 8 9 2" xfId="13242"/>
    <cellStyle name="Normal 4 5 8 9 3" xfId="13243"/>
    <cellStyle name="Normal 4 5 8 9 4" xfId="13244"/>
    <cellStyle name="Normal 4 5 9" xfId="13245"/>
    <cellStyle name="Normal 4 5 9 10" xfId="13246"/>
    <cellStyle name="Normal 4 5 9 10 2" xfId="13247"/>
    <cellStyle name="Normal 4 5 9 10 3" xfId="13248"/>
    <cellStyle name="Normal 4 5 9 10 4" xfId="13249"/>
    <cellStyle name="Normal 4 5 9 11" xfId="13250"/>
    <cellStyle name="Normal 4 5 9 11 2" xfId="13251"/>
    <cellStyle name="Normal 4 5 9 11 3" xfId="13252"/>
    <cellStyle name="Normal 4 5 9 11 4" xfId="13253"/>
    <cellStyle name="Normal 4 5 9 12" xfId="13254"/>
    <cellStyle name="Normal 4 5 9 12 2" xfId="13255"/>
    <cellStyle name="Normal 4 5 9 12 3" xfId="13256"/>
    <cellStyle name="Normal 4 5 9 12 4" xfId="13257"/>
    <cellStyle name="Normal 4 5 9 13" xfId="13258"/>
    <cellStyle name="Normal 4 5 9 13 2" xfId="13259"/>
    <cellStyle name="Normal 4 5 9 13 3" xfId="13260"/>
    <cellStyle name="Normal 4 5 9 13 4" xfId="13261"/>
    <cellStyle name="Normal 4 5 9 14" xfId="13262"/>
    <cellStyle name="Normal 4 5 9 15" xfId="13263"/>
    <cellStyle name="Normal 4 5 9 16" xfId="13264"/>
    <cellStyle name="Normal 4 5 9 2" xfId="13265"/>
    <cellStyle name="Normal 4 5 9 2 2" xfId="13266"/>
    <cellStyle name="Normal 4 5 9 2 3" xfId="13267"/>
    <cellStyle name="Normal 4 5 9 2 4" xfId="13268"/>
    <cellStyle name="Normal 4 5 9 3" xfId="13269"/>
    <cellStyle name="Normal 4 5 9 3 2" xfId="13270"/>
    <cellStyle name="Normal 4 5 9 3 3" xfId="13271"/>
    <cellStyle name="Normal 4 5 9 3 4" xfId="13272"/>
    <cellStyle name="Normal 4 5 9 4" xfId="13273"/>
    <cellStyle name="Normal 4 5 9 4 2" xfId="13274"/>
    <cellStyle name="Normal 4 5 9 4 3" xfId="13275"/>
    <cellStyle name="Normal 4 5 9 4 4" xfId="13276"/>
    <cellStyle name="Normal 4 5 9 5" xfId="13277"/>
    <cellStyle name="Normal 4 5 9 5 2" xfId="13278"/>
    <cellStyle name="Normal 4 5 9 5 3" xfId="13279"/>
    <cellStyle name="Normal 4 5 9 5 4" xfId="13280"/>
    <cellStyle name="Normal 4 5 9 6" xfId="13281"/>
    <cellStyle name="Normal 4 5 9 6 2" xfId="13282"/>
    <cellStyle name="Normal 4 5 9 6 3" xfId="13283"/>
    <cellStyle name="Normal 4 5 9 6 4" xfId="13284"/>
    <cellStyle name="Normal 4 5 9 7" xfId="13285"/>
    <cellStyle name="Normal 4 5 9 7 2" xfId="13286"/>
    <cellStyle name="Normal 4 5 9 7 3" xfId="13287"/>
    <cellStyle name="Normal 4 5 9 7 4" xfId="13288"/>
    <cellStyle name="Normal 4 5 9 8" xfId="13289"/>
    <cellStyle name="Normal 4 5 9 8 2" xfId="13290"/>
    <cellStyle name="Normal 4 5 9 8 3" xfId="13291"/>
    <cellStyle name="Normal 4 5 9 8 4" xfId="13292"/>
    <cellStyle name="Normal 4 5 9 9" xfId="13293"/>
    <cellStyle name="Normal 4 5 9 9 2" xfId="13294"/>
    <cellStyle name="Normal 4 5 9 9 3" xfId="13295"/>
    <cellStyle name="Normal 4 5 9 9 4" xfId="13296"/>
    <cellStyle name="Normal 4 6" xfId="13297"/>
    <cellStyle name="Normal 4 6 10" xfId="13298"/>
    <cellStyle name="Normal 4 6 10 10" xfId="13299"/>
    <cellStyle name="Normal 4 6 10 10 2" xfId="13300"/>
    <cellStyle name="Normal 4 6 10 10 3" xfId="13301"/>
    <cellStyle name="Normal 4 6 10 10 4" xfId="13302"/>
    <cellStyle name="Normal 4 6 10 11" xfId="13303"/>
    <cellStyle name="Normal 4 6 10 11 2" xfId="13304"/>
    <cellStyle name="Normal 4 6 10 11 3" xfId="13305"/>
    <cellStyle name="Normal 4 6 10 11 4" xfId="13306"/>
    <cellStyle name="Normal 4 6 10 12" xfId="13307"/>
    <cellStyle name="Normal 4 6 10 12 2" xfId="13308"/>
    <cellStyle name="Normal 4 6 10 12 3" xfId="13309"/>
    <cellStyle name="Normal 4 6 10 12 4" xfId="13310"/>
    <cellStyle name="Normal 4 6 10 13" xfId="13311"/>
    <cellStyle name="Normal 4 6 10 13 2" xfId="13312"/>
    <cellStyle name="Normal 4 6 10 13 3" xfId="13313"/>
    <cellStyle name="Normal 4 6 10 13 4" xfId="13314"/>
    <cellStyle name="Normal 4 6 10 14" xfId="13315"/>
    <cellStyle name="Normal 4 6 10 15" xfId="13316"/>
    <cellStyle name="Normal 4 6 10 16" xfId="13317"/>
    <cellStyle name="Normal 4 6 10 2" xfId="13318"/>
    <cellStyle name="Normal 4 6 10 2 2" xfId="13319"/>
    <cellStyle name="Normal 4 6 10 2 3" xfId="13320"/>
    <cellStyle name="Normal 4 6 10 2 4" xfId="13321"/>
    <cellStyle name="Normal 4 6 10 3" xfId="13322"/>
    <cellStyle name="Normal 4 6 10 3 2" xfId="13323"/>
    <cellStyle name="Normal 4 6 10 3 3" xfId="13324"/>
    <cellStyle name="Normal 4 6 10 3 4" xfId="13325"/>
    <cellStyle name="Normal 4 6 10 4" xfId="13326"/>
    <cellStyle name="Normal 4 6 10 4 2" xfId="13327"/>
    <cellStyle name="Normal 4 6 10 4 3" xfId="13328"/>
    <cellStyle name="Normal 4 6 10 4 4" xfId="13329"/>
    <cellStyle name="Normal 4 6 10 5" xfId="13330"/>
    <cellStyle name="Normal 4 6 10 5 2" xfId="13331"/>
    <cellStyle name="Normal 4 6 10 5 3" xfId="13332"/>
    <cellStyle name="Normal 4 6 10 5 4" xfId="13333"/>
    <cellStyle name="Normal 4 6 10 6" xfId="13334"/>
    <cellStyle name="Normal 4 6 10 6 2" xfId="13335"/>
    <cellStyle name="Normal 4 6 10 6 3" xfId="13336"/>
    <cellStyle name="Normal 4 6 10 6 4" xfId="13337"/>
    <cellStyle name="Normal 4 6 10 7" xfId="13338"/>
    <cellStyle name="Normal 4 6 10 7 2" xfId="13339"/>
    <cellStyle name="Normal 4 6 10 7 3" xfId="13340"/>
    <cellStyle name="Normal 4 6 10 7 4" xfId="13341"/>
    <cellStyle name="Normal 4 6 10 8" xfId="13342"/>
    <cellStyle name="Normal 4 6 10 8 2" xfId="13343"/>
    <cellStyle name="Normal 4 6 10 8 3" xfId="13344"/>
    <cellStyle name="Normal 4 6 10 8 4" xfId="13345"/>
    <cellStyle name="Normal 4 6 10 9" xfId="13346"/>
    <cellStyle name="Normal 4 6 10 9 2" xfId="13347"/>
    <cellStyle name="Normal 4 6 10 9 3" xfId="13348"/>
    <cellStyle name="Normal 4 6 10 9 4" xfId="13349"/>
    <cellStyle name="Normal 4 6 11" xfId="13350"/>
    <cellStyle name="Normal 4 6 11 10" xfId="13351"/>
    <cellStyle name="Normal 4 6 11 10 2" xfId="13352"/>
    <cellStyle name="Normal 4 6 11 10 3" xfId="13353"/>
    <cellStyle name="Normal 4 6 11 10 4" xfId="13354"/>
    <cellStyle name="Normal 4 6 11 11" xfId="13355"/>
    <cellStyle name="Normal 4 6 11 11 2" xfId="13356"/>
    <cellStyle name="Normal 4 6 11 11 3" xfId="13357"/>
    <cellStyle name="Normal 4 6 11 11 4" xfId="13358"/>
    <cellStyle name="Normal 4 6 11 12" xfId="13359"/>
    <cellStyle name="Normal 4 6 11 12 2" xfId="13360"/>
    <cellStyle name="Normal 4 6 11 12 3" xfId="13361"/>
    <cellStyle name="Normal 4 6 11 12 4" xfId="13362"/>
    <cellStyle name="Normal 4 6 11 13" xfId="13363"/>
    <cellStyle name="Normal 4 6 11 13 2" xfId="13364"/>
    <cellStyle name="Normal 4 6 11 13 3" xfId="13365"/>
    <cellStyle name="Normal 4 6 11 13 4" xfId="13366"/>
    <cellStyle name="Normal 4 6 11 14" xfId="13367"/>
    <cellStyle name="Normal 4 6 11 15" xfId="13368"/>
    <cellStyle name="Normal 4 6 11 16" xfId="13369"/>
    <cellStyle name="Normal 4 6 11 2" xfId="13370"/>
    <cellStyle name="Normal 4 6 11 2 2" xfId="13371"/>
    <cellStyle name="Normal 4 6 11 2 3" xfId="13372"/>
    <cellStyle name="Normal 4 6 11 2 4" xfId="13373"/>
    <cellStyle name="Normal 4 6 11 3" xfId="13374"/>
    <cellStyle name="Normal 4 6 11 3 2" xfId="13375"/>
    <cellStyle name="Normal 4 6 11 3 3" xfId="13376"/>
    <cellStyle name="Normal 4 6 11 3 4" xfId="13377"/>
    <cellStyle name="Normal 4 6 11 4" xfId="13378"/>
    <cellStyle name="Normal 4 6 11 4 2" xfId="13379"/>
    <cellStyle name="Normal 4 6 11 4 3" xfId="13380"/>
    <cellStyle name="Normal 4 6 11 4 4" xfId="13381"/>
    <cellStyle name="Normal 4 6 11 5" xfId="13382"/>
    <cellStyle name="Normal 4 6 11 5 2" xfId="13383"/>
    <cellStyle name="Normal 4 6 11 5 3" xfId="13384"/>
    <cellStyle name="Normal 4 6 11 5 4" xfId="13385"/>
    <cellStyle name="Normal 4 6 11 6" xfId="13386"/>
    <cellStyle name="Normal 4 6 11 6 2" xfId="13387"/>
    <cellStyle name="Normal 4 6 11 6 3" xfId="13388"/>
    <cellStyle name="Normal 4 6 11 6 4" xfId="13389"/>
    <cellStyle name="Normal 4 6 11 7" xfId="13390"/>
    <cellStyle name="Normal 4 6 11 7 2" xfId="13391"/>
    <cellStyle name="Normal 4 6 11 7 3" xfId="13392"/>
    <cellStyle name="Normal 4 6 11 7 4" xfId="13393"/>
    <cellStyle name="Normal 4 6 11 8" xfId="13394"/>
    <cellStyle name="Normal 4 6 11 8 2" xfId="13395"/>
    <cellStyle name="Normal 4 6 11 8 3" xfId="13396"/>
    <cellStyle name="Normal 4 6 11 8 4" xfId="13397"/>
    <cellStyle name="Normal 4 6 11 9" xfId="13398"/>
    <cellStyle name="Normal 4 6 11 9 2" xfId="13399"/>
    <cellStyle name="Normal 4 6 11 9 3" xfId="13400"/>
    <cellStyle name="Normal 4 6 11 9 4" xfId="13401"/>
    <cellStyle name="Normal 4 6 12" xfId="13402"/>
    <cellStyle name="Normal 4 6 12 10" xfId="13403"/>
    <cellStyle name="Normal 4 6 12 10 2" xfId="13404"/>
    <cellStyle name="Normal 4 6 12 10 3" xfId="13405"/>
    <cellStyle name="Normal 4 6 12 10 4" xfId="13406"/>
    <cellStyle name="Normal 4 6 12 11" xfId="13407"/>
    <cellStyle name="Normal 4 6 12 11 2" xfId="13408"/>
    <cellStyle name="Normal 4 6 12 11 3" xfId="13409"/>
    <cellStyle name="Normal 4 6 12 11 4" xfId="13410"/>
    <cellStyle name="Normal 4 6 12 12" xfId="13411"/>
    <cellStyle name="Normal 4 6 12 12 2" xfId="13412"/>
    <cellStyle name="Normal 4 6 12 12 3" xfId="13413"/>
    <cellStyle name="Normal 4 6 12 12 4" xfId="13414"/>
    <cellStyle name="Normal 4 6 12 13" xfId="13415"/>
    <cellStyle name="Normal 4 6 12 13 2" xfId="13416"/>
    <cellStyle name="Normal 4 6 12 13 3" xfId="13417"/>
    <cellStyle name="Normal 4 6 12 13 4" xfId="13418"/>
    <cellStyle name="Normal 4 6 12 14" xfId="13419"/>
    <cellStyle name="Normal 4 6 12 15" xfId="13420"/>
    <cellStyle name="Normal 4 6 12 16" xfId="13421"/>
    <cellStyle name="Normal 4 6 12 2" xfId="13422"/>
    <cellStyle name="Normal 4 6 12 2 2" xfId="13423"/>
    <cellStyle name="Normal 4 6 12 2 3" xfId="13424"/>
    <cellStyle name="Normal 4 6 12 2 4" xfId="13425"/>
    <cellStyle name="Normal 4 6 12 3" xfId="13426"/>
    <cellStyle name="Normal 4 6 12 3 2" xfId="13427"/>
    <cellStyle name="Normal 4 6 12 3 3" xfId="13428"/>
    <cellStyle name="Normal 4 6 12 3 4" xfId="13429"/>
    <cellStyle name="Normal 4 6 12 4" xfId="13430"/>
    <cellStyle name="Normal 4 6 12 4 2" xfId="13431"/>
    <cellStyle name="Normal 4 6 12 4 3" xfId="13432"/>
    <cellStyle name="Normal 4 6 12 4 4" xfId="13433"/>
    <cellStyle name="Normal 4 6 12 5" xfId="13434"/>
    <cellStyle name="Normal 4 6 12 5 2" xfId="13435"/>
    <cellStyle name="Normal 4 6 12 5 3" xfId="13436"/>
    <cellStyle name="Normal 4 6 12 5 4" xfId="13437"/>
    <cellStyle name="Normal 4 6 12 6" xfId="13438"/>
    <cellStyle name="Normal 4 6 12 6 2" xfId="13439"/>
    <cellStyle name="Normal 4 6 12 6 3" xfId="13440"/>
    <cellStyle name="Normal 4 6 12 6 4" xfId="13441"/>
    <cellStyle name="Normal 4 6 12 7" xfId="13442"/>
    <cellStyle name="Normal 4 6 12 7 2" xfId="13443"/>
    <cellStyle name="Normal 4 6 12 7 3" xfId="13444"/>
    <cellStyle name="Normal 4 6 12 7 4" xfId="13445"/>
    <cellStyle name="Normal 4 6 12 8" xfId="13446"/>
    <cellStyle name="Normal 4 6 12 8 2" xfId="13447"/>
    <cellStyle name="Normal 4 6 12 8 3" xfId="13448"/>
    <cellStyle name="Normal 4 6 12 8 4" xfId="13449"/>
    <cellStyle name="Normal 4 6 12 9" xfId="13450"/>
    <cellStyle name="Normal 4 6 12 9 2" xfId="13451"/>
    <cellStyle name="Normal 4 6 12 9 3" xfId="13452"/>
    <cellStyle name="Normal 4 6 12 9 4" xfId="13453"/>
    <cellStyle name="Normal 4 6 13" xfId="13454"/>
    <cellStyle name="Normal 4 6 13 10" xfId="13455"/>
    <cellStyle name="Normal 4 6 13 10 2" xfId="13456"/>
    <cellStyle name="Normal 4 6 13 10 3" xfId="13457"/>
    <cellStyle name="Normal 4 6 13 10 4" xfId="13458"/>
    <cellStyle name="Normal 4 6 13 11" xfId="13459"/>
    <cellStyle name="Normal 4 6 13 11 2" xfId="13460"/>
    <cellStyle name="Normal 4 6 13 11 3" xfId="13461"/>
    <cellStyle name="Normal 4 6 13 11 4" xfId="13462"/>
    <cellStyle name="Normal 4 6 13 12" xfId="13463"/>
    <cellStyle name="Normal 4 6 13 12 2" xfId="13464"/>
    <cellStyle name="Normal 4 6 13 12 3" xfId="13465"/>
    <cellStyle name="Normal 4 6 13 12 4" xfId="13466"/>
    <cellStyle name="Normal 4 6 13 13" xfId="13467"/>
    <cellStyle name="Normal 4 6 13 13 2" xfId="13468"/>
    <cellStyle name="Normal 4 6 13 13 3" xfId="13469"/>
    <cellStyle name="Normal 4 6 13 13 4" xfId="13470"/>
    <cellStyle name="Normal 4 6 13 14" xfId="13471"/>
    <cellStyle name="Normal 4 6 13 15" xfId="13472"/>
    <cellStyle name="Normal 4 6 13 16" xfId="13473"/>
    <cellStyle name="Normal 4 6 13 2" xfId="13474"/>
    <cellStyle name="Normal 4 6 13 2 2" xfId="13475"/>
    <cellStyle name="Normal 4 6 13 2 3" xfId="13476"/>
    <cellStyle name="Normal 4 6 13 2 4" xfId="13477"/>
    <cellStyle name="Normal 4 6 13 3" xfId="13478"/>
    <cellStyle name="Normal 4 6 13 3 2" xfId="13479"/>
    <cellStyle name="Normal 4 6 13 3 3" xfId="13480"/>
    <cellStyle name="Normal 4 6 13 3 4" xfId="13481"/>
    <cellStyle name="Normal 4 6 13 4" xfId="13482"/>
    <cellStyle name="Normal 4 6 13 4 2" xfId="13483"/>
    <cellStyle name="Normal 4 6 13 4 3" xfId="13484"/>
    <cellStyle name="Normal 4 6 13 4 4" xfId="13485"/>
    <cellStyle name="Normal 4 6 13 5" xfId="13486"/>
    <cellStyle name="Normal 4 6 13 5 2" xfId="13487"/>
    <cellStyle name="Normal 4 6 13 5 3" xfId="13488"/>
    <cellStyle name="Normal 4 6 13 5 4" xfId="13489"/>
    <cellStyle name="Normal 4 6 13 6" xfId="13490"/>
    <cellStyle name="Normal 4 6 13 6 2" xfId="13491"/>
    <cellStyle name="Normal 4 6 13 6 3" xfId="13492"/>
    <cellStyle name="Normal 4 6 13 6 4" xfId="13493"/>
    <cellStyle name="Normal 4 6 13 7" xfId="13494"/>
    <cellStyle name="Normal 4 6 13 7 2" xfId="13495"/>
    <cellStyle name="Normal 4 6 13 7 3" xfId="13496"/>
    <cellStyle name="Normal 4 6 13 7 4" xfId="13497"/>
    <cellStyle name="Normal 4 6 13 8" xfId="13498"/>
    <cellStyle name="Normal 4 6 13 8 2" xfId="13499"/>
    <cellStyle name="Normal 4 6 13 8 3" xfId="13500"/>
    <cellStyle name="Normal 4 6 13 8 4" xfId="13501"/>
    <cellStyle name="Normal 4 6 13 9" xfId="13502"/>
    <cellStyle name="Normal 4 6 13 9 2" xfId="13503"/>
    <cellStyle name="Normal 4 6 13 9 3" xfId="13504"/>
    <cellStyle name="Normal 4 6 13 9 4" xfId="13505"/>
    <cellStyle name="Normal 4 6 14" xfId="13506"/>
    <cellStyle name="Normal 4 6 14 10" xfId="13507"/>
    <cellStyle name="Normal 4 6 14 10 2" xfId="13508"/>
    <cellStyle name="Normal 4 6 14 10 3" xfId="13509"/>
    <cellStyle name="Normal 4 6 14 10 4" xfId="13510"/>
    <cellStyle name="Normal 4 6 14 11" xfId="13511"/>
    <cellStyle name="Normal 4 6 14 11 2" xfId="13512"/>
    <cellStyle name="Normal 4 6 14 11 3" xfId="13513"/>
    <cellStyle name="Normal 4 6 14 11 4" xfId="13514"/>
    <cellStyle name="Normal 4 6 14 12" xfId="13515"/>
    <cellStyle name="Normal 4 6 14 12 2" xfId="13516"/>
    <cellStyle name="Normal 4 6 14 12 3" xfId="13517"/>
    <cellStyle name="Normal 4 6 14 12 4" xfId="13518"/>
    <cellStyle name="Normal 4 6 14 13" xfId="13519"/>
    <cellStyle name="Normal 4 6 14 13 2" xfId="13520"/>
    <cellStyle name="Normal 4 6 14 13 3" xfId="13521"/>
    <cellStyle name="Normal 4 6 14 13 4" xfId="13522"/>
    <cellStyle name="Normal 4 6 14 14" xfId="13523"/>
    <cellStyle name="Normal 4 6 14 15" xfId="13524"/>
    <cellStyle name="Normal 4 6 14 16" xfId="13525"/>
    <cellStyle name="Normal 4 6 14 2" xfId="13526"/>
    <cellStyle name="Normal 4 6 14 2 2" xfId="13527"/>
    <cellStyle name="Normal 4 6 14 2 3" xfId="13528"/>
    <cellStyle name="Normal 4 6 14 2 4" xfId="13529"/>
    <cellStyle name="Normal 4 6 14 3" xfId="13530"/>
    <cellStyle name="Normal 4 6 14 3 2" xfId="13531"/>
    <cellStyle name="Normal 4 6 14 3 3" xfId="13532"/>
    <cellStyle name="Normal 4 6 14 3 4" xfId="13533"/>
    <cellStyle name="Normal 4 6 14 4" xfId="13534"/>
    <cellStyle name="Normal 4 6 14 4 2" xfId="13535"/>
    <cellStyle name="Normal 4 6 14 4 3" xfId="13536"/>
    <cellStyle name="Normal 4 6 14 4 4" xfId="13537"/>
    <cellStyle name="Normal 4 6 14 5" xfId="13538"/>
    <cellStyle name="Normal 4 6 14 5 2" xfId="13539"/>
    <cellStyle name="Normal 4 6 14 5 3" xfId="13540"/>
    <cellStyle name="Normal 4 6 14 5 4" xfId="13541"/>
    <cellStyle name="Normal 4 6 14 6" xfId="13542"/>
    <cellStyle name="Normal 4 6 14 6 2" xfId="13543"/>
    <cellStyle name="Normal 4 6 14 6 3" xfId="13544"/>
    <cellStyle name="Normal 4 6 14 6 4" xfId="13545"/>
    <cellStyle name="Normal 4 6 14 7" xfId="13546"/>
    <cellStyle name="Normal 4 6 14 7 2" xfId="13547"/>
    <cellStyle name="Normal 4 6 14 7 3" xfId="13548"/>
    <cellStyle name="Normal 4 6 14 7 4" xfId="13549"/>
    <cellStyle name="Normal 4 6 14 8" xfId="13550"/>
    <cellStyle name="Normal 4 6 14 8 2" xfId="13551"/>
    <cellStyle name="Normal 4 6 14 8 3" xfId="13552"/>
    <cellStyle name="Normal 4 6 14 8 4" xfId="13553"/>
    <cellStyle name="Normal 4 6 14 9" xfId="13554"/>
    <cellStyle name="Normal 4 6 14 9 2" xfId="13555"/>
    <cellStyle name="Normal 4 6 14 9 3" xfId="13556"/>
    <cellStyle name="Normal 4 6 14 9 4" xfId="13557"/>
    <cellStyle name="Normal 4 6 15" xfId="13558"/>
    <cellStyle name="Normal 4 6 15 10" xfId="13559"/>
    <cellStyle name="Normal 4 6 15 10 2" xfId="13560"/>
    <cellStyle name="Normal 4 6 15 10 3" xfId="13561"/>
    <cellStyle name="Normal 4 6 15 10 4" xfId="13562"/>
    <cellStyle name="Normal 4 6 15 11" xfId="13563"/>
    <cellStyle name="Normal 4 6 15 11 2" xfId="13564"/>
    <cellStyle name="Normal 4 6 15 11 3" xfId="13565"/>
    <cellStyle name="Normal 4 6 15 11 4" xfId="13566"/>
    <cellStyle name="Normal 4 6 15 12" xfId="13567"/>
    <cellStyle name="Normal 4 6 15 12 2" xfId="13568"/>
    <cellStyle name="Normal 4 6 15 12 3" xfId="13569"/>
    <cellStyle name="Normal 4 6 15 12 4" xfId="13570"/>
    <cellStyle name="Normal 4 6 15 13" xfId="13571"/>
    <cellStyle name="Normal 4 6 15 13 2" xfId="13572"/>
    <cellStyle name="Normal 4 6 15 13 3" xfId="13573"/>
    <cellStyle name="Normal 4 6 15 13 4" xfId="13574"/>
    <cellStyle name="Normal 4 6 15 14" xfId="13575"/>
    <cellStyle name="Normal 4 6 15 15" xfId="13576"/>
    <cellStyle name="Normal 4 6 15 16" xfId="13577"/>
    <cellStyle name="Normal 4 6 15 2" xfId="13578"/>
    <cellStyle name="Normal 4 6 15 2 2" xfId="13579"/>
    <cellStyle name="Normal 4 6 15 2 3" xfId="13580"/>
    <cellStyle name="Normal 4 6 15 2 4" xfId="13581"/>
    <cellStyle name="Normal 4 6 15 3" xfId="13582"/>
    <cellStyle name="Normal 4 6 15 3 2" xfId="13583"/>
    <cellStyle name="Normal 4 6 15 3 3" xfId="13584"/>
    <cellStyle name="Normal 4 6 15 3 4" xfId="13585"/>
    <cellStyle name="Normal 4 6 15 4" xfId="13586"/>
    <cellStyle name="Normal 4 6 15 4 2" xfId="13587"/>
    <cellStyle name="Normal 4 6 15 4 3" xfId="13588"/>
    <cellStyle name="Normal 4 6 15 4 4" xfId="13589"/>
    <cellStyle name="Normal 4 6 15 5" xfId="13590"/>
    <cellStyle name="Normal 4 6 15 5 2" xfId="13591"/>
    <cellStyle name="Normal 4 6 15 5 3" xfId="13592"/>
    <cellStyle name="Normal 4 6 15 5 4" xfId="13593"/>
    <cellStyle name="Normal 4 6 15 6" xfId="13594"/>
    <cellStyle name="Normal 4 6 15 6 2" xfId="13595"/>
    <cellStyle name="Normal 4 6 15 6 3" xfId="13596"/>
    <cellStyle name="Normal 4 6 15 6 4" xfId="13597"/>
    <cellStyle name="Normal 4 6 15 7" xfId="13598"/>
    <cellStyle name="Normal 4 6 15 7 2" xfId="13599"/>
    <cellStyle name="Normal 4 6 15 7 3" xfId="13600"/>
    <cellStyle name="Normal 4 6 15 7 4" xfId="13601"/>
    <cellStyle name="Normal 4 6 15 8" xfId="13602"/>
    <cellStyle name="Normal 4 6 15 8 2" xfId="13603"/>
    <cellStyle name="Normal 4 6 15 8 3" xfId="13604"/>
    <cellStyle name="Normal 4 6 15 8 4" xfId="13605"/>
    <cellStyle name="Normal 4 6 15 9" xfId="13606"/>
    <cellStyle name="Normal 4 6 15 9 2" xfId="13607"/>
    <cellStyle name="Normal 4 6 15 9 3" xfId="13608"/>
    <cellStyle name="Normal 4 6 15 9 4" xfId="13609"/>
    <cellStyle name="Normal 4 6 16" xfId="13610"/>
    <cellStyle name="Normal 4 6 16 10" xfId="13611"/>
    <cellStyle name="Normal 4 6 16 10 2" xfId="13612"/>
    <cellStyle name="Normal 4 6 16 10 3" xfId="13613"/>
    <cellStyle name="Normal 4 6 16 10 4" xfId="13614"/>
    <cellStyle name="Normal 4 6 16 11" xfId="13615"/>
    <cellStyle name="Normal 4 6 16 11 2" xfId="13616"/>
    <cellStyle name="Normal 4 6 16 11 3" xfId="13617"/>
    <cellStyle name="Normal 4 6 16 11 4" xfId="13618"/>
    <cellStyle name="Normal 4 6 16 12" xfId="13619"/>
    <cellStyle name="Normal 4 6 16 12 2" xfId="13620"/>
    <cellStyle name="Normal 4 6 16 12 3" xfId="13621"/>
    <cellStyle name="Normal 4 6 16 12 4" xfId="13622"/>
    <cellStyle name="Normal 4 6 16 13" xfId="13623"/>
    <cellStyle name="Normal 4 6 16 13 2" xfId="13624"/>
    <cellStyle name="Normal 4 6 16 13 3" xfId="13625"/>
    <cellStyle name="Normal 4 6 16 13 4" xfId="13626"/>
    <cellStyle name="Normal 4 6 16 14" xfId="13627"/>
    <cellStyle name="Normal 4 6 16 15" xfId="13628"/>
    <cellStyle name="Normal 4 6 16 16" xfId="13629"/>
    <cellStyle name="Normal 4 6 16 2" xfId="13630"/>
    <cellStyle name="Normal 4 6 16 2 2" xfId="13631"/>
    <cellStyle name="Normal 4 6 16 2 3" xfId="13632"/>
    <cellStyle name="Normal 4 6 16 2 4" xfId="13633"/>
    <cellStyle name="Normal 4 6 16 3" xfId="13634"/>
    <cellStyle name="Normal 4 6 16 3 2" xfId="13635"/>
    <cellStyle name="Normal 4 6 16 3 3" xfId="13636"/>
    <cellStyle name="Normal 4 6 16 3 4" xfId="13637"/>
    <cellStyle name="Normal 4 6 16 4" xfId="13638"/>
    <cellStyle name="Normal 4 6 16 4 2" xfId="13639"/>
    <cellStyle name="Normal 4 6 16 4 3" xfId="13640"/>
    <cellStyle name="Normal 4 6 16 4 4" xfId="13641"/>
    <cellStyle name="Normal 4 6 16 5" xfId="13642"/>
    <cellStyle name="Normal 4 6 16 5 2" xfId="13643"/>
    <cellStyle name="Normal 4 6 16 5 3" xfId="13644"/>
    <cellStyle name="Normal 4 6 16 5 4" xfId="13645"/>
    <cellStyle name="Normal 4 6 16 6" xfId="13646"/>
    <cellStyle name="Normal 4 6 16 6 2" xfId="13647"/>
    <cellStyle name="Normal 4 6 16 6 3" xfId="13648"/>
    <cellStyle name="Normal 4 6 16 6 4" xfId="13649"/>
    <cellStyle name="Normal 4 6 16 7" xfId="13650"/>
    <cellStyle name="Normal 4 6 16 7 2" xfId="13651"/>
    <cellStyle name="Normal 4 6 16 7 3" xfId="13652"/>
    <cellStyle name="Normal 4 6 16 7 4" xfId="13653"/>
    <cellStyle name="Normal 4 6 16 8" xfId="13654"/>
    <cellStyle name="Normal 4 6 16 8 2" xfId="13655"/>
    <cellStyle name="Normal 4 6 16 8 3" xfId="13656"/>
    <cellStyle name="Normal 4 6 16 8 4" xfId="13657"/>
    <cellStyle name="Normal 4 6 16 9" xfId="13658"/>
    <cellStyle name="Normal 4 6 16 9 2" xfId="13659"/>
    <cellStyle name="Normal 4 6 16 9 3" xfId="13660"/>
    <cellStyle name="Normal 4 6 16 9 4" xfId="13661"/>
    <cellStyle name="Normal 4 6 17" xfId="13662"/>
    <cellStyle name="Normal 4 6 17 10" xfId="13663"/>
    <cellStyle name="Normal 4 6 17 10 2" xfId="13664"/>
    <cellStyle name="Normal 4 6 17 10 3" xfId="13665"/>
    <cellStyle name="Normal 4 6 17 10 4" xfId="13666"/>
    <cellStyle name="Normal 4 6 17 11" xfId="13667"/>
    <cellStyle name="Normal 4 6 17 11 2" xfId="13668"/>
    <cellStyle name="Normal 4 6 17 11 3" xfId="13669"/>
    <cellStyle name="Normal 4 6 17 11 4" xfId="13670"/>
    <cellStyle name="Normal 4 6 17 12" xfId="13671"/>
    <cellStyle name="Normal 4 6 17 12 2" xfId="13672"/>
    <cellStyle name="Normal 4 6 17 12 3" xfId="13673"/>
    <cellStyle name="Normal 4 6 17 12 4" xfId="13674"/>
    <cellStyle name="Normal 4 6 17 13" xfId="13675"/>
    <cellStyle name="Normal 4 6 17 13 2" xfId="13676"/>
    <cellStyle name="Normal 4 6 17 13 3" xfId="13677"/>
    <cellStyle name="Normal 4 6 17 13 4" xfId="13678"/>
    <cellStyle name="Normal 4 6 17 14" xfId="13679"/>
    <cellStyle name="Normal 4 6 17 15" xfId="13680"/>
    <cellStyle name="Normal 4 6 17 16" xfId="13681"/>
    <cellStyle name="Normal 4 6 17 2" xfId="13682"/>
    <cellStyle name="Normal 4 6 17 2 2" xfId="13683"/>
    <cellStyle name="Normal 4 6 17 2 3" xfId="13684"/>
    <cellStyle name="Normal 4 6 17 2 4" xfId="13685"/>
    <cellStyle name="Normal 4 6 17 3" xfId="13686"/>
    <cellStyle name="Normal 4 6 17 3 2" xfId="13687"/>
    <cellStyle name="Normal 4 6 17 3 3" xfId="13688"/>
    <cellStyle name="Normal 4 6 17 3 4" xfId="13689"/>
    <cellStyle name="Normal 4 6 17 4" xfId="13690"/>
    <cellStyle name="Normal 4 6 17 4 2" xfId="13691"/>
    <cellStyle name="Normal 4 6 17 4 3" xfId="13692"/>
    <cellStyle name="Normal 4 6 17 4 4" xfId="13693"/>
    <cellStyle name="Normal 4 6 17 5" xfId="13694"/>
    <cellStyle name="Normal 4 6 17 5 2" xfId="13695"/>
    <cellStyle name="Normal 4 6 17 5 3" xfId="13696"/>
    <cellStyle name="Normal 4 6 17 5 4" xfId="13697"/>
    <cellStyle name="Normal 4 6 17 6" xfId="13698"/>
    <cellStyle name="Normal 4 6 17 6 2" xfId="13699"/>
    <cellStyle name="Normal 4 6 17 6 3" xfId="13700"/>
    <cellStyle name="Normal 4 6 17 6 4" xfId="13701"/>
    <cellStyle name="Normal 4 6 17 7" xfId="13702"/>
    <cellStyle name="Normal 4 6 17 7 2" xfId="13703"/>
    <cellStyle name="Normal 4 6 17 7 3" xfId="13704"/>
    <cellStyle name="Normal 4 6 17 7 4" xfId="13705"/>
    <cellStyle name="Normal 4 6 17 8" xfId="13706"/>
    <cellStyle name="Normal 4 6 17 8 2" xfId="13707"/>
    <cellStyle name="Normal 4 6 17 8 3" xfId="13708"/>
    <cellStyle name="Normal 4 6 17 8 4" xfId="13709"/>
    <cellStyle name="Normal 4 6 17 9" xfId="13710"/>
    <cellStyle name="Normal 4 6 17 9 2" xfId="13711"/>
    <cellStyle name="Normal 4 6 17 9 3" xfId="13712"/>
    <cellStyle name="Normal 4 6 17 9 4" xfId="13713"/>
    <cellStyle name="Normal 4 6 18" xfId="13714"/>
    <cellStyle name="Normal 4 6 18 10" xfId="13715"/>
    <cellStyle name="Normal 4 6 18 10 2" xfId="13716"/>
    <cellStyle name="Normal 4 6 18 10 3" xfId="13717"/>
    <cellStyle name="Normal 4 6 18 10 4" xfId="13718"/>
    <cellStyle name="Normal 4 6 18 11" xfId="13719"/>
    <cellStyle name="Normal 4 6 18 11 2" xfId="13720"/>
    <cellStyle name="Normal 4 6 18 11 3" xfId="13721"/>
    <cellStyle name="Normal 4 6 18 11 4" xfId="13722"/>
    <cellStyle name="Normal 4 6 18 12" xfId="13723"/>
    <cellStyle name="Normal 4 6 18 12 2" xfId="13724"/>
    <cellStyle name="Normal 4 6 18 12 3" xfId="13725"/>
    <cellStyle name="Normal 4 6 18 12 4" xfId="13726"/>
    <cellStyle name="Normal 4 6 18 13" xfId="13727"/>
    <cellStyle name="Normal 4 6 18 13 2" xfId="13728"/>
    <cellStyle name="Normal 4 6 18 13 3" xfId="13729"/>
    <cellStyle name="Normal 4 6 18 13 4" xfId="13730"/>
    <cellStyle name="Normal 4 6 18 14" xfId="13731"/>
    <cellStyle name="Normal 4 6 18 15" xfId="13732"/>
    <cellStyle name="Normal 4 6 18 16" xfId="13733"/>
    <cellStyle name="Normal 4 6 18 2" xfId="13734"/>
    <cellStyle name="Normal 4 6 18 2 2" xfId="13735"/>
    <cellStyle name="Normal 4 6 18 2 3" xfId="13736"/>
    <cellStyle name="Normal 4 6 18 2 4" xfId="13737"/>
    <cellStyle name="Normal 4 6 18 3" xfId="13738"/>
    <cellStyle name="Normal 4 6 18 3 2" xfId="13739"/>
    <cellStyle name="Normal 4 6 18 3 3" xfId="13740"/>
    <cellStyle name="Normal 4 6 18 3 4" xfId="13741"/>
    <cellStyle name="Normal 4 6 18 4" xfId="13742"/>
    <cellStyle name="Normal 4 6 18 4 2" xfId="13743"/>
    <cellStyle name="Normal 4 6 18 4 3" xfId="13744"/>
    <cellStyle name="Normal 4 6 18 4 4" xfId="13745"/>
    <cellStyle name="Normal 4 6 18 5" xfId="13746"/>
    <cellStyle name="Normal 4 6 18 5 2" xfId="13747"/>
    <cellStyle name="Normal 4 6 18 5 3" xfId="13748"/>
    <cellStyle name="Normal 4 6 18 5 4" xfId="13749"/>
    <cellStyle name="Normal 4 6 18 6" xfId="13750"/>
    <cellStyle name="Normal 4 6 18 6 2" xfId="13751"/>
    <cellStyle name="Normal 4 6 18 6 3" xfId="13752"/>
    <cellStyle name="Normal 4 6 18 6 4" xfId="13753"/>
    <cellStyle name="Normal 4 6 18 7" xfId="13754"/>
    <cellStyle name="Normal 4 6 18 7 2" xfId="13755"/>
    <cellStyle name="Normal 4 6 18 7 3" xfId="13756"/>
    <cellStyle name="Normal 4 6 18 7 4" xfId="13757"/>
    <cellStyle name="Normal 4 6 18 8" xfId="13758"/>
    <cellStyle name="Normal 4 6 18 8 2" xfId="13759"/>
    <cellStyle name="Normal 4 6 18 8 3" xfId="13760"/>
    <cellStyle name="Normal 4 6 18 8 4" xfId="13761"/>
    <cellStyle name="Normal 4 6 18 9" xfId="13762"/>
    <cellStyle name="Normal 4 6 18 9 2" xfId="13763"/>
    <cellStyle name="Normal 4 6 18 9 3" xfId="13764"/>
    <cellStyle name="Normal 4 6 18 9 4" xfId="13765"/>
    <cellStyle name="Normal 4 6 19" xfId="13766"/>
    <cellStyle name="Normal 4 6 19 10" xfId="13767"/>
    <cellStyle name="Normal 4 6 19 10 2" xfId="13768"/>
    <cellStyle name="Normal 4 6 19 10 3" xfId="13769"/>
    <cellStyle name="Normal 4 6 19 10 4" xfId="13770"/>
    <cellStyle name="Normal 4 6 19 11" xfId="13771"/>
    <cellStyle name="Normal 4 6 19 11 2" xfId="13772"/>
    <cellStyle name="Normal 4 6 19 11 3" xfId="13773"/>
    <cellStyle name="Normal 4 6 19 11 4" xfId="13774"/>
    <cellStyle name="Normal 4 6 19 12" xfId="13775"/>
    <cellStyle name="Normal 4 6 19 12 2" xfId="13776"/>
    <cellStyle name="Normal 4 6 19 12 3" xfId="13777"/>
    <cellStyle name="Normal 4 6 19 12 4" xfId="13778"/>
    <cellStyle name="Normal 4 6 19 13" xfId="13779"/>
    <cellStyle name="Normal 4 6 19 13 2" xfId="13780"/>
    <cellStyle name="Normal 4 6 19 13 3" xfId="13781"/>
    <cellStyle name="Normal 4 6 19 13 4" xfId="13782"/>
    <cellStyle name="Normal 4 6 19 14" xfId="13783"/>
    <cellStyle name="Normal 4 6 19 15" xfId="13784"/>
    <cellStyle name="Normal 4 6 19 16" xfId="13785"/>
    <cellStyle name="Normal 4 6 19 2" xfId="13786"/>
    <cellStyle name="Normal 4 6 19 2 2" xfId="13787"/>
    <cellStyle name="Normal 4 6 19 2 3" xfId="13788"/>
    <cellStyle name="Normal 4 6 19 2 4" xfId="13789"/>
    <cellStyle name="Normal 4 6 19 3" xfId="13790"/>
    <cellStyle name="Normal 4 6 19 3 2" xfId="13791"/>
    <cellStyle name="Normal 4 6 19 3 3" xfId="13792"/>
    <cellStyle name="Normal 4 6 19 3 4" xfId="13793"/>
    <cellStyle name="Normal 4 6 19 4" xfId="13794"/>
    <cellStyle name="Normal 4 6 19 4 2" xfId="13795"/>
    <cellStyle name="Normal 4 6 19 4 3" xfId="13796"/>
    <cellStyle name="Normal 4 6 19 4 4" xfId="13797"/>
    <cellStyle name="Normal 4 6 19 5" xfId="13798"/>
    <cellStyle name="Normal 4 6 19 5 2" xfId="13799"/>
    <cellStyle name="Normal 4 6 19 5 3" xfId="13800"/>
    <cellStyle name="Normal 4 6 19 5 4" xfId="13801"/>
    <cellStyle name="Normal 4 6 19 6" xfId="13802"/>
    <cellStyle name="Normal 4 6 19 6 2" xfId="13803"/>
    <cellStyle name="Normal 4 6 19 6 3" xfId="13804"/>
    <cellStyle name="Normal 4 6 19 6 4" xfId="13805"/>
    <cellStyle name="Normal 4 6 19 7" xfId="13806"/>
    <cellStyle name="Normal 4 6 19 7 2" xfId="13807"/>
    <cellStyle name="Normal 4 6 19 7 3" xfId="13808"/>
    <cellStyle name="Normal 4 6 19 7 4" xfId="13809"/>
    <cellStyle name="Normal 4 6 19 8" xfId="13810"/>
    <cellStyle name="Normal 4 6 19 8 2" xfId="13811"/>
    <cellStyle name="Normal 4 6 19 8 3" xfId="13812"/>
    <cellStyle name="Normal 4 6 19 8 4" xfId="13813"/>
    <cellStyle name="Normal 4 6 19 9" xfId="13814"/>
    <cellStyle name="Normal 4 6 19 9 2" xfId="13815"/>
    <cellStyle name="Normal 4 6 19 9 3" xfId="13816"/>
    <cellStyle name="Normal 4 6 19 9 4" xfId="13817"/>
    <cellStyle name="Normal 4 6 2" xfId="13818"/>
    <cellStyle name="Normal 4 6 2 10" xfId="13819"/>
    <cellStyle name="Normal 4 6 2 10 10" xfId="13820"/>
    <cellStyle name="Normal 4 6 2 10 10 2" xfId="13821"/>
    <cellStyle name="Normal 4 6 2 10 10 3" xfId="13822"/>
    <cellStyle name="Normal 4 6 2 10 10 4" xfId="13823"/>
    <cellStyle name="Normal 4 6 2 10 11" xfId="13824"/>
    <cellStyle name="Normal 4 6 2 10 11 2" xfId="13825"/>
    <cellStyle name="Normal 4 6 2 10 11 3" xfId="13826"/>
    <cellStyle name="Normal 4 6 2 10 11 4" xfId="13827"/>
    <cellStyle name="Normal 4 6 2 10 12" xfId="13828"/>
    <cellStyle name="Normal 4 6 2 10 12 2" xfId="13829"/>
    <cellStyle name="Normal 4 6 2 10 12 3" xfId="13830"/>
    <cellStyle name="Normal 4 6 2 10 12 4" xfId="13831"/>
    <cellStyle name="Normal 4 6 2 10 13" xfId="13832"/>
    <cellStyle name="Normal 4 6 2 10 13 2" xfId="13833"/>
    <cellStyle name="Normal 4 6 2 10 13 3" xfId="13834"/>
    <cellStyle name="Normal 4 6 2 10 13 4" xfId="13835"/>
    <cellStyle name="Normal 4 6 2 10 14" xfId="13836"/>
    <cellStyle name="Normal 4 6 2 10 15" xfId="13837"/>
    <cellStyle name="Normal 4 6 2 10 16" xfId="13838"/>
    <cellStyle name="Normal 4 6 2 10 2" xfId="13839"/>
    <cellStyle name="Normal 4 6 2 10 2 2" xfId="13840"/>
    <cellStyle name="Normal 4 6 2 10 2 3" xfId="13841"/>
    <cellStyle name="Normal 4 6 2 10 2 4" xfId="13842"/>
    <cellStyle name="Normal 4 6 2 10 3" xfId="13843"/>
    <cellStyle name="Normal 4 6 2 10 3 2" xfId="13844"/>
    <cellStyle name="Normal 4 6 2 10 3 3" xfId="13845"/>
    <cellStyle name="Normal 4 6 2 10 3 4" xfId="13846"/>
    <cellStyle name="Normal 4 6 2 10 4" xfId="13847"/>
    <cellStyle name="Normal 4 6 2 10 4 2" xfId="13848"/>
    <cellStyle name="Normal 4 6 2 10 4 3" xfId="13849"/>
    <cellStyle name="Normal 4 6 2 10 4 4" xfId="13850"/>
    <cellStyle name="Normal 4 6 2 10 5" xfId="13851"/>
    <cellStyle name="Normal 4 6 2 10 5 2" xfId="13852"/>
    <cellStyle name="Normal 4 6 2 10 5 3" xfId="13853"/>
    <cellStyle name="Normal 4 6 2 10 5 4" xfId="13854"/>
    <cellStyle name="Normal 4 6 2 10 6" xfId="13855"/>
    <cellStyle name="Normal 4 6 2 10 6 2" xfId="13856"/>
    <cellStyle name="Normal 4 6 2 10 6 3" xfId="13857"/>
    <cellStyle name="Normal 4 6 2 10 6 4" xfId="13858"/>
    <cellStyle name="Normal 4 6 2 10 7" xfId="13859"/>
    <cellStyle name="Normal 4 6 2 10 7 2" xfId="13860"/>
    <cellStyle name="Normal 4 6 2 10 7 3" xfId="13861"/>
    <cellStyle name="Normal 4 6 2 10 7 4" xfId="13862"/>
    <cellStyle name="Normal 4 6 2 10 8" xfId="13863"/>
    <cellStyle name="Normal 4 6 2 10 8 2" xfId="13864"/>
    <cellStyle name="Normal 4 6 2 10 8 3" xfId="13865"/>
    <cellStyle name="Normal 4 6 2 10 8 4" xfId="13866"/>
    <cellStyle name="Normal 4 6 2 10 9" xfId="13867"/>
    <cellStyle name="Normal 4 6 2 10 9 2" xfId="13868"/>
    <cellStyle name="Normal 4 6 2 10 9 3" xfId="13869"/>
    <cellStyle name="Normal 4 6 2 10 9 4" xfId="13870"/>
    <cellStyle name="Normal 4 6 2 11" xfId="13871"/>
    <cellStyle name="Normal 4 6 2 11 10" xfId="13872"/>
    <cellStyle name="Normal 4 6 2 11 10 2" xfId="13873"/>
    <cellStyle name="Normal 4 6 2 11 10 3" xfId="13874"/>
    <cellStyle name="Normal 4 6 2 11 10 4" xfId="13875"/>
    <cellStyle name="Normal 4 6 2 11 11" xfId="13876"/>
    <cellStyle name="Normal 4 6 2 11 11 2" xfId="13877"/>
    <cellStyle name="Normal 4 6 2 11 11 3" xfId="13878"/>
    <cellStyle name="Normal 4 6 2 11 11 4" xfId="13879"/>
    <cellStyle name="Normal 4 6 2 11 12" xfId="13880"/>
    <cellStyle name="Normal 4 6 2 11 12 2" xfId="13881"/>
    <cellStyle name="Normal 4 6 2 11 12 3" xfId="13882"/>
    <cellStyle name="Normal 4 6 2 11 12 4" xfId="13883"/>
    <cellStyle name="Normal 4 6 2 11 13" xfId="13884"/>
    <cellStyle name="Normal 4 6 2 11 13 2" xfId="13885"/>
    <cellStyle name="Normal 4 6 2 11 13 3" xfId="13886"/>
    <cellStyle name="Normal 4 6 2 11 13 4" xfId="13887"/>
    <cellStyle name="Normal 4 6 2 11 14" xfId="13888"/>
    <cellStyle name="Normal 4 6 2 11 15" xfId="13889"/>
    <cellStyle name="Normal 4 6 2 11 16" xfId="13890"/>
    <cellStyle name="Normal 4 6 2 11 2" xfId="13891"/>
    <cellStyle name="Normal 4 6 2 11 2 2" xfId="13892"/>
    <cellStyle name="Normal 4 6 2 11 2 3" xfId="13893"/>
    <cellStyle name="Normal 4 6 2 11 2 4" xfId="13894"/>
    <cellStyle name="Normal 4 6 2 11 3" xfId="13895"/>
    <cellStyle name="Normal 4 6 2 11 3 2" xfId="13896"/>
    <cellStyle name="Normal 4 6 2 11 3 3" xfId="13897"/>
    <cellStyle name="Normal 4 6 2 11 3 4" xfId="13898"/>
    <cellStyle name="Normal 4 6 2 11 4" xfId="13899"/>
    <cellStyle name="Normal 4 6 2 11 4 2" xfId="13900"/>
    <cellStyle name="Normal 4 6 2 11 4 3" xfId="13901"/>
    <cellStyle name="Normal 4 6 2 11 4 4" xfId="13902"/>
    <cellStyle name="Normal 4 6 2 11 5" xfId="13903"/>
    <cellStyle name="Normal 4 6 2 11 5 2" xfId="13904"/>
    <cellStyle name="Normal 4 6 2 11 5 3" xfId="13905"/>
    <cellStyle name="Normal 4 6 2 11 5 4" xfId="13906"/>
    <cellStyle name="Normal 4 6 2 11 6" xfId="13907"/>
    <cellStyle name="Normal 4 6 2 11 6 2" xfId="13908"/>
    <cellStyle name="Normal 4 6 2 11 6 3" xfId="13909"/>
    <cellStyle name="Normal 4 6 2 11 6 4" xfId="13910"/>
    <cellStyle name="Normal 4 6 2 11 7" xfId="13911"/>
    <cellStyle name="Normal 4 6 2 11 7 2" xfId="13912"/>
    <cellStyle name="Normal 4 6 2 11 7 3" xfId="13913"/>
    <cellStyle name="Normal 4 6 2 11 7 4" xfId="13914"/>
    <cellStyle name="Normal 4 6 2 11 8" xfId="13915"/>
    <cellStyle name="Normal 4 6 2 11 8 2" xfId="13916"/>
    <cellStyle name="Normal 4 6 2 11 8 3" xfId="13917"/>
    <cellStyle name="Normal 4 6 2 11 8 4" xfId="13918"/>
    <cellStyle name="Normal 4 6 2 11 9" xfId="13919"/>
    <cellStyle name="Normal 4 6 2 11 9 2" xfId="13920"/>
    <cellStyle name="Normal 4 6 2 11 9 3" xfId="13921"/>
    <cellStyle name="Normal 4 6 2 11 9 4" xfId="13922"/>
    <cellStyle name="Normal 4 6 2 12" xfId="13923"/>
    <cellStyle name="Normal 4 6 2 12 10" xfId="13924"/>
    <cellStyle name="Normal 4 6 2 12 10 2" xfId="13925"/>
    <cellStyle name="Normal 4 6 2 12 10 3" xfId="13926"/>
    <cellStyle name="Normal 4 6 2 12 10 4" xfId="13927"/>
    <cellStyle name="Normal 4 6 2 12 11" xfId="13928"/>
    <cellStyle name="Normal 4 6 2 12 11 2" xfId="13929"/>
    <cellStyle name="Normal 4 6 2 12 11 3" xfId="13930"/>
    <cellStyle name="Normal 4 6 2 12 11 4" xfId="13931"/>
    <cellStyle name="Normal 4 6 2 12 12" xfId="13932"/>
    <cellStyle name="Normal 4 6 2 12 12 2" xfId="13933"/>
    <cellStyle name="Normal 4 6 2 12 12 3" xfId="13934"/>
    <cellStyle name="Normal 4 6 2 12 12 4" xfId="13935"/>
    <cellStyle name="Normal 4 6 2 12 13" xfId="13936"/>
    <cellStyle name="Normal 4 6 2 12 13 2" xfId="13937"/>
    <cellStyle name="Normal 4 6 2 12 13 3" xfId="13938"/>
    <cellStyle name="Normal 4 6 2 12 13 4" xfId="13939"/>
    <cellStyle name="Normal 4 6 2 12 14" xfId="13940"/>
    <cellStyle name="Normal 4 6 2 12 15" xfId="13941"/>
    <cellStyle name="Normal 4 6 2 12 16" xfId="13942"/>
    <cellStyle name="Normal 4 6 2 12 2" xfId="13943"/>
    <cellStyle name="Normal 4 6 2 12 2 2" xfId="13944"/>
    <cellStyle name="Normal 4 6 2 12 2 3" xfId="13945"/>
    <cellStyle name="Normal 4 6 2 12 2 4" xfId="13946"/>
    <cellStyle name="Normal 4 6 2 12 3" xfId="13947"/>
    <cellStyle name="Normal 4 6 2 12 3 2" xfId="13948"/>
    <cellStyle name="Normal 4 6 2 12 3 3" xfId="13949"/>
    <cellStyle name="Normal 4 6 2 12 3 4" xfId="13950"/>
    <cellStyle name="Normal 4 6 2 12 4" xfId="13951"/>
    <cellStyle name="Normal 4 6 2 12 4 2" xfId="13952"/>
    <cellStyle name="Normal 4 6 2 12 4 3" xfId="13953"/>
    <cellStyle name="Normal 4 6 2 12 4 4" xfId="13954"/>
    <cellStyle name="Normal 4 6 2 12 5" xfId="13955"/>
    <cellStyle name="Normal 4 6 2 12 5 2" xfId="13956"/>
    <cellStyle name="Normal 4 6 2 12 5 3" xfId="13957"/>
    <cellStyle name="Normal 4 6 2 12 5 4" xfId="13958"/>
    <cellStyle name="Normal 4 6 2 12 6" xfId="13959"/>
    <cellStyle name="Normal 4 6 2 12 6 2" xfId="13960"/>
    <cellStyle name="Normal 4 6 2 12 6 3" xfId="13961"/>
    <cellStyle name="Normal 4 6 2 12 6 4" xfId="13962"/>
    <cellStyle name="Normal 4 6 2 12 7" xfId="13963"/>
    <cellStyle name="Normal 4 6 2 12 7 2" xfId="13964"/>
    <cellStyle name="Normal 4 6 2 12 7 3" xfId="13965"/>
    <cellStyle name="Normal 4 6 2 12 7 4" xfId="13966"/>
    <cellStyle name="Normal 4 6 2 12 8" xfId="13967"/>
    <cellStyle name="Normal 4 6 2 12 8 2" xfId="13968"/>
    <cellStyle name="Normal 4 6 2 12 8 3" xfId="13969"/>
    <cellStyle name="Normal 4 6 2 12 8 4" xfId="13970"/>
    <cellStyle name="Normal 4 6 2 12 9" xfId="13971"/>
    <cellStyle name="Normal 4 6 2 12 9 2" xfId="13972"/>
    <cellStyle name="Normal 4 6 2 12 9 3" xfId="13973"/>
    <cellStyle name="Normal 4 6 2 12 9 4" xfId="13974"/>
    <cellStyle name="Normal 4 6 2 13" xfId="13975"/>
    <cellStyle name="Normal 4 6 2 13 10" xfId="13976"/>
    <cellStyle name="Normal 4 6 2 13 10 2" xfId="13977"/>
    <cellStyle name="Normal 4 6 2 13 10 3" xfId="13978"/>
    <cellStyle name="Normal 4 6 2 13 10 4" xfId="13979"/>
    <cellStyle name="Normal 4 6 2 13 11" xfId="13980"/>
    <cellStyle name="Normal 4 6 2 13 11 2" xfId="13981"/>
    <cellStyle name="Normal 4 6 2 13 11 3" xfId="13982"/>
    <cellStyle name="Normal 4 6 2 13 11 4" xfId="13983"/>
    <cellStyle name="Normal 4 6 2 13 12" xfId="13984"/>
    <cellStyle name="Normal 4 6 2 13 12 2" xfId="13985"/>
    <cellStyle name="Normal 4 6 2 13 12 3" xfId="13986"/>
    <cellStyle name="Normal 4 6 2 13 12 4" xfId="13987"/>
    <cellStyle name="Normal 4 6 2 13 13" xfId="13988"/>
    <cellStyle name="Normal 4 6 2 13 13 2" xfId="13989"/>
    <cellStyle name="Normal 4 6 2 13 13 3" xfId="13990"/>
    <cellStyle name="Normal 4 6 2 13 13 4" xfId="13991"/>
    <cellStyle name="Normal 4 6 2 13 14" xfId="13992"/>
    <cellStyle name="Normal 4 6 2 13 15" xfId="13993"/>
    <cellStyle name="Normal 4 6 2 13 16" xfId="13994"/>
    <cellStyle name="Normal 4 6 2 13 2" xfId="13995"/>
    <cellStyle name="Normal 4 6 2 13 2 2" xfId="13996"/>
    <cellStyle name="Normal 4 6 2 13 2 3" xfId="13997"/>
    <cellStyle name="Normal 4 6 2 13 2 4" xfId="13998"/>
    <cellStyle name="Normal 4 6 2 13 3" xfId="13999"/>
    <cellStyle name="Normal 4 6 2 13 3 2" xfId="14000"/>
    <cellStyle name="Normal 4 6 2 13 3 3" xfId="14001"/>
    <cellStyle name="Normal 4 6 2 13 3 4" xfId="14002"/>
    <cellStyle name="Normal 4 6 2 13 4" xfId="14003"/>
    <cellStyle name="Normal 4 6 2 13 4 2" xfId="14004"/>
    <cellStyle name="Normal 4 6 2 13 4 3" xfId="14005"/>
    <cellStyle name="Normal 4 6 2 13 4 4" xfId="14006"/>
    <cellStyle name="Normal 4 6 2 13 5" xfId="14007"/>
    <cellStyle name="Normal 4 6 2 13 5 2" xfId="14008"/>
    <cellStyle name="Normal 4 6 2 13 5 3" xfId="14009"/>
    <cellStyle name="Normal 4 6 2 13 5 4" xfId="14010"/>
    <cellStyle name="Normal 4 6 2 13 6" xfId="14011"/>
    <cellStyle name="Normal 4 6 2 13 6 2" xfId="14012"/>
    <cellStyle name="Normal 4 6 2 13 6 3" xfId="14013"/>
    <cellStyle name="Normal 4 6 2 13 6 4" xfId="14014"/>
    <cellStyle name="Normal 4 6 2 13 7" xfId="14015"/>
    <cellStyle name="Normal 4 6 2 13 7 2" xfId="14016"/>
    <cellStyle name="Normal 4 6 2 13 7 3" xfId="14017"/>
    <cellStyle name="Normal 4 6 2 13 7 4" xfId="14018"/>
    <cellStyle name="Normal 4 6 2 13 8" xfId="14019"/>
    <cellStyle name="Normal 4 6 2 13 8 2" xfId="14020"/>
    <cellStyle name="Normal 4 6 2 13 8 3" xfId="14021"/>
    <cellStyle name="Normal 4 6 2 13 8 4" xfId="14022"/>
    <cellStyle name="Normal 4 6 2 13 9" xfId="14023"/>
    <cellStyle name="Normal 4 6 2 13 9 2" xfId="14024"/>
    <cellStyle name="Normal 4 6 2 13 9 3" xfId="14025"/>
    <cellStyle name="Normal 4 6 2 13 9 4" xfId="14026"/>
    <cellStyle name="Normal 4 6 2 14" xfId="14027"/>
    <cellStyle name="Normal 4 6 2 14 10" xfId="14028"/>
    <cellStyle name="Normal 4 6 2 14 10 2" xfId="14029"/>
    <cellStyle name="Normal 4 6 2 14 10 3" xfId="14030"/>
    <cellStyle name="Normal 4 6 2 14 10 4" xfId="14031"/>
    <cellStyle name="Normal 4 6 2 14 11" xfId="14032"/>
    <cellStyle name="Normal 4 6 2 14 11 2" xfId="14033"/>
    <cellStyle name="Normal 4 6 2 14 11 3" xfId="14034"/>
    <cellStyle name="Normal 4 6 2 14 11 4" xfId="14035"/>
    <cellStyle name="Normal 4 6 2 14 12" xfId="14036"/>
    <cellStyle name="Normal 4 6 2 14 12 2" xfId="14037"/>
    <cellStyle name="Normal 4 6 2 14 12 3" xfId="14038"/>
    <cellStyle name="Normal 4 6 2 14 12 4" xfId="14039"/>
    <cellStyle name="Normal 4 6 2 14 13" xfId="14040"/>
    <cellStyle name="Normal 4 6 2 14 13 2" xfId="14041"/>
    <cellStyle name="Normal 4 6 2 14 13 3" xfId="14042"/>
    <cellStyle name="Normal 4 6 2 14 13 4" xfId="14043"/>
    <cellStyle name="Normal 4 6 2 14 14" xfId="14044"/>
    <cellStyle name="Normal 4 6 2 14 15" xfId="14045"/>
    <cellStyle name="Normal 4 6 2 14 16" xfId="14046"/>
    <cellStyle name="Normal 4 6 2 14 2" xfId="14047"/>
    <cellStyle name="Normal 4 6 2 14 2 2" xfId="14048"/>
    <cellStyle name="Normal 4 6 2 14 2 3" xfId="14049"/>
    <cellStyle name="Normal 4 6 2 14 2 4" xfId="14050"/>
    <cellStyle name="Normal 4 6 2 14 3" xfId="14051"/>
    <cellStyle name="Normal 4 6 2 14 3 2" xfId="14052"/>
    <cellStyle name="Normal 4 6 2 14 3 3" xfId="14053"/>
    <cellStyle name="Normal 4 6 2 14 3 4" xfId="14054"/>
    <cellStyle name="Normal 4 6 2 14 4" xfId="14055"/>
    <cellStyle name="Normal 4 6 2 14 4 2" xfId="14056"/>
    <cellStyle name="Normal 4 6 2 14 4 3" xfId="14057"/>
    <cellStyle name="Normal 4 6 2 14 4 4" xfId="14058"/>
    <cellStyle name="Normal 4 6 2 14 5" xfId="14059"/>
    <cellStyle name="Normal 4 6 2 14 5 2" xfId="14060"/>
    <cellStyle name="Normal 4 6 2 14 5 3" xfId="14061"/>
    <cellStyle name="Normal 4 6 2 14 5 4" xfId="14062"/>
    <cellStyle name="Normal 4 6 2 14 6" xfId="14063"/>
    <cellStyle name="Normal 4 6 2 14 6 2" xfId="14064"/>
    <cellStyle name="Normal 4 6 2 14 6 3" xfId="14065"/>
    <cellStyle name="Normal 4 6 2 14 6 4" xfId="14066"/>
    <cellStyle name="Normal 4 6 2 14 7" xfId="14067"/>
    <cellStyle name="Normal 4 6 2 14 7 2" xfId="14068"/>
    <cellStyle name="Normal 4 6 2 14 7 3" xfId="14069"/>
    <cellStyle name="Normal 4 6 2 14 7 4" xfId="14070"/>
    <cellStyle name="Normal 4 6 2 14 8" xfId="14071"/>
    <cellStyle name="Normal 4 6 2 14 8 2" xfId="14072"/>
    <cellStyle name="Normal 4 6 2 14 8 3" xfId="14073"/>
    <cellStyle name="Normal 4 6 2 14 8 4" xfId="14074"/>
    <cellStyle name="Normal 4 6 2 14 9" xfId="14075"/>
    <cellStyle name="Normal 4 6 2 14 9 2" xfId="14076"/>
    <cellStyle name="Normal 4 6 2 14 9 3" xfId="14077"/>
    <cellStyle name="Normal 4 6 2 14 9 4" xfId="14078"/>
    <cellStyle name="Normal 4 6 2 15" xfId="14079"/>
    <cellStyle name="Normal 4 6 2 15 10" xfId="14080"/>
    <cellStyle name="Normal 4 6 2 15 10 2" xfId="14081"/>
    <cellStyle name="Normal 4 6 2 15 10 3" xfId="14082"/>
    <cellStyle name="Normal 4 6 2 15 10 4" xfId="14083"/>
    <cellStyle name="Normal 4 6 2 15 11" xfId="14084"/>
    <cellStyle name="Normal 4 6 2 15 11 2" xfId="14085"/>
    <cellStyle name="Normal 4 6 2 15 11 3" xfId="14086"/>
    <cellStyle name="Normal 4 6 2 15 11 4" xfId="14087"/>
    <cellStyle name="Normal 4 6 2 15 12" xfId="14088"/>
    <cellStyle name="Normal 4 6 2 15 12 2" xfId="14089"/>
    <cellStyle name="Normal 4 6 2 15 12 3" xfId="14090"/>
    <cellStyle name="Normal 4 6 2 15 12 4" xfId="14091"/>
    <cellStyle name="Normal 4 6 2 15 13" xfId="14092"/>
    <cellStyle name="Normal 4 6 2 15 13 2" xfId="14093"/>
    <cellStyle name="Normal 4 6 2 15 13 3" xfId="14094"/>
    <cellStyle name="Normal 4 6 2 15 13 4" xfId="14095"/>
    <cellStyle name="Normal 4 6 2 15 14" xfId="14096"/>
    <cellStyle name="Normal 4 6 2 15 15" xfId="14097"/>
    <cellStyle name="Normal 4 6 2 15 16" xfId="14098"/>
    <cellStyle name="Normal 4 6 2 15 2" xfId="14099"/>
    <cellStyle name="Normal 4 6 2 15 2 2" xfId="14100"/>
    <cellStyle name="Normal 4 6 2 15 2 3" xfId="14101"/>
    <cellStyle name="Normal 4 6 2 15 2 4" xfId="14102"/>
    <cellStyle name="Normal 4 6 2 15 3" xfId="14103"/>
    <cellStyle name="Normal 4 6 2 15 3 2" xfId="14104"/>
    <cellStyle name="Normal 4 6 2 15 3 3" xfId="14105"/>
    <cellStyle name="Normal 4 6 2 15 3 4" xfId="14106"/>
    <cellStyle name="Normal 4 6 2 15 4" xfId="14107"/>
    <cellStyle name="Normal 4 6 2 15 4 2" xfId="14108"/>
    <cellStyle name="Normal 4 6 2 15 4 3" xfId="14109"/>
    <cellStyle name="Normal 4 6 2 15 4 4" xfId="14110"/>
    <cellStyle name="Normal 4 6 2 15 5" xfId="14111"/>
    <cellStyle name="Normal 4 6 2 15 5 2" xfId="14112"/>
    <cellStyle name="Normal 4 6 2 15 5 3" xfId="14113"/>
    <cellStyle name="Normal 4 6 2 15 5 4" xfId="14114"/>
    <cellStyle name="Normal 4 6 2 15 6" xfId="14115"/>
    <cellStyle name="Normal 4 6 2 15 6 2" xfId="14116"/>
    <cellStyle name="Normal 4 6 2 15 6 3" xfId="14117"/>
    <cellStyle name="Normal 4 6 2 15 6 4" xfId="14118"/>
    <cellStyle name="Normal 4 6 2 15 7" xfId="14119"/>
    <cellStyle name="Normal 4 6 2 15 7 2" xfId="14120"/>
    <cellStyle name="Normal 4 6 2 15 7 3" xfId="14121"/>
    <cellStyle name="Normal 4 6 2 15 7 4" xfId="14122"/>
    <cellStyle name="Normal 4 6 2 15 8" xfId="14123"/>
    <cellStyle name="Normal 4 6 2 15 8 2" xfId="14124"/>
    <cellStyle name="Normal 4 6 2 15 8 3" xfId="14125"/>
    <cellStyle name="Normal 4 6 2 15 8 4" xfId="14126"/>
    <cellStyle name="Normal 4 6 2 15 9" xfId="14127"/>
    <cellStyle name="Normal 4 6 2 15 9 2" xfId="14128"/>
    <cellStyle name="Normal 4 6 2 15 9 3" xfId="14129"/>
    <cellStyle name="Normal 4 6 2 15 9 4" xfId="14130"/>
    <cellStyle name="Normal 4 6 2 16" xfId="14131"/>
    <cellStyle name="Normal 4 6 2 16 10" xfId="14132"/>
    <cellStyle name="Normal 4 6 2 16 10 2" xfId="14133"/>
    <cellStyle name="Normal 4 6 2 16 10 3" xfId="14134"/>
    <cellStyle name="Normal 4 6 2 16 10 4" xfId="14135"/>
    <cellStyle name="Normal 4 6 2 16 11" xfId="14136"/>
    <cellStyle name="Normal 4 6 2 16 11 2" xfId="14137"/>
    <cellStyle name="Normal 4 6 2 16 11 3" xfId="14138"/>
    <cellStyle name="Normal 4 6 2 16 11 4" xfId="14139"/>
    <cellStyle name="Normal 4 6 2 16 12" xfId="14140"/>
    <cellStyle name="Normal 4 6 2 16 12 2" xfId="14141"/>
    <cellStyle name="Normal 4 6 2 16 12 3" xfId="14142"/>
    <cellStyle name="Normal 4 6 2 16 12 4" xfId="14143"/>
    <cellStyle name="Normal 4 6 2 16 13" xfId="14144"/>
    <cellStyle name="Normal 4 6 2 16 13 2" xfId="14145"/>
    <cellStyle name="Normal 4 6 2 16 13 3" xfId="14146"/>
    <cellStyle name="Normal 4 6 2 16 13 4" xfId="14147"/>
    <cellStyle name="Normal 4 6 2 16 14" xfId="14148"/>
    <cellStyle name="Normal 4 6 2 16 15" xfId="14149"/>
    <cellStyle name="Normal 4 6 2 16 16" xfId="14150"/>
    <cellStyle name="Normal 4 6 2 16 2" xfId="14151"/>
    <cellStyle name="Normal 4 6 2 16 2 2" xfId="14152"/>
    <cellStyle name="Normal 4 6 2 16 2 3" xfId="14153"/>
    <cellStyle name="Normal 4 6 2 16 2 4" xfId="14154"/>
    <cellStyle name="Normal 4 6 2 16 3" xfId="14155"/>
    <cellStyle name="Normal 4 6 2 16 3 2" xfId="14156"/>
    <cellStyle name="Normal 4 6 2 16 3 3" xfId="14157"/>
    <cellStyle name="Normal 4 6 2 16 3 4" xfId="14158"/>
    <cellStyle name="Normal 4 6 2 16 4" xfId="14159"/>
    <cellStyle name="Normal 4 6 2 16 4 2" xfId="14160"/>
    <cellStyle name="Normal 4 6 2 16 4 3" xfId="14161"/>
    <cellStyle name="Normal 4 6 2 16 4 4" xfId="14162"/>
    <cellStyle name="Normal 4 6 2 16 5" xfId="14163"/>
    <cellStyle name="Normal 4 6 2 16 5 2" xfId="14164"/>
    <cellStyle name="Normal 4 6 2 16 5 3" xfId="14165"/>
    <cellStyle name="Normal 4 6 2 16 5 4" xfId="14166"/>
    <cellStyle name="Normal 4 6 2 16 6" xfId="14167"/>
    <cellStyle name="Normal 4 6 2 16 6 2" xfId="14168"/>
    <cellStyle name="Normal 4 6 2 16 6 3" xfId="14169"/>
    <cellStyle name="Normal 4 6 2 16 6 4" xfId="14170"/>
    <cellStyle name="Normal 4 6 2 16 7" xfId="14171"/>
    <cellStyle name="Normal 4 6 2 16 7 2" xfId="14172"/>
    <cellStyle name="Normal 4 6 2 16 7 3" xfId="14173"/>
    <cellStyle name="Normal 4 6 2 16 7 4" xfId="14174"/>
    <cellStyle name="Normal 4 6 2 16 8" xfId="14175"/>
    <cellStyle name="Normal 4 6 2 16 8 2" xfId="14176"/>
    <cellStyle name="Normal 4 6 2 16 8 3" xfId="14177"/>
    <cellStyle name="Normal 4 6 2 16 8 4" xfId="14178"/>
    <cellStyle name="Normal 4 6 2 16 9" xfId="14179"/>
    <cellStyle name="Normal 4 6 2 16 9 2" xfId="14180"/>
    <cellStyle name="Normal 4 6 2 16 9 3" xfId="14181"/>
    <cellStyle name="Normal 4 6 2 16 9 4" xfId="14182"/>
    <cellStyle name="Normal 4 6 2 17" xfId="14183"/>
    <cellStyle name="Normal 4 6 2 17 10" xfId="14184"/>
    <cellStyle name="Normal 4 6 2 17 10 2" xfId="14185"/>
    <cellStyle name="Normal 4 6 2 17 10 3" xfId="14186"/>
    <cellStyle name="Normal 4 6 2 17 10 4" xfId="14187"/>
    <cellStyle name="Normal 4 6 2 17 11" xfId="14188"/>
    <cellStyle name="Normal 4 6 2 17 11 2" xfId="14189"/>
    <cellStyle name="Normal 4 6 2 17 11 3" xfId="14190"/>
    <cellStyle name="Normal 4 6 2 17 11 4" xfId="14191"/>
    <cellStyle name="Normal 4 6 2 17 12" xfId="14192"/>
    <cellStyle name="Normal 4 6 2 17 12 2" xfId="14193"/>
    <cellStyle name="Normal 4 6 2 17 12 3" xfId="14194"/>
    <cellStyle name="Normal 4 6 2 17 12 4" xfId="14195"/>
    <cellStyle name="Normal 4 6 2 17 13" xfId="14196"/>
    <cellStyle name="Normal 4 6 2 17 13 2" xfId="14197"/>
    <cellStyle name="Normal 4 6 2 17 13 3" xfId="14198"/>
    <cellStyle name="Normal 4 6 2 17 13 4" xfId="14199"/>
    <cellStyle name="Normal 4 6 2 17 14" xfId="14200"/>
    <cellStyle name="Normal 4 6 2 17 15" xfId="14201"/>
    <cellStyle name="Normal 4 6 2 17 16" xfId="14202"/>
    <cellStyle name="Normal 4 6 2 17 2" xfId="14203"/>
    <cellStyle name="Normal 4 6 2 17 2 2" xfId="14204"/>
    <cellStyle name="Normal 4 6 2 17 2 3" xfId="14205"/>
    <cellStyle name="Normal 4 6 2 17 2 4" xfId="14206"/>
    <cellStyle name="Normal 4 6 2 17 3" xfId="14207"/>
    <cellStyle name="Normal 4 6 2 17 3 2" xfId="14208"/>
    <cellStyle name="Normal 4 6 2 17 3 3" xfId="14209"/>
    <cellStyle name="Normal 4 6 2 17 3 4" xfId="14210"/>
    <cellStyle name="Normal 4 6 2 17 4" xfId="14211"/>
    <cellStyle name="Normal 4 6 2 17 4 2" xfId="14212"/>
    <cellStyle name="Normal 4 6 2 17 4 3" xfId="14213"/>
    <cellStyle name="Normal 4 6 2 17 4 4" xfId="14214"/>
    <cellStyle name="Normal 4 6 2 17 5" xfId="14215"/>
    <cellStyle name="Normal 4 6 2 17 5 2" xfId="14216"/>
    <cellStyle name="Normal 4 6 2 17 5 3" xfId="14217"/>
    <cellStyle name="Normal 4 6 2 17 5 4" xfId="14218"/>
    <cellStyle name="Normal 4 6 2 17 6" xfId="14219"/>
    <cellStyle name="Normal 4 6 2 17 6 2" xfId="14220"/>
    <cellStyle name="Normal 4 6 2 17 6 3" xfId="14221"/>
    <cellStyle name="Normal 4 6 2 17 6 4" xfId="14222"/>
    <cellStyle name="Normal 4 6 2 17 7" xfId="14223"/>
    <cellStyle name="Normal 4 6 2 17 7 2" xfId="14224"/>
    <cellStyle name="Normal 4 6 2 17 7 3" xfId="14225"/>
    <cellStyle name="Normal 4 6 2 17 7 4" xfId="14226"/>
    <cellStyle name="Normal 4 6 2 17 8" xfId="14227"/>
    <cellStyle name="Normal 4 6 2 17 8 2" xfId="14228"/>
    <cellStyle name="Normal 4 6 2 17 8 3" xfId="14229"/>
    <cellStyle name="Normal 4 6 2 17 8 4" xfId="14230"/>
    <cellStyle name="Normal 4 6 2 17 9" xfId="14231"/>
    <cellStyle name="Normal 4 6 2 17 9 2" xfId="14232"/>
    <cellStyle name="Normal 4 6 2 17 9 3" xfId="14233"/>
    <cellStyle name="Normal 4 6 2 17 9 4" xfId="14234"/>
    <cellStyle name="Normal 4 6 2 18" xfId="14235"/>
    <cellStyle name="Normal 4 6 2 18 10" xfId="14236"/>
    <cellStyle name="Normal 4 6 2 18 10 2" xfId="14237"/>
    <cellStyle name="Normal 4 6 2 18 10 3" xfId="14238"/>
    <cellStyle name="Normal 4 6 2 18 10 4" xfId="14239"/>
    <cellStyle name="Normal 4 6 2 18 11" xfId="14240"/>
    <cellStyle name="Normal 4 6 2 18 11 2" xfId="14241"/>
    <cellStyle name="Normal 4 6 2 18 11 3" xfId="14242"/>
    <cellStyle name="Normal 4 6 2 18 11 4" xfId="14243"/>
    <cellStyle name="Normal 4 6 2 18 12" xfId="14244"/>
    <cellStyle name="Normal 4 6 2 18 12 2" xfId="14245"/>
    <cellStyle name="Normal 4 6 2 18 12 3" xfId="14246"/>
    <cellStyle name="Normal 4 6 2 18 12 4" xfId="14247"/>
    <cellStyle name="Normal 4 6 2 18 13" xfId="14248"/>
    <cellStyle name="Normal 4 6 2 18 13 2" xfId="14249"/>
    <cellStyle name="Normal 4 6 2 18 13 3" xfId="14250"/>
    <cellStyle name="Normal 4 6 2 18 13 4" xfId="14251"/>
    <cellStyle name="Normal 4 6 2 18 14" xfId="14252"/>
    <cellStyle name="Normal 4 6 2 18 15" xfId="14253"/>
    <cellStyle name="Normal 4 6 2 18 16" xfId="14254"/>
    <cellStyle name="Normal 4 6 2 18 2" xfId="14255"/>
    <cellStyle name="Normal 4 6 2 18 2 2" xfId="14256"/>
    <cellStyle name="Normal 4 6 2 18 2 3" xfId="14257"/>
    <cellStyle name="Normal 4 6 2 18 2 4" xfId="14258"/>
    <cellStyle name="Normal 4 6 2 18 3" xfId="14259"/>
    <cellStyle name="Normal 4 6 2 18 3 2" xfId="14260"/>
    <cellStyle name="Normal 4 6 2 18 3 3" xfId="14261"/>
    <cellStyle name="Normal 4 6 2 18 3 4" xfId="14262"/>
    <cellStyle name="Normal 4 6 2 18 4" xfId="14263"/>
    <cellStyle name="Normal 4 6 2 18 4 2" xfId="14264"/>
    <cellStyle name="Normal 4 6 2 18 4 3" xfId="14265"/>
    <cellStyle name="Normal 4 6 2 18 4 4" xfId="14266"/>
    <cellStyle name="Normal 4 6 2 18 5" xfId="14267"/>
    <cellStyle name="Normal 4 6 2 18 5 2" xfId="14268"/>
    <cellStyle name="Normal 4 6 2 18 5 3" xfId="14269"/>
    <cellStyle name="Normal 4 6 2 18 5 4" xfId="14270"/>
    <cellStyle name="Normal 4 6 2 18 6" xfId="14271"/>
    <cellStyle name="Normal 4 6 2 18 6 2" xfId="14272"/>
    <cellStyle name="Normal 4 6 2 18 6 3" xfId="14273"/>
    <cellStyle name="Normal 4 6 2 18 6 4" xfId="14274"/>
    <cellStyle name="Normal 4 6 2 18 7" xfId="14275"/>
    <cellStyle name="Normal 4 6 2 18 7 2" xfId="14276"/>
    <cellStyle name="Normal 4 6 2 18 7 3" xfId="14277"/>
    <cellStyle name="Normal 4 6 2 18 7 4" xfId="14278"/>
    <cellStyle name="Normal 4 6 2 18 8" xfId="14279"/>
    <cellStyle name="Normal 4 6 2 18 8 2" xfId="14280"/>
    <cellStyle name="Normal 4 6 2 18 8 3" xfId="14281"/>
    <cellStyle name="Normal 4 6 2 18 8 4" xfId="14282"/>
    <cellStyle name="Normal 4 6 2 18 9" xfId="14283"/>
    <cellStyle name="Normal 4 6 2 18 9 2" xfId="14284"/>
    <cellStyle name="Normal 4 6 2 18 9 3" xfId="14285"/>
    <cellStyle name="Normal 4 6 2 18 9 4" xfId="14286"/>
    <cellStyle name="Normal 4 6 2 19" xfId="14287"/>
    <cellStyle name="Normal 4 6 2 19 10" xfId="14288"/>
    <cellStyle name="Normal 4 6 2 19 10 2" xfId="14289"/>
    <cellStyle name="Normal 4 6 2 19 10 3" xfId="14290"/>
    <cellStyle name="Normal 4 6 2 19 10 4" xfId="14291"/>
    <cellStyle name="Normal 4 6 2 19 11" xfId="14292"/>
    <cellStyle name="Normal 4 6 2 19 11 2" xfId="14293"/>
    <cellStyle name="Normal 4 6 2 19 11 3" xfId="14294"/>
    <cellStyle name="Normal 4 6 2 19 11 4" xfId="14295"/>
    <cellStyle name="Normal 4 6 2 19 12" xfId="14296"/>
    <cellStyle name="Normal 4 6 2 19 12 2" xfId="14297"/>
    <cellStyle name="Normal 4 6 2 19 12 3" xfId="14298"/>
    <cellStyle name="Normal 4 6 2 19 12 4" xfId="14299"/>
    <cellStyle name="Normal 4 6 2 19 13" xfId="14300"/>
    <cellStyle name="Normal 4 6 2 19 13 2" xfId="14301"/>
    <cellStyle name="Normal 4 6 2 19 13 3" xfId="14302"/>
    <cellStyle name="Normal 4 6 2 19 13 4" xfId="14303"/>
    <cellStyle name="Normal 4 6 2 19 14" xfId="14304"/>
    <cellStyle name="Normal 4 6 2 19 15" xfId="14305"/>
    <cellStyle name="Normal 4 6 2 19 16" xfId="14306"/>
    <cellStyle name="Normal 4 6 2 19 2" xfId="14307"/>
    <cellStyle name="Normal 4 6 2 19 2 2" xfId="14308"/>
    <cellStyle name="Normal 4 6 2 19 2 3" xfId="14309"/>
    <cellStyle name="Normal 4 6 2 19 2 4" xfId="14310"/>
    <cellStyle name="Normal 4 6 2 19 3" xfId="14311"/>
    <cellStyle name="Normal 4 6 2 19 3 2" xfId="14312"/>
    <cellStyle name="Normal 4 6 2 19 3 3" xfId="14313"/>
    <cellStyle name="Normal 4 6 2 19 3 4" xfId="14314"/>
    <cellStyle name="Normal 4 6 2 19 4" xfId="14315"/>
    <cellStyle name="Normal 4 6 2 19 4 2" xfId="14316"/>
    <cellStyle name="Normal 4 6 2 19 4 3" xfId="14317"/>
    <cellStyle name="Normal 4 6 2 19 4 4" xfId="14318"/>
    <cellStyle name="Normal 4 6 2 19 5" xfId="14319"/>
    <cellStyle name="Normal 4 6 2 19 5 2" xfId="14320"/>
    <cellStyle name="Normal 4 6 2 19 5 3" xfId="14321"/>
    <cellStyle name="Normal 4 6 2 19 5 4" xfId="14322"/>
    <cellStyle name="Normal 4 6 2 19 6" xfId="14323"/>
    <cellStyle name="Normal 4 6 2 19 6 2" xfId="14324"/>
    <cellStyle name="Normal 4 6 2 19 6 3" xfId="14325"/>
    <cellStyle name="Normal 4 6 2 19 6 4" xfId="14326"/>
    <cellStyle name="Normal 4 6 2 19 7" xfId="14327"/>
    <cellStyle name="Normal 4 6 2 19 7 2" xfId="14328"/>
    <cellStyle name="Normal 4 6 2 19 7 3" xfId="14329"/>
    <cellStyle name="Normal 4 6 2 19 7 4" xfId="14330"/>
    <cellStyle name="Normal 4 6 2 19 8" xfId="14331"/>
    <cellStyle name="Normal 4 6 2 19 8 2" xfId="14332"/>
    <cellStyle name="Normal 4 6 2 19 8 3" xfId="14333"/>
    <cellStyle name="Normal 4 6 2 19 8 4" xfId="14334"/>
    <cellStyle name="Normal 4 6 2 19 9" xfId="14335"/>
    <cellStyle name="Normal 4 6 2 19 9 2" xfId="14336"/>
    <cellStyle name="Normal 4 6 2 19 9 3" xfId="14337"/>
    <cellStyle name="Normal 4 6 2 19 9 4" xfId="14338"/>
    <cellStyle name="Normal 4 6 2 2" xfId="14339"/>
    <cellStyle name="Normal 4 6 2 2 10" xfId="14340"/>
    <cellStyle name="Normal 4 6 2 2 10 2" xfId="14341"/>
    <cellStyle name="Normal 4 6 2 2 10 3" xfId="14342"/>
    <cellStyle name="Normal 4 6 2 2 10 4" xfId="14343"/>
    <cellStyle name="Normal 4 6 2 2 11" xfId="14344"/>
    <cellStyle name="Normal 4 6 2 2 11 2" xfId="14345"/>
    <cellStyle name="Normal 4 6 2 2 11 3" xfId="14346"/>
    <cellStyle name="Normal 4 6 2 2 11 4" xfId="14347"/>
    <cellStyle name="Normal 4 6 2 2 12" xfId="14348"/>
    <cellStyle name="Normal 4 6 2 2 12 2" xfId="14349"/>
    <cellStyle name="Normal 4 6 2 2 12 3" xfId="14350"/>
    <cellStyle name="Normal 4 6 2 2 12 4" xfId="14351"/>
    <cellStyle name="Normal 4 6 2 2 13" xfId="14352"/>
    <cellStyle name="Normal 4 6 2 2 13 2" xfId="14353"/>
    <cellStyle name="Normal 4 6 2 2 13 3" xfId="14354"/>
    <cellStyle name="Normal 4 6 2 2 13 4" xfId="14355"/>
    <cellStyle name="Normal 4 6 2 2 14" xfId="14356"/>
    <cellStyle name="Normal 4 6 2 2 15" xfId="14357"/>
    <cellStyle name="Normal 4 6 2 2 16" xfId="14358"/>
    <cellStyle name="Normal 4 6 2 2 2" xfId="14359"/>
    <cellStyle name="Normal 4 6 2 2 2 2" xfId="14360"/>
    <cellStyle name="Normal 4 6 2 2 2 3" xfId="14361"/>
    <cellStyle name="Normal 4 6 2 2 2 4" xfId="14362"/>
    <cellStyle name="Normal 4 6 2 2 3" xfId="14363"/>
    <cellStyle name="Normal 4 6 2 2 3 2" xfId="14364"/>
    <cellStyle name="Normal 4 6 2 2 3 3" xfId="14365"/>
    <cellStyle name="Normal 4 6 2 2 3 4" xfId="14366"/>
    <cellStyle name="Normal 4 6 2 2 4" xfId="14367"/>
    <cellStyle name="Normal 4 6 2 2 4 2" xfId="14368"/>
    <cellStyle name="Normal 4 6 2 2 4 3" xfId="14369"/>
    <cellStyle name="Normal 4 6 2 2 4 4" xfId="14370"/>
    <cellStyle name="Normal 4 6 2 2 5" xfId="14371"/>
    <cellStyle name="Normal 4 6 2 2 5 2" xfId="14372"/>
    <cellStyle name="Normal 4 6 2 2 5 3" xfId="14373"/>
    <cellStyle name="Normal 4 6 2 2 5 4" xfId="14374"/>
    <cellStyle name="Normal 4 6 2 2 6" xfId="14375"/>
    <cellStyle name="Normal 4 6 2 2 6 2" xfId="14376"/>
    <cellStyle name="Normal 4 6 2 2 6 3" xfId="14377"/>
    <cellStyle name="Normal 4 6 2 2 6 4" xfId="14378"/>
    <cellStyle name="Normal 4 6 2 2 7" xfId="14379"/>
    <cellStyle name="Normal 4 6 2 2 7 2" xfId="14380"/>
    <cellStyle name="Normal 4 6 2 2 7 3" xfId="14381"/>
    <cellStyle name="Normal 4 6 2 2 7 4" xfId="14382"/>
    <cellStyle name="Normal 4 6 2 2 8" xfId="14383"/>
    <cellStyle name="Normal 4 6 2 2 8 2" xfId="14384"/>
    <cellStyle name="Normal 4 6 2 2 8 3" xfId="14385"/>
    <cellStyle name="Normal 4 6 2 2 8 4" xfId="14386"/>
    <cellStyle name="Normal 4 6 2 2 9" xfId="14387"/>
    <cellStyle name="Normal 4 6 2 2 9 2" xfId="14388"/>
    <cellStyle name="Normal 4 6 2 2 9 3" xfId="14389"/>
    <cellStyle name="Normal 4 6 2 2 9 4" xfId="14390"/>
    <cellStyle name="Normal 4 6 2 20" xfId="14391"/>
    <cellStyle name="Normal 4 6 2 20 2" xfId="14392"/>
    <cellStyle name="Normal 4 6 2 20 3" xfId="14393"/>
    <cellStyle name="Normal 4 6 2 20 4" xfId="14394"/>
    <cellStyle name="Normal 4 6 2 21" xfId="14395"/>
    <cellStyle name="Normal 4 6 2 21 2" xfId="14396"/>
    <cellStyle name="Normal 4 6 2 21 3" xfId="14397"/>
    <cellStyle name="Normal 4 6 2 21 4" xfId="14398"/>
    <cellStyle name="Normal 4 6 2 22" xfId="14399"/>
    <cellStyle name="Normal 4 6 2 22 2" xfId="14400"/>
    <cellStyle name="Normal 4 6 2 22 3" xfId="14401"/>
    <cellStyle name="Normal 4 6 2 22 4" xfId="14402"/>
    <cellStyle name="Normal 4 6 2 23" xfId="14403"/>
    <cellStyle name="Normal 4 6 2 23 2" xfId="14404"/>
    <cellStyle name="Normal 4 6 2 23 3" xfId="14405"/>
    <cellStyle name="Normal 4 6 2 23 4" xfId="14406"/>
    <cellStyle name="Normal 4 6 2 24" xfId="14407"/>
    <cellStyle name="Normal 4 6 2 24 2" xfId="14408"/>
    <cellStyle name="Normal 4 6 2 24 3" xfId="14409"/>
    <cellStyle name="Normal 4 6 2 24 4" xfId="14410"/>
    <cellStyle name="Normal 4 6 2 25" xfId="14411"/>
    <cellStyle name="Normal 4 6 2 25 2" xfId="14412"/>
    <cellStyle name="Normal 4 6 2 25 3" xfId="14413"/>
    <cellStyle name="Normal 4 6 2 25 4" xfId="14414"/>
    <cellStyle name="Normal 4 6 2 26" xfId="14415"/>
    <cellStyle name="Normal 4 6 2 26 2" xfId="14416"/>
    <cellStyle name="Normal 4 6 2 26 3" xfId="14417"/>
    <cellStyle name="Normal 4 6 2 26 4" xfId="14418"/>
    <cellStyle name="Normal 4 6 2 27" xfId="14419"/>
    <cellStyle name="Normal 4 6 2 27 2" xfId="14420"/>
    <cellStyle name="Normal 4 6 2 27 3" xfId="14421"/>
    <cellStyle name="Normal 4 6 2 27 4" xfId="14422"/>
    <cellStyle name="Normal 4 6 2 28" xfId="14423"/>
    <cellStyle name="Normal 4 6 2 28 2" xfId="14424"/>
    <cellStyle name="Normal 4 6 2 28 3" xfId="14425"/>
    <cellStyle name="Normal 4 6 2 28 4" xfId="14426"/>
    <cellStyle name="Normal 4 6 2 29" xfId="14427"/>
    <cellStyle name="Normal 4 6 2 29 2" xfId="14428"/>
    <cellStyle name="Normal 4 6 2 29 3" xfId="14429"/>
    <cellStyle name="Normal 4 6 2 29 4" xfId="14430"/>
    <cellStyle name="Normal 4 6 2 3" xfId="14431"/>
    <cellStyle name="Normal 4 6 2 3 10" xfId="14432"/>
    <cellStyle name="Normal 4 6 2 3 10 2" xfId="14433"/>
    <cellStyle name="Normal 4 6 2 3 10 3" xfId="14434"/>
    <cellStyle name="Normal 4 6 2 3 10 4" xfId="14435"/>
    <cellStyle name="Normal 4 6 2 3 11" xfId="14436"/>
    <cellStyle name="Normal 4 6 2 3 11 2" xfId="14437"/>
    <cellStyle name="Normal 4 6 2 3 11 3" xfId="14438"/>
    <cellStyle name="Normal 4 6 2 3 11 4" xfId="14439"/>
    <cellStyle name="Normal 4 6 2 3 12" xfId="14440"/>
    <cellStyle name="Normal 4 6 2 3 12 2" xfId="14441"/>
    <cellStyle name="Normal 4 6 2 3 12 3" xfId="14442"/>
    <cellStyle name="Normal 4 6 2 3 12 4" xfId="14443"/>
    <cellStyle name="Normal 4 6 2 3 13" xfId="14444"/>
    <cellStyle name="Normal 4 6 2 3 13 2" xfId="14445"/>
    <cellStyle name="Normal 4 6 2 3 13 3" xfId="14446"/>
    <cellStyle name="Normal 4 6 2 3 13 4" xfId="14447"/>
    <cellStyle name="Normal 4 6 2 3 14" xfId="14448"/>
    <cellStyle name="Normal 4 6 2 3 15" xfId="14449"/>
    <cellStyle name="Normal 4 6 2 3 16" xfId="14450"/>
    <cellStyle name="Normal 4 6 2 3 2" xfId="14451"/>
    <cellStyle name="Normal 4 6 2 3 2 2" xfId="14452"/>
    <cellStyle name="Normal 4 6 2 3 2 3" xfId="14453"/>
    <cellStyle name="Normal 4 6 2 3 2 4" xfId="14454"/>
    <cellStyle name="Normal 4 6 2 3 3" xfId="14455"/>
    <cellStyle name="Normal 4 6 2 3 3 2" xfId="14456"/>
    <cellStyle name="Normal 4 6 2 3 3 3" xfId="14457"/>
    <cellStyle name="Normal 4 6 2 3 3 4" xfId="14458"/>
    <cellStyle name="Normal 4 6 2 3 4" xfId="14459"/>
    <cellStyle name="Normal 4 6 2 3 4 2" xfId="14460"/>
    <cellStyle name="Normal 4 6 2 3 4 3" xfId="14461"/>
    <cellStyle name="Normal 4 6 2 3 4 4" xfId="14462"/>
    <cellStyle name="Normal 4 6 2 3 5" xfId="14463"/>
    <cellStyle name="Normal 4 6 2 3 5 2" xfId="14464"/>
    <cellStyle name="Normal 4 6 2 3 5 3" xfId="14465"/>
    <cellStyle name="Normal 4 6 2 3 5 4" xfId="14466"/>
    <cellStyle name="Normal 4 6 2 3 6" xfId="14467"/>
    <cellStyle name="Normal 4 6 2 3 6 2" xfId="14468"/>
    <cellStyle name="Normal 4 6 2 3 6 3" xfId="14469"/>
    <cellStyle name="Normal 4 6 2 3 6 4" xfId="14470"/>
    <cellStyle name="Normal 4 6 2 3 7" xfId="14471"/>
    <cellStyle name="Normal 4 6 2 3 7 2" xfId="14472"/>
    <cellStyle name="Normal 4 6 2 3 7 3" xfId="14473"/>
    <cellStyle name="Normal 4 6 2 3 7 4" xfId="14474"/>
    <cellStyle name="Normal 4 6 2 3 8" xfId="14475"/>
    <cellStyle name="Normal 4 6 2 3 8 2" xfId="14476"/>
    <cellStyle name="Normal 4 6 2 3 8 3" xfId="14477"/>
    <cellStyle name="Normal 4 6 2 3 8 4" xfId="14478"/>
    <cellStyle name="Normal 4 6 2 3 9" xfId="14479"/>
    <cellStyle name="Normal 4 6 2 3 9 2" xfId="14480"/>
    <cellStyle name="Normal 4 6 2 3 9 3" xfId="14481"/>
    <cellStyle name="Normal 4 6 2 3 9 4" xfId="14482"/>
    <cellStyle name="Normal 4 6 2 30" xfId="14483"/>
    <cellStyle name="Normal 4 6 2 30 2" xfId="14484"/>
    <cellStyle name="Normal 4 6 2 30 3" xfId="14485"/>
    <cellStyle name="Normal 4 6 2 30 4" xfId="14486"/>
    <cellStyle name="Normal 4 6 2 31" xfId="14487"/>
    <cellStyle name="Normal 4 6 2 31 2" xfId="14488"/>
    <cellStyle name="Normal 4 6 2 31 3" xfId="14489"/>
    <cellStyle name="Normal 4 6 2 31 4" xfId="14490"/>
    <cellStyle name="Normal 4 6 2 32" xfId="14491"/>
    <cellStyle name="Normal 4 6 2 33" xfId="14492"/>
    <cellStyle name="Normal 4 6 2 34" xfId="14493"/>
    <cellStyle name="Normal 4 6 2 4" xfId="14494"/>
    <cellStyle name="Normal 4 6 2 4 10" xfId="14495"/>
    <cellStyle name="Normal 4 6 2 4 10 2" xfId="14496"/>
    <cellStyle name="Normal 4 6 2 4 10 3" xfId="14497"/>
    <cellStyle name="Normal 4 6 2 4 10 4" xfId="14498"/>
    <cellStyle name="Normal 4 6 2 4 11" xfId="14499"/>
    <cellStyle name="Normal 4 6 2 4 11 2" xfId="14500"/>
    <cellStyle name="Normal 4 6 2 4 11 3" xfId="14501"/>
    <cellStyle name="Normal 4 6 2 4 11 4" xfId="14502"/>
    <cellStyle name="Normal 4 6 2 4 12" xfId="14503"/>
    <cellStyle name="Normal 4 6 2 4 12 2" xfId="14504"/>
    <cellStyle name="Normal 4 6 2 4 12 3" xfId="14505"/>
    <cellStyle name="Normal 4 6 2 4 12 4" xfId="14506"/>
    <cellStyle name="Normal 4 6 2 4 13" xfId="14507"/>
    <cellStyle name="Normal 4 6 2 4 13 2" xfId="14508"/>
    <cellStyle name="Normal 4 6 2 4 13 3" xfId="14509"/>
    <cellStyle name="Normal 4 6 2 4 13 4" xfId="14510"/>
    <cellStyle name="Normal 4 6 2 4 14" xfId="14511"/>
    <cellStyle name="Normal 4 6 2 4 15" xfId="14512"/>
    <cellStyle name="Normal 4 6 2 4 16" xfId="14513"/>
    <cellStyle name="Normal 4 6 2 4 2" xfId="14514"/>
    <cellStyle name="Normal 4 6 2 4 2 2" xfId="14515"/>
    <cellStyle name="Normal 4 6 2 4 2 3" xfId="14516"/>
    <cellStyle name="Normal 4 6 2 4 2 4" xfId="14517"/>
    <cellStyle name="Normal 4 6 2 4 3" xfId="14518"/>
    <cellStyle name="Normal 4 6 2 4 3 2" xfId="14519"/>
    <cellStyle name="Normal 4 6 2 4 3 3" xfId="14520"/>
    <cellStyle name="Normal 4 6 2 4 3 4" xfId="14521"/>
    <cellStyle name="Normal 4 6 2 4 4" xfId="14522"/>
    <cellStyle name="Normal 4 6 2 4 4 2" xfId="14523"/>
    <cellStyle name="Normal 4 6 2 4 4 3" xfId="14524"/>
    <cellStyle name="Normal 4 6 2 4 4 4" xfId="14525"/>
    <cellStyle name="Normal 4 6 2 4 5" xfId="14526"/>
    <cellStyle name="Normal 4 6 2 4 5 2" xfId="14527"/>
    <cellStyle name="Normal 4 6 2 4 5 3" xfId="14528"/>
    <cellStyle name="Normal 4 6 2 4 5 4" xfId="14529"/>
    <cellStyle name="Normal 4 6 2 4 6" xfId="14530"/>
    <cellStyle name="Normal 4 6 2 4 6 2" xfId="14531"/>
    <cellStyle name="Normal 4 6 2 4 6 3" xfId="14532"/>
    <cellStyle name="Normal 4 6 2 4 6 4" xfId="14533"/>
    <cellStyle name="Normal 4 6 2 4 7" xfId="14534"/>
    <cellStyle name="Normal 4 6 2 4 7 2" xfId="14535"/>
    <cellStyle name="Normal 4 6 2 4 7 3" xfId="14536"/>
    <cellStyle name="Normal 4 6 2 4 7 4" xfId="14537"/>
    <cellStyle name="Normal 4 6 2 4 8" xfId="14538"/>
    <cellStyle name="Normal 4 6 2 4 8 2" xfId="14539"/>
    <cellStyle name="Normal 4 6 2 4 8 3" xfId="14540"/>
    <cellStyle name="Normal 4 6 2 4 8 4" xfId="14541"/>
    <cellStyle name="Normal 4 6 2 4 9" xfId="14542"/>
    <cellStyle name="Normal 4 6 2 4 9 2" xfId="14543"/>
    <cellStyle name="Normal 4 6 2 4 9 3" xfId="14544"/>
    <cellStyle name="Normal 4 6 2 4 9 4" xfId="14545"/>
    <cellStyle name="Normal 4 6 2 5" xfId="14546"/>
    <cellStyle name="Normal 4 6 2 5 10" xfId="14547"/>
    <cellStyle name="Normal 4 6 2 5 10 2" xfId="14548"/>
    <cellStyle name="Normal 4 6 2 5 10 3" xfId="14549"/>
    <cellStyle name="Normal 4 6 2 5 10 4" xfId="14550"/>
    <cellStyle name="Normal 4 6 2 5 11" xfId="14551"/>
    <cellStyle name="Normal 4 6 2 5 11 2" xfId="14552"/>
    <cellStyle name="Normal 4 6 2 5 11 3" xfId="14553"/>
    <cellStyle name="Normal 4 6 2 5 11 4" xfId="14554"/>
    <cellStyle name="Normal 4 6 2 5 12" xfId="14555"/>
    <cellStyle name="Normal 4 6 2 5 12 2" xfId="14556"/>
    <cellStyle name="Normal 4 6 2 5 12 3" xfId="14557"/>
    <cellStyle name="Normal 4 6 2 5 12 4" xfId="14558"/>
    <cellStyle name="Normal 4 6 2 5 13" xfId="14559"/>
    <cellStyle name="Normal 4 6 2 5 13 2" xfId="14560"/>
    <cellStyle name="Normal 4 6 2 5 13 3" xfId="14561"/>
    <cellStyle name="Normal 4 6 2 5 13 4" xfId="14562"/>
    <cellStyle name="Normal 4 6 2 5 14" xfId="14563"/>
    <cellStyle name="Normal 4 6 2 5 15" xfId="14564"/>
    <cellStyle name="Normal 4 6 2 5 16" xfId="14565"/>
    <cellStyle name="Normal 4 6 2 5 2" xfId="14566"/>
    <cellStyle name="Normal 4 6 2 5 2 2" xfId="14567"/>
    <cellStyle name="Normal 4 6 2 5 2 3" xfId="14568"/>
    <cellStyle name="Normal 4 6 2 5 2 4" xfId="14569"/>
    <cellStyle name="Normal 4 6 2 5 3" xfId="14570"/>
    <cellStyle name="Normal 4 6 2 5 3 2" xfId="14571"/>
    <cellStyle name="Normal 4 6 2 5 3 3" xfId="14572"/>
    <cellStyle name="Normal 4 6 2 5 3 4" xfId="14573"/>
    <cellStyle name="Normal 4 6 2 5 4" xfId="14574"/>
    <cellStyle name="Normal 4 6 2 5 4 2" xfId="14575"/>
    <cellStyle name="Normal 4 6 2 5 4 3" xfId="14576"/>
    <cellStyle name="Normal 4 6 2 5 4 4" xfId="14577"/>
    <cellStyle name="Normal 4 6 2 5 5" xfId="14578"/>
    <cellStyle name="Normal 4 6 2 5 5 2" xfId="14579"/>
    <cellStyle name="Normal 4 6 2 5 5 3" xfId="14580"/>
    <cellStyle name="Normal 4 6 2 5 5 4" xfId="14581"/>
    <cellStyle name="Normal 4 6 2 5 6" xfId="14582"/>
    <cellStyle name="Normal 4 6 2 5 6 2" xfId="14583"/>
    <cellStyle name="Normal 4 6 2 5 6 3" xfId="14584"/>
    <cellStyle name="Normal 4 6 2 5 6 4" xfId="14585"/>
    <cellStyle name="Normal 4 6 2 5 7" xfId="14586"/>
    <cellStyle name="Normal 4 6 2 5 7 2" xfId="14587"/>
    <cellStyle name="Normal 4 6 2 5 7 3" xfId="14588"/>
    <cellStyle name="Normal 4 6 2 5 7 4" xfId="14589"/>
    <cellStyle name="Normal 4 6 2 5 8" xfId="14590"/>
    <cellStyle name="Normal 4 6 2 5 8 2" xfId="14591"/>
    <cellStyle name="Normal 4 6 2 5 8 3" xfId="14592"/>
    <cellStyle name="Normal 4 6 2 5 8 4" xfId="14593"/>
    <cellStyle name="Normal 4 6 2 5 9" xfId="14594"/>
    <cellStyle name="Normal 4 6 2 5 9 2" xfId="14595"/>
    <cellStyle name="Normal 4 6 2 5 9 3" xfId="14596"/>
    <cellStyle name="Normal 4 6 2 5 9 4" xfId="14597"/>
    <cellStyle name="Normal 4 6 2 6" xfId="14598"/>
    <cellStyle name="Normal 4 6 2 6 10" xfId="14599"/>
    <cellStyle name="Normal 4 6 2 6 10 2" xfId="14600"/>
    <cellStyle name="Normal 4 6 2 6 10 3" xfId="14601"/>
    <cellStyle name="Normal 4 6 2 6 10 4" xfId="14602"/>
    <cellStyle name="Normal 4 6 2 6 11" xfId="14603"/>
    <cellStyle name="Normal 4 6 2 6 11 2" xfId="14604"/>
    <cellStyle name="Normal 4 6 2 6 11 3" xfId="14605"/>
    <cellStyle name="Normal 4 6 2 6 11 4" xfId="14606"/>
    <cellStyle name="Normal 4 6 2 6 12" xfId="14607"/>
    <cellStyle name="Normal 4 6 2 6 12 2" xfId="14608"/>
    <cellStyle name="Normal 4 6 2 6 12 3" xfId="14609"/>
    <cellStyle name="Normal 4 6 2 6 12 4" xfId="14610"/>
    <cellStyle name="Normal 4 6 2 6 13" xfId="14611"/>
    <cellStyle name="Normal 4 6 2 6 13 2" xfId="14612"/>
    <cellStyle name="Normal 4 6 2 6 13 3" xfId="14613"/>
    <cellStyle name="Normal 4 6 2 6 13 4" xfId="14614"/>
    <cellStyle name="Normal 4 6 2 6 14" xfId="14615"/>
    <cellStyle name="Normal 4 6 2 6 15" xfId="14616"/>
    <cellStyle name="Normal 4 6 2 6 16" xfId="14617"/>
    <cellStyle name="Normal 4 6 2 6 2" xfId="14618"/>
    <cellStyle name="Normal 4 6 2 6 2 2" xfId="14619"/>
    <cellStyle name="Normal 4 6 2 6 2 3" xfId="14620"/>
    <cellStyle name="Normal 4 6 2 6 2 4" xfId="14621"/>
    <cellStyle name="Normal 4 6 2 6 3" xfId="14622"/>
    <cellStyle name="Normal 4 6 2 6 3 2" xfId="14623"/>
    <cellStyle name="Normal 4 6 2 6 3 3" xfId="14624"/>
    <cellStyle name="Normal 4 6 2 6 3 4" xfId="14625"/>
    <cellStyle name="Normal 4 6 2 6 4" xfId="14626"/>
    <cellStyle name="Normal 4 6 2 6 4 2" xfId="14627"/>
    <cellStyle name="Normal 4 6 2 6 4 3" xfId="14628"/>
    <cellStyle name="Normal 4 6 2 6 4 4" xfId="14629"/>
    <cellStyle name="Normal 4 6 2 6 5" xfId="14630"/>
    <cellStyle name="Normal 4 6 2 6 5 2" xfId="14631"/>
    <cellStyle name="Normal 4 6 2 6 5 3" xfId="14632"/>
    <cellStyle name="Normal 4 6 2 6 5 4" xfId="14633"/>
    <cellStyle name="Normal 4 6 2 6 6" xfId="14634"/>
    <cellStyle name="Normal 4 6 2 6 6 2" xfId="14635"/>
    <cellStyle name="Normal 4 6 2 6 6 3" xfId="14636"/>
    <cellStyle name="Normal 4 6 2 6 6 4" xfId="14637"/>
    <cellStyle name="Normal 4 6 2 6 7" xfId="14638"/>
    <cellStyle name="Normal 4 6 2 6 7 2" xfId="14639"/>
    <cellStyle name="Normal 4 6 2 6 7 3" xfId="14640"/>
    <cellStyle name="Normal 4 6 2 6 7 4" xfId="14641"/>
    <cellStyle name="Normal 4 6 2 6 8" xfId="14642"/>
    <cellStyle name="Normal 4 6 2 6 8 2" xfId="14643"/>
    <cellStyle name="Normal 4 6 2 6 8 3" xfId="14644"/>
    <cellStyle name="Normal 4 6 2 6 8 4" xfId="14645"/>
    <cellStyle name="Normal 4 6 2 6 9" xfId="14646"/>
    <cellStyle name="Normal 4 6 2 6 9 2" xfId="14647"/>
    <cellStyle name="Normal 4 6 2 6 9 3" xfId="14648"/>
    <cellStyle name="Normal 4 6 2 6 9 4" xfId="14649"/>
    <cellStyle name="Normal 4 6 2 7" xfId="14650"/>
    <cellStyle name="Normal 4 6 2 7 10" xfId="14651"/>
    <cellStyle name="Normal 4 6 2 7 10 2" xfId="14652"/>
    <cellStyle name="Normal 4 6 2 7 10 3" xfId="14653"/>
    <cellStyle name="Normal 4 6 2 7 10 4" xfId="14654"/>
    <cellStyle name="Normal 4 6 2 7 11" xfId="14655"/>
    <cellStyle name="Normal 4 6 2 7 11 2" xfId="14656"/>
    <cellStyle name="Normal 4 6 2 7 11 3" xfId="14657"/>
    <cellStyle name="Normal 4 6 2 7 11 4" xfId="14658"/>
    <cellStyle name="Normal 4 6 2 7 12" xfId="14659"/>
    <cellStyle name="Normal 4 6 2 7 12 2" xfId="14660"/>
    <cellStyle name="Normal 4 6 2 7 12 3" xfId="14661"/>
    <cellStyle name="Normal 4 6 2 7 12 4" xfId="14662"/>
    <cellStyle name="Normal 4 6 2 7 13" xfId="14663"/>
    <cellStyle name="Normal 4 6 2 7 13 2" xfId="14664"/>
    <cellStyle name="Normal 4 6 2 7 13 3" xfId="14665"/>
    <cellStyle name="Normal 4 6 2 7 13 4" xfId="14666"/>
    <cellStyle name="Normal 4 6 2 7 14" xfId="14667"/>
    <cellStyle name="Normal 4 6 2 7 15" xfId="14668"/>
    <cellStyle name="Normal 4 6 2 7 16" xfId="14669"/>
    <cellStyle name="Normal 4 6 2 7 2" xfId="14670"/>
    <cellStyle name="Normal 4 6 2 7 2 2" xfId="14671"/>
    <cellStyle name="Normal 4 6 2 7 2 3" xfId="14672"/>
    <cellStyle name="Normal 4 6 2 7 2 4" xfId="14673"/>
    <cellStyle name="Normal 4 6 2 7 3" xfId="14674"/>
    <cellStyle name="Normal 4 6 2 7 3 2" xfId="14675"/>
    <cellStyle name="Normal 4 6 2 7 3 3" xfId="14676"/>
    <cellStyle name="Normal 4 6 2 7 3 4" xfId="14677"/>
    <cellStyle name="Normal 4 6 2 7 4" xfId="14678"/>
    <cellStyle name="Normal 4 6 2 7 4 2" xfId="14679"/>
    <cellStyle name="Normal 4 6 2 7 4 3" xfId="14680"/>
    <cellStyle name="Normal 4 6 2 7 4 4" xfId="14681"/>
    <cellStyle name="Normal 4 6 2 7 5" xfId="14682"/>
    <cellStyle name="Normal 4 6 2 7 5 2" xfId="14683"/>
    <cellStyle name="Normal 4 6 2 7 5 3" xfId="14684"/>
    <cellStyle name="Normal 4 6 2 7 5 4" xfId="14685"/>
    <cellStyle name="Normal 4 6 2 7 6" xfId="14686"/>
    <cellStyle name="Normal 4 6 2 7 6 2" xfId="14687"/>
    <cellStyle name="Normal 4 6 2 7 6 3" xfId="14688"/>
    <cellStyle name="Normal 4 6 2 7 6 4" xfId="14689"/>
    <cellStyle name="Normal 4 6 2 7 7" xfId="14690"/>
    <cellStyle name="Normal 4 6 2 7 7 2" xfId="14691"/>
    <cellStyle name="Normal 4 6 2 7 7 3" xfId="14692"/>
    <cellStyle name="Normal 4 6 2 7 7 4" xfId="14693"/>
    <cellStyle name="Normal 4 6 2 7 8" xfId="14694"/>
    <cellStyle name="Normal 4 6 2 7 8 2" xfId="14695"/>
    <cellStyle name="Normal 4 6 2 7 8 3" xfId="14696"/>
    <cellStyle name="Normal 4 6 2 7 8 4" xfId="14697"/>
    <cellStyle name="Normal 4 6 2 7 9" xfId="14698"/>
    <cellStyle name="Normal 4 6 2 7 9 2" xfId="14699"/>
    <cellStyle name="Normal 4 6 2 7 9 3" xfId="14700"/>
    <cellStyle name="Normal 4 6 2 7 9 4" xfId="14701"/>
    <cellStyle name="Normal 4 6 2 8" xfId="14702"/>
    <cellStyle name="Normal 4 6 2 8 10" xfId="14703"/>
    <cellStyle name="Normal 4 6 2 8 10 2" xfId="14704"/>
    <cellStyle name="Normal 4 6 2 8 10 3" xfId="14705"/>
    <cellStyle name="Normal 4 6 2 8 10 4" xfId="14706"/>
    <cellStyle name="Normal 4 6 2 8 11" xfId="14707"/>
    <cellStyle name="Normal 4 6 2 8 11 2" xfId="14708"/>
    <cellStyle name="Normal 4 6 2 8 11 3" xfId="14709"/>
    <cellStyle name="Normal 4 6 2 8 11 4" xfId="14710"/>
    <cellStyle name="Normal 4 6 2 8 12" xfId="14711"/>
    <cellStyle name="Normal 4 6 2 8 12 2" xfId="14712"/>
    <cellStyle name="Normal 4 6 2 8 12 3" xfId="14713"/>
    <cellStyle name="Normal 4 6 2 8 12 4" xfId="14714"/>
    <cellStyle name="Normal 4 6 2 8 13" xfId="14715"/>
    <cellStyle name="Normal 4 6 2 8 13 2" xfId="14716"/>
    <cellStyle name="Normal 4 6 2 8 13 3" xfId="14717"/>
    <cellStyle name="Normal 4 6 2 8 13 4" xfId="14718"/>
    <cellStyle name="Normal 4 6 2 8 14" xfId="14719"/>
    <cellStyle name="Normal 4 6 2 8 15" xfId="14720"/>
    <cellStyle name="Normal 4 6 2 8 16" xfId="14721"/>
    <cellStyle name="Normal 4 6 2 8 2" xfId="14722"/>
    <cellStyle name="Normal 4 6 2 8 2 2" xfId="14723"/>
    <cellStyle name="Normal 4 6 2 8 2 3" xfId="14724"/>
    <cellStyle name="Normal 4 6 2 8 2 4" xfId="14725"/>
    <cellStyle name="Normal 4 6 2 8 3" xfId="14726"/>
    <cellStyle name="Normal 4 6 2 8 3 2" xfId="14727"/>
    <cellStyle name="Normal 4 6 2 8 3 3" xfId="14728"/>
    <cellStyle name="Normal 4 6 2 8 3 4" xfId="14729"/>
    <cellStyle name="Normal 4 6 2 8 4" xfId="14730"/>
    <cellStyle name="Normal 4 6 2 8 4 2" xfId="14731"/>
    <cellStyle name="Normal 4 6 2 8 4 3" xfId="14732"/>
    <cellStyle name="Normal 4 6 2 8 4 4" xfId="14733"/>
    <cellStyle name="Normal 4 6 2 8 5" xfId="14734"/>
    <cellStyle name="Normal 4 6 2 8 5 2" xfId="14735"/>
    <cellStyle name="Normal 4 6 2 8 5 3" xfId="14736"/>
    <cellStyle name="Normal 4 6 2 8 5 4" xfId="14737"/>
    <cellStyle name="Normal 4 6 2 8 6" xfId="14738"/>
    <cellStyle name="Normal 4 6 2 8 6 2" xfId="14739"/>
    <cellStyle name="Normal 4 6 2 8 6 3" xfId="14740"/>
    <cellStyle name="Normal 4 6 2 8 6 4" xfId="14741"/>
    <cellStyle name="Normal 4 6 2 8 7" xfId="14742"/>
    <cellStyle name="Normal 4 6 2 8 7 2" xfId="14743"/>
    <cellStyle name="Normal 4 6 2 8 7 3" xfId="14744"/>
    <cellStyle name="Normal 4 6 2 8 7 4" xfId="14745"/>
    <cellStyle name="Normal 4 6 2 8 8" xfId="14746"/>
    <cellStyle name="Normal 4 6 2 8 8 2" xfId="14747"/>
    <cellStyle name="Normal 4 6 2 8 8 3" xfId="14748"/>
    <cellStyle name="Normal 4 6 2 8 8 4" xfId="14749"/>
    <cellStyle name="Normal 4 6 2 8 9" xfId="14750"/>
    <cellStyle name="Normal 4 6 2 8 9 2" xfId="14751"/>
    <cellStyle name="Normal 4 6 2 8 9 3" xfId="14752"/>
    <cellStyle name="Normal 4 6 2 8 9 4" xfId="14753"/>
    <cellStyle name="Normal 4 6 2 9" xfId="14754"/>
    <cellStyle name="Normal 4 6 2 9 10" xfId="14755"/>
    <cellStyle name="Normal 4 6 2 9 10 2" xfId="14756"/>
    <cellStyle name="Normal 4 6 2 9 10 3" xfId="14757"/>
    <cellStyle name="Normal 4 6 2 9 10 4" xfId="14758"/>
    <cellStyle name="Normal 4 6 2 9 11" xfId="14759"/>
    <cellStyle name="Normal 4 6 2 9 11 2" xfId="14760"/>
    <cellStyle name="Normal 4 6 2 9 11 3" xfId="14761"/>
    <cellStyle name="Normal 4 6 2 9 11 4" xfId="14762"/>
    <cellStyle name="Normal 4 6 2 9 12" xfId="14763"/>
    <cellStyle name="Normal 4 6 2 9 12 2" xfId="14764"/>
    <cellStyle name="Normal 4 6 2 9 12 3" xfId="14765"/>
    <cellStyle name="Normal 4 6 2 9 12 4" xfId="14766"/>
    <cellStyle name="Normal 4 6 2 9 13" xfId="14767"/>
    <cellStyle name="Normal 4 6 2 9 13 2" xfId="14768"/>
    <cellStyle name="Normal 4 6 2 9 13 3" xfId="14769"/>
    <cellStyle name="Normal 4 6 2 9 13 4" xfId="14770"/>
    <cellStyle name="Normal 4 6 2 9 14" xfId="14771"/>
    <cellStyle name="Normal 4 6 2 9 15" xfId="14772"/>
    <cellStyle name="Normal 4 6 2 9 16" xfId="14773"/>
    <cellStyle name="Normal 4 6 2 9 2" xfId="14774"/>
    <cellStyle name="Normal 4 6 2 9 2 2" xfId="14775"/>
    <cellStyle name="Normal 4 6 2 9 2 3" xfId="14776"/>
    <cellStyle name="Normal 4 6 2 9 2 4" xfId="14777"/>
    <cellStyle name="Normal 4 6 2 9 3" xfId="14778"/>
    <cellStyle name="Normal 4 6 2 9 3 2" xfId="14779"/>
    <cellStyle name="Normal 4 6 2 9 3 3" xfId="14780"/>
    <cellStyle name="Normal 4 6 2 9 3 4" xfId="14781"/>
    <cellStyle name="Normal 4 6 2 9 4" xfId="14782"/>
    <cellStyle name="Normal 4 6 2 9 4 2" xfId="14783"/>
    <cellStyle name="Normal 4 6 2 9 4 3" xfId="14784"/>
    <cellStyle name="Normal 4 6 2 9 4 4" xfId="14785"/>
    <cellStyle name="Normal 4 6 2 9 5" xfId="14786"/>
    <cellStyle name="Normal 4 6 2 9 5 2" xfId="14787"/>
    <cellStyle name="Normal 4 6 2 9 5 3" xfId="14788"/>
    <cellStyle name="Normal 4 6 2 9 5 4" xfId="14789"/>
    <cellStyle name="Normal 4 6 2 9 6" xfId="14790"/>
    <cellStyle name="Normal 4 6 2 9 6 2" xfId="14791"/>
    <cellStyle name="Normal 4 6 2 9 6 3" xfId="14792"/>
    <cellStyle name="Normal 4 6 2 9 6 4" xfId="14793"/>
    <cellStyle name="Normal 4 6 2 9 7" xfId="14794"/>
    <cellStyle name="Normal 4 6 2 9 7 2" xfId="14795"/>
    <cellStyle name="Normal 4 6 2 9 7 3" xfId="14796"/>
    <cellStyle name="Normal 4 6 2 9 7 4" xfId="14797"/>
    <cellStyle name="Normal 4 6 2 9 8" xfId="14798"/>
    <cellStyle name="Normal 4 6 2 9 8 2" xfId="14799"/>
    <cellStyle name="Normal 4 6 2 9 8 3" xfId="14800"/>
    <cellStyle name="Normal 4 6 2 9 8 4" xfId="14801"/>
    <cellStyle name="Normal 4 6 2 9 9" xfId="14802"/>
    <cellStyle name="Normal 4 6 2 9 9 2" xfId="14803"/>
    <cellStyle name="Normal 4 6 2 9 9 3" xfId="14804"/>
    <cellStyle name="Normal 4 6 2 9 9 4" xfId="14805"/>
    <cellStyle name="Normal 4 6 20" xfId="14806"/>
    <cellStyle name="Normal 4 6 20 10" xfId="14807"/>
    <cellStyle name="Normal 4 6 20 10 2" xfId="14808"/>
    <cellStyle name="Normal 4 6 20 10 3" xfId="14809"/>
    <cellStyle name="Normal 4 6 20 10 4" xfId="14810"/>
    <cellStyle name="Normal 4 6 20 11" xfId="14811"/>
    <cellStyle name="Normal 4 6 20 11 2" xfId="14812"/>
    <cellStyle name="Normal 4 6 20 11 3" xfId="14813"/>
    <cellStyle name="Normal 4 6 20 11 4" xfId="14814"/>
    <cellStyle name="Normal 4 6 20 12" xfId="14815"/>
    <cellStyle name="Normal 4 6 20 12 2" xfId="14816"/>
    <cellStyle name="Normal 4 6 20 12 3" xfId="14817"/>
    <cellStyle name="Normal 4 6 20 12 4" xfId="14818"/>
    <cellStyle name="Normal 4 6 20 13" xfId="14819"/>
    <cellStyle name="Normal 4 6 20 13 2" xfId="14820"/>
    <cellStyle name="Normal 4 6 20 13 3" xfId="14821"/>
    <cellStyle name="Normal 4 6 20 13 4" xfId="14822"/>
    <cellStyle name="Normal 4 6 20 14" xfId="14823"/>
    <cellStyle name="Normal 4 6 20 15" xfId="14824"/>
    <cellStyle name="Normal 4 6 20 16" xfId="14825"/>
    <cellStyle name="Normal 4 6 20 2" xfId="14826"/>
    <cellStyle name="Normal 4 6 20 2 2" xfId="14827"/>
    <cellStyle name="Normal 4 6 20 2 3" xfId="14828"/>
    <cellStyle name="Normal 4 6 20 2 4" xfId="14829"/>
    <cellStyle name="Normal 4 6 20 3" xfId="14830"/>
    <cellStyle name="Normal 4 6 20 3 2" xfId="14831"/>
    <cellStyle name="Normal 4 6 20 3 3" xfId="14832"/>
    <cellStyle name="Normal 4 6 20 3 4" xfId="14833"/>
    <cellStyle name="Normal 4 6 20 4" xfId="14834"/>
    <cellStyle name="Normal 4 6 20 4 2" xfId="14835"/>
    <cellStyle name="Normal 4 6 20 4 3" xfId="14836"/>
    <cellStyle name="Normal 4 6 20 4 4" xfId="14837"/>
    <cellStyle name="Normal 4 6 20 5" xfId="14838"/>
    <cellStyle name="Normal 4 6 20 5 2" xfId="14839"/>
    <cellStyle name="Normal 4 6 20 5 3" xfId="14840"/>
    <cellStyle name="Normal 4 6 20 5 4" xfId="14841"/>
    <cellStyle name="Normal 4 6 20 6" xfId="14842"/>
    <cellStyle name="Normal 4 6 20 6 2" xfId="14843"/>
    <cellStyle name="Normal 4 6 20 6 3" xfId="14844"/>
    <cellStyle name="Normal 4 6 20 6 4" xfId="14845"/>
    <cellStyle name="Normal 4 6 20 7" xfId="14846"/>
    <cellStyle name="Normal 4 6 20 7 2" xfId="14847"/>
    <cellStyle name="Normal 4 6 20 7 3" xfId="14848"/>
    <cellStyle name="Normal 4 6 20 7 4" xfId="14849"/>
    <cellStyle name="Normal 4 6 20 8" xfId="14850"/>
    <cellStyle name="Normal 4 6 20 8 2" xfId="14851"/>
    <cellStyle name="Normal 4 6 20 8 3" xfId="14852"/>
    <cellStyle name="Normal 4 6 20 8 4" xfId="14853"/>
    <cellStyle name="Normal 4 6 20 9" xfId="14854"/>
    <cellStyle name="Normal 4 6 20 9 2" xfId="14855"/>
    <cellStyle name="Normal 4 6 20 9 3" xfId="14856"/>
    <cellStyle name="Normal 4 6 20 9 4" xfId="14857"/>
    <cellStyle name="Normal 4 6 21" xfId="14858"/>
    <cellStyle name="Normal 4 6 21 2" xfId="14859"/>
    <cellStyle name="Normal 4 6 21 3" xfId="14860"/>
    <cellStyle name="Normal 4 6 21 4" xfId="14861"/>
    <cellStyle name="Normal 4 6 22" xfId="14862"/>
    <cellStyle name="Normal 4 6 22 2" xfId="14863"/>
    <cellStyle name="Normal 4 6 22 3" xfId="14864"/>
    <cellStyle name="Normal 4 6 22 4" xfId="14865"/>
    <cellStyle name="Normal 4 6 23" xfId="14866"/>
    <cellStyle name="Normal 4 6 23 2" xfId="14867"/>
    <cellStyle name="Normal 4 6 23 3" xfId="14868"/>
    <cellStyle name="Normal 4 6 23 4" xfId="14869"/>
    <cellStyle name="Normal 4 6 24" xfId="14870"/>
    <cellStyle name="Normal 4 6 24 2" xfId="14871"/>
    <cellStyle name="Normal 4 6 24 3" xfId="14872"/>
    <cellStyle name="Normal 4 6 24 4" xfId="14873"/>
    <cellStyle name="Normal 4 6 25" xfId="14874"/>
    <cellStyle name="Normal 4 6 25 2" xfId="14875"/>
    <cellStyle name="Normal 4 6 25 3" xfId="14876"/>
    <cellStyle name="Normal 4 6 25 4" xfId="14877"/>
    <cellStyle name="Normal 4 6 26" xfId="14878"/>
    <cellStyle name="Normal 4 6 26 2" xfId="14879"/>
    <cellStyle name="Normal 4 6 26 3" xfId="14880"/>
    <cellStyle name="Normal 4 6 26 4" xfId="14881"/>
    <cellStyle name="Normal 4 6 27" xfId="14882"/>
    <cellStyle name="Normal 4 6 27 2" xfId="14883"/>
    <cellStyle name="Normal 4 6 27 3" xfId="14884"/>
    <cellStyle name="Normal 4 6 27 4" xfId="14885"/>
    <cellStyle name="Normal 4 6 28" xfId="14886"/>
    <cellStyle name="Normal 4 6 28 2" xfId="14887"/>
    <cellStyle name="Normal 4 6 28 3" xfId="14888"/>
    <cellStyle name="Normal 4 6 28 4" xfId="14889"/>
    <cellStyle name="Normal 4 6 29" xfId="14890"/>
    <cellStyle name="Normal 4 6 29 2" xfId="14891"/>
    <cellStyle name="Normal 4 6 29 3" xfId="14892"/>
    <cellStyle name="Normal 4 6 29 4" xfId="14893"/>
    <cellStyle name="Normal 4 6 3" xfId="14894"/>
    <cellStyle name="Normal 4 6 3 10" xfId="14895"/>
    <cellStyle name="Normal 4 6 3 10 2" xfId="14896"/>
    <cellStyle name="Normal 4 6 3 10 3" xfId="14897"/>
    <cellStyle name="Normal 4 6 3 10 4" xfId="14898"/>
    <cellStyle name="Normal 4 6 3 11" xfId="14899"/>
    <cellStyle name="Normal 4 6 3 11 2" xfId="14900"/>
    <cellStyle name="Normal 4 6 3 11 3" xfId="14901"/>
    <cellStyle name="Normal 4 6 3 11 4" xfId="14902"/>
    <cellStyle name="Normal 4 6 3 12" xfId="14903"/>
    <cellStyle name="Normal 4 6 3 12 2" xfId="14904"/>
    <cellStyle name="Normal 4 6 3 12 3" xfId="14905"/>
    <cellStyle name="Normal 4 6 3 12 4" xfId="14906"/>
    <cellStyle name="Normal 4 6 3 13" xfId="14907"/>
    <cellStyle name="Normal 4 6 3 13 2" xfId="14908"/>
    <cellStyle name="Normal 4 6 3 13 3" xfId="14909"/>
    <cellStyle name="Normal 4 6 3 13 4" xfId="14910"/>
    <cellStyle name="Normal 4 6 3 14" xfId="14911"/>
    <cellStyle name="Normal 4 6 3 15" xfId="14912"/>
    <cellStyle name="Normal 4 6 3 16" xfId="14913"/>
    <cellStyle name="Normal 4 6 3 2" xfId="14914"/>
    <cellStyle name="Normal 4 6 3 2 2" xfId="14915"/>
    <cellStyle name="Normal 4 6 3 2 3" xfId="14916"/>
    <cellStyle name="Normal 4 6 3 2 4" xfId="14917"/>
    <cellStyle name="Normal 4 6 3 3" xfId="14918"/>
    <cellStyle name="Normal 4 6 3 3 2" xfId="14919"/>
    <cellStyle name="Normal 4 6 3 3 3" xfId="14920"/>
    <cellStyle name="Normal 4 6 3 3 4" xfId="14921"/>
    <cellStyle name="Normal 4 6 3 4" xfId="14922"/>
    <cellStyle name="Normal 4 6 3 4 2" xfId="14923"/>
    <cellStyle name="Normal 4 6 3 4 3" xfId="14924"/>
    <cellStyle name="Normal 4 6 3 4 4" xfId="14925"/>
    <cellStyle name="Normal 4 6 3 5" xfId="14926"/>
    <cellStyle name="Normal 4 6 3 5 2" xfId="14927"/>
    <cellStyle name="Normal 4 6 3 5 3" xfId="14928"/>
    <cellStyle name="Normal 4 6 3 5 4" xfId="14929"/>
    <cellStyle name="Normal 4 6 3 6" xfId="14930"/>
    <cellStyle name="Normal 4 6 3 6 2" xfId="14931"/>
    <cellStyle name="Normal 4 6 3 6 3" xfId="14932"/>
    <cellStyle name="Normal 4 6 3 6 4" xfId="14933"/>
    <cellStyle name="Normal 4 6 3 7" xfId="14934"/>
    <cellStyle name="Normal 4 6 3 7 2" xfId="14935"/>
    <cellStyle name="Normal 4 6 3 7 3" xfId="14936"/>
    <cellStyle name="Normal 4 6 3 7 4" xfId="14937"/>
    <cellStyle name="Normal 4 6 3 8" xfId="14938"/>
    <cellStyle name="Normal 4 6 3 8 2" xfId="14939"/>
    <cellStyle name="Normal 4 6 3 8 3" xfId="14940"/>
    <cellStyle name="Normal 4 6 3 8 4" xfId="14941"/>
    <cellStyle name="Normal 4 6 3 9" xfId="14942"/>
    <cellStyle name="Normal 4 6 3 9 2" xfId="14943"/>
    <cellStyle name="Normal 4 6 3 9 3" xfId="14944"/>
    <cellStyle name="Normal 4 6 3 9 4" xfId="14945"/>
    <cellStyle name="Normal 4 6 30" xfId="14946"/>
    <cellStyle name="Normal 4 6 30 2" xfId="14947"/>
    <cellStyle name="Normal 4 6 30 3" xfId="14948"/>
    <cellStyle name="Normal 4 6 30 4" xfId="14949"/>
    <cellStyle name="Normal 4 6 31" xfId="14950"/>
    <cellStyle name="Normal 4 6 31 2" xfId="14951"/>
    <cellStyle name="Normal 4 6 31 3" xfId="14952"/>
    <cellStyle name="Normal 4 6 31 4" xfId="14953"/>
    <cellStyle name="Normal 4 6 32" xfId="14954"/>
    <cellStyle name="Normal 4 6 32 2" xfId="14955"/>
    <cellStyle name="Normal 4 6 32 3" xfId="14956"/>
    <cellStyle name="Normal 4 6 32 4" xfId="14957"/>
    <cellStyle name="Normal 4 6 33" xfId="14958"/>
    <cellStyle name="Normal 4 6 34" xfId="14959"/>
    <cellStyle name="Normal 4 6 35" xfId="14960"/>
    <cellStyle name="Normal 4 6 4" xfId="14961"/>
    <cellStyle name="Normal 4 6 4 10" xfId="14962"/>
    <cellStyle name="Normal 4 6 4 10 2" xfId="14963"/>
    <cellStyle name="Normal 4 6 4 10 3" xfId="14964"/>
    <cellStyle name="Normal 4 6 4 10 4" xfId="14965"/>
    <cellStyle name="Normal 4 6 4 11" xfId="14966"/>
    <cellStyle name="Normal 4 6 4 11 2" xfId="14967"/>
    <cellStyle name="Normal 4 6 4 11 3" xfId="14968"/>
    <cellStyle name="Normal 4 6 4 11 4" xfId="14969"/>
    <cellStyle name="Normal 4 6 4 12" xfId="14970"/>
    <cellStyle name="Normal 4 6 4 12 2" xfId="14971"/>
    <cellStyle name="Normal 4 6 4 12 3" xfId="14972"/>
    <cellStyle name="Normal 4 6 4 12 4" xfId="14973"/>
    <cellStyle name="Normal 4 6 4 13" xfId="14974"/>
    <cellStyle name="Normal 4 6 4 13 2" xfId="14975"/>
    <cellStyle name="Normal 4 6 4 13 3" xfId="14976"/>
    <cellStyle name="Normal 4 6 4 13 4" xfId="14977"/>
    <cellStyle name="Normal 4 6 4 14" xfId="14978"/>
    <cellStyle name="Normal 4 6 4 15" xfId="14979"/>
    <cellStyle name="Normal 4 6 4 16" xfId="14980"/>
    <cellStyle name="Normal 4 6 4 2" xfId="14981"/>
    <cellStyle name="Normal 4 6 4 2 2" xfId="14982"/>
    <cellStyle name="Normal 4 6 4 2 3" xfId="14983"/>
    <cellStyle name="Normal 4 6 4 2 4" xfId="14984"/>
    <cellStyle name="Normal 4 6 4 3" xfId="14985"/>
    <cellStyle name="Normal 4 6 4 3 2" xfId="14986"/>
    <cellStyle name="Normal 4 6 4 3 3" xfId="14987"/>
    <cellStyle name="Normal 4 6 4 3 4" xfId="14988"/>
    <cellStyle name="Normal 4 6 4 4" xfId="14989"/>
    <cellStyle name="Normal 4 6 4 4 2" xfId="14990"/>
    <cellStyle name="Normal 4 6 4 4 3" xfId="14991"/>
    <cellStyle name="Normal 4 6 4 4 4" xfId="14992"/>
    <cellStyle name="Normal 4 6 4 5" xfId="14993"/>
    <cellStyle name="Normal 4 6 4 5 2" xfId="14994"/>
    <cellStyle name="Normal 4 6 4 5 3" xfId="14995"/>
    <cellStyle name="Normal 4 6 4 5 4" xfId="14996"/>
    <cellStyle name="Normal 4 6 4 6" xfId="14997"/>
    <cellStyle name="Normal 4 6 4 6 2" xfId="14998"/>
    <cellStyle name="Normal 4 6 4 6 3" xfId="14999"/>
    <cellStyle name="Normal 4 6 4 6 4" xfId="15000"/>
    <cellStyle name="Normal 4 6 4 7" xfId="15001"/>
    <cellStyle name="Normal 4 6 4 7 2" xfId="15002"/>
    <cellStyle name="Normal 4 6 4 7 3" xfId="15003"/>
    <cellStyle name="Normal 4 6 4 7 4" xfId="15004"/>
    <cellStyle name="Normal 4 6 4 8" xfId="15005"/>
    <cellStyle name="Normal 4 6 4 8 2" xfId="15006"/>
    <cellStyle name="Normal 4 6 4 8 3" xfId="15007"/>
    <cellStyle name="Normal 4 6 4 8 4" xfId="15008"/>
    <cellStyle name="Normal 4 6 4 9" xfId="15009"/>
    <cellStyle name="Normal 4 6 4 9 2" xfId="15010"/>
    <cellStyle name="Normal 4 6 4 9 3" xfId="15011"/>
    <cellStyle name="Normal 4 6 4 9 4" xfId="15012"/>
    <cellStyle name="Normal 4 6 5" xfId="15013"/>
    <cellStyle name="Normal 4 6 5 10" xfId="15014"/>
    <cellStyle name="Normal 4 6 5 10 2" xfId="15015"/>
    <cellStyle name="Normal 4 6 5 10 3" xfId="15016"/>
    <cellStyle name="Normal 4 6 5 10 4" xfId="15017"/>
    <cellStyle name="Normal 4 6 5 11" xfId="15018"/>
    <cellStyle name="Normal 4 6 5 11 2" xfId="15019"/>
    <cellStyle name="Normal 4 6 5 11 3" xfId="15020"/>
    <cellStyle name="Normal 4 6 5 11 4" xfId="15021"/>
    <cellStyle name="Normal 4 6 5 12" xfId="15022"/>
    <cellStyle name="Normal 4 6 5 12 2" xfId="15023"/>
    <cellStyle name="Normal 4 6 5 12 3" xfId="15024"/>
    <cellStyle name="Normal 4 6 5 12 4" xfId="15025"/>
    <cellStyle name="Normal 4 6 5 13" xfId="15026"/>
    <cellStyle name="Normal 4 6 5 13 2" xfId="15027"/>
    <cellStyle name="Normal 4 6 5 13 3" xfId="15028"/>
    <cellStyle name="Normal 4 6 5 13 4" xfId="15029"/>
    <cellStyle name="Normal 4 6 5 14" xfId="15030"/>
    <cellStyle name="Normal 4 6 5 15" xfId="15031"/>
    <cellStyle name="Normal 4 6 5 16" xfId="15032"/>
    <cellStyle name="Normal 4 6 5 2" xfId="15033"/>
    <cellStyle name="Normal 4 6 5 2 2" xfId="15034"/>
    <cellStyle name="Normal 4 6 5 2 3" xfId="15035"/>
    <cellStyle name="Normal 4 6 5 2 4" xfId="15036"/>
    <cellStyle name="Normal 4 6 5 3" xfId="15037"/>
    <cellStyle name="Normal 4 6 5 3 2" xfId="15038"/>
    <cellStyle name="Normal 4 6 5 3 3" xfId="15039"/>
    <cellStyle name="Normal 4 6 5 3 4" xfId="15040"/>
    <cellStyle name="Normal 4 6 5 4" xfId="15041"/>
    <cellStyle name="Normal 4 6 5 4 2" xfId="15042"/>
    <cellStyle name="Normal 4 6 5 4 3" xfId="15043"/>
    <cellStyle name="Normal 4 6 5 4 4" xfId="15044"/>
    <cellStyle name="Normal 4 6 5 5" xfId="15045"/>
    <cellStyle name="Normal 4 6 5 5 2" xfId="15046"/>
    <cellStyle name="Normal 4 6 5 5 3" xfId="15047"/>
    <cellStyle name="Normal 4 6 5 5 4" xfId="15048"/>
    <cellStyle name="Normal 4 6 5 6" xfId="15049"/>
    <cellStyle name="Normal 4 6 5 6 2" xfId="15050"/>
    <cellStyle name="Normal 4 6 5 6 3" xfId="15051"/>
    <cellStyle name="Normal 4 6 5 6 4" xfId="15052"/>
    <cellStyle name="Normal 4 6 5 7" xfId="15053"/>
    <cellStyle name="Normal 4 6 5 7 2" xfId="15054"/>
    <cellStyle name="Normal 4 6 5 7 3" xfId="15055"/>
    <cellStyle name="Normal 4 6 5 7 4" xfId="15056"/>
    <cellStyle name="Normal 4 6 5 8" xfId="15057"/>
    <cellStyle name="Normal 4 6 5 8 2" xfId="15058"/>
    <cellStyle name="Normal 4 6 5 8 3" xfId="15059"/>
    <cellStyle name="Normal 4 6 5 8 4" xfId="15060"/>
    <cellStyle name="Normal 4 6 5 9" xfId="15061"/>
    <cellStyle name="Normal 4 6 5 9 2" xfId="15062"/>
    <cellStyle name="Normal 4 6 5 9 3" xfId="15063"/>
    <cellStyle name="Normal 4 6 5 9 4" xfId="15064"/>
    <cellStyle name="Normal 4 6 6" xfId="15065"/>
    <cellStyle name="Normal 4 6 6 10" xfId="15066"/>
    <cellStyle name="Normal 4 6 6 10 2" xfId="15067"/>
    <cellStyle name="Normal 4 6 6 10 3" xfId="15068"/>
    <cellStyle name="Normal 4 6 6 10 4" xfId="15069"/>
    <cellStyle name="Normal 4 6 6 11" xfId="15070"/>
    <cellStyle name="Normal 4 6 6 11 2" xfId="15071"/>
    <cellStyle name="Normal 4 6 6 11 3" xfId="15072"/>
    <cellStyle name="Normal 4 6 6 11 4" xfId="15073"/>
    <cellStyle name="Normal 4 6 6 12" xfId="15074"/>
    <cellStyle name="Normal 4 6 6 12 2" xfId="15075"/>
    <cellStyle name="Normal 4 6 6 12 3" xfId="15076"/>
    <cellStyle name="Normal 4 6 6 12 4" xfId="15077"/>
    <cellStyle name="Normal 4 6 6 13" xfId="15078"/>
    <cellStyle name="Normal 4 6 6 13 2" xfId="15079"/>
    <cellStyle name="Normal 4 6 6 13 3" xfId="15080"/>
    <cellStyle name="Normal 4 6 6 13 4" xfId="15081"/>
    <cellStyle name="Normal 4 6 6 14" xfId="15082"/>
    <cellStyle name="Normal 4 6 6 15" xfId="15083"/>
    <cellStyle name="Normal 4 6 6 16" xfId="15084"/>
    <cellStyle name="Normal 4 6 6 2" xfId="15085"/>
    <cellStyle name="Normal 4 6 6 2 2" xfId="15086"/>
    <cellStyle name="Normal 4 6 6 2 3" xfId="15087"/>
    <cellStyle name="Normal 4 6 6 2 4" xfId="15088"/>
    <cellStyle name="Normal 4 6 6 3" xfId="15089"/>
    <cellStyle name="Normal 4 6 6 3 2" xfId="15090"/>
    <cellStyle name="Normal 4 6 6 3 3" xfId="15091"/>
    <cellStyle name="Normal 4 6 6 3 4" xfId="15092"/>
    <cellStyle name="Normal 4 6 6 4" xfId="15093"/>
    <cellStyle name="Normal 4 6 6 4 2" xfId="15094"/>
    <cellStyle name="Normal 4 6 6 4 3" xfId="15095"/>
    <cellStyle name="Normal 4 6 6 4 4" xfId="15096"/>
    <cellStyle name="Normal 4 6 6 5" xfId="15097"/>
    <cellStyle name="Normal 4 6 6 5 2" xfId="15098"/>
    <cellStyle name="Normal 4 6 6 5 3" xfId="15099"/>
    <cellStyle name="Normal 4 6 6 5 4" xfId="15100"/>
    <cellStyle name="Normal 4 6 6 6" xfId="15101"/>
    <cellStyle name="Normal 4 6 6 6 2" xfId="15102"/>
    <cellStyle name="Normal 4 6 6 6 3" xfId="15103"/>
    <cellStyle name="Normal 4 6 6 6 4" xfId="15104"/>
    <cellStyle name="Normal 4 6 6 7" xfId="15105"/>
    <cellStyle name="Normal 4 6 6 7 2" xfId="15106"/>
    <cellStyle name="Normal 4 6 6 7 3" xfId="15107"/>
    <cellStyle name="Normal 4 6 6 7 4" xfId="15108"/>
    <cellStyle name="Normal 4 6 6 8" xfId="15109"/>
    <cellStyle name="Normal 4 6 6 8 2" xfId="15110"/>
    <cellStyle name="Normal 4 6 6 8 3" xfId="15111"/>
    <cellStyle name="Normal 4 6 6 8 4" xfId="15112"/>
    <cellStyle name="Normal 4 6 6 9" xfId="15113"/>
    <cellStyle name="Normal 4 6 6 9 2" xfId="15114"/>
    <cellStyle name="Normal 4 6 6 9 3" xfId="15115"/>
    <cellStyle name="Normal 4 6 6 9 4" xfId="15116"/>
    <cellStyle name="Normal 4 6 7" xfId="15117"/>
    <cellStyle name="Normal 4 6 7 10" xfId="15118"/>
    <cellStyle name="Normal 4 6 7 10 2" xfId="15119"/>
    <cellStyle name="Normal 4 6 7 10 3" xfId="15120"/>
    <cellStyle name="Normal 4 6 7 10 4" xfId="15121"/>
    <cellStyle name="Normal 4 6 7 11" xfId="15122"/>
    <cellStyle name="Normal 4 6 7 11 2" xfId="15123"/>
    <cellStyle name="Normal 4 6 7 11 3" xfId="15124"/>
    <cellStyle name="Normal 4 6 7 11 4" xfId="15125"/>
    <cellStyle name="Normal 4 6 7 12" xfId="15126"/>
    <cellStyle name="Normal 4 6 7 12 2" xfId="15127"/>
    <cellStyle name="Normal 4 6 7 12 3" xfId="15128"/>
    <cellStyle name="Normal 4 6 7 12 4" xfId="15129"/>
    <cellStyle name="Normal 4 6 7 13" xfId="15130"/>
    <cellStyle name="Normal 4 6 7 13 2" xfId="15131"/>
    <cellStyle name="Normal 4 6 7 13 3" xfId="15132"/>
    <cellStyle name="Normal 4 6 7 13 4" xfId="15133"/>
    <cellStyle name="Normal 4 6 7 14" xfId="15134"/>
    <cellStyle name="Normal 4 6 7 15" xfId="15135"/>
    <cellStyle name="Normal 4 6 7 16" xfId="15136"/>
    <cellStyle name="Normal 4 6 7 2" xfId="15137"/>
    <cellStyle name="Normal 4 6 7 2 2" xfId="15138"/>
    <cellStyle name="Normal 4 6 7 2 3" xfId="15139"/>
    <cellStyle name="Normal 4 6 7 2 4" xfId="15140"/>
    <cellStyle name="Normal 4 6 7 3" xfId="15141"/>
    <cellStyle name="Normal 4 6 7 3 2" xfId="15142"/>
    <cellStyle name="Normal 4 6 7 3 3" xfId="15143"/>
    <cellStyle name="Normal 4 6 7 3 4" xfId="15144"/>
    <cellStyle name="Normal 4 6 7 4" xfId="15145"/>
    <cellStyle name="Normal 4 6 7 4 2" xfId="15146"/>
    <cellStyle name="Normal 4 6 7 4 3" xfId="15147"/>
    <cellStyle name="Normal 4 6 7 4 4" xfId="15148"/>
    <cellStyle name="Normal 4 6 7 5" xfId="15149"/>
    <cellStyle name="Normal 4 6 7 5 2" xfId="15150"/>
    <cellStyle name="Normal 4 6 7 5 3" xfId="15151"/>
    <cellStyle name="Normal 4 6 7 5 4" xfId="15152"/>
    <cellStyle name="Normal 4 6 7 6" xfId="15153"/>
    <cellStyle name="Normal 4 6 7 6 2" xfId="15154"/>
    <cellStyle name="Normal 4 6 7 6 3" xfId="15155"/>
    <cellStyle name="Normal 4 6 7 6 4" xfId="15156"/>
    <cellStyle name="Normal 4 6 7 7" xfId="15157"/>
    <cellStyle name="Normal 4 6 7 7 2" xfId="15158"/>
    <cellStyle name="Normal 4 6 7 7 3" xfId="15159"/>
    <cellStyle name="Normal 4 6 7 7 4" xfId="15160"/>
    <cellStyle name="Normal 4 6 7 8" xfId="15161"/>
    <cellStyle name="Normal 4 6 7 8 2" xfId="15162"/>
    <cellStyle name="Normal 4 6 7 8 3" xfId="15163"/>
    <cellStyle name="Normal 4 6 7 8 4" xfId="15164"/>
    <cellStyle name="Normal 4 6 7 9" xfId="15165"/>
    <cellStyle name="Normal 4 6 7 9 2" xfId="15166"/>
    <cellStyle name="Normal 4 6 7 9 3" xfId="15167"/>
    <cellStyle name="Normal 4 6 7 9 4" xfId="15168"/>
    <cellStyle name="Normal 4 6 8" xfId="15169"/>
    <cellStyle name="Normal 4 6 8 10" xfId="15170"/>
    <cellStyle name="Normal 4 6 8 10 2" xfId="15171"/>
    <cellStyle name="Normal 4 6 8 10 3" xfId="15172"/>
    <cellStyle name="Normal 4 6 8 10 4" xfId="15173"/>
    <cellStyle name="Normal 4 6 8 11" xfId="15174"/>
    <cellStyle name="Normal 4 6 8 11 2" xfId="15175"/>
    <cellStyle name="Normal 4 6 8 11 3" xfId="15176"/>
    <cellStyle name="Normal 4 6 8 11 4" xfId="15177"/>
    <cellStyle name="Normal 4 6 8 12" xfId="15178"/>
    <cellStyle name="Normal 4 6 8 12 2" xfId="15179"/>
    <cellStyle name="Normal 4 6 8 12 3" xfId="15180"/>
    <cellStyle name="Normal 4 6 8 12 4" xfId="15181"/>
    <cellStyle name="Normal 4 6 8 13" xfId="15182"/>
    <cellStyle name="Normal 4 6 8 13 2" xfId="15183"/>
    <cellStyle name="Normal 4 6 8 13 3" xfId="15184"/>
    <cellStyle name="Normal 4 6 8 13 4" xfId="15185"/>
    <cellStyle name="Normal 4 6 8 14" xfId="15186"/>
    <cellStyle name="Normal 4 6 8 15" xfId="15187"/>
    <cellStyle name="Normal 4 6 8 16" xfId="15188"/>
    <cellStyle name="Normal 4 6 8 2" xfId="15189"/>
    <cellStyle name="Normal 4 6 8 2 2" xfId="15190"/>
    <cellStyle name="Normal 4 6 8 2 3" xfId="15191"/>
    <cellStyle name="Normal 4 6 8 2 4" xfId="15192"/>
    <cellStyle name="Normal 4 6 8 3" xfId="15193"/>
    <cellStyle name="Normal 4 6 8 3 2" xfId="15194"/>
    <cellStyle name="Normal 4 6 8 3 3" xfId="15195"/>
    <cellStyle name="Normal 4 6 8 3 4" xfId="15196"/>
    <cellStyle name="Normal 4 6 8 4" xfId="15197"/>
    <cellStyle name="Normal 4 6 8 4 2" xfId="15198"/>
    <cellStyle name="Normal 4 6 8 4 3" xfId="15199"/>
    <cellStyle name="Normal 4 6 8 4 4" xfId="15200"/>
    <cellStyle name="Normal 4 6 8 5" xfId="15201"/>
    <cellStyle name="Normal 4 6 8 5 2" xfId="15202"/>
    <cellStyle name="Normal 4 6 8 5 3" xfId="15203"/>
    <cellStyle name="Normal 4 6 8 5 4" xfId="15204"/>
    <cellStyle name="Normal 4 6 8 6" xfId="15205"/>
    <cellStyle name="Normal 4 6 8 6 2" xfId="15206"/>
    <cellStyle name="Normal 4 6 8 6 3" xfId="15207"/>
    <cellStyle name="Normal 4 6 8 6 4" xfId="15208"/>
    <cellStyle name="Normal 4 6 8 7" xfId="15209"/>
    <cellStyle name="Normal 4 6 8 7 2" xfId="15210"/>
    <cellStyle name="Normal 4 6 8 7 3" xfId="15211"/>
    <cellStyle name="Normal 4 6 8 7 4" xfId="15212"/>
    <cellStyle name="Normal 4 6 8 8" xfId="15213"/>
    <cellStyle name="Normal 4 6 8 8 2" xfId="15214"/>
    <cellStyle name="Normal 4 6 8 8 3" xfId="15215"/>
    <cellStyle name="Normal 4 6 8 8 4" xfId="15216"/>
    <cellStyle name="Normal 4 6 8 9" xfId="15217"/>
    <cellStyle name="Normal 4 6 8 9 2" xfId="15218"/>
    <cellStyle name="Normal 4 6 8 9 3" xfId="15219"/>
    <cellStyle name="Normal 4 6 8 9 4" xfId="15220"/>
    <cellStyle name="Normal 4 6 9" xfId="15221"/>
    <cellStyle name="Normal 4 6 9 10" xfId="15222"/>
    <cellStyle name="Normal 4 6 9 10 2" xfId="15223"/>
    <cellStyle name="Normal 4 6 9 10 3" xfId="15224"/>
    <cellStyle name="Normal 4 6 9 10 4" xfId="15225"/>
    <cellStyle name="Normal 4 6 9 11" xfId="15226"/>
    <cellStyle name="Normal 4 6 9 11 2" xfId="15227"/>
    <cellStyle name="Normal 4 6 9 11 3" xfId="15228"/>
    <cellStyle name="Normal 4 6 9 11 4" xfId="15229"/>
    <cellStyle name="Normal 4 6 9 12" xfId="15230"/>
    <cellStyle name="Normal 4 6 9 12 2" xfId="15231"/>
    <cellStyle name="Normal 4 6 9 12 3" xfId="15232"/>
    <cellStyle name="Normal 4 6 9 12 4" xfId="15233"/>
    <cellStyle name="Normal 4 6 9 13" xfId="15234"/>
    <cellStyle name="Normal 4 6 9 13 2" xfId="15235"/>
    <cellStyle name="Normal 4 6 9 13 3" xfId="15236"/>
    <cellStyle name="Normal 4 6 9 13 4" xfId="15237"/>
    <cellStyle name="Normal 4 6 9 14" xfId="15238"/>
    <cellStyle name="Normal 4 6 9 15" xfId="15239"/>
    <cellStyle name="Normal 4 6 9 16" xfId="15240"/>
    <cellStyle name="Normal 4 6 9 2" xfId="15241"/>
    <cellStyle name="Normal 4 6 9 2 2" xfId="15242"/>
    <cellStyle name="Normal 4 6 9 2 3" xfId="15243"/>
    <cellStyle name="Normal 4 6 9 2 4" xfId="15244"/>
    <cellStyle name="Normal 4 6 9 3" xfId="15245"/>
    <cellStyle name="Normal 4 6 9 3 2" xfId="15246"/>
    <cellStyle name="Normal 4 6 9 3 3" xfId="15247"/>
    <cellStyle name="Normal 4 6 9 3 4" xfId="15248"/>
    <cellStyle name="Normal 4 6 9 4" xfId="15249"/>
    <cellStyle name="Normal 4 6 9 4 2" xfId="15250"/>
    <cellStyle name="Normal 4 6 9 4 3" xfId="15251"/>
    <cellStyle name="Normal 4 6 9 4 4" xfId="15252"/>
    <cellStyle name="Normal 4 6 9 5" xfId="15253"/>
    <cellStyle name="Normal 4 6 9 5 2" xfId="15254"/>
    <cellStyle name="Normal 4 6 9 5 3" xfId="15255"/>
    <cellStyle name="Normal 4 6 9 5 4" xfId="15256"/>
    <cellStyle name="Normal 4 6 9 6" xfId="15257"/>
    <cellStyle name="Normal 4 6 9 6 2" xfId="15258"/>
    <cellStyle name="Normal 4 6 9 6 3" xfId="15259"/>
    <cellStyle name="Normal 4 6 9 6 4" xfId="15260"/>
    <cellStyle name="Normal 4 6 9 7" xfId="15261"/>
    <cellStyle name="Normal 4 6 9 7 2" xfId="15262"/>
    <cellStyle name="Normal 4 6 9 7 3" xfId="15263"/>
    <cellStyle name="Normal 4 6 9 7 4" xfId="15264"/>
    <cellStyle name="Normal 4 6 9 8" xfId="15265"/>
    <cellStyle name="Normal 4 6 9 8 2" xfId="15266"/>
    <cellStyle name="Normal 4 6 9 8 3" xfId="15267"/>
    <cellStyle name="Normal 4 6 9 8 4" xfId="15268"/>
    <cellStyle name="Normal 4 6 9 9" xfId="15269"/>
    <cellStyle name="Normal 4 6 9 9 2" xfId="15270"/>
    <cellStyle name="Normal 4 6 9 9 3" xfId="15271"/>
    <cellStyle name="Normal 4 6 9 9 4" xfId="15272"/>
    <cellStyle name="Normal 4 7" xfId="15273"/>
    <cellStyle name="Normal 4 7 10" xfId="15274"/>
    <cellStyle name="Normal 4 7 10 10" xfId="15275"/>
    <cellStyle name="Normal 4 7 10 10 2" xfId="15276"/>
    <cellStyle name="Normal 4 7 10 10 3" xfId="15277"/>
    <cellStyle name="Normal 4 7 10 10 4" xfId="15278"/>
    <cellStyle name="Normal 4 7 10 11" xfId="15279"/>
    <cellStyle name="Normal 4 7 10 11 2" xfId="15280"/>
    <cellStyle name="Normal 4 7 10 11 3" xfId="15281"/>
    <cellStyle name="Normal 4 7 10 11 4" xfId="15282"/>
    <cellStyle name="Normal 4 7 10 12" xfId="15283"/>
    <cellStyle name="Normal 4 7 10 12 2" xfId="15284"/>
    <cellStyle name="Normal 4 7 10 12 3" xfId="15285"/>
    <cellStyle name="Normal 4 7 10 12 4" xfId="15286"/>
    <cellStyle name="Normal 4 7 10 13" xfId="15287"/>
    <cellStyle name="Normal 4 7 10 13 2" xfId="15288"/>
    <cellStyle name="Normal 4 7 10 13 3" xfId="15289"/>
    <cellStyle name="Normal 4 7 10 13 4" xfId="15290"/>
    <cellStyle name="Normal 4 7 10 14" xfId="15291"/>
    <cellStyle name="Normal 4 7 10 15" xfId="15292"/>
    <cellStyle name="Normal 4 7 10 16" xfId="15293"/>
    <cellStyle name="Normal 4 7 10 2" xfId="15294"/>
    <cellStyle name="Normal 4 7 10 2 2" xfId="15295"/>
    <cellStyle name="Normal 4 7 10 2 3" xfId="15296"/>
    <cellStyle name="Normal 4 7 10 2 4" xfId="15297"/>
    <cellStyle name="Normal 4 7 10 3" xfId="15298"/>
    <cellStyle name="Normal 4 7 10 3 2" xfId="15299"/>
    <cellStyle name="Normal 4 7 10 3 3" xfId="15300"/>
    <cellStyle name="Normal 4 7 10 3 4" xfId="15301"/>
    <cellStyle name="Normal 4 7 10 4" xfId="15302"/>
    <cellStyle name="Normal 4 7 10 4 2" xfId="15303"/>
    <cellStyle name="Normal 4 7 10 4 3" xfId="15304"/>
    <cellStyle name="Normal 4 7 10 4 4" xfId="15305"/>
    <cellStyle name="Normal 4 7 10 5" xfId="15306"/>
    <cellStyle name="Normal 4 7 10 5 2" xfId="15307"/>
    <cellStyle name="Normal 4 7 10 5 3" xfId="15308"/>
    <cellStyle name="Normal 4 7 10 5 4" xfId="15309"/>
    <cellStyle name="Normal 4 7 10 6" xfId="15310"/>
    <cellStyle name="Normal 4 7 10 6 2" xfId="15311"/>
    <cellStyle name="Normal 4 7 10 6 3" xfId="15312"/>
    <cellStyle name="Normal 4 7 10 6 4" xfId="15313"/>
    <cellStyle name="Normal 4 7 10 7" xfId="15314"/>
    <cellStyle name="Normal 4 7 10 7 2" xfId="15315"/>
    <cellStyle name="Normal 4 7 10 7 3" xfId="15316"/>
    <cellStyle name="Normal 4 7 10 7 4" xfId="15317"/>
    <cellStyle name="Normal 4 7 10 8" xfId="15318"/>
    <cellStyle name="Normal 4 7 10 8 2" xfId="15319"/>
    <cellStyle name="Normal 4 7 10 8 3" xfId="15320"/>
    <cellStyle name="Normal 4 7 10 8 4" xfId="15321"/>
    <cellStyle name="Normal 4 7 10 9" xfId="15322"/>
    <cellStyle name="Normal 4 7 10 9 2" xfId="15323"/>
    <cellStyle name="Normal 4 7 10 9 3" xfId="15324"/>
    <cellStyle name="Normal 4 7 10 9 4" xfId="15325"/>
    <cellStyle name="Normal 4 7 11" xfId="15326"/>
    <cellStyle name="Normal 4 7 11 10" xfId="15327"/>
    <cellStyle name="Normal 4 7 11 10 2" xfId="15328"/>
    <cellStyle name="Normal 4 7 11 10 3" xfId="15329"/>
    <cellStyle name="Normal 4 7 11 10 4" xfId="15330"/>
    <cellStyle name="Normal 4 7 11 11" xfId="15331"/>
    <cellStyle name="Normal 4 7 11 11 2" xfId="15332"/>
    <cellStyle name="Normal 4 7 11 11 3" xfId="15333"/>
    <cellStyle name="Normal 4 7 11 11 4" xfId="15334"/>
    <cellStyle name="Normal 4 7 11 12" xfId="15335"/>
    <cellStyle name="Normal 4 7 11 12 2" xfId="15336"/>
    <cellStyle name="Normal 4 7 11 12 3" xfId="15337"/>
    <cellStyle name="Normal 4 7 11 12 4" xfId="15338"/>
    <cellStyle name="Normal 4 7 11 13" xfId="15339"/>
    <cellStyle name="Normal 4 7 11 13 2" xfId="15340"/>
    <cellStyle name="Normal 4 7 11 13 3" xfId="15341"/>
    <cellStyle name="Normal 4 7 11 13 4" xfId="15342"/>
    <cellStyle name="Normal 4 7 11 14" xfId="15343"/>
    <cellStyle name="Normal 4 7 11 15" xfId="15344"/>
    <cellStyle name="Normal 4 7 11 16" xfId="15345"/>
    <cellStyle name="Normal 4 7 11 2" xfId="15346"/>
    <cellStyle name="Normal 4 7 11 2 2" xfId="15347"/>
    <cellStyle name="Normal 4 7 11 2 3" xfId="15348"/>
    <cellStyle name="Normal 4 7 11 2 4" xfId="15349"/>
    <cellStyle name="Normal 4 7 11 3" xfId="15350"/>
    <cellStyle name="Normal 4 7 11 3 2" xfId="15351"/>
    <cellStyle name="Normal 4 7 11 3 3" xfId="15352"/>
    <cellStyle name="Normal 4 7 11 3 4" xfId="15353"/>
    <cellStyle name="Normal 4 7 11 4" xfId="15354"/>
    <cellStyle name="Normal 4 7 11 4 2" xfId="15355"/>
    <cellStyle name="Normal 4 7 11 4 3" xfId="15356"/>
    <cellStyle name="Normal 4 7 11 4 4" xfId="15357"/>
    <cellStyle name="Normal 4 7 11 5" xfId="15358"/>
    <cellStyle name="Normal 4 7 11 5 2" xfId="15359"/>
    <cellStyle name="Normal 4 7 11 5 3" xfId="15360"/>
    <cellStyle name="Normal 4 7 11 5 4" xfId="15361"/>
    <cellStyle name="Normal 4 7 11 6" xfId="15362"/>
    <cellStyle name="Normal 4 7 11 6 2" xfId="15363"/>
    <cellStyle name="Normal 4 7 11 6 3" xfId="15364"/>
    <cellStyle name="Normal 4 7 11 6 4" xfId="15365"/>
    <cellStyle name="Normal 4 7 11 7" xfId="15366"/>
    <cellStyle name="Normal 4 7 11 7 2" xfId="15367"/>
    <cellStyle name="Normal 4 7 11 7 3" xfId="15368"/>
    <cellStyle name="Normal 4 7 11 7 4" xfId="15369"/>
    <cellStyle name="Normal 4 7 11 8" xfId="15370"/>
    <cellStyle name="Normal 4 7 11 8 2" xfId="15371"/>
    <cellStyle name="Normal 4 7 11 8 3" xfId="15372"/>
    <cellStyle name="Normal 4 7 11 8 4" xfId="15373"/>
    <cellStyle name="Normal 4 7 11 9" xfId="15374"/>
    <cellStyle name="Normal 4 7 11 9 2" xfId="15375"/>
    <cellStyle name="Normal 4 7 11 9 3" xfId="15376"/>
    <cellStyle name="Normal 4 7 11 9 4" xfId="15377"/>
    <cellStyle name="Normal 4 7 12" xfId="15378"/>
    <cellStyle name="Normal 4 7 12 10" xfId="15379"/>
    <cellStyle name="Normal 4 7 12 10 2" xfId="15380"/>
    <cellStyle name="Normal 4 7 12 10 3" xfId="15381"/>
    <cellStyle name="Normal 4 7 12 10 4" xfId="15382"/>
    <cellStyle name="Normal 4 7 12 11" xfId="15383"/>
    <cellStyle name="Normal 4 7 12 11 2" xfId="15384"/>
    <cellStyle name="Normal 4 7 12 11 3" xfId="15385"/>
    <cellStyle name="Normal 4 7 12 11 4" xfId="15386"/>
    <cellStyle name="Normal 4 7 12 12" xfId="15387"/>
    <cellStyle name="Normal 4 7 12 12 2" xfId="15388"/>
    <cellStyle name="Normal 4 7 12 12 3" xfId="15389"/>
    <cellStyle name="Normal 4 7 12 12 4" xfId="15390"/>
    <cellStyle name="Normal 4 7 12 13" xfId="15391"/>
    <cellStyle name="Normal 4 7 12 13 2" xfId="15392"/>
    <cellStyle name="Normal 4 7 12 13 3" xfId="15393"/>
    <cellStyle name="Normal 4 7 12 13 4" xfId="15394"/>
    <cellStyle name="Normal 4 7 12 14" xfId="15395"/>
    <cellStyle name="Normal 4 7 12 15" xfId="15396"/>
    <cellStyle name="Normal 4 7 12 16" xfId="15397"/>
    <cellStyle name="Normal 4 7 12 2" xfId="15398"/>
    <cellStyle name="Normal 4 7 12 2 2" xfId="15399"/>
    <cellStyle name="Normal 4 7 12 2 3" xfId="15400"/>
    <cellStyle name="Normal 4 7 12 2 4" xfId="15401"/>
    <cellStyle name="Normal 4 7 12 3" xfId="15402"/>
    <cellStyle name="Normal 4 7 12 3 2" xfId="15403"/>
    <cellStyle name="Normal 4 7 12 3 3" xfId="15404"/>
    <cellStyle name="Normal 4 7 12 3 4" xfId="15405"/>
    <cellStyle name="Normal 4 7 12 4" xfId="15406"/>
    <cellStyle name="Normal 4 7 12 4 2" xfId="15407"/>
    <cellStyle name="Normal 4 7 12 4 3" xfId="15408"/>
    <cellStyle name="Normal 4 7 12 4 4" xfId="15409"/>
    <cellStyle name="Normal 4 7 12 5" xfId="15410"/>
    <cellStyle name="Normal 4 7 12 5 2" xfId="15411"/>
    <cellStyle name="Normal 4 7 12 5 3" xfId="15412"/>
    <cellStyle name="Normal 4 7 12 5 4" xfId="15413"/>
    <cellStyle name="Normal 4 7 12 6" xfId="15414"/>
    <cellStyle name="Normal 4 7 12 6 2" xfId="15415"/>
    <cellStyle name="Normal 4 7 12 6 3" xfId="15416"/>
    <cellStyle name="Normal 4 7 12 6 4" xfId="15417"/>
    <cellStyle name="Normal 4 7 12 7" xfId="15418"/>
    <cellStyle name="Normal 4 7 12 7 2" xfId="15419"/>
    <cellStyle name="Normal 4 7 12 7 3" xfId="15420"/>
    <cellStyle name="Normal 4 7 12 7 4" xfId="15421"/>
    <cellStyle name="Normal 4 7 12 8" xfId="15422"/>
    <cellStyle name="Normal 4 7 12 8 2" xfId="15423"/>
    <cellStyle name="Normal 4 7 12 8 3" xfId="15424"/>
    <cellStyle name="Normal 4 7 12 8 4" xfId="15425"/>
    <cellStyle name="Normal 4 7 12 9" xfId="15426"/>
    <cellStyle name="Normal 4 7 12 9 2" xfId="15427"/>
    <cellStyle name="Normal 4 7 12 9 3" xfId="15428"/>
    <cellStyle name="Normal 4 7 12 9 4" xfId="15429"/>
    <cellStyle name="Normal 4 7 13" xfId="15430"/>
    <cellStyle name="Normal 4 7 13 10" xfId="15431"/>
    <cellStyle name="Normal 4 7 13 10 2" xfId="15432"/>
    <cellStyle name="Normal 4 7 13 10 3" xfId="15433"/>
    <cellStyle name="Normal 4 7 13 10 4" xfId="15434"/>
    <cellStyle name="Normal 4 7 13 11" xfId="15435"/>
    <cellStyle name="Normal 4 7 13 11 2" xfId="15436"/>
    <cellStyle name="Normal 4 7 13 11 3" xfId="15437"/>
    <cellStyle name="Normal 4 7 13 11 4" xfId="15438"/>
    <cellStyle name="Normal 4 7 13 12" xfId="15439"/>
    <cellStyle name="Normal 4 7 13 12 2" xfId="15440"/>
    <cellStyle name="Normal 4 7 13 12 3" xfId="15441"/>
    <cellStyle name="Normal 4 7 13 12 4" xfId="15442"/>
    <cellStyle name="Normal 4 7 13 13" xfId="15443"/>
    <cellStyle name="Normal 4 7 13 13 2" xfId="15444"/>
    <cellStyle name="Normal 4 7 13 13 3" xfId="15445"/>
    <cellStyle name="Normal 4 7 13 13 4" xfId="15446"/>
    <cellStyle name="Normal 4 7 13 14" xfId="15447"/>
    <cellStyle name="Normal 4 7 13 15" xfId="15448"/>
    <cellStyle name="Normal 4 7 13 16" xfId="15449"/>
    <cellStyle name="Normal 4 7 13 2" xfId="15450"/>
    <cellStyle name="Normal 4 7 13 2 2" xfId="15451"/>
    <cellStyle name="Normal 4 7 13 2 3" xfId="15452"/>
    <cellStyle name="Normal 4 7 13 2 4" xfId="15453"/>
    <cellStyle name="Normal 4 7 13 3" xfId="15454"/>
    <cellStyle name="Normal 4 7 13 3 2" xfId="15455"/>
    <cellStyle name="Normal 4 7 13 3 3" xfId="15456"/>
    <cellStyle name="Normal 4 7 13 3 4" xfId="15457"/>
    <cellStyle name="Normal 4 7 13 4" xfId="15458"/>
    <cellStyle name="Normal 4 7 13 4 2" xfId="15459"/>
    <cellStyle name="Normal 4 7 13 4 3" xfId="15460"/>
    <cellStyle name="Normal 4 7 13 4 4" xfId="15461"/>
    <cellStyle name="Normal 4 7 13 5" xfId="15462"/>
    <cellStyle name="Normal 4 7 13 5 2" xfId="15463"/>
    <cellStyle name="Normal 4 7 13 5 3" xfId="15464"/>
    <cellStyle name="Normal 4 7 13 5 4" xfId="15465"/>
    <cellStyle name="Normal 4 7 13 6" xfId="15466"/>
    <cellStyle name="Normal 4 7 13 6 2" xfId="15467"/>
    <cellStyle name="Normal 4 7 13 6 3" xfId="15468"/>
    <cellStyle name="Normal 4 7 13 6 4" xfId="15469"/>
    <cellStyle name="Normal 4 7 13 7" xfId="15470"/>
    <cellStyle name="Normal 4 7 13 7 2" xfId="15471"/>
    <cellStyle name="Normal 4 7 13 7 3" xfId="15472"/>
    <cellStyle name="Normal 4 7 13 7 4" xfId="15473"/>
    <cellStyle name="Normal 4 7 13 8" xfId="15474"/>
    <cellStyle name="Normal 4 7 13 8 2" xfId="15475"/>
    <cellStyle name="Normal 4 7 13 8 3" xfId="15476"/>
    <cellStyle name="Normal 4 7 13 8 4" xfId="15477"/>
    <cellStyle name="Normal 4 7 13 9" xfId="15478"/>
    <cellStyle name="Normal 4 7 13 9 2" xfId="15479"/>
    <cellStyle name="Normal 4 7 13 9 3" xfId="15480"/>
    <cellStyle name="Normal 4 7 13 9 4" xfId="15481"/>
    <cellStyle name="Normal 4 7 14" xfId="15482"/>
    <cellStyle name="Normal 4 7 14 10" xfId="15483"/>
    <cellStyle name="Normal 4 7 14 10 2" xfId="15484"/>
    <cellStyle name="Normal 4 7 14 10 3" xfId="15485"/>
    <cellStyle name="Normal 4 7 14 10 4" xfId="15486"/>
    <cellStyle name="Normal 4 7 14 11" xfId="15487"/>
    <cellStyle name="Normal 4 7 14 11 2" xfId="15488"/>
    <cellStyle name="Normal 4 7 14 11 3" xfId="15489"/>
    <cellStyle name="Normal 4 7 14 11 4" xfId="15490"/>
    <cellStyle name="Normal 4 7 14 12" xfId="15491"/>
    <cellStyle name="Normal 4 7 14 12 2" xfId="15492"/>
    <cellStyle name="Normal 4 7 14 12 3" xfId="15493"/>
    <cellStyle name="Normal 4 7 14 12 4" xfId="15494"/>
    <cellStyle name="Normal 4 7 14 13" xfId="15495"/>
    <cellStyle name="Normal 4 7 14 13 2" xfId="15496"/>
    <cellStyle name="Normal 4 7 14 13 3" xfId="15497"/>
    <cellStyle name="Normal 4 7 14 13 4" xfId="15498"/>
    <cellStyle name="Normal 4 7 14 14" xfId="15499"/>
    <cellStyle name="Normal 4 7 14 15" xfId="15500"/>
    <cellStyle name="Normal 4 7 14 16" xfId="15501"/>
    <cellStyle name="Normal 4 7 14 2" xfId="15502"/>
    <cellStyle name="Normal 4 7 14 2 2" xfId="15503"/>
    <cellStyle name="Normal 4 7 14 2 3" xfId="15504"/>
    <cellStyle name="Normal 4 7 14 2 4" xfId="15505"/>
    <cellStyle name="Normal 4 7 14 3" xfId="15506"/>
    <cellStyle name="Normal 4 7 14 3 2" xfId="15507"/>
    <cellStyle name="Normal 4 7 14 3 3" xfId="15508"/>
    <cellStyle name="Normal 4 7 14 3 4" xfId="15509"/>
    <cellStyle name="Normal 4 7 14 4" xfId="15510"/>
    <cellStyle name="Normal 4 7 14 4 2" xfId="15511"/>
    <cellStyle name="Normal 4 7 14 4 3" xfId="15512"/>
    <cellStyle name="Normal 4 7 14 4 4" xfId="15513"/>
    <cellStyle name="Normal 4 7 14 5" xfId="15514"/>
    <cellStyle name="Normal 4 7 14 5 2" xfId="15515"/>
    <cellStyle name="Normal 4 7 14 5 3" xfId="15516"/>
    <cellStyle name="Normal 4 7 14 5 4" xfId="15517"/>
    <cellStyle name="Normal 4 7 14 6" xfId="15518"/>
    <cellStyle name="Normal 4 7 14 6 2" xfId="15519"/>
    <cellStyle name="Normal 4 7 14 6 3" xfId="15520"/>
    <cellStyle name="Normal 4 7 14 6 4" xfId="15521"/>
    <cellStyle name="Normal 4 7 14 7" xfId="15522"/>
    <cellStyle name="Normal 4 7 14 7 2" xfId="15523"/>
    <cellStyle name="Normal 4 7 14 7 3" xfId="15524"/>
    <cellStyle name="Normal 4 7 14 7 4" xfId="15525"/>
    <cellStyle name="Normal 4 7 14 8" xfId="15526"/>
    <cellStyle name="Normal 4 7 14 8 2" xfId="15527"/>
    <cellStyle name="Normal 4 7 14 8 3" xfId="15528"/>
    <cellStyle name="Normal 4 7 14 8 4" xfId="15529"/>
    <cellStyle name="Normal 4 7 14 9" xfId="15530"/>
    <cellStyle name="Normal 4 7 14 9 2" xfId="15531"/>
    <cellStyle name="Normal 4 7 14 9 3" xfId="15532"/>
    <cellStyle name="Normal 4 7 14 9 4" xfId="15533"/>
    <cellStyle name="Normal 4 7 15" xfId="15534"/>
    <cellStyle name="Normal 4 7 15 10" xfId="15535"/>
    <cellStyle name="Normal 4 7 15 10 2" xfId="15536"/>
    <cellStyle name="Normal 4 7 15 10 3" xfId="15537"/>
    <cellStyle name="Normal 4 7 15 10 4" xfId="15538"/>
    <cellStyle name="Normal 4 7 15 11" xfId="15539"/>
    <cellStyle name="Normal 4 7 15 11 2" xfId="15540"/>
    <cellStyle name="Normal 4 7 15 11 3" xfId="15541"/>
    <cellStyle name="Normal 4 7 15 11 4" xfId="15542"/>
    <cellStyle name="Normal 4 7 15 12" xfId="15543"/>
    <cellStyle name="Normal 4 7 15 12 2" xfId="15544"/>
    <cellStyle name="Normal 4 7 15 12 3" xfId="15545"/>
    <cellStyle name="Normal 4 7 15 12 4" xfId="15546"/>
    <cellStyle name="Normal 4 7 15 13" xfId="15547"/>
    <cellStyle name="Normal 4 7 15 13 2" xfId="15548"/>
    <cellStyle name="Normal 4 7 15 13 3" xfId="15549"/>
    <cellStyle name="Normal 4 7 15 13 4" xfId="15550"/>
    <cellStyle name="Normal 4 7 15 14" xfId="15551"/>
    <cellStyle name="Normal 4 7 15 15" xfId="15552"/>
    <cellStyle name="Normal 4 7 15 16" xfId="15553"/>
    <cellStyle name="Normal 4 7 15 2" xfId="15554"/>
    <cellStyle name="Normal 4 7 15 2 2" xfId="15555"/>
    <cellStyle name="Normal 4 7 15 2 3" xfId="15556"/>
    <cellStyle name="Normal 4 7 15 2 4" xfId="15557"/>
    <cellStyle name="Normal 4 7 15 3" xfId="15558"/>
    <cellStyle name="Normal 4 7 15 3 2" xfId="15559"/>
    <cellStyle name="Normal 4 7 15 3 3" xfId="15560"/>
    <cellStyle name="Normal 4 7 15 3 4" xfId="15561"/>
    <cellStyle name="Normal 4 7 15 4" xfId="15562"/>
    <cellStyle name="Normal 4 7 15 4 2" xfId="15563"/>
    <cellStyle name="Normal 4 7 15 4 3" xfId="15564"/>
    <cellStyle name="Normal 4 7 15 4 4" xfId="15565"/>
    <cellStyle name="Normal 4 7 15 5" xfId="15566"/>
    <cellStyle name="Normal 4 7 15 5 2" xfId="15567"/>
    <cellStyle name="Normal 4 7 15 5 3" xfId="15568"/>
    <cellStyle name="Normal 4 7 15 5 4" xfId="15569"/>
    <cellStyle name="Normal 4 7 15 6" xfId="15570"/>
    <cellStyle name="Normal 4 7 15 6 2" xfId="15571"/>
    <cellStyle name="Normal 4 7 15 6 3" xfId="15572"/>
    <cellStyle name="Normal 4 7 15 6 4" xfId="15573"/>
    <cellStyle name="Normal 4 7 15 7" xfId="15574"/>
    <cellStyle name="Normal 4 7 15 7 2" xfId="15575"/>
    <cellStyle name="Normal 4 7 15 7 3" xfId="15576"/>
    <cellStyle name="Normal 4 7 15 7 4" xfId="15577"/>
    <cellStyle name="Normal 4 7 15 8" xfId="15578"/>
    <cellStyle name="Normal 4 7 15 8 2" xfId="15579"/>
    <cellStyle name="Normal 4 7 15 8 3" xfId="15580"/>
    <cellStyle name="Normal 4 7 15 8 4" xfId="15581"/>
    <cellStyle name="Normal 4 7 15 9" xfId="15582"/>
    <cellStyle name="Normal 4 7 15 9 2" xfId="15583"/>
    <cellStyle name="Normal 4 7 15 9 3" xfId="15584"/>
    <cellStyle name="Normal 4 7 15 9 4" xfId="15585"/>
    <cellStyle name="Normal 4 7 16" xfId="15586"/>
    <cellStyle name="Normal 4 7 16 10" xfId="15587"/>
    <cellStyle name="Normal 4 7 16 10 2" xfId="15588"/>
    <cellStyle name="Normal 4 7 16 10 3" xfId="15589"/>
    <cellStyle name="Normal 4 7 16 10 4" xfId="15590"/>
    <cellStyle name="Normal 4 7 16 11" xfId="15591"/>
    <cellStyle name="Normal 4 7 16 11 2" xfId="15592"/>
    <cellStyle name="Normal 4 7 16 11 3" xfId="15593"/>
    <cellStyle name="Normal 4 7 16 11 4" xfId="15594"/>
    <cellStyle name="Normal 4 7 16 12" xfId="15595"/>
    <cellStyle name="Normal 4 7 16 12 2" xfId="15596"/>
    <cellStyle name="Normal 4 7 16 12 3" xfId="15597"/>
    <cellStyle name="Normal 4 7 16 12 4" xfId="15598"/>
    <cellStyle name="Normal 4 7 16 13" xfId="15599"/>
    <cellStyle name="Normal 4 7 16 13 2" xfId="15600"/>
    <cellStyle name="Normal 4 7 16 13 3" xfId="15601"/>
    <cellStyle name="Normal 4 7 16 13 4" xfId="15602"/>
    <cellStyle name="Normal 4 7 16 14" xfId="15603"/>
    <cellStyle name="Normal 4 7 16 15" xfId="15604"/>
    <cellStyle name="Normal 4 7 16 16" xfId="15605"/>
    <cellStyle name="Normal 4 7 16 2" xfId="15606"/>
    <cellStyle name="Normal 4 7 16 2 2" xfId="15607"/>
    <cellStyle name="Normal 4 7 16 2 3" xfId="15608"/>
    <cellStyle name="Normal 4 7 16 2 4" xfId="15609"/>
    <cellStyle name="Normal 4 7 16 3" xfId="15610"/>
    <cellStyle name="Normal 4 7 16 3 2" xfId="15611"/>
    <cellStyle name="Normal 4 7 16 3 3" xfId="15612"/>
    <cellStyle name="Normal 4 7 16 3 4" xfId="15613"/>
    <cellStyle name="Normal 4 7 16 4" xfId="15614"/>
    <cellStyle name="Normal 4 7 16 4 2" xfId="15615"/>
    <cellStyle name="Normal 4 7 16 4 3" xfId="15616"/>
    <cellStyle name="Normal 4 7 16 4 4" xfId="15617"/>
    <cellStyle name="Normal 4 7 16 5" xfId="15618"/>
    <cellStyle name="Normal 4 7 16 5 2" xfId="15619"/>
    <cellStyle name="Normal 4 7 16 5 3" xfId="15620"/>
    <cellStyle name="Normal 4 7 16 5 4" xfId="15621"/>
    <cellStyle name="Normal 4 7 16 6" xfId="15622"/>
    <cellStyle name="Normal 4 7 16 6 2" xfId="15623"/>
    <cellStyle name="Normal 4 7 16 6 3" xfId="15624"/>
    <cellStyle name="Normal 4 7 16 6 4" xfId="15625"/>
    <cellStyle name="Normal 4 7 16 7" xfId="15626"/>
    <cellStyle name="Normal 4 7 16 7 2" xfId="15627"/>
    <cellStyle name="Normal 4 7 16 7 3" xfId="15628"/>
    <cellStyle name="Normal 4 7 16 7 4" xfId="15629"/>
    <cellStyle name="Normal 4 7 16 8" xfId="15630"/>
    <cellStyle name="Normal 4 7 16 8 2" xfId="15631"/>
    <cellStyle name="Normal 4 7 16 8 3" xfId="15632"/>
    <cellStyle name="Normal 4 7 16 8 4" xfId="15633"/>
    <cellStyle name="Normal 4 7 16 9" xfId="15634"/>
    <cellStyle name="Normal 4 7 16 9 2" xfId="15635"/>
    <cellStyle name="Normal 4 7 16 9 3" xfId="15636"/>
    <cellStyle name="Normal 4 7 16 9 4" xfId="15637"/>
    <cellStyle name="Normal 4 7 17" xfId="15638"/>
    <cellStyle name="Normal 4 7 17 10" xfId="15639"/>
    <cellStyle name="Normal 4 7 17 10 2" xfId="15640"/>
    <cellStyle name="Normal 4 7 17 10 3" xfId="15641"/>
    <cellStyle name="Normal 4 7 17 10 4" xfId="15642"/>
    <cellStyle name="Normal 4 7 17 11" xfId="15643"/>
    <cellStyle name="Normal 4 7 17 11 2" xfId="15644"/>
    <cellStyle name="Normal 4 7 17 11 3" xfId="15645"/>
    <cellStyle name="Normal 4 7 17 11 4" xfId="15646"/>
    <cellStyle name="Normal 4 7 17 12" xfId="15647"/>
    <cellStyle name="Normal 4 7 17 12 2" xfId="15648"/>
    <cellStyle name="Normal 4 7 17 12 3" xfId="15649"/>
    <cellStyle name="Normal 4 7 17 12 4" xfId="15650"/>
    <cellStyle name="Normal 4 7 17 13" xfId="15651"/>
    <cellStyle name="Normal 4 7 17 13 2" xfId="15652"/>
    <cellStyle name="Normal 4 7 17 13 3" xfId="15653"/>
    <cellStyle name="Normal 4 7 17 13 4" xfId="15654"/>
    <cellStyle name="Normal 4 7 17 14" xfId="15655"/>
    <cellStyle name="Normal 4 7 17 15" xfId="15656"/>
    <cellStyle name="Normal 4 7 17 16" xfId="15657"/>
    <cellStyle name="Normal 4 7 17 2" xfId="15658"/>
    <cellStyle name="Normal 4 7 17 2 2" xfId="15659"/>
    <cellStyle name="Normal 4 7 17 2 3" xfId="15660"/>
    <cellStyle name="Normal 4 7 17 2 4" xfId="15661"/>
    <cellStyle name="Normal 4 7 17 3" xfId="15662"/>
    <cellStyle name="Normal 4 7 17 3 2" xfId="15663"/>
    <cellStyle name="Normal 4 7 17 3 3" xfId="15664"/>
    <cellStyle name="Normal 4 7 17 3 4" xfId="15665"/>
    <cellStyle name="Normal 4 7 17 4" xfId="15666"/>
    <cellStyle name="Normal 4 7 17 4 2" xfId="15667"/>
    <cellStyle name="Normal 4 7 17 4 3" xfId="15668"/>
    <cellStyle name="Normal 4 7 17 4 4" xfId="15669"/>
    <cellStyle name="Normal 4 7 17 5" xfId="15670"/>
    <cellStyle name="Normal 4 7 17 5 2" xfId="15671"/>
    <cellStyle name="Normal 4 7 17 5 3" xfId="15672"/>
    <cellStyle name="Normal 4 7 17 5 4" xfId="15673"/>
    <cellStyle name="Normal 4 7 17 6" xfId="15674"/>
    <cellStyle name="Normal 4 7 17 6 2" xfId="15675"/>
    <cellStyle name="Normal 4 7 17 6 3" xfId="15676"/>
    <cellStyle name="Normal 4 7 17 6 4" xfId="15677"/>
    <cellStyle name="Normal 4 7 17 7" xfId="15678"/>
    <cellStyle name="Normal 4 7 17 7 2" xfId="15679"/>
    <cellStyle name="Normal 4 7 17 7 3" xfId="15680"/>
    <cellStyle name="Normal 4 7 17 7 4" xfId="15681"/>
    <cellStyle name="Normal 4 7 17 8" xfId="15682"/>
    <cellStyle name="Normal 4 7 17 8 2" xfId="15683"/>
    <cellStyle name="Normal 4 7 17 8 3" xfId="15684"/>
    <cellStyle name="Normal 4 7 17 8 4" xfId="15685"/>
    <cellStyle name="Normal 4 7 17 9" xfId="15686"/>
    <cellStyle name="Normal 4 7 17 9 2" xfId="15687"/>
    <cellStyle name="Normal 4 7 17 9 3" xfId="15688"/>
    <cellStyle name="Normal 4 7 17 9 4" xfId="15689"/>
    <cellStyle name="Normal 4 7 18" xfId="15690"/>
    <cellStyle name="Normal 4 7 18 10" xfId="15691"/>
    <cellStyle name="Normal 4 7 18 10 2" xfId="15692"/>
    <cellStyle name="Normal 4 7 18 10 3" xfId="15693"/>
    <cellStyle name="Normal 4 7 18 10 4" xfId="15694"/>
    <cellStyle name="Normal 4 7 18 11" xfId="15695"/>
    <cellStyle name="Normal 4 7 18 11 2" xfId="15696"/>
    <cellStyle name="Normal 4 7 18 11 3" xfId="15697"/>
    <cellStyle name="Normal 4 7 18 11 4" xfId="15698"/>
    <cellStyle name="Normal 4 7 18 12" xfId="15699"/>
    <cellStyle name="Normal 4 7 18 12 2" xfId="15700"/>
    <cellStyle name="Normal 4 7 18 12 3" xfId="15701"/>
    <cellStyle name="Normal 4 7 18 12 4" xfId="15702"/>
    <cellStyle name="Normal 4 7 18 13" xfId="15703"/>
    <cellStyle name="Normal 4 7 18 13 2" xfId="15704"/>
    <cellStyle name="Normal 4 7 18 13 3" xfId="15705"/>
    <cellStyle name="Normal 4 7 18 13 4" xfId="15706"/>
    <cellStyle name="Normal 4 7 18 14" xfId="15707"/>
    <cellStyle name="Normal 4 7 18 15" xfId="15708"/>
    <cellStyle name="Normal 4 7 18 16" xfId="15709"/>
    <cellStyle name="Normal 4 7 18 2" xfId="15710"/>
    <cellStyle name="Normal 4 7 18 2 2" xfId="15711"/>
    <cellStyle name="Normal 4 7 18 2 3" xfId="15712"/>
    <cellStyle name="Normal 4 7 18 2 4" xfId="15713"/>
    <cellStyle name="Normal 4 7 18 3" xfId="15714"/>
    <cellStyle name="Normal 4 7 18 3 2" xfId="15715"/>
    <cellStyle name="Normal 4 7 18 3 3" xfId="15716"/>
    <cellStyle name="Normal 4 7 18 3 4" xfId="15717"/>
    <cellStyle name="Normal 4 7 18 4" xfId="15718"/>
    <cellStyle name="Normal 4 7 18 4 2" xfId="15719"/>
    <cellStyle name="Normal 4 7 18 4 3" xfId="15720"/>
    <cellStyle name="Normal 4 7 18 4 4" xfId="15721"/>
    <cellStyle name="Normal 4 7 18 5" xfId="15722"/>
    <cellStyle name="Normal 4 7 18 5 2" xfId="15723"/>
    <cellStyle name="Normal 4 7 18 5 3" xfId="15724"/>
    <cellStyle name="Normal 4 7 18 5 4" xfId="15725"/>
    <cellStyle name="Normal 4 7 18 6" xfId="15726"/>
    <cellStyle name="Normal 4 7 18 6 2" xfId="15727"/>
    <cellStyle name="Normal 4 7 18 6 3" xfId="15728"/>
    <cellStyle name="Normal 4 7 18 6 4" xfId="15729"/>
    <cellStyle name="Normal 4 7 18 7" xfId="15730"/>
    <cellStyle name="Normal 4 7 18 7 2" xfId="15731"/>
    <cellStyle name="Normal 4 7 18 7 3" xfId="15732"/>
    <cellStyle name="Normal 4 7 18 7 4" xfId="15733"/>
    <cellStyle name="Normal 4 7 18 8" xfId="15734"/>
    <cellStyle name="Normal 4 7 18 8 2" xfId="15735"/>
    <cellStyle name="Normal 4 7 18 8 3" xfId="15736"/>
    <cellStyle name="Normal 4 7 18 8 4" xfId="15737"/>
    <cellStyle name="Normal 4 7 18 9" xfId="15738"/>
    <cellStyle name="Normal 4 7 18 9 2" xfId="15739"/>
    <cellStyle name="Normal 4 7 18 9 3" xfId="15740"/>
    <cellStyle name="Normal 4 7 18 9 4" xfId="15741"/>
    <cellStyle name="Normal 4 7 19" xfId="15742"/>
    <cellStyle name="Normal 4 7 19 10" xfId="15743"/>
    <cellStyle name="Normal 4 7 19 10 2" xfId="15744"/>
    <cellStyle name="Normal 4 7 19 10 3" xfId="15745"/>
    <cellStyle name="Normal 4 7 19 10 4" xfId="15746"/>
    <cellStyle name="Normal 4 7 19 11" xfId="15747"/>
    <cellStyle name="Normal 4 7 19 11 2" xfId="15748"/>
    <cellStyle name="Normal 4 7 19 11 3" xfId="15749"/>
    <cellStyle name="Normal 4 7 19 11 4" xfId="15750"/>
    <cellStyle name="Normal 4 7 19 12" xfId="15751"/>
    <cellStyle name="Normal 4 7 19 12 2" xfId="15752"/>
    <cellStyle name="Normal 4 7 19 12 3" xfId="15753"/>
    <cellStyle name="Normal 4 7 19 12 4" xfId="15754"/>
    <cellStyle name="Normal 4 7 19 13" xfId="15755"/>
    <cellStyle name="Normal 4 7 19 13 2" xfId="15756"/>
    <cellStyle name="Normal 4 7 19 13 3" xfId="15757"/>
    <cellStyle name="Normal 4 7 19 13 4" xfId="15758"/>
    <cellStyle name="Normal 4 7 19 14" xfId="15759"/>
    <cellStyle name="Normal 4 7 19 15" xfId="15760"/>
    <cellStyle name="Normal 4 7 19 16" xfId="15761"/>
    <cellStyle name="Normal 4 7 19 2" xfId="15762"/>
    <cellStyle name="Normal 4 7 19 2 2" xfId="15763"/>
    <cellStyle name="Normal 4 7 19 2 3" xfId="15764"/>
    <cellStyle name="Normal 4 7 19 2 4" xfId="15765"/>
    <cellStyle name="Normal 4 7 19 3" xfId="15766"/>
    <cellStyle name="Normal 4 7 19 3 2" xfId="15767"/>
    <cellStyle name="Normal 4 7 19 3 3" xfId="15768"/>
    <cellStyle name="Normal 4 7 19 3 4" xfId="15769"/>
    <cellStyle name="Normal 4 7 19 4" xfId="15770"/>
    <cellStyle name="Normal 4 7 19 4 2" xfId="15771"/>
    <cellStyle name="Normal 4 7 19 4 3" xfId="15772"/>
    <cellStyle name="Normal 4 7 19 4 4" xfId="15773"/>
    <cellStyle name="Normal 4 7 19 5" xfId="15774"/>
    <cellStyle name="Normal 4 7 19 5 2" xfId="15775"/>
    <cellStyle name="Normal 4 7 19 5 3" xfId="15776"/>
    <cellStyle name="Normal 4 7 19 5 4" xfId="15777"/>
    <cellStyle name="Normal 4 7 19 6" xfId="15778"/>
    <cellStyle name="Normal 4 7 19 6 2" xfId="15779"/>
    <cellStyle name="Normal 4 7 19 6 3" xfId="15780"/>
    <cellStyle name="Normal 4 7 19 6 4" xfId="15781"/>
    <cellStyle name="Normal 4 7 19 7" xfId="15782"/>
    <cellStyle name="Normal 4 7 19 7 2" xfId="15783"/>
    <cellStyle name="Normal 4 7 19 7 3" xfId="15784"/>
    <cellStyle name="Normal 4 7 19 7 4" xfId="15785"/>
    <cellStyle name="Normal 4 7 19 8" xfId="15786"/>
    <cellStyle name="Normal 4 7 19 8 2" xfId="15787"/>
    <cellStyle name="Normal 4 7 19 8 3" xfId="15788"/>
    <cellStyle name="Normal 4 7 19 8 4" xfId="15789"/>
    <cellStyle name="Normal 4 7 19 9" xfId="15790"/>
    <cellStyle name="Normal 4 7 19 9 2" xfId="15791"/>
    <cellStyle name="Normal 4 7 19 9 3" xfId="15792"/>
    <cellStyle name="Normal 4 7 19 9 4" xfId="15793"/>
    <cellStyle name="Normal 4 7 2" xfId="15794"/>
    <cellStyle name="Normal 4 7 2 10" xfId="15795"/>
    <cellStyle name="Normal 4 7 2 10 2" xfId="15796"/>
    <cellStyle name="Normal 4 7 2 10 3" xfId="15797"/>
    <cellStyle name="Normal 4 7 2 10 4" xfId="15798"/>
    <cellStyle name="Normal 4 7 2 11" xfId="15799"/>
    <cellStyle name="Normal 4 7 2 11 2" xfId="15800"/>
    <cellStyle name="Normal 4 7 2 11 3" xfId="15801"/>
    <cellStyle name="Normal 4 7 2 11 4" xfId="15802"/>
    <cellStyle name="Normal 4 7 2 12" xfId="15803"/>
    <cellStyle name="Normal 4 7 2 12 2" xfId="15804"/>
    <cellStyle name="Normal 4 7 2 12 3" xfId="15805"/>
    <cellStyle name="Normal 4 7 2 12 4" xfId="15806"/>
    <cellStyle name="Normal 4 7 2 13" xfId="15807"/>
    <cellStyle name="Normal 4 7 2 13 2" xfId="15808"/>
    <cellStyle name="Normal 4 7 2 13 3" xfId="15809"/>
    <cellStyle name="Normal 4 7 2 13 4" xfId="15810"/>
    <cellStyle name="Normal 4 7 2 14" xfId="15811"/>
    <cellStyle name="Normal 4 7 2 15" xfId="15812"/>
    <cellStyle name="Normal 4 7 2 16" xfId="15813"/>
    <cellStyle name="Normal 4 7 2 2" xfId="15814"/>
    <cellStyle name="Normal 4 7 2 2 2" xfId="15815"/>
    <cellStyle name="Normal 4 7 2 2 3" xfId="15816"/>
    <cellStyle name="Normal 4 7 2 2 4" xfId="15817"/>
    <cellStyle name="Normal 4 7 2 3" xfId="15818"/>
    <cellStyle name="Normal 4 7 2 3 2" xfId="15819"/>
    <cellStyle name="Normal 4 7 2 3 3" xfId="15820"/>
    <cellStyle name="Normal 4 7 2 3 4" xfId="15821"/>
    <cellStyle name="Normal 4 7 2 4" xfId="15822"/>
    <cellStyle name="Normal 4 7 2 4 2" xfId="15823"/>
    <cellStyle name="Normal 4 7 2 4 3" xfId="15824"/>
    <cellStyle name="Normal 4 7 2 4 4" xfId="15825"/>
    <cellStyle name="Normal 4 7 2 5" xfId="15826"/>
    <cellStyle name="Normal 4 7 2 5 2" xfId="15827"/>
    <cellStyle name="Normal 4 7 2 5 3" xfId="15828"/>
    <cellStyle name="Normal 4 7 2 5 4" xfId="15829"/>
    <cellStyle name="Normal 4 7 2 6" xfId="15830"/>
    <cellStyle name="Normal 4 7 2 6 2" xfId="15831"/>
    <cellStyle name="Normal 4 7 2 6 3" xfId="15832"/>
    <cellStyle name="Normal 4 7 2 6 4" xfId="15833"/>
    <cellStyle name="Normal 4 7 2 7" xfId="15834"/>
    <cellStyle name="Normal 4 7 2 7 2" xfId="15835"/>
    <cellStyle name="Normal 4 7 2 7 3" xfId="15836"/>
    <cellStyle name="Normal 4 7 2 7 4" xfId="15837"/>
    <cellStyle name="Normal 4 7 2 8" xfId="15838"/>
    <cellStyle name="Normal 4 7 2 8 2" xfId="15839"/>
    <cellStyle name="Normal 4 7 2 8 3" xfId="15840"/>
    <cellStyle name="Normal 4 7 2 8 4" xfId="15841"/>
    <cellStyle name="Normal 4 7 2 9" xfId="15842"/>
    <cellStyle name="Normal 4 7 2 9 2" xfId="15843"/>
    <cellStyle name="Normal 4 7 2 9 3" xfId="15844"/>
    <cellStyle name="Normal 4 7 2 9 4" xfId="15845"/>
    <cellStyle name="Normal 4 7 20" xfId="15846"/>
    <cellStyle name="Normal 4 7 20 2" xfId="15847"/>
    <cellStyle name="Normal 4 7 20 3" xfId="15848"/>
    <cellStyle name="Normal 4 7 20 4" xfId="15849"/>
    <cellStyle name="Normal 4 7 21" xfId="15850"/>
    <cellStyle name="Normal 4 7 21 2" xfId="15851"/>
    <cellStyle name="Normal 4 7 21 3" xfId="15852"/>
    <cellStyle name="Normal 4 7 21 4" xfId="15853"/>
    <cellStyle name="Normal 4 7 22" xfId="15854"/>
    <cellStyle name="Normal 4 7 22 2" xfId="15855"/>
    <cellStyle name="Normal 4 7 22 3" xfId="15856"/>
    <cellStyle name="Normal 4 7 22 4" xfId="15857"/>
    <cellStyle name="Normal 4 7 23" xfId="15858"/>
    <cellStyle name="Normal 4 7 23 2" xfId="15859"/>
    <cellStyle name="Normal 4 7 23 3" xfId="15860"/>
    <cellStyle name="Normal 4 7 23 4" xfId="15861"/>
    <cellStyle name="Normal 4 7 24" xfId="15862"/>
    <cellStyle name="Normal 4 7 24 2" xfId="15863"/>
    <cellStyle name="Normal 4 7 24 3" xfId="15864"/>
    <cellStyle name="Normal 4 7 24 4" xfId="15865"/>
    <cellStyle name="Normal 4 7 25" xfId="15866"/>
    <cellStyle name="Normal 4 7 25 2" xfId="15867"/>
    <cellStyle name="Normal 4 7 25 3" xfId="15868"/>
    <cellStyle name="Normal 4 7 25 4" xfId="15869"/>
    <cellStyle name="Normal 4 7 26" xfId="15870"/>
    <cellStyle name="Normal 4 7 26 2" xfId="15871"/>
    <cellStyle name="Normal 4 7 26 3" xfId="15872"/>
    <cellStyle name="Normal 4 7 26 4" xfId="15873"/>
    <cellStyle name="Normal 4 7 27" xfId="15874"/>
    <cellStyle name="Normal 4 7 27 2" xfId="15875"/>
    <cellStyle name="Normal 4 7 27 3" xfId="15876"/>
    <cellStyle name="Normal 4 7 27 4" xfId="15877"/>
    <cellStyle name="Normal 4 7 28" xfId="15878"/>
    <cellStyle name="Normal 4 7 28 2" xfId="15879"/>
    <cellStyle name="Normal 4 7 28 3" xfId="15880"/>
    <cellStyle name="Normal 4 7 28 4" xfId="15881"/>
    <cellStyle name="Normal 4 7 29" xfId="15882"/>
    <cellStyle name="Normal 4 7 29 2" xfId="15883"/>
    <cellStyle name="Normal 4 7 29 3" xfId="15884"/>
    <cellStyle name="Normal 4 7 29 4" xfId="15885"/>
    <cellStyle name="Normal 4 7 3" xfId="15886"/>
    <cellStyle name="Normal 4 7 3 10" xfId="15887"/>
    <cellStyle name="Normal 4 7 3 10 2" xfId="15888"/>
    <cellStyle name="Normal 4 7 3 10 3" xfId="15889"/>
    <cellStyle name="Normal 4 7 3 10 4" xfId="15890"/>
    <cellStyle name="Normal 4 7 3 11" xfId="15891"/>
    <cellStyle name="Normal 4 7 3 11 2" xfId="15892"/>
    <cellStyle name="Normal 4 7 3 11 3" xfId="15893"/>
    <cellStyle name="Normal 4 7 3 11 4" xfId="15894"/>
    <cellStyle name="Normal 4 7 3 12" xfId="15895"/>
    <cellStyle name="Normal 4 7 3 12 2" xfId="15896"/>
    <cellStyle name="Normal 4 7 3 12 3" xfId="15897"/>
    <cellStyle name="Normal 4 7 3 12 4" xfId="15898"/>
    <cellStyle name="Normal 4 7 3 13" xfId="15899"/>
    <cellStyle name="Normal 4 7 3 13 2" xfId="15900"/>
    <cellStyle name="Normal 4 7 3 13 3" xfId="15901"/>
    <cellStyle name="Normal 4 7 3 13 4" xfId="15902"/>
    <cellStyle name="Normal 4 7 3 14" xfId="15903"/>
    <cellStyle name="Normal 4 7 3 15" xfId="15904"/>
    <cellStyle name="Normal 4 7 3 16" xfId="15905"/>
    <cellStyle name="Normal 4 7 3 2" xfId="15906"/>
    <cellStyle name="Normal 4 7 3 2 2" xfId="15907"/>
    <cellStyle name="Normal 4 7 3 2 3" xfId="15908"/>
    <cellStyle name="Normal 4 7 3 2 4" xfId="15909"/>
    <cellStyle name="Normal 4 7 3 3" xfId="15910"/>
    <cellStyle name="Normal 4 7 3 3 2" xfId="15911"/>
    <cellStyle name="Normal 4 7 3 3 3" xfId="15912"/>
    <cellStyle name="Normal 4 7 3 3 4" xfId="15913"/>
    <cellStyle name="Normal 4 7 3 4" xfId="15914"/>
    <cellStyle name="Normal 4 7 3 4 2" xfId="15915"/>
    <cellStyle name="Normal 4 7 3 4 3" xfId="15916"/>
    <cellStyle name="Normal 4 7 3 4 4" xfId="15917"/>
    <cellStyle name="Normal 4 7 3 5" xfId="15918"/>
    <cellStyle name="Normal 4 7 3 5 2" xfId="15919"/>
    <cellStyle name="Normal 4 7 3 5 3" xfId="15920"/>
    <cellStyle name="Normal 4 7 3 5 4" xfId="15921"/>
    <cellStyle name="Normal 4 7 3 6" xfId="15922"/>
    <cellStyle name="Normal 4 7 3 6 2" xfId="15923"/>
    <cellStyle name="Normal 4 7 3 6 3" xfId="15924"/>
    <cellStyle name="Normal 4 7 3 6 4" xfId="15925"/>
    <cellStyle name="Normal 4 7 3 7" xfId="15926"/>
    <cellStyle name="Normal 4 7 3 7 2" xfId="15927"/>
    <cellStyle name="Normal 4 7 3 7 3" xfId="15928"/>
    <cellStyle name="Normal 4 7 3 7 4" xfId="15929"/>
    <cellStyle name="Normal 4 7 3 8" xfId="15930"/>
    <cellStyle name="Normal 4 7 3 8 2" xfId="15931"/>
    <cellStyle name="Normal 4 7 3 8 3" xfId="15932"/>
    <cellStyle name="Normal 4 7 3 8 4" xfId="15933"/>
    <cellStyle name="Normal 4 7 3 9" xfId="15934"/>
    <cellStyle name="Normal 4 7 3 9 2" xfId="15935"/>
    <cellStyle name="Normal 4 7 3 9 3" xfId="15936"/>
    <cellStyle name="Normal 4 7 3 9 4" xfId="15937"/>
    <cellStyle name="Normal 4 7 30" xfId="15938"/>
    <cellStyle name="Normal 4 7 30 2" xfId="15939"/>
    <cellStyle name="Normal 4 7 30 3" xfId="15940"/>
    <cellStyle name="Normal 4 7 30 4" xfId="15941"/>
    <cellStyle name="Normal 4 7 31" xfId="15942"/>
    <cellStyle name="Normal 4 7 31 2" xfId="15943"/>
    <cellStyle name="Normal 4 7 31 3" xfId="15944"/>
    <cellStyle name="Normal 4 7 31 4" xfId="15945"/>
    <cellStyle name="Normal 4 7 32" xfId="15946"/>
    <cellStyle name="Normal 4 7 33" xfId="15947"/>
    <cellStyle name="Normal 4 7 34" xfId="15948"/>
    <cellStyle name="Normal 4 7 4" xfId="15949"/>
    <cellStyle name="Normal 4 7 4 10" xfId="15950"/>
    <cellStyle name="Normal 4 7 4 10 2" xfId="15951"/>
    <cellStyle name="Normal 4 7 4 10 3" xfId="15952"/>
    <cellStyle name="Normal 4 7 4 10 4" xfId="15953"/>
    <cellStyle name="Normal 4 7 4 11" xfId="15954"/>
    <cellStyle name="Normal 4 7 4 11 2" xfId="15955"/>
    <cellStyle name="Normal 4 7 4 11 3" xfId="15956"/>
    <cellStyle name="Normal 4 7 4 11 4" xfId="15957"/>
    <cellStyle name="Normal 4 7 4 12" xfId="15958"/>
    <cellStyle name="Normal 4 7 4 12 2" xfId="15959"/>
    <cellStyle name="Normal 4 7 4 12 3" xfId="15960"/>
    <cellStyle name="Normal 4 7 4 12 4" xfId="15961"/>
    <cellStyle name="Normal 4 7 4 13" xfId="15962"/>
    <cellStyle name="Normal 4 7 4 13 2" xfId="15963"/>
    <cellStyle name="Normal 4 7 4 13 3" xfId="15964"/>
    <cellStyle name="Normal 4 7 4 13 4" xfId="15965"/>
    <cellStyle name="Normal 4 7 4 14" xfId="15966"/>
    <cellStyle name="Normal 4 7 4 15" xfId="15967"/>
    <cellStyle name="Normal 4 7 4 16" xfId="15968"/>
    <cellStyle name="Normal 4 7 4 2" xfId="15969"/>
    <cellStyle name="Normal 4 7 4 2 2" xfId="15970"/>
    <cellStyle name="Normal 4 7 4 2 3" xfId="15971"/>
    <cellStyle name="Normal 4 7 4 2 4" xfId="15972"/>
    <cellStyle name="Normal 4 7 4 3" xfId="15973"/>
    <cellStyle name="Normal 4 7 4 3 2" xfId="15974"/>
    <cellStyle name="Normal 4 7 4 3 3" xfId="15975"/>
    <cellStyle name="Normal 4 7 4 3 4" xfId="15976"/>
    <cellStyle name="Normal 4 7 4 4" xfId="15977"/>
    <cellStyle name="Normal 4 7 4 4 2" xfId="15978"/>
    <cellStyle name="Normal 4 7 4 4 3" xfId="15979"/>
    <cellStyle name="Normal 4 7 4 4 4" xfId="15980"/>
    <cellStyle name="Normal 4 7 4 5" xfId="15981"/>
    <cellStyle name="Normal 4 7 4 5 2" xfId="15982"/>
    <cellStyle name="Normal 4 7 4 5 3" xfId="15983"/>
    <cellStyle name="Normal 4 7 4 5 4" xfId="15984"/>
    <cellStyle name="Normal 4 7 4 6" xfId="15985"/>
    <cellStyle name="Normal 4 7 4 6 2" xfId="15986"/>
    <cellStyle name="Normal 4 7 4 6 3" xfId="15987"/>
    <cellStyle name="Normal 4 7 4 6 4" xfId="15988"/>
    <cellStyle name="Normal 4 7 4 7" xfId="15989"/>
    <cellStyle name="Normal 4 7 4 7 2" xfId="15990"/>
    <cellStyle name="Normal 4 7 4 7 3" xfId="15991"/>
    <cellStyle name="Normal 4 7 4 7 4" xfId="15992"/>
    <cellStyle name="Normal 4 7 4 8" xfId="15993"/>
    <cellStyle name="Normal 4 7 4 8 2" xfId="15994"/>
    <cellStyle name="Normal 4 7 4 8 3" xfId="15995"/>
    <cellStyle name="Normal 4 7 4 8 4" xfId="15996"/>
    <cellStyle name="Normal 4 7 4 9" xfId="15997"/>
    <cellStyle name="Normal 4 7 4 9 2" xfId="15998"/>
    <cellStyle name="Normal 4 7 4 9 3" xfId="15999"/>
    <cellStyle name="Normal 4 7 4 9 4" xfId="16000"/>
    <cellStyle name="Normal 4 7 5" xfId="16001"/>
    <cellStyle name="Normal 4 7 5 10" xfId="16002"/>
    <cellStyle name="Normal 4 7 5 10 2" xfId="16003"/>
    <cellStyle name="Normal 4 7 5 10 3" xfId="16004"/>
    <cellStyle name="Normal 4 7 5 10 4" xfId="16005"/>
    <cellStyle name="Normal 4 7 5 11" xfId="16006"/>
    <cellStyle name="Normal 4 7 5 11 2" xfId="16007"/>
    <cellStyle name="Normal 4 7 5 11 3" xfId="16008"/>
    <cellStyle name="Normal 4 7 5 11 4" xfId="16009"/>
    <cellStyle name="Normal 4 7 5 12" xfId="16010"/>
    <cellStyle name="Normal 4 7 5 12 2" xfId="16011"/>
    <cellStyle name="Normal 4 7 5 12 3" xfId="16012"/>
    <cellStyle name="Normal 4 7 5 12 4" xfId="16013"/>
    <cellStyle name="Normal 4 7 5 13" xfId="16014"/>
    <cellStyle name="Normal 4 7 5 13 2" xfId="16015"/>
    <cellStyle name="Normal 4 7 5 13 3" xfId="16016"/>
    <cellStyle name="Normal 4 7 5 13 4" xfId="16017"/>
    <cellStyle name="Normal 4 7 5 14" xfId="16018"/>
    <cellStyle name="Normal 4 7 5 15" xfId="16019"/>
    <cellStyle name="Normal 4 7 5 16" xfId="16020"/>
    <cellStyle name="Normal 4 7 5 2" xfId="16021"/>
    <cellStyle name="Normal 4 7 5 2 2" xfId="16022"/>
    <cellStyle name="Normal 4 7 5 2 3" xfId="16023"/>
    <cellStyle name="Normal 4 7 5 2 4" xfId="16024"/>
    <cellStyle name="Normal 4 7 5 3" xfId="16025"/>
    <cellStyle name="Normal 4 7 5 3 2" xfId="16026"/>
    <cellStyle name="Normal 4 7 5 3 3" xfId="16027"/>
    <cellStyle name="Normal 4 7 5 3 4" xfId="16028"/>
    <cellStyle name="Normal 4 7 5 4" xfId="16029"/>
    <cellStyle name="Normal 4 7 5 4 2" xfId="16030"/>
    <cellStyle name="Normal 4 7 5 4 3" xfId="16031"/>
    <cellStyle name="Normal 4 7 5 4 4" xfId="16032"/>
    <cellStyle name="Normal 4 7 5 5" xfId="16033"/>
    <cellStyle name="Normal 4 7 5 5 2" xfId="16034"/>
    <cellStyle name="Normal 4 7 5 5 3" xfId="16035"/>
    <cellStyle name="Normal 4 7 5 5 4" xfId="16036"/>
    <cellStyle name="Normal 4 7 5 6" xfId="16037"/>
    <cellStyle name="Normal 4 7 5 6 2" xfId="16038"/>
    <cellStyle name="Normal 4 7 5 6 3" xfId="16039"/>
    <cellStyle name="Normal 4 7 5 6 4" xfId="16040"/>
    <cellStyle name="Normal 4 7 5 7" xfId="16041"/>
    <cellStyle name="Normal 4 7 5 7 2" xfId="16042"/>
    <cellStyle name="Normal 4 7 5 7 3" xfId="16043"/>
    <cellStyle name="Normal 4 7 5 7 4" xfId="16044"/>
    <cellStyle name="Normal 4 7 5 8" xfId="16045"/>
    <cellStyle name="Normal 4 7 5 8 2" xfId="16046"/>
    <cellStyle name="Normal 4 7 5 8 3" xfId="16047"/>
    <cellStyle name="Normal 4 7 5 8 4" xfId="16048"/>
    <cellStyle name="Normal 4 7 5 9" xfId="16049"/>
    <cellStyle name="Normal 4 7 5 9 2" xfId="16050"/>
    <cellStyle name="Normal 4 7 5 9 3" xfId="16051"/>
    <cellStyle name="Normal 4 7 5 9 4" xfId="16052"/>
    <cellStyle name="Normal 4 7 6" xfId="16053"/>
    <cellStyle name="Normal 4 7 6 10" xfId="16054"/>
    <cellStyle name="Normal 4 7 6 10 2" xfId="16055"/>
    <cellStyle name="Normal 4 7 6 10 3" xfId="16056"/>
    <cellStyle name="Normal 4 7 6 10 4" xfId="16057"/>
    <cellStyle name="Normal 4 7 6 11" xfId="16058"/>
    <cellStyle name="Normal 4 7 6 11 2" xfId="16059"/>
    <cellStyle name="Normal 4 7 6 11 3" xfId="16060"/>
    <cellStyle name="Normal 4 7 6 11 4" xfId="16061"/>
    <cellStyle name="Normal 4 7 6 12" xfId="16062"/>
    <cellStyle name="Normal 4 7 6 12 2" xfId="16063"/>
    <cellStyle name="Normal 4 7 6 12 3" xfId="16064"/>
    <cellStyle name="Normal 4 7 6 12 4" xfId="16065"/>
    <cellStyle name="Normal 4 7 6 13" xfId="16066"/>
    <cellStyle name="Normal 4 7 6 13 2" xfId="16067"/>
    <cellStyle name="Normal 4 7 6 13 3" xfId="16068"/>
    <cellStyle name="Normal 4 7 6 13 4" xfId="16069"/>
    <cellStyle name="Normal 4 7 6 14" xfId="16070"/>
    <cellStyle name="Normal 4 7 6 15" xfId="16071"/>
    <cellStyle name="Normal 4 7 6 16" xfId="16072"/>
    <cellStyle name="Normal 4 7 6 2" xfId="16073"/>
    <cellStyle name="Normal 4 7 6 2 2" xfId="16074"/>
    <cellStyle name="Normal 4 7 6 2 3" xfId="16075"/>
    <cellStyle name="Normal 4 7 6 2 4" xfId="16076"/>
    <cellStyle name="Normal 4 7 6 3" xfId="16077"/>
    <cellStyle name="Normal 4 7 6 3 2" xfId="16078"/>
    <cellStyle name="Normal 4 7 6 3 3" xfId="16079"/>
    <cellStyle name="Normal 4 7 6 3 4" xfId="16080"/>
    <cellStyle name="Normal 4 7 6 4" xfId="16081"/>
    <cellStyle name="Normal 4 7 6 4 2" xfId="16082"/>
    <cellStyle name="Normal 4 7 6 4 3" xfId="16083"/>
    <cellStyle name="Normal 4 7 6 4 4" xfId="16084"/>
    <cellStyle name="Normal 4 7 6 5" xfId="16085"/>
    <cellStyle name="Normal 4 7 6 5 2" xfId="16086"/>
    <cellStyle name="Normal 4 7 6 5 3" xfId="16087"/>
    <cellStyle name="Normal 4 7 6 5 4" xfId="16088"/>
    <cellStyle name="Normal 4 7 6 6" xfId="16089"/>
    <cellStyle name="Normal 4 7 6 6 2" xfId="16090"/>
    <cellStyle name="Normal 4 7 6 6 3" xfId="16091"/>
    <cellStyle name="Normal 4 7 6 6 4" xfId="16092"/>
    <cellStyle name="Normal 4 7 6 7" xfId="16093"/>
    <cellStyle name="Normal 4 7 6 7 2" xfId="16094"/>
    <cellStyle name="Normal 4 7 6 7 3" xfId="16095"/>
    <cellStyle name="Normal 4 7 6 7 4" xfId="16096"/>
    <cellStyle name="Normal 4 7 6 8" xfId="16097"/>
    <cellStyle name="Normal 4 7 6 8 2" xfId="16098"/>
    <cellStyle name="Normal 4 7 6 8 3" xfId="16099"/>
    <cellStyle name="Normal 4 7 6 8 4" xfId="16100"/>
    <cellStyle name="Normal 4 7 6 9" xfId="16101"/>
    <cellStyle name="Normal 4 7 6 9 2" xfId="16102"/>
    <cellStyle name="Normal 4 7 6 9 3" xfId="16103"/>
    <cellStyle name="Normal 4 7 6 9 4" xfId="16104"/>
    <cellStyle name="Normal 4 7 7" xfId="16105"/>
    <cellStyle name="Normal 4 7 7 10" xfId="16106"/>
    <cellStyle name="Normal 4 7 7 10 2" xfId="16107"/>
    <cellStyle name="Normal 4 7 7 10 3" xfId="16108"/>
    <cellStyle name="Normal 4 7 7 10 4" xfId="16109"/>
    <cellStyle name="Normal 4 7 7 11" xfId="16110"/>
    <cellStyle name="Normal 4 7 7 11 2" xfId="16111"/>
    <cellStyle name="Normal 4 7 7 11 3" xfId="16112"/>
    <cellStyle name="Normal 4 7 7 11 4" xfId="16113"/>
    <cellStyle name="Normal 4 7 7 12" xfId="16114"/>
    <cellStyle name="Normal 4 7 7 12 2" xfId="16115"/>
    <cellStyle name="Normal 4 7 7 12 3" xfId="16116"/>
    <cellStyle name="Normal 4 7 7 12 4" xfId="16117"/>
    <cellStyle name="Normal 4 7 7 13" xfId="16118"/>
    <cellStyle name="Normal 4 7 7 13 2" xfId="16119"/>
    <cellStyle name="Normal 4 7 7 13 3" xfId="16120"/>
    <cellStyle name="Normal 4 7 7 13 4" xfId="16121"/>
    <cellStyle name="Normal 4 7 7 14" xfId="16122"/>
    <cellStyle name="Normal 4 7 7 15" xfId="16123"/>
    <cellStyle name="Normal 4 7 7 16" xfId="16124"/>
    <cellStyle name="Normal 4 7 7 2" xfId="16125"/>
    <cellStyle name="Normal 4 7 7 2 2" xfId="16126"/>
    <cellStyle name="Normal 4 7 7 2 3" xfId="16127"/>
    <cellStyle name="Normal 4 7 7 2 4" xfId="16128"/>
    <cellStyle name="Normal 4 7 7 3" xfId="16129"/>
    <cellStyle name="Normal 4 7 7 3 2" xfId="16130"/>
    <cellStyle name="Normal 4 7 7 3 3" xfId="16131"/>
    <cellStyle name="Normal 4 7 7 3 4" xfId="16132"/>
    <cellStyle name="Normal 4 7 7 4" xfId="16133"/>
    <cellStyle name="Normal 4 7 7 4 2" xfId="16134"/>
    <cellStyle name="Normal 4 7 7 4 3" xfId="16135"/>
    <cellStyle name="Normal 4 7 7 4 4" xfId="16136"/>
    <cellStyle name="Normal 4 7 7 5" xfId="16137"/>
    <cellStyle name="Normal 4 7 7 5 2" xfId="16138"/>
    <cellStyle name="Normal 4 7 7 5 3" xfId="16139"/>
    <cellStyle name="Normal 4 7 7 5 4" xfId="16140"/>
    <cellStyle name="Normal 4 7 7 6" xfId="16141"/>
    <cellStyle name="Normal 4 7 7 6 2" xfId="16142"/>
    <cellStyle name="Normal 4 7 7 6 3" xfId="16143"/>
    <cellStyle name="Normal 4 7 7 6 4" xfId="16144"/>
    <cellStyle name="Normal 4 7 7 7" xfId="16145"/>
    <cellStyle name="Normal 4 7 7 7 2" xfId="16146"/>
    <cellStyle name="Normal 4 7 7 7 3" xfId="16147"/>
    <cellStyle name="Normal 4 7 7 7 4" xfId="16148"/>
    <cellStyle name="Normal 4 7 7 8" xfId="16149"/>
    <cellStyle name="Normal 4 7 7 8 2" xfId="16150"/>
    <cellStyle name="Normal 4 7 7 8 3" xfId="16151"/>
    <cellStyle name="Normal 4 7 7 8 4" xfId="16152"/>
    <cellStyle name="Normal 4 7 7 9" xfId="16153"/>
    <cellStyle name="Normal 4 7 7 9 2" xfId="16154"/>
    <cellStyle name="Normal 4 7 7 9 3" xfId="16155"/>
    <cellStyle name="Normal 4 7 7 9 4" xfId="16156"/>
    <cellStyle name="Normal 4 7 8" xfId="16157"/>
    <cellStyle name="Normal 4 7 8 10" xfId="16158"/>
    <cellStyle name="Normal 4 7 8 10 2" xfId="16159"/>
    <cellStyle name="Normal 4 7 8 10 3" xfId="16160"/>
    <cellStyle name="Normal 4 7 8 10 4" xfId="16161"/>
    <cellStyle name="Normal 4 7 8 11" xfId="16162"/>
    <cellStyle name="Normal 4 7 8 11 2" xfId="16163"/>
    <cellStyle name="Normal 4 7 8 11 3" xfId="16164"/>
    <cellStyle name="Normal 4 7 8 11 4" xfId="16165"/>
    <cellStyle name="Normal 4 7 8 12" xfId="16166"/>
    <cellStyle name="Normal 4 7 8 12 2" xfId="16167"/>
    <cellStyle name="Normal 4 7 8 12 3" xfId="16168"/>
    <cellStyle name="Normal 4 7 8 12 4" xfId="16169"/>
    <cellStyle name="Normal 4 7 8 13" xfId="16170"/>
    <cellStyle name="Normal 4 7 8 13 2" xfId="16171"/>
    <cellStyle name="Normal 4 7 8 13 3" xfId="16172"/>
    <cellStyle name="Normal 4 7 8 13 4" xfId="16173"/>
    <cellStyle name="Normal 4 7 8 14" xfId="16174"/>
    <cellStyle name="Normal 4 7 8 15" xfId="16175"/>
    <cellStyle name="Normal 4 7 8 16" xfId="16176"/>
    <cellStyle name="Normal 4 7 8 2" xfId="16177"/>
    <cellStyle name="Normal 4 7 8 2 2" xfId="16178"/>
    <cellStyle name="Normal 4 7 8 2 3" xfId="16179"/>
    <cellStyle name="Normal 4 7 8 2 4" xfId="16180"/>
    <cellStyle name="Normal 4 7 8 3" xfId="16181"/>
    <cellStyle name="Normal 4 7 8 3 2" xfId="16182"/>
    <cellStyle name="Normal 4 7 8 3 3" xfId="16183"/>
    <cellStyle name="Normal 4 7 8 3 4" xfId="16184"/>
    <cellStyle name="Normal 4 7 8 4" xfId="16185"/>
    <cellStyle name="Normal 4 7 8 4 2" xfId="16186"/>
    <cellStyle name="Normal 4 7 8 4 3" xfId="16187"/>
    <cellStyle name="Normal 4 7 8 4 4" xfId="16188"/>
    <cellStyle name="Normal 4 7 8 5" xfId="16189"/>
    <cellStyle name="Normal 4 7 8 5 2" xfId="16190"/>
    <cellStyle name="Normal 4 7 8 5 3" xfId="16191"/>
    <cellStyle name="Normal 4 7 8 5 4" xfId="16192"/>
    <cellStyle name="Normal 4 7 8 6" xfId="16193"/>
    <cellStyle name="Normal 4 7 8 6 2" xfId="16194"/>
    <cellStyle name="Normal 4 7 8 6 3" xfId="16195"/>
    <cellStyle name="Normal 4 7 8 6 4" xfId="16196"/>
    <cellStyle name="Normal 4 7 8 7" xfId="16197"/>
    <cellStyle name="Normal 4 7 8 7 2" xfId="16198"/>
    <cellStyle name="Normal 4 7 8 7 3" xfId="16199"/>
    <cellStyle name="Normal 4 7 8 7 4" xfId="16200"/>
    <cellStyle name="Normal 4 7 8 8" xfId="16201"/>
    <cellStyle name="Normal 4 7 8 8 2" xfId="16202"/>
    <cellStyle name="Normal 4 7 8 8 3" xfId="16203"/>
    <cellStyle name="Normal 4 7 8 8 4" xfId="16204"/>
    <cellStyle name="Normal 4 7 8 9" xfId="16205"/>
    <cellStyle name="Normal 4 7 8 9 2" xfId="16206"/>
    <cellStyle name="Normal 4 7 8 9 3" xfId="16207"/>
    <cellStyle name="Normal 4 7 8 9 4" xfId="16208"/>
    <cellStyle name="Normal 4 7 9" xfId="16209"/>
    <cellStyle name="Normal 4 7 9 10" xfId="16210"/>
    <cellStyle name="Normal 4 7 9 10 2" xfId="16211"/>
    <cellStyle name="Normal 4 7 9 10 3" xfId="16212"/>
    <cellStyle name="Normal 4 7 9 10 4" xfId="16213"/>
    <cellStyle name="Normal 4 7 9 11" xfId="16214"/>
    <cellStyle name="Normal 4 7 9 11 2" xfId="16215"/>
    <cellStyle name="Normal 4 7 9 11 3" xfId="16216"/>
    <cellStyle name="Normal 4 7 9 11 4" xfId="16217"/>
    <cellStyle name="Normal 4 7 9 12" xfId="16218"/>
    <cellStyle name="Normal 4 7 9 12 2" xfId="16219"/>
    <cellStyle name="Normal 4 7 9 12 3" xfId="16220"/>
    <cellStyle name="Normal 4 7 9 12 4" xfId="16221"/>
    <cellStyle name="Normal 4 7 9 13" xfId="16222"/>
    <cellStyle name="Normal 4 7 9 13 2" xfId="16223"/>
    <cellStyle name="Normal 4 7 9 13 3" xfId="16224"/>
    <cellStyle name="Normal 4 7 9 13 4" xfId="16225"/>
    <cellStyle name="Normal 4 7 9 14" xfId="16226"/>
    <cellStyle name="Normal 4 7 9 15" xfId="16227"/>
    <cellStyle name="Normal 4 7 9 16" xfId="16228"/>
    <cellStyle name="Normal 4 7 9 2" xfId="16229"/>
    <cellStyle name="Normal 4 7 9 2 2" xfId="16230"/>
    <cellStyle name="Normal 4 7 9 2 3" xfId="16231"/>
    <cellStyle name="Normal 4 7 9 2 4" xfId="16232"/>
    <cellStyle name="Normal 4 7 9 3" xfId="16233"/>
    <cellStyle name="Normal 4 7 9 3 2" xfId="16234"/>
    <cellStyle name="Normal 4 7 9 3 3" xfId="16235"/>
    <cellStyle name="Normal 4 7 9 3 4" xfId="16236"/>
    <cellStyle name="Normal 4 7 9 4" xfId="16237"/>
    <cellStyle name="Normal 4 7 9 4 2" xfId="16238"/>
    <cellStyle name="Normal 4 7 9 4 3" xfId="16239"/>
    <cellStyle name="Normal 4 7 9 4 4" xfId="16240"/>
    <cellStyle name="Normal 4 7 9 5" xfId="16241"/>
    <cellStyle name="Normal 4 7 9 5 2" xfId="16242"/>
    <cellStyle name="Normal 4 7 9 5 3" xfId="16243"/>
    <cellStyle name="Normal 4 7 9 5 4" xfId="16244"/>
    <cellStyle name="Normal 4 7 9 6" xfId="16245"/>
    <cellStyle name="Normal 4 7 9 6 2" xfId="16246"/>
    <cellStyle name="Normal 4 7 9 6 3" xfId="16247"/>
    <cellStyle name="Normal 4 7 9 6 4" xfId="16248"/>
    <cellStyle name="Normal 4 7 9 7" xfId="16249"/>
    <cellStyle name="Normal 4 7 9 7 2" xfId="16250"/>
    <cellStyle name="Normal 4 7 9 7 3" xfId="16251"/>
    <cellStyle name="Normal 4 7 9 7 4" xfId="16252"/>
    <cellStyle name="Normal 4 7 9 8" xfId="16253"/>
    <cellStyle name="Normal 4 7 9 8 2" xfId="16254"/>
    <cellStyle name="Normal 4 7 9 8 3" xfId="16255"/>
    <cellStyle name="Normal 4 7 9 8 4" xfId="16256"/>
    <cellStyle name="Normal 4 7 9 9" xfId="16257"/>
    <cellStyle name="Normal 4 7 9 9 2" xfId="16258"/>
    <cellStyle name="Normal 4 7 9 9 3" xfId="16259"/>
    <cellStyle name="Normal 4 7 9 9 4" xfId="16260"/>
    <cellStyle name="Normal 4 8" xfId="16261"/>
    <cellStyle name="Normal 4 8 10" xfId="16262"/>
    <cellStyle name="Normal 4 8 10 2" xfId="16263"/>
    <cellStyle name="Normal 4 8 10 3" xfId="16264"/>
    <cellStyle name="Normal 4 8 10 4" xfId="16265"/>
    <cellStyle name="Normal 4 8 11" xfId="16266"/>
    <cellStyle name="Normal 4 8 11 2" xfId="16267"/>
    <cellStyle name="Normal 4 8 11 3" xfId="16268"/>
    <cellStyle name="Normal 4 8 11 4" xfId="16269"/>
    <cellStyle name="Normal 4 8 12" xfId="16270"/>
    <cellStyle name="Normal 4 8 12 2" xfId="16271"/>
    <cellStyle name="Normal 4 8 12 3" xfId="16272"/>
    <cellStyle name="Normal 4 8 12 4" xfId="16273"/>
    <cellStyle name="Normal 4 8 13" xfId="16274"/>
    <cellStyle name="Normal 4 8 13 2" xfId="16275"/>
    <cellStyle name="Normal 4 8 13 3" xfId="16276"/>
    <cellStyle name="Normal 4 8 13 4" xfId="16277"/>
    <cellStyle name="Normal 4 8 14" xfId="16278"/>
    <cellStyle name="Normal 4 8 15" xfId="16279"/>
    <cellStyle name="Normal 4 8 16" xfId="16280"/>
    <cellStyle name="Normal 4 8 2" xfId="16281"/>
    <cellStyle name="Normal 4 8 2 2" xfId="16282"/>
    <cellStyle name="Normal 4 8 2 3" xfId="16283"/>
    <cellStyle name="Normal 4 8 2 4" xfId="16284"/>
    <cellStyle name="Normal 4 8 3" xfId="16285"/>
    <cellStyle name="Normal 4 8 3 2" xfId="16286"/>
    <cellStyle name="Normal 4 8 3 3" xfId="16287"/>
    <cellStyle name="Normal 4 8 3 4" xfId="16288"/>
    <cellStyle name="Normal 4 8 4" xfId="16289"/>
    <cellStyle name="Normal 4 8 4 2" xfId="16290"/>
    <cellStyle name="Normal 4 8 4 3" xfId="16291"/>
    <cellStyle name="Normal 4 8 4 4" xfId="16292"/>
    <cellStyle name="Normal 4 8 5" xfId="16293"/>
    <cellStyle name="Normal 4 8 5 2" xfId="16294"/>
    <cellStyle name="Normal 4 8 5 3" xfId="16295"/>
    <cellStyle name="Normal 4 8 5 4" xfId="16296"/>
    <cellStyle name="Normal 4 8 6" xfId="16297"/>
    <cellStyle name="Normal 4 8 6 2" xfId="16298"/>
    <cellStyle name="Normal 4 8 6 3" xfId="16299"/>
    <cellStyle name="Normal 4 8 6 4" xfId="16300"/>
    <cellStyle name="Normal 4 8 7" xfId="16301"/>
    <cellStyle name="Normal 4 8 7 2" xfId="16302"/>
    <cellStyle name="Normal 4 8 7 3" xfId="16303"/>
    <cellStyle name="Normal 4 8 7 4" xfId="16304"/>
    <cellStyle name="Normal 4 8 8" xfId="16305"/>
    <cellStyle name="Normal 4 8 8 2" xfId="16306"/>
    <cellStyle name="Normal 4 8 8 3" xfId="16307"/>
    <cellStyle name="Normal 4 8 8 4" xfId="16308"/>
    <cellStyle name="Normal 4 8 9" xfId="16309"/>
    <cellStyle name="Normal 4 8 9 2" xfId="16310"/>
    <cellStyle name="Normal 4 8 9 3" xfId="16311"/>
    <cellStyle name="Normal 4 8 9 4" xfId="16312"/>
    <cellStyle name="Normal 4 9" xfId="16313"/>
    <cellStyle name="Normal 4 9 10" xfId="16314"/>
    <cellStyle name="Normal 4 9 10 2" xfId="16315"/>
    <cellStyle name="Normal 4 9 10 3" xfId="16316"/>
    <cellStyle name="Normal 4 9 10 4" xfId="16317"/>
    <cellStyle name="Normal 4 9 11" xfId="16318"/>
    <cellStyle name="Normal 4 9 11 2" xfId="16319"/>
    <cellStyle name="Normal 4 9 11 3" xfId="16320"/>
    <cellStyle name="Normal 4 9 11 4" xfId="16321"/>
    <cellStyle name="Normal 4 9 12" xfId="16322"/>
    <cellStyle name="Normal 4 9 12 2" xfId="16323"/>
    <cellStyle name="Normal 4 9 12 3" xfId="16324"/>
    <cellStyle name="Normal 4 9 12 4" xfId="16325"/>
    <cellStyle name="Normal 4 9 13" xfId="16326"/>
    <cellStyle name="Normal 4 9 13 2" xfId="16327"/>
    <cellStyle name="Normal 4 9 13 3" xfId="16328"/>
    <cellStyle name="Normal 4 9 13 4" xfId="16329"/>
    <cellStyle name="Normal 4 9 14" xfId="16330"/>
    <cellStyle name="Normal 4 9 15" xfId="16331"/>
    <cellStyle name="Normal 4 9 16" xfId="16332"/>
    <cellStyle name="Normal 4 9 2" xfId="16333"/>
    <cellStyle name="Normal 4 9 2 2" xfId="16334"/>
    <cellStyle name="Normal 4 9 2 3" xfId="16335"/>
    <cellStyle name="Normal 4 9 2 4" xfId="16336"/>
    <cellStyle name="Normal 4 9 3" xfId="16337"/>
    <cellStyle name="Normal 4 9 3 2" xfId="16338"/>
    <cellStyle name="Normal 4 9 3 3" xfId="16339"/>
    <cellStyle name="Normal 4 9 3 4" xfId="16340"/>
    <cellStyle name="Normal 4 9 4" xfId="16341"/>
    <cellStyle name="Normal 4 9 4 2" xfId="16342"/>
    <cellStyle name="Normal 4 9 4 3" xfId="16343"/>
    <cellStyle name="Normal 4 9 4 4" xfId="16344"/>
    <cellStyle name="Normal 4 9 5" xfId="16345"/>
    <cellStyle name="Normal 4 9 5 2" xfId="16346"/>
    <cellStyle name="Normal 4 9 5 3" xfId="16347"/>
    <cellStyle name="Normal 4 9 5 4" xfId="16348"/>
    <cellStyle name="Normal 4 9 6" xfId="16349"/>
    <cellStyle name="Normal 4 9 6 2" xfId="16350"/>
    <cellStyle name="Normal 4 9 6 3" xfId="16351"/>
    <cellStyle name="Normal 4 9 6 4" xfId="16352"/>
    <cellStyle name="Normal 4 9 7" xfId="16353"/>
    <cellStyle name="Normal 4 9 7 2" xfId="16354"/>
    <cellStyle name="Normal 4 9 7 3" xfId="16355"/>
    <cellStyle name="Normal 4 9 7 4" xfId="16356"/>
    <cellStyle name="Normal 4 9 8" xfId="16357"/>
    <cellStyle name="Normal 4 9 8 2" xfId="16358"/>
    <cellStyle name="Normal 4 9 8 3" xfId="16359"/>
    <cellStyle name="Normal 4 9 8 4" xfId="16360"/>
    <cellStyle name="Normal 4 9 9" xfId="16361"/>
    <cellStyle name="Normal 4 9 9 2" xfId="16362"/>
    <cellStyle name="Normal 4 9 9 3" xfId="16363"/>
    <cellStyle name="Normal 4 9 9 4" xfId="16364"/>
    <cellStyle name="Normal 5" xfId="16365"/>
    <cellStyle name="Normal 5 2" xfId="16394"/>
    <cellStyle name="Normal 5 3" xfId="16789"/>
    <cellStyle name="Normal 6" xfId="16366"/>
    <cellStyle name="Normal 6 2" xfId="16392"/>
    <cellStyle name="Normal 7" xfId="16367"/>
    <cellStyle name="Normal 7 2" xfId="16396"/>
    <cellStyle name="Normal 8" xfId="16368"/>
    <cellStyle name="Normal 8 2" xfId="16421"/>
    <cellStyle name="Normal 9" xfId="16369"/>
    <cellStyle name="Normal 9 10" xfId="16370"/>
    <cellStyle name="Normal 9 10 2" xfId="16654"/>
    <cellStyle name="Normal 9 11" xfId="16371"/>
    <cellStyle name="Normal 9 11 2" xfId="16664"/>
    <cellStyle name="Normal 9 12" xfId="16372"/>
    <cellStyle name="Normal 9 12 2" xfId="16674"/>
    <cellStyle name="Normal 9 13" xfId="16373"/>
    <cellStyle name="Normal 9 13 2" xfId="16684"/>
    <cellStyle name="Normal 9 14" xfId="16704"/>
    <cellStyle name="Normal 9 2" xfId="16374"/>
    <cellStyle name="Normal 9 2 2" xfId="16585"/>
    <cellStyle name="Normal 9 3" xfId="16375"/>
    <cellStyle name="Normal 9 3 2" xfId="16599"/>
    <cellStyle name="Normal 9 4" xfId="16376"/>
    <cellStyle name="Normal 9 4 2" xfId="16596"/>
    <cellStyle name="Normal 9 5" xfId="16377"/>
    <cellStyle name="Normal 9 5 2" xfId="16604"/>
    <cellStyle name="Normal 9 6" xfId="16378"/>
    <cellStyle name="Normal 9 6 2" xfId="16614"/>
    <cellStyle name="Normal 9 7" xfId="16379"/>
    <cellStyle name="Normal 9 7 2" xfId="16624"/>
    <cellStyle name="Normal 9 8" xfId="16380"/>
    <cellStyle name="Normal 9 8 2" xfId="16634"/>
    <cellStyle name="Normal 9 9" xfId="16381"/>
    <cellStyle name="Normal 9 9 2" xfId="16644"/>
    <cellStyle name="Pourcentage 2" xfId="16383"/>
    <cellStyle name="Pourcentage 2 2" xfId="16386"/>
    <cellStyle name="Satisfaisant 2" xfId="16768"/>
    <cellStyle name="Sortie 2" xfId="16769"/>
    <cellStyle name="Texte explicatif 2" xfId="16770"/>
    <cellStyle name="Titre 2" xfId="16771"/>
    <cellStyle name="Titre 1 2" xfId="16772"/>
    <cellStyle name="Titre 2 2" xfId="16773"/>
    <cellStyle name="Titre 3 2" xfId="16774"/>
    <cellStyle name="Titre 4 2" xfId="16775"/>
    <cellStyle name="Total 2" xfId="16776"/>
    <cellStyle name="Vérification 2" xfId="16777"/>
  </cellStyles>
  <dxfs count="20"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rgb="FFD0F2FC"/>
          </stop>
          <stop position="1">
            <color rgb="FF00B0F0"/>
          </stop>
        </gradientFill>
      </fill>
    </dxf>
    <dxf>
      <fill>
        <gradientFill>
          <stop position="0">
            <color rgb="FF92D050"/>
          </stop>
          <stop position="1">
            <color rgb="FFFFFF0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rgb="FF6CE840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  <dxf>
      <fill>
        <gradientFill degree="180">
          <stop position="0">
            <color theme="0"/>
          </stop>
          <stop position="1">
            <color theme="5" tint="0.40000610370189521"/>
          </stop>
        </gradientFill>
      </fill>
    </dxf>
  </dxfs>
  <tableStyles count="0" defaultTableStyle="TableStyleMedium9" defaultPivotStyle="PivotStyleLight16"/>
  <colors>
    <mruColors>
      <color rgb="FFB2F8B4"/>
      <color rgb="FF7BEF75"/>
      <color rgb="FF8EEFFC"/>
      <color rgb="FF00FF00"/>
      <color rgb="FF79D3F3"/>
      <color rgb="FFD0F2FC"/>
      <color rgb="FFFFFF99"/>
      <color rgb="FF0FB11E"/>
      <color rgb="FF64ACEE"/>
      <color rgb="FF55D3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'EOTP GLOBAUX COMPTAGE'!A1"/><Relationship Id="rId13" Type="http://schemas.openxmlformats.org/officeDocument/2006/relationships/hyperlink" Target="#'ACCUEIL 81'!A1"/><Relationship Id="rId18" Type="http://schemas.openxmlformats.org/officeDocument/2006/relationships/hyperlink" Target="#'SRU '!A1"/><Relationship Id="rId3" Type="http://schemas.openxmlformats.org/officeDocument/2006/relationships/hyperlink" Target="#RECHERCHE!A1"/><Relationship Id="rId21" Type="http://schemas.openxmlformats.org/officeDocument/2006/relationships/hyperlink" Target="#'DOCUMENTATION OMT'!A1"/><Relationship Id="rId7" Type="http://schemas.openxmlformats.org/officeDocument/2006/relationships/hyperlink" Target="#PAP!A1"/><Relationship Id="rId12" Type="http://schemas.openxmlformats.org/officeDocument/2006/relationships/hyperlink" Target="#'ACCUEIL 82'!A1"/><Relationship Id="rId17" Type="http://schemas.openxmlformats.org/officeDocument/2006/relationships/hyperlink" Target="#'ORGANIGRAMME AMEPS 82-46'!A1"/><Relationship Id="rId2" Type="http://schemas.openxmlformats.org/officeDocument/2006/relationships/hyperlink" Target="#'NORMES ELEC'!A1"/><Relationship Id="rId16" Type="http://schemas.openxmlformats.org/officeDocument/2006/relationships/hyperlink" Target="#'Articles en nomenclature'!A1"/><Relationship Id="rId20" Type="http://schemas.openxmlformats.org/officeDocument/2006/relationships/hyperlink" Target="#'EOTP FACTURATION'!A1"/><Relationship Id="rId1" Type="http://schemas.openxmlformats.org/officeDocument/2006/relationships/hyperlink" Target="#DMR!A1"/><Relationship Id="rId6" Type="http://schemas.openxmlformats.org/officeDocument/2006/relationships/hyperlink" Target="#'CALCUL ICC C4'!A1"/><Relationship Id="rId11" Type="http://schemas.openxmlformats.org/officeDocument/2006/relationships/hyperlink" Target="#'Hauteur des lignes'!A1"/><Relationship Id="rId5" Type="http://schemas.openxmlformats.org/officeDocument/2006/relationships/hyperlink" Target="#'EOTP GLOBAUX'!A1"/><Relationship Id="rId15" Type="http://schemas.openxmlformats.org/officeDocument/2006/relationships/hyperlink" Target="#'MARCHE ENTREPRISE81'!A1"/><Relationship Id="rId10" Type="http://schemas.openxmlformats.org/officeDocument/2006/relationships/hyperlink" Target="#'GUIDE DES ETI '!A1"/><Relationship Id="rId19" Type="http://schemas.openxmlformats.org/officeDocument/2006/relationships/hyperlink" Target="#'SERIE DEPRIX'!A1"/><Relationship Id="rId4" Type="http://schemas.openxmlformats.org/officeDocument/2006/relationships/hyperlink" Target="#'MARCHE ENTREPRISE'!A1"/><Relationship Id="rId9" Type="http://schemas.openxmlformats.org/officeDocument/2006/relationships/hyperlink" Target="file:///\\Kwb23b01\commun\TECHNIQU\BASE%20INGENIERIE\Deposek1k2.xlsm" TargetMode="External"/><Relationship Id="rId14" Type="http://schemas.openxmlformats.org/officeDocument/2006/relationships/hyperlink" Target="#RECHERCHE81!A1"/><Relationship Id="rId22" Type="http://schemas.openxmlformats.org/officeDocument/2006/relationships/hyperlink" Target="http://matmetrab.appheb.enedis-grdf.fr:8041/fichiers/dossiers/854.pdf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file:///\\Kwb23b01\commun\TECHNIQU\BASE%20INGENIERIE\Deposek1k2.xlsm" TargetMode="External"/><Relationship Id="rId13" Type="http://schemas.openxmlformats.org/officeDocument/2006/relationships/hyperlink" Target="#'SITE DE STOCKAGE SUPPORT'!A1"/><Relationship Id="rId3" Type="http://schemas.openxmlformats.org/officeDocument/2006/relationships/hyperlink" Target="#DMR!A1"/><Relationship Id="rId7" Type="http://schemas.openxmlformats.org/officeDocument/2006/relationships/hyperlink" Target="#'EOTP GLOBAUX COMPTAGE'!A1"/><Relationship Id="rId12" Type="http://schemas.openxmlformats.org/officeDocument/2006/relationships/hyperlink" Target="#ACCUEIL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hyperlink" Target="#PAP!A1"/><Relationship Id="rId11" Type="http://schemas.openxmlformats.org/officeDocument/2006/relationships/hyperlink" Target="#'Hauteur des lignes'!A1"/><Relationship Id="rId5" Type="http://schemas.openxmlformats.org/officeDocument/2006/relationships/hyperlink" Target="#'CALCUL ICC C4'!A1"/><Relationship Id="rId10" Type="http://schemas.openxmlformats.org/officeDocument/2006/relationships/hyperlink" Target="#'Annuaire exploit'!A1"/><Relationship Id="rId4" Type="http://schemas.openxmlformats.org/officeDocument/2006/relationships/hyperlink" Target="#'NORMES ELEC'!A1"/><Relationship Id="rId9" Type="http://schemas.openxmlformats.org/officeDocument/2006/relationships/hyperlink" Target="#'GUIDE DES ETI '!A1"/><Relationship Id="rId14" Type="http://schemas.openxmlformats.org/officeDocument/2006/relationships/hyperlink" Target="#'ANNUAIRE SUBDIVISION'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'EOTP GLOBAUX COMPTAGE'!A1"/><Relationship Id="rId13" Type="http://schemas.openxmlformats.org/officeDocument/2006/relationships/hyperlink" Target="#ACCUEIL!A1"/><Relationship Id="rId3" Type="http://schemas.openxmlformats.org/officeDocument/2006/relationships/hyperlink" Target="#DMR!A1"/><Relationship Id="rId7" Type="http://schemas.openxmlformats.org/officeDocument/2006/relationships/hyperlink" Target="#PAP!A1"/><Relationship Id="rId12" Type="http://schemas.openxmlformats.org/officeDocument/2006/relationships/hyperlink" Target="#'Hauteur des lignes'!A1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hyperlink" Target="#'CALCUL ICC C4'!A1"/><Relationship Id="rId11" Type="http://schemas.openxmlformats.org/officeDocument/2006/relationships/hyperlink" Target="#'Annuaire exploit'!A1"/><Relationship Id="rId5" Type="http://schemas.openxmlformats.org/officeDocument/2006/relationships/hyperlink" Target="#'EOTP GLOBAUX'!A1"/><Relationship Id="rId10" Type="http://schemas.openxmlformats.org/officeDocument/2006/relationships/hyperlink" Target="#'GUIDE DES ETI '!A1"/><Relationship Id="rId4" Type="http://schemas.openxmlformats.org/officeDocument/2006/relationships/hyperlink" Target="#'NORMES ELEC'!A1"/><Relationship Id="rId9" Type="http://schemas.openxmlformats.org/officeDocument/2006/relationships/hyperlink" Target="file:///\\Kwb23b01\commun\TECHNIQU\BASE%20INGENIERIE\Deposek1k2.xlsm" TargetMode="External"/><Relationship Id="rId14" Type="http://schemas.openxmlformats.org/officeDocument/2006/relationships/hyperlink" Target="#'SERVICE GESTION DU DOM PUB'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ACCUEIL 81'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609600</xdr:colOff>
      <xdr:row>7</xdr:row>
      <xdr:rowOff>142875</xdr:rowOff>
    </xdr:from>
    <xdr:to>
      <xdr:col>19</xdr:col>
      <xdr:colOff>561975</xdr:colOff>
      <xdr:row>23</xdr:row>
      <xdr:rowOff>38100</xdr:rowOff>
    </xdr:to>
    <xdr:sp macro="" textlink="">
      <xdr:nvSpPr>
        <xdr:cNvPr id="13" name="Rectangle à coins arrondis 12"/>
        <xdr:cNvSpPr/>
      </xdr:nvSpPr>
      <xdr:spPr>
        <a:xfrm>
          <a:off x="2133600" y="1476375"/>
          <a:ext cx="12906375" cy="2943225"/>
        </a:xfrm>
        <a:prstGeom prst="roundRect">
          <a:avLst/>
        </a:prstGeom>
        <a:solidFill>
          <a:srgbClr val="3E98EA"/>
        </a:solidFill>
        <a:ln>
          <a:solidFill>
            <a:srgbClr val="3E98EA"/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6600" b="1">
              <a:solidFill>
                <a:schemeClr val="lt1"/>
              </a:solidFill>
              <a:latin typeface="EDF" pitchFamily="2" charset="0"/>
              <a:ea typeface="+mn-ea"/>
              <a:cs typeface="+mn-cs"/>
            </a:rPr>
            <a:t>BASE INGENIERIE</a:t>
          </a:r>
          <a:endParaRPr lang="fr-FR" sz="6600">
            <a:latin typeface="EDF" pitchFamily="2" charset="0"/>
          </a:endParaRPr>
        </a:p>
        <a:p>
          <a:pPr algn="ctr"/>
          <a:r>
            <a:rPr lang="fr-FR" sz="6600" b="1">
              <a:solidFill>
                <a:schemeClr val="lt1"/>
              </a:solidFill>
              <a:latin typeface="EDF" pitchFamily="2" charset="0"/>
              <a:ea typeface="+mn-ea"/>
              <a:cs typeface="+mn-cs"/>
            </a:rPr>
            <a:t>Nord Midi-Pyrénées</a:t>
          </a:r>
          <a:endParaRPr lang="fr-FR" sz="6600">
            <a:latin typeface="EDF" pitchFamily="2" charset="0"/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30</xdr:row>
      <xdr:rowOff>1</xdr:rowOff>
    </xdr:from>
    <xdr:to>
      <xdr:col>8</xdr:col>
      <xdr:colOff>47625</xdr:colOff>
      <xdr:row>33</xdr:row>
      <xdr:rowOff>110972</xdr:rowOff>
    </xdr:to>
    <xdr:sp macro="[0]!Macro10" textlink="">
      <xdr:nvSpPr>
        <xdr:cNvPr id="8" name="Rectangle à coins arrondis 7"/>
        <xdr:cNvSpPr/>
      </xdr:nvSpPr>
      <xdr:spPr>
        <a:xfrm>
          <a:off x="3791505" y="5825972"/>
          <a:ext cx="2322528" cy="693568"/>
        </a:xfrm>
        <a:prstGeom prst="roundRect">
          <a:avLst/>
        </a:prstGeom>
        <a:solidFill>
          <a:srgbClr val="0FB11E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4000" b="1" i="0">
              <a:solidFill>
                <a:schemeClr val="lt1"/>
              </a:solidFill>
              <a:latin typeface="+mn-lt"/>
              <a:ea typeface="+mn-ea"/>
              <a:cs typeface="+mn-cs"/>
            </a:rPr>
            <a:t>ENTRER</a:t>
          </a:r>
          <a:endParaRPr lang="fr-FR" sz="4000"/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466725</xdr:colOff>
      <xdr:row>29</xdr:row>
      <xdr:rowOff>180975</xdr:rowOff>
    </xdr:from>
    <xdr:to>
      <xdr:col>15</xdr:col>
      <xdr:colOff>514350</xdr:colOff>
      <xdr:row>33</xdr:row>
      <xdr:rowOff>110971</xdr:rowOff>
    </xdr:to>
    <xdr:grpSp>
      <xdr:nvGrpSpPr>
        <xdr:cNvPr id="10" name="Groupe 9"/>
        <xdr:cNvGrpSpPr/>
      </xdr:nvGrpSpPr>
      <xdr:grpSpPr>
        <a:xfrm>
          <a:off x="9610725" y="5705475"/>
          <a:ext cx="2333625" cy="691996"/>
          <a:chOff x="4029075" y="5543550"/>
          <a:chExt cx="2333625" cy="971550"/>
        </a:xfrm>
        <a:solidFill>
          <a:srgbClr val="FF0000"/>
        </a:solidFill>
      </xdr:grpSpPr>
      <xdr:sp macro="[0]!Macro11" textlink="">
        <xdr:nvSpPr>
          <xdr:cNvPr id="11" name="Rectangle à coins arrondis 10"/>
          <xdr:cNvSpPr/>
        </xdr:nvSpPr>
        <xdr:spPr>
          <a:xfrm>
            <a:off x="4029075" y="5543550"/>
            <a:ext cx="2333625" cy="971550"/>
          </a:xfrm>
          <a:prstGeom prst="roundRect">
            <a:avLst/>
          </a:prstGeom>
          <a:grpFill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[0]!Macro11" textlink="">
        <xdr:nvSpPr>
          <xdr:cNvPr id="12" name="ZoneTexte 11"/>
          <xdr:cNvSpPr txBox="1"/>
        </xdr:nvSpPr>
        <xdr:spPr>
          <a:xfrm>
            <a:off x="4325282" y="5557011"/>
            <a:ext cx="1743075" cy="792170"/>
          </a:xfrm>
          <a:prstGeom prst="rect">
            <a:avLst/>
          </a:prstGeom>
          <a:grpFill/>
          <a:ln>
            <a:noFill/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/>
        </xdr:spPr>
        <xdr:style>
          <a:lnRef idx="0">
            <a:schemeClr val="accent2"/>
          </a:lnRef>
          <a:fillRef idx="3">
            <a:schemeClr val="accent2"/>
          </a:fillRef>
          <a:effectRef idx="3">
            <a:schemeClr val="accent2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pPr algn="ctr"/>
            <a:r>
              <a:rPr lang="fr-FR" sz="3600" b="1" i="0">
                <a:solidFill>
                  <a:srgbClr val="FFFF00"/>
                </a:solidFill>
              </a:rPr>
              <a:t>SORTIR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194699</xdr:colOff>
      <xdr:row>24</xdr:row>
      <xdr:rowOff>155022</xdr:rowOff>
    </xdr:from>
    <xdr:to>
      <xdr:col>11</xdr:col>
      <xdr:colOff>326698</xdr:colOff>
      <xdr:row>29</xdr:row>
      <xdr:rowOff>30521</xdr:rowOff>
    </xdr:to>
    <xdr:sp macro="[0]!Feuil1_Groupe9_2_Clic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7052699" y="4736547"/>
          <a:ext cx="1655999" cy="827999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  <a:effectLst>
          <a:glow rad="101600">
            <a:schemeClr val="accent6">
              <a:satMod val="175000"/>
              <a:alpha val="40000"/>
            </a:schemeClr>
          </a:glow>
          <a:outerShdw blurRad="40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>
              <a:solidFill>
                <a:schemeClr val="accent1">
                  <a:lumMod val="50000"/>
                </a:schemeClr>
              </a:solidFill>
            </a:rPr>
            <a:t>DMR</a:t>
          </a:r>
        </a:p>
      </xdr:txBody>
    </xdr:sp>
    <xdr:clientData/>
  </xdr:twoCellAnchor>
  <xdr:twoCellAnchor>
    <xdr:from>
      <xdr:col>15</xdr:col>
      <xdr:colOff>279097</xdr:colOff>
      <xdr:row>19</xdr:row>
      <xdr:rowOff>43753</xdr:rowOff>
    </xdr:from>
    <xdr:to>
      <xdr:col>17</xdr:col>
      <xdr:colOff>411097</xdr:colOff>
      <xdr:row>23</xdr:row>
      <xdr:rowOff>109752</xdr:rowOff>
    </xdr:to>
    <xdr:sp macro="[0]!Feuil1_Groupe9_2_Clic" textlink="">
      <xdr:nvSpPr>
        <xdr:cNvPr id="3" name="Rectangle à coins arrondis 2">
          <a:hlinkClick xmlns:r="http://schemas.openxmlformats.org/officeDocument/2006/relationships" r:id="rId2"/>
        </xdr:cNvPr>
        <xdr:cNvSpPr/>
      </xdr:nvSpPr>
      <xdr:spPr>
        <a:xfrm>
          <a:off x="11709097" y="3672778"/>
          <a:ext cx="1656000" cy="827999"/>
        </a:xfrm>
        <a:prstGeom prst="roundRec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75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NORMES</a:t>
          </a:r>
        </a:p>
        <a:p>
          <a:pPr algn="ctr"/>
          <a:r>
            <a:rPr lang="fr-FR" sz="1200"/>
            <a:t>Aide MAT &amp; METIER</a:t>
          </a:r>
          <a:endParaRPr lang="fr-FR" sz="1200" baseline="0"/>
        </a:p>
      </xdr:txBody>
    </xdr:sp>
    <xdr:clientData/>
  </xdr:twoCellAnchor>
  <xdr:twoCellAnchor>
    <xdr:from>
      <xdr:col>6</xdr:col>
      <xdr:colOff>418665</xdr:colOff>
      <xdr:row>16</xdr:row>
      <xdr:rowOff>41020</xdr:rowOff>
    </xdr:from>
    <xdr:to>
      <xdr:col>8</xdr:col>
      <xdr:colOff>675895</xdr:colOff>
      <xdr:row>18</xdr:row>
      <xdr:rowOff>8065</xdr:rowOff>
    </xdr:to>
    <xdr:grpSp>
      <xdr:nvGrpSpPr>
        <xdr:cNvPr id="4" name="Groupe 3">
          <a:hlinkClick xmlns:r="http://schemas.openxmlformats.org/officeDocument/2006/relationships" r:id="rId3"/>
        </xdr:cNvPr>
        <xdr:cNvGrpSpPr/>
      </xdr:nvGrpSpPr>
      <xdr:grpSpPr>
        <a:xfrm>
          <a:off x="5173545" y="2997580"/>
          <a:ext cx="1842190" cy="332805"/>
          <a:chOff x="3790950" y="4476750"/>
          <a:chExt cx="1214326" cy="361950"/>
        </a:xfrm>
        <a:solidFill>
          <a:srgbClr val="00B05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5" name="Rectangle à coins arrondis 4"/>
          <xdr:cNvSpPr/>
        </xdr:nvSpPr>
        <xdr:spPr>
          <a:xfrm>
            <a:off x="3790950" y="4476750"/>
            <a:ext cx="1095375" cy="361950"/>
          </a:xfrm>
          <a:prstGeom prst="roundRe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3852751" y="4493727"/>
            <a:ext cx="11525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l"/>
            <a:r>
              <a:rPr lang="fr-FR" sz="1200" b="1"/>
              <a:t>  Liste Entreprise 82</a:t>
            </a:r>
          </a:p>
        </xdr:txBody>
      </xdr:sp>
    </xdr:grpSp>
    <xdr:clientData/>
  </xdr:twoCellAnchor>
  <xdr:twoCellAnchor>
    <xdr:from>
      <xdr:col>6</xdr:col>
      <xdr:colOff>424973</xdr:colOff>
      <xdr:row>13</xdr:row>
      <xdr:rowOff>69595</xdr:rowOff>
    </xdr:from>
    <xdr:to>
      <xdr:col>8</xdr:col>
      <xdr:colOff>571500</xdr:colOff>
      <xdr:row>15</xdr:row>
      <xdr:rowOff>27115</xdr:rowOff>
    </xdr:to>
    <xdr:grpSp>
      <xdr:nvGrpSpPr>
        <xdr:cNvPr id="7" name="Groupe 6">
          <a:hlinkClick xmlns:r="http://schemas.openxmlformats.org/officeDocument/2006/relationships" r:id="rId4"/>
        </xdr:cNvPr>
        <xdr:cNvGrpSpPr/>
      </xdr:nvGrpSpPr>
      <xdr:grpSpPr>
        <a:xfrm>
          <a:off x="5179853" y="2477515"/>
          <a:ext cx="1731487" cy="323280"/>
          <a:chOff x="3772776" y="4476750"/>
          <a:chExt cx="1162050" cy="361950"/>
        </a:xfrm>
        <a:solidFill>
          <a:srgbClr val="FFC00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8" name="Rectangle à coins arrondis 7"/>
          <xdr:cNvSpPr/>
        </xdr:nvSpPr>
        <xdr:spPr>
          <a:xfrm>
            <a:off x="3790950" y="4476750"/>
            <a:ext cx="1095375" cy="361950"/>
          </a:xfrm>
          <a:prstGeom prst="roundRect">
            <a:avLst/>
          </a:prstGeom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3772776" y="4484881"/>
            <a:ext cx="1162050" cy="314325"/>
          </a:xfrm>
          <a:prstGeom prst="rect">
            <a:avLst/>
          </a:prstGeom>
          <a:noFill/>
          <a:ln>
            <a:noFill/>
          </a:ln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wrap="square" rtlCol="0" anchor="t"/>
          <a:lstStyle/>
          <a:p>
            <a:r>
              <a:rPr lang="fr-FR" sz="1200" b="1"/>
              <a:t>Marchés Etreprises 82</a:t>
            </a:r>
          </a:p>
        </xdr:txBody>
      </xdr:sp>
    </xdr:grpSp>
    <xdr:clientData/>
  </xdr:twoCellAnchor>
  <xdr:twoCellAnchor>
    <xdr:from>
      <xdr:col>18</xdr:col>
      <xdr:colOff>537999</xdr:colOff>
      <xdr:row>1</xdr:row>
      <xdr:rowOff>161925</xdr:rowOff>
    </xdr:from>
    <xdr:to>
      <xdr:col>21</xdr:col>
      <xdr:colOff>148499</xdr:colOff>
      <xdr:row>4</xdr:row>
      <xdr:rowOff>71566</xdr:rowOff>
    </xdr:to>
    <xdr:sp macro="[0]!Macro11" textlink="">
      <xdr:nvSpPr>
        <xdr:cNvPr id="10" name="Rectangle à coins arrondis 9"/>
        <xdr:cNvSpPr/>
      </xdr:nvSpPr>
      <xdr:spPr>
        <a:xfrm>
          <a:off x="14253999" y="542925"/>
          <a:ext cx="1896500" cy="481141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FERMER</a:t>
          </a:r>
        </a:p>
      </xdr:txBody>
    </xdr:sp>
    <xdr:clientData/>
  </xdr:twoCellAnchor>
  <xdr:twoCellAnchor>
    <xdr:from>
      <xdr:col>2</xdr:col>
      <xdr:colOff>400050</xdr:colOff>
      <xdr:row>25</xdr:row>
      <xdr:rowOff>3349</xdr:rowOff>
    </xdr:from>
    <xdr:to>
      <xdr:col>4</xdr:col>
      <xdr:colOff>482311</xdr:colOff>
      <xdr:row>29</xdr:row>
      <xdr:rowOff>124775</xdr:rowOff>
    </xdr:to>
    <xdr:sp macro="[0]!Feuil1_Groupe9_2_Clic" textlink="">
      <xdr:nvSpPr>
        <xdr:cNvPr id="11" name="Rectangle à coins arrondis 10">
          <a:hlinkClick xmlns:r="http://schemas.openxmlformats.org/officeDocument/2006/relationships" r:id="rId5"/>
        </xdr:cNvPr>
        <xdr:cNvSpPr/>
      </xdr:nvSpPr>
      <xdr:spPr>
        <a:xfrm>
          <a:off x="1924050" y="4775374"/>
          <a:ext cx="1606261" cy="883426"/>
        </a:xfrm>
        <a:prstGeom prst="roundRect">
          <a:avLst/>
        </a:prstGeom>
        <a:solidFill>
          <a:schemeClr val="tx2">
            <a:lumMod val="75000"/>
            <a:alpha val="72000"/>
          </a:schemeClr>
        </a:solidFill>
        <a:effectLst>
          <a:glow rad="1397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EOTP</a:t>
          </a:r>
          <a:r>
            <a:rPr lang="fr-FR" sz="1600" b="1" baseline="0"/>
            <a:t> GLOBAUX</a:t>
          </a:r>
        </a:p>
        <a:p>
          <a:pPr algn="ctr"/>
          <a:r>
            <a:rPr lang="fr-FR" sz="1600" b="1" baseline="0"/>
            <a:t>Transfo</a:t>
          </a:r>
          <a:endParaRPr lang="fr-FR" sz="1600" b="1"/>
        </a:p>
      </xdr:txBody>
    </xdr:sp>
    <xdr:clientData/>
  </xdr:twoCellAnchor>
  <xdr:twoCellAnchor>
    <xdr:from>
      <xdr:col>15</xdr:col>
      <xdr:colOff>334377</xdr:colOff>
      <xdr:row>25</xdr:row>
      <xdr:rowOff>153131</xdr:rowOff>
    </xdr:from>
    <xdr:to>
      <xdr:col>17</xdr:col>
      <xdr:colOff>466376</xdr:colOff>
      <xdr:row>30</xdr:row>
      <xdr:rowOff>28630</xdr:rowOff>
    </xdr:to>
    <xdr:sp macro="[0]!Feuil1_Groupe9_2_Clic" textlink="">
      <xdr:nvSpPr>
        <xdr:cNvPr id="12" name="Rectangle à coins arrondis 11">
          <a:hlinkClick xmlns:r="http://schemas.openxmlformats.org/officeDocument/2006/relationships" r:id="rId6"/>
        </xdr:cNvPr>
        <xdr:cNvSpPr/>
      </xdr:nvSpPr>
      <xdr:spPr>
        <a:xfrm>
          <a:off x="11764377" y="4925156"/>
          <a:ext cx="1655999" cy="827999"/>
        </a:xfrm>
        <a:prstGeom prst="roundRect">
          <a:avLst/>
        </a:prstGeom>
        <a:solidFill>
          <a:srgbClr val="C0000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CALCUL</a:t>
          </a:r>
          <a:r>
            <a:rPr lang="fr-FR" sz="2100" b="1" baseline="0"/>
            <a:t> ICC C4</a:t>
          </a:r>
          <a:endParaRPr lang="fr-FR" sz="2100" b="1"/>
        </a:p>
      </xdr:txBody>
    </xdr:sp>
    <xdr:clientData/>
  </xdr:twoCellAnchor>
  <xdr:twoCellAnchor>
    <xdr:from>
      <xdr:col>12</xdr:col>
      <xdr:colOff>439846</xdr:colOff>
      <xdr:row>19</xdr:row>
      <xdr:rowOff>47499</xdr:rowOff>
    </xdr:from>
    <xdr:to>
      <xdr:col>14</xdr:col>
      <xdr:colOff>571847</xdr:colOff>
      <xdr:row>23</xdr:row>
      <xdr:rowOff>113498</xdr:rowOff>
    </xdr:to>
    <xdr:sp macro="[0]!Feuil1_Groupe9_2_Clic" textlink="">
      <xdr:nvSpPr>
        <xdr:cNvPr id="13" name="Rectangle à coins arrondis 12">
          <a:hlinkClick xmlns:r="http://schemas.openxmlformats.org/officeDocument/2006/relationships" r:id="rId7"/>
        </xdr:cNvPr>
        <xdr:cNvSpPr/>
      </xdr:nvSpPr>
      <xdr:spPr>
        <a:xfrm>
          <a:off x="9583846" y="3676524"/>
          <a:ext cx="1656001" cy="827999"/>
        </a:xfrm>
        <a:prstGeom prst="roundRect">
          <a:avLst/>
        </a:prstGeom>
        <a:solidFill>
          <a:srgbClr val="0070C0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Pas A Pas</a:t>
          </a:r>
        </a:p>
      </xdr:txBody>
    </xdr:sp>
    <xdr:clientData/>
  </xdr:twoCellAnchor>
  <xdr:twoCellAnchor>
    <xdr:from>
      <xdr:col>5</xdr:col>
      <xdr:colOff>297285</xdr:colOff>
      <xdr:row>25</xdr:row>
      <xdr:rowOff>50328</xdr:rowOff>
    </xdr:from>
    <xdr:to>
      <xdr:col>7</xdr:col>
      <xdr:colOff>432278</xdr:colOff>
      <xdr:row>29</xdr:row>
      <xdr:rowOff>109446</xdr:rowOff>
    </xdr:to>
    <xdr:sp macro="[0]!Feuil1_Groupe9_2_Clic" textlink="">
      <xdr:nvSpPr>
        <xdr:cNvPr id="14" name="Rectangle à coins arrondis 13">
          <a:hlinkClick xmlns:r="http://schemas.openxmlformats.org/officeDocument/2006/relationships" r:id="rId8"/>
        </xdr:cNvPr>
        <xdr:cNvSpPr/>
      </xdr:nvSpPr>
      <xdr:spPr>
        <a:xfrm>
          <a:off x="4107285" y="4822353"/>
          <a:ext cx="1658993" cy="821118"/>
        </a:xfrm>
        <a:prstGeom prst="roundRect">
          <a:avLst/>
        </a:prstGeom>
        <a:solidFill>
          <a:schemeClr val="tx2">
            <a:lumMod val="60000"/>
            <a:lumOff val="40000"/>
            <a:alpha val="72000"/>
          </a:schemeClr>
        </a:solidFill>
        <a:effectLst>
          <a:glow rad="1397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EOTP</a:t>
          </a:r>
          <a:r>
            <a:rPr lang="fr-FR" sz="1600" b="1" baseline="0"/>
            <a:t> GLOBAUX</a:t>
          </a:r>
        </a:p>
        <a:p>
          <a:pPr algn="ctr"/>
          <a:r>
            <a:rPr lang="fr-FR" sz="1600" b="1" baseline="0"/>
            <a:t>COMPTEUR</a:t>
          </a:r>
        </a:p>
      </xdr:txBody>
    </xdr:sp>
    <xdr:clientData/>
  </xdr:twoCellAnchor>
  <xdr:twoCellAnchor>
    <xdr:from>
      <xdr:col>18</xdr:col>
      <xdr:colOff>296630</xdr:colOff>
      <xdr:row>25</xdr:row>
      <xdr:rowOff>137473</xdr:rowOff>
    </xdr:from>
    <xdr:to>
      <xdr:col>20</xdr:col>
      <xdr:colOff>428629</xdr:colOff>
      <xdr:row>30</xdr:row>
      <xdr:rowOff>12973</xdr:rowOff>
    </xdr:to>
    <xdr:sp macro="[0]!Feuil1_Groupe9_2_Clic" textlink="">
      <xdr:nvSpPr>
        <xdr:cNvPr id="15" name="Rectangle à coins arrondis 14">
          <a:hlinkClick xmlns:r="http://schemas.openxmlformats.org/officeDocument/2006/relationships" r:id="rId9"/>
        </xdr:cNvPr>
        <xdr:cNvSpPr/>
      </xdr:nvSpPr>
      <xdr:spPr>
        <a:xfrm>
          <a:off x="14012630" y="4909498"/>
          <a:ext cx="1655999" cy="828000"/>
        </a:xfrm>
        <a:prstGeom prst="roundRect">
          <a:avLst/>
        </a:prstGeom>
        <a:solidFill>
          <a:schemeClr val="accent2">
            <a:lumMod val="75000"/>
            <a:alpha val="72000"/>
          </a:schemeClr>
        </a:solidFill>
        <a:ln>
          <a:solidFill>
            <a:schemeClr val="accent2">
              <a:lumMod val="75000"/>
            </a:schemeClr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CALCUL</a:t>
          </a:r>
          <a:r>
            <a:rPr lang="fr-FR" sz="1600" b="1" baseline="0"/>
            <a:t> DEPOSE CONDUCTEUR</a:t>
          </a:r>
        </a:p>
      </xdr:txBody>
    </xdr:sp>
    <xdr:clientData/>
  </xdr:twoCellAnchor>
  <xdr:twoCellAnchor>
    <xdr:from>
      <xdr:col>2</xdr:col>
      <xdr:colOff>402609</xdr:colOff>
      <xdr:row>19</xdr:row>
      <xdr:rowOff>62697</xdr:rowOff>
    </xdr:from>
    <xdr:to>
      <xdr:col>4</xdr:col>
      <xdr:colOff>534608</xdr:colOff>
      <xdr:row>23</xdr:row>
      <xdr:rowOff>128696</xdr:rowOff>
    </xdr:to>
    <xdr:sp macro="[0]!Feuil1_Groupe9_2_Clic" textlink="">
      <xdr:nvSpPr>
        <xdr:cNvPr id="16" name="Rectangle à coins arrondis 15">
          <a:hlinkClick xmlns:r="http://schemas.openxmlformats.org/officeDocument/2006/relationships" r:id="rId10"/>
        </xdr:cNvPr>
        <xdr:cNvSpPr/>
      </xdr:nvSpPr>
      <xdr:spPr>
        <a:xfrm>
          <a:off x="1926609" y="3691722"/>
          <a:ext cx="1655999" cy="827999"/>
        </a:xfrm>
        <a:prstGeom prst="roundRect">
          <a:avLst/>
        </a:prstGeom>
        <a:solidFill>
          <a:srgbClr val="7030A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EOTP</a:t>
          </a:r>
          <a:r>
            <a:rPr lang="fr-FR" sz="2100" b="1" baseline="0"/>
            <a:t>   GUIDE ETI</a:t>
          </a:r>
          <a:endParaRPr lang="fr-FR" sz="2100" b="1"/>
        </a:p>
      </xdr:txBody>
    </xdr:sp>
    <xdr:clientData/>
  </xdr:twoCellAnchor>
  <xdr:twoCellAnchor>
    <xdr:from>
      <xdr:col>18</xdr:col>
      <xdr:colOff>336700</xdr:colOff>
      <xdr:row>31</xdr:row>
      <xdr:rowOff>187946</xdr:rowOff>
    </xdr:from>
    <xdr:to>
      <xdr:col>20</xdr:col>
      <xdr:colOff>468701</xdr:colOff>
      <xdr:row>36</xdr:row>
      <xdr:rowOff>63445</xdr:rowOff>
    </xdr:to>
    <xdr:sp macro="[0]!Feuil1_Groupe9_2_Clic" textlink="">
      <xdr:nvSpPr>
        <xdr:cNvPr id="18" name="Rectangle à coins arrondis 17">
          <a:hlinkClick xmlns:r="http://schemas.openxmlformats.org/officeDocument/2006/relationships" r:id="rId11"/>
        </xdr:cNvPr>
        <xdr:cNvSpPr/>
      </xdr:nvSpPr>
      <xdr:spPr>
        <a:xfrm>
          <a:off x="14052700" y="6102971"/>
          <a:ext cx="1656001" cy="827999"/>
        </a:xfrm>
        <a:prstGeom prst="roundRect">
          <a:avLst/>
        </a:prstGeom>
        <a:solidFill>
          <a:srgbClr val="0FB11E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Hauteur</a:t>
          </a:r>
          <a:r>
            <a:rPr lang="fr-FR" sz="2000" b="1" baseline="0"/>
            <a:t> des lignes</a:t>
          </a:r>
          <a:endParaRPr lang="fr-FR" sz="2000" b="1"/>
        </a:p>
      </xdr:txBody>
    </xdr:sp>
    <xdr:clientData/>
  </xdr:twoCellAnchor>
  <xdr:twoCellAnchor>
    <xdr:from>
      <xdr:col>6</xdr:col>
      <xdr:colOff>390525</xdr:colOff>
      <xdr:row>7</xdr:row>
      <xdr:rowOff>171450</xdr:rowOff>
    </xdr:from>
    <xdr:to>
      <xdr:col>8</xdr:col>
      <xdr:colOff>522526</xdr:colOff>
      <xdr:row>12</xdr:row>
      <xdr:rowOff>46949</xdr:rowOff>
    </xdr:to>
    <xdr:sp macro="[0]!Feuil1_Groupe9_2_Clic" textlink="">
      <xdr:nvSpPr>
        <xdr:cNvPr id="19" name="Rectangle à coins arrondis 18">
          <a:hlinkClick xmlns:r="http://schemas.openxmlformats.org/officeDocument/2006/relationships" r:id="rId12"/>
        </xdr:cNvPr>
        <xdr:cNvSpPr/>
      </xdr:nvSpPr>
      <xdr:spPr>
        <a:xfrm>
          <a:off x="4962525" y="1704975"/>
          <a:ext cx="1656001" cy="827999"/>
        </a:xfrm>
        <a:prstGeom prst="roundRect">
          <a:avLst/>
        </a:prstGeom>
        <a:solidFill>
          <a:srgbClr val="00FF00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>
              <a:solidFill>
                <a:sysClr val="windowText" lastClr="000000"/>
              </a:solidFill>
            </a:rPr>
            <a:t>TG 82</a:t>
          </a:r>
        </a:p>
      </xdr:txBody>
    </xdr:sp>
    <xdr:clientData/>
  </xdr:twoCellAnchor>
  <xdr:twoCellAnchor>
    <xdr:from>
      <xdr:col>11</xdr:col>
      <xdr:colOff>514350</xdr:colOff>
      <xdr:row>7</xdr:row>
      <xdr:rowOff>161925</xdr:rowOff>
    </xdr:from>
    <xdr:to>
      <xdr:col>13</xdr:col>
      <xdr:colOff>646351</xdr:colOff>
      <xdr:row>12</xdr:row>
      <xdr:rowOff>37424</xdr:rowOff>
    </xdr:to>
    <xdr:sp macro="[0]!Feuil1_Groupe9_2_Clic" textlink="">
      <xdr:nvSpPr>
        <xdr:cNvPr id="20" name="Rectangle à coins arrondis 19">
          <a:hlinkClick xmlns:r="http://schemas.openxmlformats.org/officeDocument/2006/relationships" r:id="rId13"/>
        </xdr:cNvPr>
        <xdr:cNvSpPr/>
      </xdr:nvSpPr>
      <xdr:spPr>
        <a:xfrm>
          <a:off x="8896350" y="1695450"/>
          <a:ext cx="1656001" cy="827999"/>
        </a:xfrm>
        <a:prstGeom prst="roundRect">
          <a:avLst/>
        </a:prstGeom>
        <a:solidFill>
          <a:srgbClr val="00B0F0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 baseline="0">
              <a:solidFill>
                <a:sysClr val="windowText" lastClr="000000"/>
              </a:solidFill>
            </a:rPr>
            <a:t>TARN 81</a:t>
          </a:r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561976</xdr:colOff>
      <xdr:row>15</xdr:row>
      <xdr:rowOff>161925</xdr:rowOff>
    </xdr:from>
    <xdr:to>
      <xdr:col>14</xdr:col>
      <xdr:colOff>57150</xdr:colOff>
      <xdr:row>17</xdr:row>
      <xdr:rowOff>128970</xdr:rowOff>
    </xdr:to>
    <xdr:grpSp>
      <xdr:nvGrpSpPr>
        <xdr:cNvPr id="21" name="Groupe 20">
          <a:hlinkClick xmlns:r="http://schemas.openxmlformats.org/officeDocument/2006/relationships" r:id="rId14"/>
        </xdr:cNvPr>
        <xdr:cNvGrpSpPr/>
      </xdr:nvGrpSpPr>
      <xdr:grpSpPr>
        <a:xfrm>
          <a:off x="9279256" y="2935605"/>
          <a:ext cx="1872614" cy="332805"/>
          <a:chOff x="3790950" y="4476750"/>
          <a:chExt cx="1175365" cy="361950"/>
        </a:xfrm>
        <a:solidFill>
          <a:srgbClr val="0070C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22" name="Rectangle à coins arrondis 21"/>
          <xdr:cNvSpPr/>
        </xdr:nvSpPr>
        <xdr:spPr>
          <a:xfrm>
            <a:off x="3790950" y="4476750"/>
            <a:ext cx="1095375" cy="361950"/>
          </a:xfrm>
          <a:prstGeom prst="roundRect">
            <a:avLst/>
          </a:prstGeom>
          <a:grpFill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3" name="ZoneTexte 22"/>
          <xdr:cNvSpPr txBox="1"/>
        </xdr:nvSpPr>
        <xdr:spPr>
          <a:xfrm>
            <a:off x="3813790" y="4493727"/>
            <a:ext cx="11525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pPr algn="l"/>
            <a:r>
              <a:rPr lang="fr-FR" sz="1200" b="1"/>
              <a:t>  Liste Entreprise 81</a:t>
            </a:r>
          </a:p>
        </xdr:txBody>
      </xdr:sp>
    </xdr:grpSp>
    <xdr:clientData/>
  </xdr:twoCellAnchor>
  <xdr:twoCellAnchor>
    <xdr:from>
      <xdr:col>7</xdr:col>
      <xdr:colOff>456526</xdr:colOff>
      <xdr:row>3</xdr:row>
      <xdr:rowOff>152400</xdr:rowOff>
    </xdr:from>
    <xdr:to>
      <xdr:col>10</xdr:col>
      <xdr:colOff>171450</xdr:colOff>
      <xdr:row>7</xdr:row>
      <xdr:rowOff>171450</xdr:rowOff>
    </xdr:to>
    <xdr:cxnSp macro="">
      <xdr:nvCxnSpPr>
        <xdr:cNvPr id="25" name="Connecteur droit avec flèche 24"/>
        <xdr:cNvCxnSpPr>
          <a:stCxn id="32" idx="2"/>
          <a:endCxn id="19" idx="0"/>
        </xdr:cNvCxnSpPr>
      </xdr:nvCxnSpPr>
      <xdr:spPr>
        <a:xfrm flipH="1">
          <a:off x="5790526" y="723900"/>
          <a:ext cx="2000924" cy="790575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171450</xdr:colOff>
      <xdr:row>3</xdr:row>
      <xdr:rowOff>152400</xdr:rowOff>
    </xdr:from>
    <xdr:to>
      <xdr:col>12</xdr:col>
      <xdr:colOff>580351</xdr:colOff>
      <xdr:row>7</xdr:row>
      <xdr:rowOff>161925</xdr:rowOff>
    </xdr:to>
    <xdr:cxnSp macro="">
      <xdr:nvCxnSpPr>
        <xdr:cNvPr id="28" name="Connecteur droit avec flèche 27"/>
        <xdr:cNvCxnSpPr>
          <a:stCxn id="32" idx="2"/>
          <a:endCxn id="20" idx="0"/>
        </xdr:cNvCxnSpPr>
      </xdr:nvCxnSpPr>
      <xdr:spPr>
        <a:xfrm>
          <a:off x="7791450" y="914400"/>
          <a:ext cx="1932901" cy="7810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600075</xdr:colOff>
      <xdr:row>1</xdr:row>
      <xdr:rowOff>0</xdr:rowOff>
    </xdr:from>
    <xdr:to>
      <xdr:col>14</xdr:col>
      <xdr:colOff>504825</xdr:colOff>
      <xdr:row>3</xdr:row>
      <xdr:rowOff>152400</xdr:rowOff>
    </xdr:to>
    <xdr:sp macro="" textlink="">
      <xdr:nvSpPr>
        <xdr:cNvPr id="32" name="Rectangle à coins arrondis 31"/>
        <xdr:cNvSpPr/>
      </xdr:nvSpPr>
      <xdr:spPr>
        <a:xfrm>
          <a:off x="4410075" y="381000"/>
          <a:ext cx="6762750" cy="533400"/>
        </a:xfrm>
        <a:prstGeom prst="roundRect">
          <a:avLst/>
        </a:prstGeom>
        <a:effectLst>
          <a:outerShdw blurRad="50800" dist="38100" dir="16200000" rotWithShape="0">
            <a:prstClr val="black">
              <a:alpha val="40000"/>
            </a:prstClr>
          </a:outerShdw>
          <a:reflection blurRad="6350" stA="52000" endA="300" endPos="35000" dir="5400000" sy="-100000" algn="bl" rotWithShape="0"/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>
              <a:latin typeface="EDF" pitchFamily="2" charset="0"/>
            </a:rPr>
            <a:t>Choisir votre secteur</a:t>
          </a:r>
        </a:p>
      </xdr:txBody>
    </xdr:sp>
    <xdr:clientData/>
  </xdr:twoCellAnchor>
  <xdr:twoCellAnchor>
    <xdr:from>
      <xdr:col>11</xdr:col>
      <xdr:colOff>571501</xdr:colOff>
      <xdr:row>13</xdr:row>
      <xdr:rowOff>9525</xdr:rowOff>
    </xdr:from>
    <xdr:to>
      <xdr:col>13</xdr:col>
      <xdr:colOff>677924</xdr:colOff>
      <xdr:row>14</xdr:row>
      <xdr:rowOff>157545</xdr:rowOff>
    </xdr:to>
    <xdr:sp macro="" textlink="">
      <xdr:nvSpPr>
        <xdr:cNvPr id="38" name="Rectangle à coins arrondis 37">
          <a:hlinkClick xmlns:r="http://schemas.openxmlformats.org/officeDocument/2006/relationships" r:id="rId15"/>
        </xdr:cNvPr>
        <xdr:cNvSpPr/>
      </xdr:nvSpPr>
      <xdr:spPr>
        <a:xfrm>
          <a:off x="8953501" y="2686050"/>
          <a:ext cx="1630423" cy="338520"/>
        </a:xfrm>
        <a:prstGeom prst="round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2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Marchés Etreprises 81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381000</xdr:colOff>
      <xdr:row>25</xdr:row>
      <xdr:rowOff>152400</xdr:rowOff>
    </xdr:from>
    <xdr:to>
      <xdr:col>14</xdr:col>
      <xdr:colOff>542920</xdr:colOff>
      <xdr:row>30</xdr:row>
      <xdr:rowOff>23672</xdr:rowOff>
    </xdr:to>
    <xdr:sp macro="[0]!Feuil1_Groupe9_2_Clic" textlink="">
      <xdr:nvSpPr>
        <xdr:cNvPr id="29" name="Rectangle à coins arrondis 28">
          <a:hlinkClick xmlns:r="http://schemas.openxmlformats.org/officeDocument/2006/relationships" r:id="rId16"/>
        </xdr:cNvPr>
        <xdr:cNvSpPr/>
      </xdr:nvSpPr>
      <xdr:spPr>
        <a:xfrm>
          <a:off x="9525000" y="4924425"/>
          <a:ext cx="1685920" cy="823772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Calcul</a:t>
          </a:r>
          <a:r>
            <a:rPr lang="fr-FR" sz="1800" b="1" baseline="0"/>
            <a:t> REMBT</a:t>
          </a:r>
          <a:endParaRPr lang="fr-FR" sz="1800" b="1"/>
        </a:p>
      </xdr:txBody>
    </xdr:sp>
    <xdr:clientData/>
  </xdr:twoCellAnchor>
  <xdr:twoCellAnchor>
    <xdr:from>
      <xdr:col>5</xdr:col>
      <xdr:colOff>361950</xdr:colOff>
      <xdr:row>31</xdr:row>
      <xdr:rowOff>0</xdr:rowOff>
    </xdr:from>
    <xdr:to>
      <xdr:col>7</xdr:col>
      <xdr:colOff>493949</xdr:colOff>
      <xdr:row>35</xdr:row>
      <xdr:rowOff>66000</xdr:rowOff>
    </xdr:to>
    <xdr:sp macro="[0]!Feuil1_Groupe9_2_Clic" textlink="">
      <xdr:nvSpPr>
        <xdr:cNvPr id="31" name="Rectangle à coins arrondis 30">
          <a:hlinkClick xmlns:r="http://schemas.openxmlformats.org/officeDocument/2006/relationships" r:id="rId17"/>
        </xdr:cNvPr>
        <xdr:cNvSpPr/>
      </xdr:nvSpPr>
      <xdr:spPr>
        <a:xfrm>
          <a:off x="4171950" y="5915025"/>
          <a:ext cx="1655999" cy="828000"/>
        </a:xfrm>
        <a:prstGeom prst="roundRect">
          <a:avLst/>
        </a:prstGeom>
        <a:ln/>
        <a:effectLst>
          <a:glow rad="228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ORGANIGRAMME</a:t>
          </a:r>
          <a:r>
            <a:rPr lang="fr-FR" sz="1200" b="1" baseline="0"/>
            <a:t> AMEPS 82/46 OMT</a:t>
          </a:r>
        </a:p>
      </xdr:txBody>
    </xdr:sp>
    <xdr:clientData/>
  </xdr:twoCellAnchor>
  <xdr:twoCellAnchor>
    <xdr:from>
      <xdr:col>12</xdr:col>
      <xdr:colOff>428625</xdr:colOff>
      <xdr:row>32</xdr:row>
      <xdr:rowOff>28575</xdr:rowOff>
    </xdr:from>
    <xdr:to>
      <xdr:col>14</xdr:col>
      <xdr:colOff>560624</xdr:colOff>
      <xdr:row>36</xdr:row>
      <xdr:rowOff>94575</xdr:rowOff>
    </xdr:to>
    <xdr:sp macro="[0]!Feuil1_Groupe9_2_Clic" textlink="">
      <xdr:nvSpPr>
        <xdr:cNvPr id="33" name="Rectangle à coins arrondis 32">
          <a:hlinkClick xmlns:r="http://schemas.openxmlformats.org/officeDocument/2006/relationships" r:id="rId18"/>
        </xdr:cNvPr>
        <xdr:cNvSpPr/>
      </xdr:nvSpPr>
      <xdr:spPr>
        <a:xfrm>
          <a:off x="9572625" y="6134100"/>
          <a:ext cx="1655999" cy="828000"/>
        </a:xfrm>
        <a:prstGeom prst="roundRect">
          <a:avLst/>
        </a:prstGeom>
        <a:ln/>
        <a:effectLst>
          <a:glow rad="101600">
            <a:schemeClr val="accent2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Type de raccordements SRU</a:t>
          </a:r>
          <a:endParaRPr lang="fr-FR" sz="1400" b="1" baseline="0"/>
        </a:p>
      </xdr:txBody>
    </xdr:sp>
    <xdr:clientData/>
  </xdr:twoCellAnchor>
  <xdr:twoCellAnchor>
    <xdr:from>
      <xdr:col>2</xdr:col>
      <xdr:colOff>400050</xdr:colOff>
      <xdr:row>31</xdr:row>
      <xdr:rowOff>28575</xdr:rowOff>
    </xdr:from>
    <xdr:to>
      <xdr:col>4</xdr:col>
      <xdr:colOff>532049</xdr:colOff>
      <xdr:row>35</xdr:row>
      <xdr:rowOff>94575</xdr:rowOff>
    </xdr:to>
    <xdr:sp macro="[0]!Feuil1_Groupe9_2_Clic" textlink="">
      <xdr:nvSpPr>
        <xdr:cNvPr id="34" name="Rectangle à coins arrondis 33">
          <a:hlinkClick xmlns:r="http://schemas.openxmlformats.org/officeDocument/2006/relationships" r:id="rId19"/>
        </xdr:cNvPr>
        <xdr:cNvSpPr/>
      </xdr:nvSpPr>
      <xdr:spPr>
        <a:xfrm>
          <a:off x="1924050" y="5943600"/>
          <a:ext cx="1655999" cy="828000"/>
        </a:xfrm>
        <a:prstGeom prst="roundRect">
          <a:avLst/>
        </a:prstGeom>
        <a:ln/>
        <a:effectLst>
          <a:glow rad="101600">
            <a:schemeClr val="accent1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SERIE DE PRIX</a:t>
          </a:r>
          <a:endParaRPr lang="fr-FR" sz="1800" b="1" baseline="0">
            <a:solidFill>
              <a:schemeClr val="bg1"/>
            </a:solidFill>
          </a:endParaRPr>
        </a:p>
      </xdr:txBody>
    </xdr:sp>
    <xdr:clientData/>
  </xdr:twoCellAnchor>
  <xdr:twoCellAnchor>
    <xdr:from>
      <xdr:col>5</xdr:col>
      <xdr:colOff>295275</xdr:colOff>
      <xdr:row>19</xdr:row>
      <xdr:rowOff>66675</xdr:rowOff>
    </xdr:from>
    <xdr:to>
      <xdr:col>7</xdr:col>
      <xdr:colOff>427274</xdr:colOff>
      <xdr:row>23</xdr:row>
      <xdr:rowOff>132675</xdr:rowOff>
    </xdr:to>
    <xdr:sp macro="[0]!Feuil1_Groupe9_2_Clic" textlink="">
      <xdr:nvSpPr>
        <xdr:cNvPr id="36" name="Rectangle à coins arrondis 35">
          <a:hlinkClick xmlns:r="http://schemas.openxmlformats.org/officeDocument/2006/relationships" r:id="rId20"/>
        </xdr:cNvPr>
        <xdr:cNvSpPr/>
      </xdr:nvSpPr>
      <xdr:spPr>
        <a:xfrm>
          <a:off x="4105275" y="3695700"/>
          <a:ext cx="1655999" cy="828000"/>
        </a:xfrm>
        <a:prstGeom prst="roundRect">
          <a:avLst/>
        </a:prstGeom>
        <a:solidFill>
          <a:srgbClr val="002060"/>
        </a:solidFill>
        <a:ln/>
        <a:effectLst>
          <a:glow rad="101600">
            <a:schemeClr val="accent2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EOTP FACTURATION</a:t>
          </a:r>
          <a:endParaRPr lang="fr-FR" sz="1400" b="1" baseline="0"/>
        </a:p>
      </xdr:txBody>
    </xdr:sp>
    <xdr:clientData/>
  </xdr:twoCellAnchor>
  <xdr:twoCellAnchor>
    <xdr:from>
      <xdr:col>15</xdr:col>
      <xdr:colOff>371475</xdr:colOff>
      <xdr:row>32</xdr:row>
      <xdr:rowOff>9525</xdr:rowOff>
    </xdr:from>
    <xdr:to>
      <xdr:col>17</xdr:col>
      <xdr:colOff>503474</xdr:colOff>
      <xdr:row>36</xdr:row>
      <xdr:rowOff>75525</xdr:rowOff>
    </xdr:to>
    <xdr:sp macro="[0]!Feuil1_Groupe9_2_Clic" textlink="">
      <xdr:nvSpPr>
        <xdr:cNvPr id="37" name="Rectangle à coins arrondis 36">
          <a:hlinkClick xmlns:r="http://schemas.openxmlformats.org/officeDocument/2006/relationships" r:id="rId21"/>
        </xdr:cNvPr>
        <xdr:cNvSpPr/>
      </xdr:nvSpPr>
      <xdr:spPr>
        <a:xfrm>
          <a:off x="11801475" y="6115050"/>
          <a:ext cx="1655999" cy="828000"/>
        </a:xfrm>
        <a:prstGeom prst="roundRect">
          <a:avLst/>
        </a:prstGeom>
        <a:solidFill>
          <a:srgbClr val="00B0F0"/>
        </a:solidFill>
        <a:ln/>
        <a:effectLst>
          <a:glow rad="101600">
            <a:schemeClr val="accent2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DOCUMENTATION OMT</a:t>
          </a:r>
          <a:endParaRPr lang="fr-FR" sz="1400" b="1" baseline="0"/>
        </a:p>
      </xdr:txBody>
    </xdr:sp>
    <xdr:clientData/>
  </xdr:twoCellAnchor>
  <xdr:twoCellAnchor>
    <xdr:from>
      <xdr:col>18</xdr:col>
      <xdr:colOff>228600</xdr:colOff>
      <xdr:row>19</xdr:row>
      <xdr:rowOff>47625</xdr:rowOff>
    </xdr:from>
    <xdr:to>
      <xdr:col>20</xdr:col>
      <xdr:colOff>360599</xdr:colOff>
      <xdr:row>23</xdr:row>
      <xdr:rowOff>113625</xdr:rowOff>
    </xdr:to>
    <xdr:sp macro="[0]!Feuil1_Groupe9_2_Clic" textlink="">
      <xdr:nvSpPr>
        <xdr:cNvPr id="39" name="Rectangle à coins arrondis 38">
          <a:hlinkClick xmlns:r="http://schemas.openxmlformats.org/officeDocument/2006/relationships" r:id="rId22"/>
        </xdr:cNvPr>
        <xdr:cNvSpPr/>
      </xdr:nvSpPr>
      <xdr:spPr>
        <a:xfrm>
          <a:off x="13944600" y="3676650"/>
          <a:ext cx="1655999" cy="828000"/>
        </a:xfrm>
        <a:prstGeom prst="roundRect">
          <a:avLst/>
        </a:prstGeom>
        <a:solidFill>
          <a:schemeClr val="accent6"/>
        </a:solidFill>
        <a:ln>
          <a:solidFill>
            <a:schemeClr val="accent1"/>
          </a:solidFill>
        </a:ln>
        <a:effectLst>
          <a:glow rad="101600">
            <a:schemeClr val="accent2">
              <a:satMod val="175000"/>
              <a:alpha val="40000"/>
            </a:schemeClr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GUIDE SEQUELEC</a:t>
          </a:r>
          <a:endParaRPr lang="fr-FR" sz="1400" b="1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114171</xdr:colOff>
      <xdr:row>31</xdr:row>
      <xdr:rowOff>76638</xdr:rowOff>
    </xdr:from>
    <xdr:to>
      <xdr:col>11</xdr:col>
      <xdr:colOff>245550</xdr:colOff>
      <xdr:row>42</xdr:row>
      <xdr:rowOff>65689</xdr:rowOff>
    </xdr:to>
    <xdr:sp macro="" textlink="">
      <xdr:nvSpPr>
        <xdr:cNvPr id="46" name="Rectangle à coins arrondis 45"/>
        <xdr:cNvSpPr/>
      </xdr:nvSpPr>
      <xdr:spPr>
        <a:xfrm>
          <a:off x="114171" y="6810591"/>
          <a:ext cx="13705612" cy="2310493"/>
        </a:xfrm>
        <a:prstGeom prst="roundRect">
          <a:avLst>
            <a:gd name="adj" fmla="val 9294"/>
          </a:avLst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5</xdr:col>
      <xdr:colOff>319969</xdr:colOff>
      <xdr:row>2</xdr:row>
      <xdr:rowOff>32845</xdr:rowOff>
    </xdr:from>
    <xdr:to>
      <xdr:col>6</xdr:col>
      <xdr:colOff>539751</xdr:colOff>
      <xdr:row>3</xdr:row>
      <xdr:rowOff>29174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30000" contrast="18000"/>
        </a:blip>
        <a:srcRect/>
        <a:stretch>
          <a:fillRect/>
        </a:stretch>
      </xdr:blipFill>
      <xdr:spPr bwMode="auto">
        <a:xfrm>
          <a:off x="6166348" y="32845"/>
          <a:ext cx="1367161" cy="87219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12</xdr:col>
      <xdr:colOff>247387</xdr:colOff>
      <xdr:row>1</xdr:row>
      <xdr:rowOff>0</xdr:rowOff>
    </xdr:from>
    <xdr:to>
      <xdr:col>13</xdr:col>
      <xdr:colOff>996386</xdr:colOff>
      <xdr:row>3</xdr:row>
      <xdr:rowOff>88160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30000"/>
        </a:blip>
        <a:srcRect/>
        <a:stretch>
          <a:fillRect/>
        </a:stretch>
      </xdr:blipFill>
      <xdr:spPr bwMode="auto">
        <a:xfrm>
          <a:off x="14308945" y="0"/>
          <a:ext cx="1395813" cy="96534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995715</xdr:colOff>
      <xdr:row>3</xdr:row>
      <xdr:rowOff>181945</xdr:rowOff>
    </xdr:from>
    <xdr:to>
      <xdr:col>4</xdr:col>
      <xdr:colOff>406669</xdr:colOff>
      <xdr:row>5</xdr:row>
      <xdr:rowOff>169805</xdr:rowOff>
    </xdr:to>
    <xdr:sp macro="" textlink="">
      <xdr:nvSpPr>
        <xdr:cNvPr id="3" name="ZoneTexte 2"/>
        <xdr:cNvSpPr txBox="1"/>
      </xdr:nvSpPr>
      <xdr:spPr>
        <a:xfrm>
          <a:off x="1314692" y="1059131"/>
          <a:ext cx="3726000" cy="3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RECHERCHE RAPIDE ENTREPRISE :</a:t>
          </a:r>
        </a:p>
      </xdr:txBody>
    </xdr:sp>
    <xdr:clientData/>
  </xdr:twoCellAnchor>
  <xdr:twoCellAnchor>
    <xdr:from>
      <xdr:col>9</xdr:col>
      <xdr:colOff>1139297</xdr:colOff>
      <xdr:row>31</xdr:row>
      <xdr:rowOff>215931</xdr:rowOff>
    </xdr:from>
    <xdr:to>
      <xdr:col>11</xdr:col>
      <xdr:colOff>2824</xdr:colOff>
      <xdr:row>35</xdr:row>
      <xdr:rowOff>80482</xdr:rowOff>
    </xdr:to>
    <xdr:sp macro="[0]!Feuil1_Groupe9_2_Clic" textlink="">
      <xdr:nvSpPr>
        <xdr:cNvPr id="14" name="Rectangle à coins arrondis 13">
          <a:hlinkClick xmlns:r="http://schemas.openxmlformats.org/officeDocument/2006/relationships" r:id="rId3"/>
        </xdr:cNvPr>
        <xdr:cNvSpPr/>
      </xdr:nvSpPr>
      <xdr:spPr>
        <a:xfrm>
          <a:off x="11878181" y="6949884"/>
          <a:ext cx="1698876" cy="786040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  <a:effectLst>
          <a:glow rad="101600">
            <a:schemeClr val="accent6">
              <a:satMod val="175000"/>
              <a:alpha val="40000"/>
            </a:schemeClr>
          </a:glow>
          <a:outerShdw blurRad="40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>
              <a:solidFill>
                <a:schemeClr val="accent1">
                  <a:lumMod val="50000"/>
                </a:schemeClr>
              </a:solidFill>
            </a:rPr>
            <a:t>DMR</a:t>
          </a:r>
        </a:p>
      </xdr:txBody>
    </xdr:sp>
    <xdr:clientData/>
  </xdr:twoCellAnchor>
  <xdr:twoCellAnchor>
    <xdr:from>
      <xdr:col>4</xdr:col>
      <xdr:colOff>666845</xdr:colOff>
      <xdr:row>31</xdr:row>
      <xdr:rowOff>199912</xdr:rowOff>
    </xdr:from>
    <xdr:to>
      <xdr:col>5</xdr:col>
      <xdr:colOff>1271811</xdr:colOff>
      <xdr:row>35</xdr:row>
      <xdr:rowOff>64463</xdr:rowOff>
    </xdr:to>
    <xdr:sp macro="[0]!Feuil1_Groupe9_2_Clic" textlink="">
      <xdr:nvSpPr>
        <xdr:cNvPr id="23" name="Rectangle à coins arrondis 22">
          <a:hlinkClick xmlns:r="http://schemas.openxmlformats.org/officeDocument/2006/relationships" r:id="rId4"/>
        </xdr:cNvPr>
        <xdr:cNvSpPr/>
      </xdr:nvSpPr>
      <xdr:spPr>
        <a:xfrm>
          <a:off x="5462190" y="7009740"/>
          <a:ext cx="1656000" cy="827999"/>
        </a:xfrm>
        <a:prstGeom prst="roundRec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75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/>
            <a:t>NORMES</a:t>
          </a:r>
        </a:p>
      </xdr:txBody>
    </xdr:sp>
    <xdr:clientData/>
  </xdr:twoCellAnchor>
  <xdr:twoCellAnchor editAs="oneCell">
    <xdr:from>
      <xdr:col>6</xdr:col>
      <xdr:colOff>2808972</xdr:colOff>
      <xdr:row>4</xdr:row>
      <xdr:rowOff>14886</xdr:rowOff>
    </xdr:from>
    <xdr:to>
      <xdr:col>9</xdr:col>
      <xdr:colOff>800907</xdr:colOff>
      <xdr:row>5</xdr:row>
      <xdr:rowOff>190955</xdr:rowOff>
    </xdr:to>
    <xdr:sp macro="" textlink="">
      <xdr:nvSpPr>
        <xdr:cNvPr id="28" name="Rectangle à coins arrondis 27"/>
        <xdr:cNvSpPr/>
      </xdr:nvSpPr>
      <xdr:spPr>
        <a:xfrm>
          <a:off x="9746716" y="1078142"/>
          <a:ext cx="1793075" cy="362139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Liste</a:t>
          </a:r>
          <a:r>
            <a:rPr lang="fr-FR" sz="1200" b="1" baseline="0">
              <a:solidFill>
                <a:sysClr val="windowText" lastClr="000000"/>
              </a:solidFill>
            </a:rPr>
            <a:t> Entreprise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994970</xdr:colOff>
      <xdr:row>4</xdr:row>
      <xdr:rowOff>6894</xdr:rowOff>
    </xdr:from>
    <xdr:to>
      <xdr:col>10</xdr:col>
      <xdr:colOff>1358555</xdr:colOff>
      <xdr:row>5</xdr:row>
      <xdr:rowOff>182963</xdr:rowOff>
    </xdr:to>
    <xdr:sp macro="" textlink="">
      <xdr:nvSpPr>
        <xdr:cNvPr id="32" name="Rectangle à coins arrondis 31"/>
        <xdr:cNvSpPr/>
      </xdr:nvSpPr>
      <xdr:spPr>
        <a:xfrm>
          <a:off x="12118418" y="1066687"/>
          <a:ext cx="1800000" cy="360000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Marchés Entreprises</a:t>
          </a:r>
        </a:p>
      </xdr:txBody>
    </xdr:sp>
    <xdr:clientData/>
  </xdr:twoCellAnchor>
  <xdr:twoCellAnchor>
    <xdr:from>
      <xdr:col>13</xdr:col>
      <xdr:colOff>1533629</xdr:colOff>
      <xdr:row>3</xdr:row>
      <xdr:rowOff>31587</xdr:rowOff>
    </xdr:from>
    <xdr:to>
      <xdr:col>17</xdr:col>
      <xdr:colOff>667974</xdr:colOff>
      <xdr:row>5</xdr:row>
      <xdr:rowOff>191271</xdr:rowOff>
    </xdr:to>
    <xdr:sp macro="" textlink="">
      <xdr:nvSpPr>
        <xdr:cNvPr id="41" name="ZoneTexte 40"/>
        <xdr:cNvSpPr txBox="1"/>
      </xdr:nvSpPr>
      <xdr:spPr>
        <a:xfrm>
          <a:off x="14474491" y="896501"/>
          <a:ext cx="2747276" cy="531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3200" b="1" i="1">
              <a:solidFill>
                <a:schemeClr val="accent1">
                  <a:lumMod val="50000"/>
                </a:schemeClr>
              </a:solidFill>
            </a:rPr>
            <a:t>Commune</a:t>
          </a:r>
        </a:p>
      </xdr:txBody>
    </xdr:sp>
    <xdr:clientData/>
  </xdr:twoCellAnchor>
  <xdr:twoCellAnchor>
    <xdr:from>
      <xdr:col>0</xdr:col>
      <xdr:colOff>159844</xdr:colOff>
      <xdr:row>16</xdr:row>
      <xdr:rowOff>181375</xdr:rowOff>
    </xdr:from>
    <xdr:to>
      <xdr:col>11</xdr:col>
      <xdr:colOff>197177</xdr:colOff>
      <xdr:row>17</xdr:row>
      <xdr:rowOff>32845</xdr:rowOff>
    </xdr:to>
    <xdr:cxnSp macro="">
      <xdr:nvCxnSpPr>
        <xdr:cNvPr id="43" name="Connecteur droit 42"/>
        <xdr:cNvCxnSpPr>
          <a:endCxn id="2" idx="3"/>
        </xdr:cNvCxnSpPr>
      </xdr:nvCxnSpPr>
      <xdr:spPr>
        <a:xfrm flipV="1">
          <a:off x="159844" y="3783358"/>
          <a:ext cx="12069488" cy="59487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6570</xdr:colOff>
      <xdr:row>21</xdr:row>
      <xdr:rowOff>95250</xdr:rowOff>
    </xdr:from>
    <xdr:to>
      <xdr:col>11</xdr:col>
      <xdr:colOff>153276</xdr:colOff>
      <xdr:row>21</xdr:row>
      <xdr:rowOff>98534</xdr:rowOff>
    </xdr:to>
    <xdr:cxnSp macro="">
      <xdr:nvCxnSpPr>
        <xdr:cNvPr id="45" name="Connecteur droit 44"/>
        <xdr:cNvCxnSpPr/>
      </xdr:nvCxnSpPr>
      <xdr:spPr>
        <a:xfrm>
          <a:off x="127001" y="4737319"/>
          <a:ext cx="11861361" cy="3284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426871</xdr:colOff>
      <xdr:row>3</xdr:row>
      <xdr:rowOff>96930</xdr:rowOff>
    </xdr:from>
    <xdr:to>
      <xdr:col>19</xdr:col>
      <xdr:colOff>189615</xdr:colOff>
      <xdr:row>24</xdr:row>
      <xdr:rowOff>168088</xdr:rowOff>
    </xdr:to>
    <xdr:grpSp>
      <xdr:nvGrpSpPr>
        <xdr:cNvPr id="54" name="Groupe 53"/>
        <xdr:cNvGrpSpPr/>
      </xdr:nvGrpSpPr>
      <xdr:grpSpPr>
        <a:xfrm>
          <a:off x="14001104" y="974116"/>
          <a:ext cx="6992883" cy="4430507"/>
          <a:chOff x="11637393" y="962025"/>
          <a:chExt cx="5002782" cy="4286250"/>
        </a:xfrm>
        <a:effectLst>
          <a:glow rad="63500">
            <a:schemeClr val="accent1">
              <a:satMod val="175000"/>
              <a:alpha val="40000"/>
            </a:schemeClr>
          </a:glow>
        </a:effectLst>
      </xdr:grpSpPr>
      <xdr:sp macro="" textlink="">
        <xdr:nvSpPr>
          <xdr:cNvPr id="47" name="Rectangle à coins arrondis 46"/>
          <xdr:cNvSpPr/>
        </xdr:nvSpPr>
        <xdr:spPr>
          <a:xfrm>
            <a:off x="11637393" y="962025"/>
            <a:ext cx="5002782" cy="4286250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49" name="Connecteur droit 48"/>
          <xdr:cNvCxnSpPr/>
        </xdr:nvCxnSpPr>
        <xdr:spPr>
          <a:xfrm>
            <a:off x="11637393" y="1362284"/>
            <a:ext cx="5002782" cy="9267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687294</xdr:colOff>
      <xdr:row>2</xdr:row>
      <xdr:rowOff>184296</xdr:rowOff>
    </xdr:from>
    <xdr:to>
      <xdr:col>19</xdr:col>
      <xdr:colOff>273708</xdr:colOff>
      <xdr:row>2</xdr:row>
      <xdr:rowOff>665437</xdr:rowOff>
    </xdr:to>
    <xdr:sp macro="[0]!Macro11" textlink="">
      <xdr:nvSpPr>
        <xdr:cNvPr id="34" name="Rectangle à coins arrondis 33"/>
        <xdr:cNvSpPr/>
      </xdr:nvSpPr>
      <xdr:spPr>
        <a:xfrm>
          <a:off x="17438156" y="184296"/>
          <a:ext cx="1896500" cy="481141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FERMER</a:t>
          </a:r>
        </a:p>
      </xdr:txBody>
    </xdr:sp>
    <xdr:clientData/>
  </xdr:twoCellAnchor>
  <xdr:twoCellAnchor>
    <xdr:from>
      <xdr:col>2</xdr:col>
      <xdr:colOff>61725</xdr:colOff>
      <xdr:row>31</xdr:row>
      <xdr:rowOff>185465</xdr:rowOff>
    </xdr:from>
    <xdr:to>
      <xdr:col>2</xdr:col>
      <xdr:colOff>1717724</xdr:colOff>
      <xdr:row>35</xdr:row>
      <xdr:rowOff>50016</xdr:rowOff>
    </xdr:to>
    <xdr:sp macro="[0]!Feuil1_Groupe9_2_Clic" textlink="">
      <xdr:nvSpPr>
        <xdr:cNvPr id="27" name="Rectangle à coins arrondis 26">
          <a:hlinkClick xmlns:r="http://schemas.openxmlformats.org/officeDocument/2006/relationships" r:id="rId5"/>
        </xdr:cNvPr>
        <xdr:cNvSpPr/>
      </xdr:nvSpPr>
      <xdr:spPr>
        <a:xfrm>
          <a:off x="1364570" y="6995293"/>
          <a:ext cx="1655999" cy="827999"/>
        </a:xfrm>
        <a:prstGeom prst="roundRect">
          <a:avLst/>
        </a:prstGeom>
        <a:solidFill>
          <a:srgbClr val="C0000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CALCUL</a:t>
          </a:r>
          <a:r>
            <a:rPr lang="fr-FR" sz="2100" b="1" baseline="0"/>
            <a:t> ICC C4</a:t>
          </a:r>
          <a:endParaRPr lang="fr-FR" sz="2100" b="1"/>
        </a:p>
      </xdr:txBody>
    </xdr:sp>
    <xdr:clientData/>
  </xdr:twoCellAnchor>
  <xdr:twoCellAnchor>
    <xdr:from>
      <xdr:col>13</xdr:col>
      <xdr:colOff>365870</xdr:colOff>
      <xdr:row>28</xdr:row>
      <xdr:rowOff>11207</xdr:rowOff>
    </xdr:from>
    <xdr:to>
      <xdr:col>14</xdr:col>
      <xdr:colOff>324968</xdr:colOff>
      <xdr:row>29</xdr:row>
      <xdr:rowOff>56031</xdr:rowOff>
    </xdr:to>
    <xdr:sp macro="" textlink="">
      <xdr:nvSpPr>
        <xdr:cNvPr id="37" name="ZoneTexte 36"/>
        <xdr:cNvSpPr txBox="1"/>
      </xdr:nvSpPr>
      <xdr:spPr>
        <a:xfrm>
          <a:off x="13689664" y="6701119"/>
          <a:ext cx="1505510" cy="291353"/>
        </a:xfrm>
        <a:prstGeom prst="rect">
          <a:avLst/>
        </a:prstGeom>
        <a:solidFill>
          <a:srgbClr val="D0F2F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/>
            <a:t>NOM :</a:t>
          </a:r>
        </a:p>
      </xdr:txBody>
    </xdr:sp>
    <xdr:clientData/>
  </xdr:twoCellAnchor>
  <xdr:oneCellAnchor>
    <xdr:from>
      <xdr:col>13</xdr:col>
      <xdr:colOff>347381</xdr:colOff>
      <xdr:row>24</xdr:row>
      <xdr:rowOff>190499</xdr:rowOff>
    </xdr:from>
    <xdr:ext cx="4202206" cy="616324"/>
    <xdr:sp macro="" textlink="">
      <xdr:nvSpPr>
        <xdr:cNvPr id="40" name="ZoneTexte 39"/>
        <xdr:cNvSpPr txBox="1"/>
      </xdr:nvSpPr>
      <xdr:spPr>
        <a:xfrm>
          <a:off x="13671175" y="6039970"/>
          <a:ext cx="4202206" cy="6163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2400" b="1" i="1">
              <a:solidFill>
                <a:srgbClr val="0000FF"/>
              </a:solidFill>
              <a:latin typeface="+mn-lt"/>
              <a:ea typeface="+mn-ea"/>
              <a:cs typeface="+mn-cs"/>
            </a:rPr>
            <a:t>RECHERCHE</a:t>
          </a:r>
          <a:r>
            <a:rPr lang="fr-FR" sz="1000" b="1" i="1">
              <a:solidFill>
                <a:srgbClr val="0000FF"/>
              </a:solidFill>
            </a:rPr>
            <a:t> </a:t>
          </a:r>
          <a:r>
            <a:rPr lang="fr-FR" sz="2400" b="1" i="1">
              <a:solidFill>
                <a:srgbClr val="0000FF"/>
              </a:solidFill>
              <a:latin typeface="+mn-lt"/>
              <a:ea typeface="+mn-ea"/>
              <a:cs typeface="+mn-cs"/>
            </a:rPr>
            <a:t>RAPIDE</a:t>
          </a:r>
        </a:p>
      </xdr:txBody>
    </xdr:sp>
    <xdr:clientData/>
  </xdr:oneCellAnchor>
  <xdr:twoCellAnchor>
    <xdr:from>
      <xdr:col>11</xdr:col>
      <xdr:colOff>419462</xdr:colOff>
      <xdr:row>26</xdr:row>
      <xdr:rowOff>131981</xdr:rowOff>
    </xdr:from>
    <xdr:to>
      <xdr:col>19</xdr:col>
      <xdr:colOff>213834</xdr:colOff>
      <xdr:row>38</xdr:row>
      <xdr:rowOff>31129</xdr:rowOff>
    </xdr:to>
    <xdr:grpSp>
      <xdr:nvGrpSpPr>
        <xdr:cNvPr id="60" name="Groupe 59"/>
        <xdr:cNvGrpSpPr/>
      </xdr:nvGrpSpPr>
      <xdr:grpSpPr>
        <a:xfrm>
          <a:off x="13993695" y="5536865"/>
          <a:ext cx="7024511" cy="2805380"/>
          <a:chOff x="12758854" y="6689912"/>
          <a:chExt cx="5529148" cy="3019504"/>
        </a:xfrm>
        <a:effectLst>
          <a:glow rad="63500">
            <a:schemeClr val="accent1">
              <a:satMod val="175000"/>
              <a:alpha val="40000"/>
            </a:schemeClr>
          </a:glow>
        </a:effectLst>
      </xdr:grpSpPr>
      <xdr:sp macro="" textlink="">
        <xdr:nvSpPr>
          <xdr:cNvPr id="44" name="Rectangle à coins arrondis 43"/>
          <xdr:cNvSpPr/>
        </xdr:nvSpPr>
        <xdr:spPr>
          <a:xfrm>
            <a:off x="12763501" y="6689912"/>
            <a:ext cx="5524501" cy="3019504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8" name="Connecteur droit 57"/>
          <xdr:cNvCxnSpPr/>
        </xdr:nvCxnSpPr>
        <xdr:spPr>
          <a:xfrm>
            <a:off x="12758854" y="7091804"/>
            <a:ext cx="5524500" cy="0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2170924</xdr:colOff>
      <xdr:row>32</xdr:row>
      <xdr:rowOff>9391</xdr:rowOff>
    </xdr:from>
    <xdr:to>
      <xdr:col>9</xdr:col>
      <xdr:colOff>889784</xdr:colOff>
      <xdr:row>35</xdr:row>
      <xdr:rowOff>104315</xdr:rowOff>
    </xdr:to>
    <xdr:sp macro="[0]!Feuil1_Groupe9_2_Clic" textlink="">
      <xdr:nvSpPr>
        <xdr:cNvPr id="39" name="Rectangle à coins arrondis 38">
          <a:hlinkClick xmlns:r="http://schemas.openxmlformats.org/officeDocument/2006/relationships" r:id="rId6"/>
        </xdr:cNvPr>
        <xdr:cNvSpPr/>
      </xdr:nvSpPr>
      <xdr:spPr>
        <a:xfrm>
          <a:off x="9108668" y="6973717"/>
          <a:ext cx="2520000" cy="786040"/>
        </a:xfrm>
        <a:prstGeom prst="roundRect">
          <a:avLst/>
        </a:prstGeom>
        <a:solidFill>
          <a:srgbClr val="0070C0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Pas A Pas</a:t>
          </a:r>
        </a:p>
      </xdr:txBody>
    </xdr:sp>
    <xdr:clientData/>
  </xdr:twoCellAnchor>
  <xdr:twoCellAnchor>
    <xdr:from>
      <xdr:col>1</xdr:col>
      <xdr:colOff>5145</xdr:colOff>
      <xdr:row>36</xdr:row>
      <xdr:rowOff>153278</xdr:rowOff>
    </xdr:from>
    <xdr:to>
      <xdr:col>2</xdr:col>
      <xdr:colOff>678793</xdr:colOff>
      <xdr:row>40</xdr:row>
      <xdr:rowOff>164224</xdr:rowOff>
    </xdr:to>
    <xdr:sp macro="[0]!Feuil1_Groupe9_2_Clic" textlink="">
      <xdr:nvSpPr>
        <xdr:cNvPr id="42" name="Rectangle à coins arrondis 41">
          <a:hlinkClick xmlns:r="http://schemas.openxmlformats.org/officeDocument/2006/relationships" r:id="rId7"/>
        </xdr:cNvPr>
        <xdr:cNvSpPr/>
      </xdr:nvSpPr>
      <xdr:spPr>
        <a:xfrm>
          <a:off x="125576" y="8189312"/>
          <a:ext cx="1658993" cy="821119"/>
        </a:xfrm>
        <a:prstGeom prst="roundRect">
          <a:avLst/>
        </a:prstGeom>
        <a:solidFill>
          <a:schemeClr val="tx2">
            <a:lumMod val="60000"/>
            <a:lumOff val="40000"/>
            <a:alpha val="72000"/>
          </a:schemeClr>
        </a:solidFill>
        <a:effectLst>
          <a:glow rad="1397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EOTP</a:t>
          </a:r>
          <a:r>
            <a:rPr lang="fr-FR" sz="1600" b="1" baseline="0"/>
            <a:t> GLOBAUX</a:t>
          </a:r>
        </a:p>
        <a:p>
          <a:pPr algn="ctr"/>
          <a:r>
            <a:rPr lang="fr-FR" sz="1600" b="1" baseline="0"/>
            <a:t>COMPTEUR</a:t>
          </a:r>
        </a:p>
      </xdr:txBody>
    </xdr:sp>
    <xdr:clientData/>
  </xdr:twoCellAnchor>
  <xdr:twoCellAnchor>
    <xdr:from>
      <xdr:col>9</xdr:col>
      <xdr:colOff>1116725</xdr:colOff>
      <xdr:row>36</xdr:row>
      <xdr:rowOff>164223</xdr:rowOff>
    </xdr:from>
    <xdr:to>
      <xdr:col>11</xdr:col>
      <xdr:colOff>13759</xdr:colOff>
      <xdr:row>40</xdr:row>
      <xdr:rowOff>182051</xdr:rowOff>
    </xdr:to>
    <xdr:sp macro="[0]!Feuil1_Groupe9_2_Clic" textlink="">
      <xdr:nvSpPr>
        <xdr:cNvPr id="48" name="Rectangle à coins arrondis 47">
          <a:hlinkClick xmlns:r="http://schemas.openxmlformats.org/officeDocument/2006/relationships" r:id="rId8"/>
        </xdr:cNvPr>
        <xdr:cNvSpPr/>
      </xdr:nvSpPr>
      <xdr:spPr>
        <a:xfrm>
          <a:off x="10192846" y="8200257"/>
          <a:ext cx="1655999" cy="828001"/>
        </a:xfrm>
        <a:prstGeom prst="roundRect">
          <a:avLst/>
        </a:prstGeom>
        <a:solidFill>
          <a:schemeClr val="accent2">
            <a:lumMod val="75000"/>
            <a:alpha val="72000"/>
          </a:schemeClr>
        </a:solidFill>
        <a:ln>
          <a:solidFill>
            <a:schemeClr val="accent2">
              <a:lumMod val="75000"/>
            </a:schemeClr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CALCUL</a:t>
          </a:r>
          <a:r>
            <a:rPr lang="fr-FR" sz="1600" b="1" baseline="0"/>
            <a:t> DEPOSE CONDUCTEUR</a:t>
          </a:r>
        </a:p>
      </xdr:txBody>
    </xdr:sp>
    <xdr:clientData/>
  </xdr:twoCellAnchor>
  <xdr:twoCellAnchor>
    <xdr:from>
      <xdr:col>0</xdr:col>
      <xdr:colOff>104044</xdr:colOff>
      <xdr:row>3</xdr:row>
      <xdr:rowOff>18246</xdr:rowOff>
    </xdr:from>
    <xdr:to>
      <xdr:col>11</xdr:col>
      <xdr:colOff>197177</xdr:colOff>
      <xdr:row>30</xdr:row>
      <xdr:rowOff>76636</xdr:rowOff>
    </xdr:to>
    <xdr:grpSp>
      <xdr:nvGrpSpPr>
        <xdr:cNvPr id="35" name="Groupe 34"/>
        <xdr:cNvGrpSpPr/>
      </xdr:nvGrpSpPr>
      <xdr:grpSpPr>
        <a:xfrm>
          <a:off x="104044" y="895432"/>
          <a:ext cx="13667366" cy="5684785"/>
          <a:chOff x="419100" y="1303734"/>
          <a:chExt cx="11066119" cy="4945857"/>
        </a:xfrm>
        <a:noFill/>
      </xdr:grpSpPr>
      <xdr:sp macro="" textlink="">
        <xdr:nvSpPr>
          <xdr:cNvPr id="2" name="Rectangle à coins arrondis 1"/>
          <xdr:cNvSpPr/>
        </xdr:nvSpPr>
        <xdr:spPr>
          <a:xfrm>
            <a:off x="419100" y="1303734"/>
            <a:ext cx="11066119" cy="4945857"/>
          </a:xfrm>
          <a:prstGeom prst="roundRect">
            <a:avLst>
              <a:gd name="adj" fmla="val 4517"/>
            </a:avLst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" name="Connecteur droit 4"/>
          <xdr:cNvCxnSpPr/>
        </xdr:nvCxnSpPr>
        <xdr:spPr>
          <a:xfrm>
            <a:off x="419100" y="1923577"/>
            <a:ext cx="11064478" cy="4295"/>
          </a:xfrm>
          <a:prstGeom prst="line">
            <a:avLst/>
          </a:prstGeom>
          <a:grpFill/>
          <a:ln w="28575">
            <a:solidFill>
              <a:srgbClr val="00B0F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1109567</xdr:colOff>
      <xdr:row>2</xdr:row>
      <xdr:rowOff>175180</xdr:rowOff>
    </xdr:from>
    <xdr:to>
      <xdr:col>11</xdr:col>
      <xdr:colOff>413078</xdr:colOff>
      <xdr:row>2</xdr:row>
      <xdr:rowOff>787180</xdr:rowOff>
    </xdr:to>
    <xdr:sp macro="" textlink="">
      <xdr:nvSpPr>
        <xdr:cNvPr id="50" name="ZoneTexte 49"/>
        <xdr:cNvSpPr txBox="1"/>
      </xdr:nvSpPr>
      <xdr:spPr>
        <a:xfrm>
          <a:off x="8047311" y="175180"/>
          <a:ext cx="5940000" cy="612000"/>
        </a:xfrm>
        <a:prstGeom prst="roundRect">
          <a:avLst>
            <a:gd name="adj" fmla="val 22094"/>
          </a:avLst>
        </a:prstGeom>
        <a:noFill/>
        <a:ln>
          <a:noFill/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scene3d>
            <a:camera prst="orthographicFront"/>
            <a:lightRig rig="brightRoom" dir="t"/>
          </a:scene3d>
          <a:sp3d contourW="6350" prstMaterial="plastic"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4000" b="1" cap="all" spc="0">
              <a:ln/>
              <a:solidFill>
                <a:sysClr val="windowText" lastClr="000000"/>
              </a:solidFill>
              <a:effectLst/>
            </a:rPr>
            <a:t>Base INGENIERIE NMP 82</a:t>
          </a:r>
        </a:p>
      </xdr:txBody>
    </xdr:sp>
    <xdr:clientData/>
  </xdr:twoCellAnchor>
  <xdr:twoCellAnchor>
    <xdr:from>
      <xdr:col>2</xdr:col>
      <xdr:colOff>963449</xdr:colOff>
      <xdr:row>36</xdr:row>
      <xdr:rowOff>175172</xdr:rowOff>
    </xdr:from>
    <xdr:to>
      <xdr:col>3</xdr:col>
      <xdr:colOff>342207</xdr:colOff>
      <xdr:row>41</xdr:row>
      <xdr:rowOff>1660</xdr:rowOff>
    </xdr:to>
    <xdr:sp macro="[0]!Feuil1_Groupe9_2_Clic" textlink="">
      <xdr:nvSpPr>
        <xdr:cNvPr id="51" name="Rectangle à coins arrondis 50">
          <a:hlinkClick xmlns:r="http://schemas.openxmlformats.org/officeDocument/2006/relationships" r:id="rId9"/>
        </xdr:cNvPr>
        <xdr:cNvSpPr/>
      </xdr:nvSpPr>
      <xdr:spPr>
        <a:xfrm>
          <a:off x="2292519" y="8060986"/>
          <a:ext cx="1531851" cy="810000"/>
        </a:xfrm>
        <a:prstGeom prst="roundRect">
          <a:avLst/>
        </a:prstGeom>
        <a:solidFill>
          <a:srgbClr val="7030A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EOTP</a:t>
          </a:r>
          <a:r>
            <a:rPr lang="fr-FR" sz="2100" b="1" baseline="0"/>
            <a:t>   GUIDE ETI</a:t>
          </a:r>
          <a:endParaRPr lang="fr-FR" sz="2100" b="1"/>
        </a:p>
      </xdr:txBody>
    </xdr:sp>
    <xdr:clientData/>
  </xdr:twoCellAnchor>
  <xdr:twoCellAnchor>
    <xdr:from>
      <xdr:col>2</xdr:col>
      <xdr:colOff>2145861</xdr:colOff>
      <xdr:row>31</xdr:row>
      <xdr:rowOff>186121</xdr:rowOff>
    </xdr:from>
    <xdr:to>
      <xdr:col>4</xdr:col>
      <xdr:colOff>309360</xdr:colOff>
      <xdr:row>35</xdr:row>
      <xdr:rowOff>50672</xdr:rowOff>
    </xdr:to>
    <xdr:sp macro="[0]!Feuil1_Groupe9_2_Clic" textlink="">
      <xdr:nvSpPr>
        <xdr:cNvPr id="52" name="Rectangle à coins arrondis 51">
          <a:hlinkClick xmlns:r="http://schemas.openxmlformats.org/officeDocument/2006/relationships" r:id="rId10"/>
        </xdr:cNvPr>
        <xdr:cNvSpPr/>
      </xdr:nvSpPr>
      <xdr:spPr>
        <a:xfrm>
          <a:off x="3448706" y="6995949"/>
          <a:ext cx="1655999" cy="827999"/>
        </a:xfrm>
        <a:prstGeom prst="roundRect">
          <a:avLst/>
        </a:prstGeom>
        <a:solidFill>
          <a:srgbClr val="B2F8B4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ANNUAIRE EXPLOIT</a:t>
          </a:r>
          <a:r>
            <a:rPr lang="fr-FR" sz="1600" b="1" baseline="0">
              <a:solidFill>
                <a:sysClr val="windowText" lastClr="000000"/>
              </a:solidFill>
            </a:rPr>
            <a:t> 82/46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2160824</xdr:colOff>
      <xdr:row>36</xdr:row>
      <xdr:rowOff>159543</xdr:rowOff>
    </xdr:from>
    <xdr:to>
      <xdr:col>9</xdr:col>
      <xdr:colOff>879684</xdr:colOff>
      <xdr:row>40</xdr:row>
      <xdr:rowOff>177319</xdr:rowOff>
    </xdr:to>
    <xdr:sp macro="[0]!Feuil1_Groupe9_2_Clic" textlink="">
      <xdr:nvSpPr>
        <xdr:cNvPr id="55" name="Rectangle à coins arrondis 54">
          <a:hlinkClick xmlns:r="http://schemas.openxmlformats.org/officeDocument/2006/relationships" r:id="rId11"/>
        </xdr:cNvPr>
        <xdr:cNvSpPr/>
      </xdr:nvSpPr>
      <xdr:spPr>
        <a:xfrm>
          <a:off x="9098568" y="8045357"/>
          <a:ext cx="2520000" cy="815218"/>
        </a:xfrm>
        <a:prstGeom prst="roundRect">
          <a:avLst/>
        </a:prstGeom>
        <a:solidFill>
          <a:srgbClr val="0FB11E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Hauteur</a:t>
          </a:r>
          <a:r>
            <a:rPr lang="fr-FR" sz="2000" b="1" baseline="0"/>
            <a:t> des lignes</a:t>
          </a:r>
          <a:endParaRPr lang="fr-FR" sz="2000" b="1"/>
        </a:p>
      </xdr:txBody>
    </xdr:sp>
    <xdr:clientData/>
  </xdr:twoCellAnchor>
  <xdr:twoCellAnchor>
    <xdr:from>
      <xdr:col>17</xdr:col>
      <xdr:colOff>711639</xdr:colOff>
      <xdr:row>38</xdr:row>
      <xdr:rowOff>186120</xdr:rowOff>
    </xdr:from>
    <xdr:to>
      <xdr:col>19</xdr:col>
      <xdr:colOff>131380</xdr:colOff>
      <xdr:row>43</xdr:row>
      <xdr:rowOff>164224</xdr:rowOff>
    </xdr:to>
    <xdr:grpSp>
      <xdr:nvGrpSpPr>
        <xdr:cNvPr id="56" name="Groupe 55">
          <a:hlinkClick xmlns:r="http://schemas.openxmlformats.org/officeDocument/2006/relationships" r:id="rId12"/>
        </xdr:cNvPr>
        <xdr:cNvGrpSpPr/>
      </xdr:nvGrpSpPr>
      <xdr:grpSpPr>
        <a:xfrm>
          <a:off x="19141406" y="8497236"/>
          <a:ext cx="1794346" cy="908453"/>
          <a:chOff x="15059025" y="304800"/>
          <a:chExt cx="1657350" cy="1028700"/>
        </a:xfrm>
      </xdr:grpSpPr>
      <xdr:sp macro="" textlink="">
        <xdr:nvSpPr>
          <xdr:cNvPr id="57" name="Flèche gauche 56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9" name="ZoneTexte 58"/>
          <xdr:cNvSpPr txBox="1"/>
        </xdr:nvSpPr>
        <xdr:spPr>
          <a:xfrm>
            <a:off x="15445357" y="625630"/>
            <a:ext cx="1143000" cy="3524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  <xdr:twoCellAnchor>
    <xdr:from>
      <xdr:col>5</xdr:col>
      <xdr:colOff>276423</xdr:colOff>
      <xdr:row>36</xdr:row>
      <xdr:rowOff>163718</xdr:rowOff>
    </xdr:from>
    <xdr:to>
      <xdr:col>6</xdr:col>
      <xdr:colOff>924563</xdr:colOff>
      <xdr:row>40</xdr:row>
      <xdr:rowOff>174615</xdr:rowOff>
    </xdr:to>
    <xdr:sp macro="[0]!Feuil1_Groupe9_2_Clic" textlink="">
      <xdr:nvSpPr>
        <xdr:cNvPr id="62" name="Rectangle à coins arrondis 61">
          <a:hlinkClick xmlns:r="http://schemas.openxmlformats.org/officeDocument/2006/relationships" r:id="rId13"/>
        </xdr:cNvPr>
        <xdr:cNvSpPr/>
      </xdr:nvSpPr>
      <xdr:spPr>
        <a:xfrm>
          <a:off x="6062307" y="8049532"/>
          <a:ext cx="1800000" cy="808339"/>
        </a:xfrm>
        <a:prstGeom prst="roundRect">
          <a:avLst/>
        </a:prstGeom>
        <a:solidFill>
          <a:srgbClr val="00FF00"/>
        </a:solidFill>
        <a:ln>
          <a:solidFill>
            <a:srgbClr val="00FF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SITE DE STOCKAGE SUPPORT</a:t>
          </a:r>
        </a:p>
      </xdr:txBody>
    </xdr:sp>
    <xdr:clientData/>
  </xdr:twoCellAnchor>
  <xdr:twoCellAnchor>
    <xdr:from>
      <xdr:col>3</xdr:col>
      <xdr:colOff>643920</xdr:colOff>
      <xdr:row>36</xdr:row>
      <xdr:rowOff>174666</xdr:rowOff>
    </xdr:from>
    <xdr:to>
      <xdr:col>4</xdr:col>
      <xdr:colOff>1138885</xdr:colOff>
      <xdr:row>40</xdr:row>
      <xdr:rowOff>185563</xdr:rowOff>
    </xdr:to>
    <xdr:sp macro="[0]!Feuil1_Groupe9_2_Clic" textlink="">
      <xdr:nvSpPr>
        <xdr:cNvPr id="61" name="Rectangle à coins arrondis 60">
          <a:hlinkClick xmlns:r="http://schemas.openxmlformats.org/officeDocument/2006/relationships" r:id="rId14"/>
        </xdr:cNvPr>
        <xdr:cNvSpPr/>
      </xdr:nvSpPr>
      <xdr:spPr>
        <a:xfrm>
          <a:off x="4126083" y="8060480"/>
          <a:ext cx="1646825" cy="808339"/>
        </a:xfrm>
        <a:prstGeom prst="roundRect">
          <a:avLst/>
        </a:prstGeom>
        <a:solidFill>
          <a:srgbClr val="00B050"/>
        </a:solidFill>
        <a:ln>
          <a:solidFill>
            <a:srgbClr val="00FF00"/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ANNUAIRE SUBDIVISION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131379</xdr:colOff>
      <xdr:row>30</xdr:row>
      <xdr:rowOff>21897</xdr:rowOff>
    </xdr:from>
    <xdr:to>
      <xdr:col>14</xdr:col>
      <xdr:colOff>129851</xdr:colOff>
      <xdr:row>41</xdr:row>
      <xdr:rowOff>10948</xdr:rowOff>
    </xdr:to>
    <xdr:sp macro="" textlink="">
      <xdr:nvSpPr>
        <xdr:cNvPr id="2" name="Rectangle à coins arrondis 1"/>
        <xdr:cNvSpPr/>
      </xdr:nvSpPr>
      <xdr:spPr>
        <a:xfrm>
          <a:off x="131379" y="6841797"/>
          <a:ext cx="12151929" cy="2379826"/>
        </a:xfrm>
        <a:prstGeom prst="roundRect">
          <a:avLst>
            <a:gd name="adj" fmla="val 9294"/>
          </a:avLst>
        </a:prstGeom>
        <a:solidFill>
          <a:schemeClr val="accent5">
            <a:lumMod val="40000"/>
            <a:lumOff val="60000"/>
          </a:schemeClr>
        </a:solidFill>
        <a:ln>
          <a:solidFill>
            <a:schemeClr val="accent5">
              <a:lumMod val="40000"/>
              <a:lumOff val="6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5</xdr:col>
      <xdr:colOff>330918</xdr:colOff>
      <xdr:row>2</xdr:row>
      <xdr:rowOff>32845</xdr:rowOff>
    </xdr:from>
    <xdr:to>
      <xdr:col>6</xdr:col>
      <xdr:colOff>546219</xdr:colOff>
      <xdr:row>3</xdr:row>
      <xdr:rowOff>29174</xdr:rowOff>
    </xdr:to>
    <xdr:pic>
      <xdr:nvPicPr>
        <xdr:cNvPr id="3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30000" contrast="18000"/>
        </a:blip>
        <a:srcRect/>
        <a:stretch>
          <a:fillRect/>
        </a:stretch>
      </xdr:blipFill>
      <xdr:spPr bwMode="auto">
        <a:xfrm>
          <a:off x="6177297" y="32845"/>
          <a:ext cx="1367161" cy="87219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12</xdr:col>
      <xdr:colOff>244758</xdr:colOff>
      <xdr:row>1</xdr:row>
      <xdr:rowOff>0</xdr:rowOff>
    </xdr:from>
    <xdr:to>
      <xdr:col>13</xdr:col>
      <xdr:colOff>993758</xdr:colOff>
      <xdr:row>3</xdr:row>
      <xdr:rowOff>88160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lum bright="30000"/>
        </a:blip>
        <a:srcRect/>
        <a:stretch>
          <a:fillRect/>
        </a:stretch>
      </xdr:blipFill>
      <xdr:spPr bwMode="auto">
        <a:xfrm>
          <a:off x="14306316" y="0"/>
          <a:ext cx="1395814" cy="965346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>
    <xdr:from>
      <xdr:col>1</xdr:col>
      <xdr:colOff>995715</xdr:colOff>
      <xdr:row>3</xdr:row>
      <xdr:rowOff>181945</xdr:rowOff>
    </xdr:from>
    <xdr:to>
      <xdr:col>4</xdr:col>
      <xdr:colOff>406669</xdr:colOff>
      <xdr:row>5</xdr:row>
      <xdr:rowOff>160945</xdr:rowOff>
    </xdr:to>
    <xdr:sp macro="" textlink="">
      <xdr:nvSpPr>
        <xdr:cNvPr id="5" name="ZoneTexte 4"/>
        <xdr:cNvSpPr txBox="1"/>
      </xdr:nvSpPr>
      <xdr:spPr>
        <a:xfrm>
          <a:off x="1314692" y="1059131"/>
          <a:ext cx="3726000" cy="3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2000" b="1" i="1">
              <a:solidFill>
                <a:schemeClr val="tx2">
                  <a:lumMod val="75000"/>
                </a:schemeClr>
              </a:solidFill>
            </a:rPr>
            <a:t>RECHERCHE RAPIDE ENTREPRISE :</a:t>
          </a:r>
        </a:p>
      </xdr:txBody>
    </xdr:sp>
    <xdr:clientData/>
  </xdr:twoCellAnchor>
  <xdr:twoCellAnchor editAs="oneCell">
    <xdr:from>
      <xdr:col>9</xdr:col>
      <xdr:colOff>1335550</xdr:colOff>
      <xdr:row>30</xdr:row>
      <xdr:rowOff>204982</xdr:rowOff>
    </xdr:from>
    <xdr:to>
      <xdr:col>11</xdr:col>
      <xdr:colOff>232583</xdr:colOff>
      <xdr:row>34</xdr:row>
      <xdr:rowOff>69533</xdr:rowOff>
    </xdr:to>
    <xdr:sp macro="[0]!Feuil1_Groupe9_2_Clic" textlink="">
      <xdr:nvSpPr>
        <xdr:cNvPr id="6" name="Rectangle à coins arrondis 5">
          <a:hlinkClick xmlns:r="http://schemas.openxmlformats.org/officeDocument/2006/relationships" r:id="rId3"/>
        </xdr:cNvPr>
        <xdr:cNvSpPr/>
      </xdr:nvSpPr>
      <xdr:spPr>
        <a:xfrm>
          <a:off x="12074434" y="7266773"/>
          <a:ext cx="1732382" cy="786039"/>
        </a:xfrm>
        <a:prstGeom prst="roundRect">
          <a:avLst/>
        </a:prstGeom>
        <a:solidFill>
          <a:srgbClr val="FFC000"/>
        </a:solidFill>
        <a:ln>
          <a:solidFill>
            <a:srgbClr val="FFC000"/>
          </a:solidFill>
        </a:ln>
        <a:effectLst>
          <a:glow rad="101600">
            <a:schemeClr val="accent6">
              <a:satMod val="175000"/>
              <a:alpha val="40000"/>
            </a:schemeClr>
          </a:glow>
          <a:outerShdw blurRad="40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>
              <a:solidFill>
                <a:schemeClr val="accent1">
                  <a:lumMod val="50000"/>
                </a:schemeClr>
              </a:solidFill>
            </a:rPr>
            <a:t>DMR</a:t>
          </a:r>
        </a:p>
      </xdr:txBody>
    </xdr:sp>
    <xdr:clientData/>
  </xdr:twoCellAnchor>
  <xdr:twoCellAnchor editAs="oneCell">
    <xdr:from>
      <xdr:col>5</xdr:col>
      <xdr:colOff>458828</xdr:colOff>
      <xdr:row>30</xdr:row>
      <xdr:rowOff>188963</xdr:rowOff>
    </xdr:from>
    <xdr:to>
      <xdr:col>6</xdr:col>
      <xdr:colOff>962968</xdr:colOff>
      <xdr:row>34</xdr:row>
      <xdr:rowOff>53514</xdr:rowOff>
    </xdr:to>
    <xdr:sp macro="[0]!Feuil1_Groupe9_2_Clic" textlink="">
      <xdr:nvSpPr>
        <xdr:cNvPr id="7" name="Rectangle à coins arrondis 6">
          <a:hlinkClick xmlns:r="http://schemas.openxmlformats.org/officeDocument/2006/relationships" r:id="rId4"/>
        </xdr:cNvPr>
        <xdr:cNvSpPr/>
      </xdr:nvSpPr>
      <xdr:spPr>
        <a:xfrm>
          <a:off x="6297653" y="7008863"/>
          <a:ext cx="1656000" cy="817051"/>
        </a:xfrm>
        <a:prstGeom prst="roundRect">
          <a:avLst/>
        </a:prstGeom>
        <a:solidFill>
          <a:schemeClr val="accent4">
            <a:lumMod val="75000"/>
          </a:schemeClr>
        </a:solidFill>
        <a:ln>
          <a:solidFill>
            <a:schemeClr val="accent4">
              <a:lumMod val="75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/>
            <a:t>NORMES</a:t>
          </a:r>
        </a:p>
      </xdr:txBody>
    </xdr:sp>
    <xdr:clientData/>
  </xdr:twoCellAnchor>
  <xdr:twoCellAnchor editAs="oneCell">
    <xdr:from>
      <xdr:col>6</xdr:col>
      <xdr:colOff>2870807</xdr:colOff>
      <xdr:row>4</xdr:row>
      <xdr:rowOff>58479</xdr:rowOff>
    </xdr:from>
    <xdr:to>
      <xdr:col>9</xdr:col>
      <xdr:colOff>869667</xdr:colOff>
      <xdr:row>5</xdr:row>
      <xdr:rowOff>223549</xdr:rowOff>
    </xdr:to>
    <xdr:sp macro="" textlink="">
      <xdr:nvSpPr>
        <xdr:cNvPr id="9" name="Rectangle à coins arrondis 8"/>
        <xdr:cNvSpPr/>
      </xdr:nvSpPr>
      <xdr:spPr>
        <a:xfrm>
          <a:off x="9808551" y="1121735"/>
          <a:ext cx="1800000" cy="360000"/>
        </a:xfrm>
        <a:prstGeom prst="roundRect">
          <a:avLst/>
        </a:prstGeom>
        <a:solidFill>
          <a:srgbClr val="00B05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Liste Entreprise</a:t>
          </a:r>
        </a:p>
      </xdr:txBody>
    </xdr:sp>
    <xdr:clientData/>
  </xdr:twoCellAnchor>
  <xdr:twoCellAnchor editAs="oneCell">
    <xdr:from>
      <xdr:col>9</xdr:col>
      <xdr:colOff>1030426</xdr:colOff>
      <xdr:row>4</xdr:row>
      <xdr:rowOff>50285</xdr:rowOff>
    </xdr:from>
    <xdr:to>
      <xdr:col>10</xdr:col>
      <xdr:colOff>1386170</xdr:colOff>
      <xdr:row>5</xdr:row>
      <xdr:rowOff>215355</xdr:rowOff>
    </xdr:to>
    <xdr:sp macro="" textlink="">
      <xdr:nvSpPr>
        <xdr:cNvPr id="12" name="Rectangle à coins arrondis 11"/>
        <xdr:cNvSpPr/>
      </xdr:nvSpPr>
      <xdr:spPr>
        <a:xfrm>
          <a:off x="11769310" y="1113541"/>
          <a:ext cx="1800000" cy="360000"/>
        </a:xfrm>
        <a:prstGeom prst="roundRect">
          <a:avLst/>
        </a:prstGeom>
        <a:solidFill>
          <a:srgbClr val="FFC0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Marchés</a:t>
          </a:r>
          <a:r>
            <a:rPr lang="fr-FR" sz="1200" b="1" baseline="0">
              <a:solidFill>
                <a:sysClr val="windowText" lastClr="000000"/>
              </a:solidFill>
            </a:rPr>
            <a:t> Entreprises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124404</xdr:colOff>
      <xdr:row>17</xdr:row>
      <xdr:rowOff>28099</xdr:rowOff>
    </xdr:from>
    <xdr:to>
      <xdr:col>11</xdr:col>
      <xdr:colOff>176171</xdr:colOff>
      <xdr:row>17</xdr:row>
      <xdr:rowOff>87586</xdr:rowOff>
    </xdr:to>
    <xdr:cxnSp macro="">
      <xdr:nvCxnSpPr>
        <xdr:cNvPr id="15" name="Connecteur droit 14"/>
        <xdr:cNvCxnSpPr/>
      </xdr:nvCxnSpPr>
      <xdr:spPr>
        <a:xfrm flipV="1">
          <a:off x="124404" y="4325425"/>
          <a:ext cx="13626000" cy="59487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1533629</xdr:colOff>
      <xdr:row>3</xdr:row>
      <xdr:rowOff>31587</xdr:rowOff>
    </xdr:from>
    <xdr:to>
      <xdr:col>17</xdr:col>
      <xdr:colOff>667974</xdr:colOff>
      <xdr:row>5</xdr:row>
      <xdr:rowOff>191271</xdr:rowOff>
    </xdr:to>
    <xdr:sp macro="" textlink="">
      <xdr:nvSpPr>
        <xdr:cNvPr id="14" name="ZoneTexte 13"/>
        <xdr:cNvSpPr txBox="1"/>
      </xdr:nvSpPr>
      <xdr:spPr>
        <a:xfrm>
          <a:off x="14659079" y="907887"/>
          <a:ext cx="2753845" cy="5406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r>
            <a:rPr lang="fr-FR" sz="3200" b="1" i="1">
              <a:solidFill>
                <a:schemeClr val="accent1">
                  <a:lumMod val="50000"/>
                </a:schemeClr>
              </a:solidFill>
            </a:rPr>
            <a:t>Commune</a:t>
          </a:r>
        </a:p>
      </xdr:txBody>
    </xdr:sp>
    <xdr:clientData/>
  </xdr:twoCellAnchor>
  <xdr:twoCellAnchor>
    <xdr:from>
      <xdr:col>0</xdr:col>
      <xdr:colOff>128414</xdr:colOff>
      <xdr:row>21</xdr:row>
      <xdr:rowOff>95250</xdr:rowOff>
    </xdr:from>
    <xdr:to>
      <xdr:col>11</xdr:col>
      <xdr:colOff>180181</xdr:colOff>
      <xdr:row>21</xdr:row>
      <xdr:rowOff>98534</xdr:rowOff>
    </xdr:to>
    <xdr:cxnSp macro="">
      <xdr:nvCxnSpPr>
        <xdr:cNvPr id="16" name="Connecteur droit 15"/>
        <xdr:cNvCxnSpPr/>
      </xdr:nvCxnSpPr>
      <xdr:spPr>
        <a:xfrm>
          <a:off x="128414" y="5225459"/>
          <a:ext cx="13626000" cy="3284"/>
        </a:xfrm>
        <a:prstGeom prst="line">
          <a:avLst/>
        </a:prstGeom>
        <a:ln w="12700">
          <a:solidFill>
            <a:srgbClr val="00B0F0"/>
          </a:solidFill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394026</xdr:colOff>
      <xdr:row>3</xdr:row>
      <xdr:rowOff>96930</xdr:rowOff>
    </xdr:from>
    <xdr:to>
      <xdr:col>19</xdr:col>
      <xdr:colOff>156770</xdr:colOff>
      <xdr:row>24</xdr:row>
      <xdr:rowOff>0</xdr:rowOff>
    </xdr:to>
    <xdr:grpSp>
      <xdr:nvGrpSpPr>
        <xdr:cNvPr id="17" name="Groupe 16"/>
        <xdr:cNvGrpSpPr/>
      </xdr:nvGrpSpPr>
      <xdr:grpSpPr>
        <a:xfrm>
          <a:off x="13968259" y="974116"/>
          <a:ext cx="6992883" cy="4262419"/>
          <a:chOff x="11637393" y="962025"/>
          <a:chExt cx="5002782" cy="4286250"/>
        </a:xfrm>
        <a:effectLst>
          <a:glow rad="63500">
            <a:schemeClr val="accent1">
              <a:satMod val="175000"/>
              <a:alpha val="40000"/>
            </a:schemeClr>
          </a:glow>
        </a:effectLst>
      </xdr:grpSpPr>
      <xdr:sp macro="" textlink="">
        <xdr:nvSpPr>
          <xdr:cNvPr id="18" name="Rectangle à coins arrondis 17"/>
          <xdr:cNvSpPr/>
        </xdr:nvSpPr>
        <xdr:spPr>
          <a:xfrm>
            <a:off x="11637393" y="962025"/>
            <a:ext cx="5002782" cy="4286250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19" name="Connecteur droit 18"/>
          <xdr:cNvCxnSpPr/>
        </xdr:nvCxnSpPr>
        <xdr:spPr>
          <a:xfrm>
            <a:off x="11637393" y="1362284"/>
            <a:ext cx="5002782" cy="9267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17</xdr:col>
      <xdr:colOff>665397</xdr:colOff>
      <xdr:row>2</xdr:row>
      <xdr:rowOff>184295</xdr:rowOff>
    </xdr:from>
    <xdr:to>
      <xdr:col>19</xdr:col>
      <xdr:colOff>251811</xdr:colOff>
      <xdr:row>2</xdr:row>
      <xdr:rowOff>665436</xdr:rowOff>
    </xdr:to>
    <xdr:sp macro="[0]!Macro11" textlink="">
      <xdr:nvSpPr>
        <xdr:cNvPr id="20" name="Rectangle à coins arrondis 19"/>
        <xdr:cNvSpPr/>
      </xdr:nvSpPr>
      <xdr:spPr>
        <a:xfrm>
          <a:off x="17481949" y="184295"/>
          <a:ext cx="1896500" cy="481141"/>
        </a:xfrm>
        <a:prstGeom prst="roundRect">
          <a:avLst/>
        </a:prstGeom>
        <a:solidFill>
          <a:srgbClr val="FF0000"/>
        </a:solidFill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FERMER</a:t>
          </a:r>
        </a:p>
      </xdr:txBody>
    </xdr:sp>
    <xdr:clientData/>
  </xdr:twoCellAnchor>
  <xdr:twoCellAnchor>
    <xdr:from>
      <xdr:col>1</xdr:col>
      <xdr:colOff>3135</xdr:colOff>
      <xdr:row>30</xdr:row>
      <xdr:rowOff>167609</xdr:rowOff>
    </xdr:from>
    <xdr:to>
      <xdr:col>2</xdr:col>
      <xdr:colOff>624051</xdr:colOff>
      <xdr:row>34</xdr:row>
      <xdr:rowOff>87587</xdr:rowOff>
    </xdr:to>
    <xdr:sp macro="[0]!Feuil1_Groupe9_2_Clic" textlink="">
      <xdr:nvSpPr>
        <xdr:cNvPr id="21" name="Rectangle à coins arrondis 20">
          <a:hlinkClick xmlns:r="http://schemas.openxmlformats.org/officeDocument/2006/relationships" r:id="rId5"/>
        </xdr:cNvPr>
        <xdr:cNvSpPr/>
      </xdr:nvSpPr>
      <xdr:spPr>
        <a:xfrm>
          <a:off x="317460" y="6987509"/>
          <a:ext cx="1601991" cy="872478"/>
        </a:xfrm>
        <a:prstGeom prst="roundRect">
          <a:avLst/>
        </a:prstGeom>
        <a:solidFill>
          <a:schemeClr val="tx2">
            <a:lumMod val="75000"/>
            <a:alpha val="72000"/>
          </a:schemeClr>
        </a:solidFill>
        <a:effectLst>
          <a:glow rad="1397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EOTP</a:t>
          </a:r>
          <a:r>
            <a:rPr lang="fr-FR" sz="1600" b="1" baseline="0"/>
            <a:t> GLOBAUX</a:t>
          </a:r>
        </a:p>
        <a:p>
          <a:pPr algn="ctr"/>
          <a:r>
            <a:rPr lang="fr-FR" sz="1600" b="1" baseline="0"/>
            <a:t>Transfo</a:t>
          </a:r>
          <a:endParaRPr lang="fr-FR" sz="1600" b="1"/>
        </a:p>
      </xdr:txBody>
    </xdr:sp>
    <xdr:clientData/>
  </xdr:twoCellAnchor>
  <xdr:twoCellAnchor>
    <xdr:from>
      <xdr:col>2</xdr:col>
      <xdr:colOff>904742</xdr:colOff>
      <xdr:row>30</xdr:row>
      <xdr:rowOff>174516</xdr:rowOff>
    </xdr:from>
    <xdr:to>
      <xdr:col>3</xdr:col>
      <xdr:colOff>283500</xdr:colOff>
      <xdr:row>34</xdr:row>
      <xdr:rowOff>39067</xdr:rowOff>
    </xdr:to>
    <xdr:sp macro="[0]!Feuil1_Groupe9_2_Clic" textlink="">
      <xdr:nvSpPr>
        <xdr:cNvPr id="22" name="Rectangle à coins arrondis 21">
          <a:hlinkClick xmlns:r="http://schemas.openxmlformats.org/officeDocument/2006/relationships" r:id="rId6"/>
        </xdr:cNvPr>
        <xdr:cNvSpPr/>
      </xdr:nvSpPr>
      <xdr:spPr>
        <a:xfrm>
          <a:off x="2200142" y="6994416"/>
          <a:ext cx="1655233" cy="817051"/>
        </a:xfrm>
        <a:prstGeom prst="roundRect">
          <a:avLst/>
        </a:prstGeom>
        <a:solidFill>
          <a:srgbClr val="C0000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CALCUL</a:t>
          </a:r>
          <a:r>
            <a:rPr lang="fr-FR" sz="2100" b="1" baseline="0"/>
            <a:t> ICC C4</a:t>
          </a:r>
          <a:endParaRPr lang="fr-FR" sz="2100" b="1"/>
        </a:p>
      </xdr:txBody>
    </xdr:sp>
    <xdr:clientData/>
  </xdr:twoCellAnchor>
  <xdr:twoCellAnchor>
    <xdr:from>
      <xdr:col>13</xdr:col>
      <xdr:colOff>365870</xdr:colOff>
      <xdr:row>27</xdr:row>
      <xdr:rowOff>11207</xdr:rowOff>
    </xdr:from>
    <xdr:to>
      <xdr:col>14</xdr:col>
      <xdr:colOff>324968</xdr:colOff>
      <xdr:row>28</xdr:row>
      <xdr:rowOff>56031</xdr:rowOff>
    </xdr:to>
    <xdr:sp macro="" textlink="">
      <xdr:nvSpPr>
        <xdr:cNvPr id="23" name="ZoneTexte 22"/>
        <xdr:cNvSpPr txBox="1"/>
      </xdr:nvSpPr>
      <xdr:spPr>
        <a:xfrm>
          <a:off x="13491320" y="6097682"/>
          <a:ext cx="1502148" cy="292474"/>
        </a:xfrm>
        <a:prstGeom prst="rect">
          <a:avLst/>
        </a:prstGeom>
        <a:solidFill>
          <a:srgbClr val="D0F2F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/>
            <a:t>NOM :</a:t>
          </a:r>
        </a:p>
      </xdr:txBody>
    </xdr:sp>
    <xdr:clientData/>
  </xdr:twoCellAnchor>
  <xdr:oneCellAnchor>
    <xdr:from>
      <xdr:col>13</xdr:col>
      <xdr:colOff>347381</xdr:colOff>
      <xdr:row>24</xdr:row>
      <xdr:rowOff>0</xdr:rowOff>
    </xdr:from>
    <xdr:ext cx="4202206" cy="616324"/>
    <xdr:sp macro="" textlink="">
      <xdr:nvSpPr>
        <xdr:cNvPr id="24" name="ZoneTexte 23"/>
        <xdr:cNvSpPr txBox="1"/>
      </xdr:nvSpPr>
      <xdr:spPr>
        <a:xfrm>
          <a:off x="13472831" y="5457824"/>
          <a:ext cx="4202206" cy="6163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ctr">
          <a:noAutofit/>
        </a:bodyPr>
        <a:lstStyle/>
        <a:p>
          <a:pPr algn="ctr"/>
          <a:r>
            <a:rPr lang="fr-FR" sz="2400" b="1" i="1">
              <a:solidFill>
                <a:srgbClr val="0000FF"/>
              </a:solidFill>
              <a:latin typeface="+mn-lt"/>
              <a:ea typeface="+mn-ea"/>
              <a:cs typeface="+mn-cs"/>
            </a:rPr>
            <a:t>RECHERCHE</a:t>
          </a:r>
          <a:r>
            <a:rPr lang="fr-FR" sz="1000" b="1" i="1">
              <a:solidFill>
                <a:srgbClr val="0000FF"/>
              </a:solidFill>
            </a:rPr>
            <a:t> </a:t>
          </a:r>
          <a:r>
            <a:rPr lang="fr-FR" sz="2400" b="1" i="1">
              <a:solidFill>
                <a:srgbClr val="0000FF"/>
              </a:solidFill>
              <a:latin typeface="+mn-lt"/>
              <a:ea typeface="+mn-ea"/>
              <a:cs typeface="+mn-cs"/>
            </a:rPr>
            <a:t>RAPIDE</a:t>
          </a:r>
        </a:p>
      </xdr:txBody>
    </xdr:sp>
    <xdr:clientData/>
  </xdr:oneCellAnchor>
  <xdr:twoCellAnchor>
    <xdr:from>
      <xdr:col>11</xdr:col>
      <xdr:colOff>419462</xdr:colOff>
      <xdr:row>25</xdr:row>
      <xdr:rowOff>131981</xdr:rowOff>
    </xdr:from>
    <xdr:to>
      <xdr:col>19</xdr:col>
      <xdr:colOff>213834</xdr:colOff>
      <xdr:row>37</xdr:row>
      <xdr:rowOff>31129</xdr:rowOff>
    </xdr:to>
    <xdr:grpSp>
      <xdr:nvGrpSpPr>
        <xdr:cNvPr id="25" name="Groupe 24"/>
        <xdr:cNvGrpSpPr/>
      </xdr:nvGrpSpPr>
      <xdr:grpSpPr>
        <a:xfrm>
          <a:off x="13993695" y="5368516"/>
          <a:ext cx="7024511" cy="2805380"/>
          <a:chOff x="12758854" y="6689912"/>
          <a:chExt cx="5529148" cy="3019504"/>
        </a:xfrm>
        <a:effectLst>
          <a:glow rad="63500">
            <a:schemeClr val="accent1">
              <a:satMod val="175000"/>
              <a:alpha val="40000"/>
            </a:schemeClr>
          </a:glow>
        </a:effectLst>
      </xdr:grpSpPr>
      <xdr:sp macro="" textlink="">
        <xdr:nvSpPr>
          <xdr:cNvPr id="26" name="Rectangle à coins arrondis 25"/>
          <xdr:cNvSpPr/>
        </xdr:nvSpPr>
        <xdr:spPr>
          <a:xfrm>
            <a:off x="12763501" y="6689912"/>
            <a:ext cx="5524501" cy="3019504"/>
          </a:xfrm>
          <a:prstGeom prst="roundRect">
            <a:avLst>
              <a:gd name="adj" fmla="val 4530"/>
            </a:avLst>
          </a:prstGeom>
          <a:noFill/>
          <a:ln w="28575"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27" name="Connecteur droit 26"/>
          <xdr:cNvCxnSpPr/>
        </xdr:nvCxnSpPr>
        <xdr:spPr>
          <a:xfrm>
            <a:off x="12758854" y="7091804"/>
            <a:ext cx="5524500" cy="0"/>
          </a:xfrm>
          <a:prstGeom prst="line">
            <a:avLst/>
          </a:prstGeom>
          <a:ln w="28575">
            <a:solidFill>
              <a:srgbClr val="00206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6</xdr:col>
      <xdr:colOff>2170795</xdr:colOff>
      <xdr:row>30</xdr:row>
      <xdr:rowOff>202234</xdr:rowOff>
    </xdr:from>
    <xdr:to>
      <xdr:col>9</xdr:col>
      <xdr:colOff>889655</xdr:colOff>
      <xdr:row>34</xdr:row>
      <xdr:rowOff>66785</xdr:rowOff>
    </xdr:to>
    <xdr:sp macro="[0]!Feuil1_Groupe9_2_Clic" textlink="">
      <xdr:nvSpPr>
        <xdr:cNvPr id="28" name="Rectangle à coins arrondis 27">
          <a:hlinkClick xmlns:r="http://schemas.openxmlformats.org/officeDocument/2006/relationships" r:id="rId7"/>
        </xdr:cNvPr>
        <xdr:cNvSpPr/>
      </xdr:nvSpPr>
      <xdr:spPr>
        <a:xfrm>
          <a:off x="9108539" y="7264025"/>
          <a:ext cx="2520000" cy="786039"/>
        </a:xfrm>
        <a:prstGeom prst="roundRect">
          <a:avLst/>
        </a:prstGeom>
        <a:solidFill>
          <a:srgbClr val="0070C0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Pas A Pas</a:t>
          </a:r>
        </a:p>
      </xdr:txBody>
    </xdr:sp>
    <xdr:clientData/>
  </xdr:twoCellAnchor>
  <xdr:twoCellAnchor>
    <xdr:from>
      <xdr:col>1</xdr:col>
      <xdr:colOff>5145</xdr:colOff>
      <xdr:row>35</xdr:row>
      <xdr:rowOff>153278</xdr:rowOff>
    </xdr:from>
    <xdr:to>
      <xdr:col>2</xdr:col>
      <xdr:colOff>678793</xdr:colOff>
      <xdr:row>39</xdr:row>
      <xdr:rowOff>164224</xdr:rowOff>
    </xdr:to>
    <xdr:sp macro="[0]!Feuil1_Groupe9_2_Clic" textlink="">
      <xdr:nvSpPr>
        <xdr:cNvPr id="29" name="Rectangle à coins arrondis 28">
          <a:hlinkClick xmlns:r="http://schemas.openxmlformats.org/officeDocument/2006/relationships" r:id="rId8"/>
        </xdr:cNvPr>
        <xdr:cNvSpPr/>
      </xdr:nvSpPr>
      <xdr:spPr>
        <a:xfrm>
          <a:off x="319470" y="8163803"/>
          <a:ext cx="1654723" cy="830096"/>
        </a:xfrm>
        <a:prstGeom prst="roundRect">
          <a:avLst/>
        </a:prstGeom>
        <a:solidFill>
          <a:schemeClr val="tx2">
            <a:lumMod val="60000"/>
            <a:lumOff val="40000"/>
            <a:alpha val="72000"/>
          </a:schemeClr>
        </a:solidFill>
        <a:effectLst>
          <a:glow rad="139700">
            <a:schemeClr val="accent1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EOTP</a:t>
          </a:r>
          <a:r>
            <a:rPr lang="fr-FR" sz="1600" b="1" baseline="0"/>
            <a:t> GLOBAUX</a:t>
          </a:r>
        </a:p>
        <a:p>
          <a:pPr algn="ctr"/>
          <a:r>
            <a:rPr lang="fr-FR" sz="1600" b="1" baseline="0"/>
            <a:t>COMPTEUR</a:t>
          </a:r>
        </a:p>
      </xdr:txBody>
    </xdr:sp>
    <xdr:clientData/>
  </xdr:twoCellAnchor>
  <xdr:twoCellAnchor editAs="oneCell">
    <xdr:from>
      <xdr:col>9</xdr:col>
      <xdr:colOff>1285081</xdr:colOff>
      <xdr:row>35</xdr:row>
      <xdr:rowOff>164223</xdr:rowOff>
    </xdr:from>
    <xdr:to>
      <xdr:col>11</xdr:col>
      <xdr:colOff>182114</xdr:colOff>
      <xdr:row>39</xdr:row>
      <xdr:rowOff>182051</xdr:rowOff>
    </xdr:to>
    <xdr:sp macro="[0]!Feuil1_Groupe9_2_Clic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12023965" y="8377874"/>
          <a:ext cx="1732382" cy="815270"/>
        </a:xfrm>
        <a:prstGeom prst="roundRect">
          <a:avLst/>
        </a:prstGeom>
        <a:solidFill>
          <a:schemeClr val="accent2">
            <a:lumMod val="75000"/>
            <a:alpha val="72000"/>
          </a:schemeClr>
        </a:solidFill>
        <a:ln>
          <a:solidFill>
            <a:schemeClr val="accent2">
              <a:lumMod val="75000"/>
            </a:schemeClr>
          </a:solidFill>
        </a:ln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CALCUL</a:t>
          </a:r>
          <a:r>
            <a:rPr lang="fr-FR" sz="1600" b="1" baseline="0"/>
            <a:t> DEPOSE CONDUCTEUR</a:t>
          </a:r>
        </a:p>
      </xdr:txBody>
    </xdr:sp>
    <xdr:clientData/>
  </xdr:twoCellAnchor>
  <xdr:twoCellAnchor>
    <xdr:from>
      <xdr:col>0</xdr:col>
      <xdr:colOff>104044</xdr:colOff>
      <xdr:row>3</xdr:row>
      <xdr:rowOff>72987</xdr:rowOff>
    </xdr:from>
    <xdr:to>
      <xdr:col>11</xdr:col>
      <xdr:colOff>197177</xdr:colOff>
      <xdr:row>29</xdr:row>
      <xdr:rowOff>131377</xdr:rowOff>
    </xdr:to>
    <xdr:grpSp>
      <xdr:nvGrpSpPr>
        <xdr:cNvPr id="31" name="Groupe 30"/>
        <xdr:cNvGrpSpPr/>
      </xdr:nvGrpSpPr>
      <xdr:grpSpPr>
        <a:xfrm>
          <a:off x="104044" y="950173"/>
          <a:ext cx="13667366" cy="5516437"/>
          <a:chOff x="419100" y="1303734"/>
          <a:chExt cx="11066119" cy="4945857"/>
        </a:xfrm>
        <a:noFill/>
      </xdr:grpSpPr>
      <xdr:sp macro="" textlink="">
        <xdr:nvSpPr>
          <xdr:cNvPr id="32" name="Rectangle à coins arrondis 31"/>
          <xdr:cNvSpPr/>
        </xdr:nvSpPr>
        <xdr:spPr>
          <a:xfrm>
            <a:off x="419100" y="1303734"/>
            <a:ext cx="11066119" cy="4945857"/>
          </a:xfrm>
          <a:prstGeom prst="roundRect">
            <a:avLst>
              <a:gd name="adj" fmla="val 4517"/>
            </a:avLst>
          </a:prstGeom>
          <a:grpFill/>
          <a:ln w="28575">
            <a:solidFill>
              <a:srgbClr val="00B0F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33" name="Connecteur droit 32"/>
          <xdr:cNvCxnSpPr/>
        </xdr:nvCxnSpPr>
        <xdr:spPr>
          <a:xfrm>
            <a:off x="419100" y="1923577"/>
            <a:ext cx="11064478" cy="4295"/>
          </a:xfrm>
          <a:prstGeom prst="line">
            <a:avLst/>
          </a:prstGeom>
          <a:grpFill/>
          <a:ln w="28575">
            <a:solidFill>
              <a:srgbClr val="00B0F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6</xdr:col>
      <xdr:colOff>1107803</xdr:colOff>
      <xdr:row>2</xdr:row>
      <xdr:rowOff>183465</xdr:rowOff>
    </xdr:from>
    <xdr:to>
      <xdr:col>11</xdr:col>
      <xdr:colOff>411314</xdr:colOff>
      <xdr:row>2</xdr:row>
      <xdr:rowOff>795465</xdr:rowOff>
    </xdr:to>
    <xdr:sp macro="" textlink="">
      <xdr:nvSpPr>
        <xdr:cNvPr id="34" name="ZoneTexte 33"/>
        <xdr:cNvSpPr txBox="1"/>
      </xdr:nvSpPr>
      <xdr:spPr>
        <a:xfrm>
          <a:off x="8045547" y="183465"/>
          <a:ext cx="5940000" cy="612000"/>
        </a:xfrm>
        <a:prstGeom prst="roundRect">
          <a:avLst>
            <a:gd name="adj" fmla="val 22094"/>
          </a:avLst>
        </a:prstGeom>
        <a:noFill/>
        <a:ln>
          <a:noFill/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wrap="square" rtlCol="0" anchor="ctr">
          <a:scene3d>
            <a:camera prst="orthographicFront"/>
            <a:lightRig rig="brightRoom" dir="t"/>
          </a:scene3d>
          <a:sp3d contourW="6350" prstMaterial="plastic"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4000" b="1" cap="all" spc="0">
              <a:ln/>
              <a:solidFill>
                <a:sysClr val="windowText" lastClr="000000"/>
              </a:solidFill>
              <a:effectLst/>
            </a:rPr>
            <a:t>Base INGENIERIE NMP 81</a:t>
          </a:r>
        </a:p>
      </xdr:txBody>
    </xdr:sp>
    <xdr:clientData/>
  </xdr:twoCellAnchor>
  <xdr:twoCellAnchor>
    <xdr:from>
      <xdr:col>2</xdr:col>
      <xdr:colOff>963449</xdr:colOff>
      <xdr:row>35</xdr:row>
      <xdr:rowOff>175172</xdr:rowOff>
    </xdr:from>
    <xdr:to>
      <xdr:col>3</xdr:col>
      <xdr:colOff>342207</xdr:colOff>
      <xdr:row>40</xdr:row>
      <xdr:rowOff>6878</xdr:rowOff>
    </xdr:to>
    <xdr:sp macro="[0]!Feuil1_Groupe9_2_Clic" textlink="">
      <xdr:nvSpPr>
        <xdr:cNvPr id="36" name="Rectangle à coins arrondis 35">
          <a:hlinkClick xmlns:r="http://schemas.openxmlformats.org/officeDocument/2006/relationships" r:id="rId10"/>
        </xdr:cNvPr>
        <xdr:cNvSpPr/>
      </xdr:nvSpPr>
      <xdr:spPr>
        <a:xfrm>
          <a:off x="2258849" y="8185697"/>
          <a:ext cx="1655233" cy="841356"/>
        </a:xfrm>
        <a:prstGeom prst="roundRect">
          <a:avLst/>
        </a:prstGeom>
        <a:solidFill>
          <a:srgbClr val="7030A0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100" b="1"/>
            <a:t>EOTP</a:t>
          </a:r>
          <a:r>
            <a:rPr lang="fr-FR" sz="2100" b="1" baseline="0"/>
            <a:t>   GUIDE ETI</a:t>
          </a:r>
          <a:endParaRPr lang="fr-FR" sz="2100" b="1"/>
        </a:p>
      </xdr:txBody>
    </xdr:sp>
    <xdr:clientData/>
  </xdr:twoCellAnchor>
  <xdr:twoCellAnchor>
    <xdr:from>
      <xdr:col>3</xdr:col>
      <xdr:colOff>711637</xdr:colOff>
      <xdr:row>30</xdr:row>
      <xdr:rowOff>175172</xdr:rowOff>
    </xdr:from>
    <xdr:to>
      <xdr:col>5</xdr:col>
      <xdr:colOff>101343</xdr:colOff>
      <xdr:row>34</xdr:row>
      <xdr:rowOff>39723</xdr:rowOff>
    </xdr:to>
    <xdr:sp macro="[0]!Feuil1_Groupe9_2_Clic" textlink="">
      <xdr:nvSpPr>
        <xdr:cNvPr id="37" name="Rectangle à coins arrondis 36">
          <a:hlinkClick xmlns:r="http://schemas.openxmlformats.org/officeDocument/2006/relationships" r:id="rId11"/>
        </xdr:cNvPr>
        <xdr:cNvSpPr/>
      </xdr:nvSpPr>
      <xdr:spPr>
        <a:xfrm>
          <a:off x="4283512" y="6995072"/>
          <a:ext cx="1656656" cy="817051"/>
        </a:xfrm>
        <a:prstGeom prst="roundRect">
          <a:avLst/>
        </a:prstGeom>
        <a:solidFill>
          <a:srgbClr val="B2F8B4"/>
        </a:solidFill>
        <a:effectLst>
          <a:glow rad="139700">
            <a:schemeClr val="accent2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ysClr val="windowText" lastClr="000000"/>
              </a:solidFill>
            </a:rPr>
            <a:t>ANNUAIRE EXPLOIT</a:t>
          </a:r>
          <a:r>
            <a:rPr lang="fr-FR" sz="1600" b="1" baseline="0">
              <a:solidFill>
                <a:sysClr val="windowText" lastClr="000000"/>
              </a:solidFill>
            </a:rPr>
            <a:t> 82/46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2188515</xdr:colOff>
      <xdr:row>35</xdr:row>
      <xdr:rowOff>186121</xdr:rowOff>
    </xdr:from>
    <xdr:to>
      <xdr:col>9</xdr:col>
      <xdr:colOff>907375</xdr:colOff>
      <xdr:row>40</xdr:row>
      <xdr:rowOff>17827</xdr:rowOff>
    </xdr:to>
    <xdr:sp macro="[0]!Feuil1_Groupe9_2_Clic" textlink="">
      <xdr:nvSpPr>
        <xdr:cNvPr id="39" name="Rectangle à coins arrondis 38">
          <a:hlinkClick xmlns:r="http://schemas.openxmlformats.org/officeDocument/2006/relationships" r:id="rId12"/>
        </xdr:cNvPr>
        <xdr:cNvSpPr/>
      </xdr:nvSpPr>
      <xdr:spPr>
        <a:xfrm>
          <a:off x="9126259" y="8399772"/>
          <a:ext cx="2520000" cy="815218"/>
        </a:xfrm>
        <a:prstGeom prst="roundRect">
          <a:avLst/>
        </a:prstGeom>
        <a:solidFill>
          <a:srgbClr val="0FB11E"/>
        </a:solidFill>
        <a:ln>
          <a:solidFill>
            <a:schemeClr val="accent6">
              <a:lumMod val="20000"/>
              <a:lumOff val="8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 b="1"/>
            <a:t>Hauteur</a:t>
          </a:r>
          <a:r>
            <a:rPr lang="fr-FR" sz="2000" b="1" baseline="0"/>
            <a:t> des lignes</a:t>
          </a:r>
          <a:endParaRPr lang="fr-FR" sz="2000" b="1"/>
        </a:p>
      </xdr:txBody>
    </xdr:sp>
    <xdr:clientData/>
  </xdr:twoCellAnchor>
  <xdr:twoCellAnchor>
    <xdr:from>
      <xdr:col>17</xdr:col>
      <xdr:colOff>21896</xdr:colOff>
      <xdr:row>37</xdr:row>
      <xdr:rowOff>164224</xdr:rowOff>
    </xdr:from>
    <xdr:to>
      <xdr:col>18</xdr:col>
      <xdr:colOff>722585</xdr:colOff>
      <xdr:row>42</xdr:row>
      <xdr:rowOff>142327</xdr:rowOff>
    </xdr:to>
    <xdr:grpSp>
      <xdr:nvGrpSpPr>
        <xdr:cNvPr id="40" name="Groupe 39">
          <a:hlinkClick xmlns:r="http://schemas.openxmlformats.org/officeDocument/2006/relationships" r:id="rId13"/>
        </xdr:cNvPr>
        <xdr:cNvGrpSpPr/>
      </xdr:nvGrpSpPr>
      <xdr:grpSpPr>
        <a:xfrm>
          <a:off x="18451663" y="8306991"/>
          <a:ext cx="1763945" cy="908452"/>
          <a:chOff x="15059025" y="304800"/>
          <a:chExt cx="1657350" cy="1028700"/>
        </a:xfrm>
      </xdr:grpSpPr>
      <xdr:sp macro="" textlink="">
        <xdr:nvSpPr>
          <xdr:cNvPr id="41" name="Flèche gauche 40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2" name="ZoneTexte 41"/>
          <xdr:cNvSpPr txBox="1"/>
        </xdr:nvSpPr>
        <xdr:spPr>
          <a:xfrm>
            <a:off x="15445357" y="625630"/>
            <a:ext cx="1143000" cy="3524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  <xdr:twoCellAnchor>
    <xdr:from>
      <xdr:col>3</xdr:col>
      <xdr:colOff>651931</xdr:colOff>
      <xdr:row>35</xdr:row>
      <xdr:rowOff>152146</xdr:rowOff>
    </xdr:from>
    <xdr:to>
      <xdr:col>5</xdr:col>
      <xdr:colOff>110511</xdr:colOff>
      <xdr:row>39</xdr:row>
      <xdr:rowOff>172137</xdr:rowOff>
    </xdr:to>
    <xdr:sp macro="[0]!Feuil1_Groupe9_2_Clic" textlink="">
      <xdr:nvSpPr>
        <xdr:cNvPr id="43" name="Rectangle à coins arrondis 42">
          <a:hlinkClick xmlns:r="http://schemas.openxmlformats.org/officeDocument/2006/relationships" r:id="rId14"/>
        </xdr:cNvPr>
        <xdr:cNvSpPr/>
      </xdr:nvSpPr>
      <xdr:spPr>
        <a:xfrm>
          <a:off x="4229344" y="8015809"/>
          <a:ext cx="1729074" cy="828508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accent1">
              <a:lumMod val="60000"/>
              <a:lumOff val="40000"/>
            </a:schemeClr>
          </a:solidFill>
        </a:ln>
        <a:effectLst>
          <a:glow rad="101600">
            <a:schemeClr val="accent4">
              <a:satMod val="175000"/>
              <a:alpha val="40000"/>
            </a:schemeClr>
          </a:glow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Carte interlocuteur COM</a:t>
          </a:r>
          <a:r>
            <a:rPr lang="fr-FR" sz="1400" b="1" baseline="0"/>
            <a:t> d'AGGLO</a:t>
          </a:r>
          <a:endParaRPr lang="fr-FR" sz="1400" b="1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973668</xdr:colOff>
      <xdr:row>2</xdr:row>
      <xdr:rowOff>179916</xdr:rowOff>
    </xdr:from>
    <xdr:to>
      <xdr:col>9</xdr:col>
      <xdr:colOff>1857375</xdr:colOff>
      <xdr:row>11</xdr:row>
      <xdr:rowOff>66675</xdr:rowOff>
    </xdr:to>
    <xdr:sp macro="" textlink="">
      <xdr:nvSpPr>
        <xdr:cNvPr id="5" name="Rectangle à coins arrondis 4"/>
        <xdr:cNvSpPr/>
      </xdr:nvSpPr>
      <xdr:spPr>
        <a:xfrm>
          <a:off x="15070668" y="1180041"/>
          <a:ext cx="1921932" cy="1029759"/>
        </a:xfrm>
        <a:prstGeom prst="roundRect">
          <a:avLst/>
        </a:prstGeom>
        <a:solidFill>
          <a:srgbClr val="6CE840"/>
        </a:solidFill>
        <a:ln>
          <a:solidFill>
            <a:srgbClr val="6CE84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83608</xdr:colOff>
      <xdr:row>3</xdr:row>
      <xdr:rowOff>42333</xdr:rowOff>
    </xdr:from>
    <xdr:to>
      <xdr:col>9</xdr:col>
      <xdr:colOff>1733550</xdr:colOff>
      <xdr:row>10</xdr:row>
      <xdr:rowOff>180975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>
          <a:off x="15637373" y="1234639"/>
          <a:ext cx="1649942" cy="1456454"/>
          <a:chOff x="15059025" y="304800"/>
          <a:chExt cx="1657350" cy="1028700"/>
        </a:xfrm>
      </xdr:grpSpPr>
      <xdr:sp macro="" textlink="">
        <xdr:nvSpPr>
          <xdr:cNvPr id="2" name="Flèche gauche 1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5445357" y="625630"/>
            <a:ext cx="1143000" cy="35242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  <xdr:twoCellAnchor>
    <xdr:from>
      <xdr:col>10</xdr:col>
      <xdr:colOff>295275</xdr:colOff>
      <xdr:row>0</xdr:row>
      <xdr:rowOff>142875</xdr:rowOff>
    </xdr:from>
    <xdr:to>
      <xdr:col>10</xdr:col>
      <xdr:colOff>581025</xdr:colOff>
      <xdr:row>0</xdr:row>
      <xdr:rowOff>419100</xdr:rowOff>
    </xdr:to>
    <xdr:sp macro="" textlink="">
      <xdr:nvSpPr>
        <xdr:cNvPr id="6" name="Ellipse 5">
          <a:hlinkClick xmlns:r="http://schemas.openxmlformats.org/officeDocument/2006/relationships" r:id="rId2"/>
        </xdr:cNvPr>
        <xdr:cNvSpPr/>
      </xdr:nvSpPr>
      <xdr:spPr>
        <a:xfrm>
          <a:off x="16497300" y="142875"/>
          <a:ext cx="285750" cy="276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219075</xdr:colOff>
      <xdr:row>1</xdr:row>
      <xdr:rowOff>76200</xdr:rowOff>
    </xdr:from>
    <xdr:to>
      <xdr:col>18</xdr:col>
      <xdr:colOff>257175</xdr:colOff>
      <xdr:row>6</xdr:row>
      <xdr:rowOff>152400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411075" y="2667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21</xdr:row>
      <xdr:rowOff>0</xdr:rowOff>
    </xdr:from>
    <xdr:to>
      <xdr:col>8</xdr:col>
      <xdr:colOff>38100</xdr:colOff>
      <xdr:row>26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572000" y="40005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8</xdr:col>
      <xdr:colOff>38100</xdr:colOff>
      <xdr:row>23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4572000" y="34290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10</xdr:row>
      <xdr:rowOff>0</xdr:rowOff>
    </xdr:from>
    <xdr:to>
      <xdr:col>7</xdr:col>
      <xdr:colOff>38100</xdr:colOff>
      <xdr:row>15</xdr:row>
      <xdr:rowOff>76200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3810000" y="1905000"/>
          <a:ext cx="1562100" cy="1028700"/>
          <a:chOff x="15059025" y="304800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5059025" y="304800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487650" y="638175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1002243</xdr:colOff>
      <xdr:row>2</xdr:row>
      <xdr:rowOff>179917</xdr:rowOff>
    </xdr:from>
    <xdr:to>
      <xdr:col>9</xdr:col>
      <xdr:colOff>1933576</xdr:colOff>
      <xdr:row>13</xdr:row>
      <xdr:rowOff>142875</xdr:rowOff>
    </xdr:to>
    <xdr:sp macro="" textlink="">
      <xdr:nvSpPr>
        <xdr:cNvPr id="2" name="Rectangle à coins arrondis 1"/>
        <xdr:cNvSpPr/>
      </xdr:nvSpPr>
      <xdr:spPr>
        <a:xfrm>
          <a:off x="14489643" y="1180042"/>
          <a:ext cx="1969558" cy="1086908"/>
        </a:xfrm>
        <a:prstGeom prst="roundRect">
          <a:avLst/>
        </a:prstGeom>
        <a:solidFill>
          <a:srgbClr val="6CE840"/>
        </a:solidFill>
        <a:ln>
          <a:solidFill>
            <a:srgbClr val="6CE84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83608</xdr:colOff>
      <xdr:row>3</xdr:row>
      <xdr:rowOff>128059</xdr:rowOff>
    </xdr:from>
    <xdr:to>
      <xdr:col>9</xdr:col>
      <xdr:colOff>1676400</xdr:colOff>
      <xdr:row>13</xdr:row>
      <xdr:rowOff>133350</xdr:rowOff>
    </xdr:to>
    <xdr:sp macro="" textlink="">
      <xdr:nvSpPr>
        <xdr:cNvPr id="4" name="Flèche gauche 3">
          <a:hlinkClick xmlns:r="http://schemas.openxmlformats.org/officeDocument/2006/relationships" r:id="rId1"/>
        </xdr:cNvPr>
        <xdr:cNvSpPr/>
      </xdr:nvSpPr>
      <xdr:spPr>
        <a:xfrm>
          <a:off x="14609233" y="1318684"/>
          <a:ext cx="1592792" cy="938741"/>
        </a:xfrm>
        <a:prstGeom prst="leftArrow">
          <a:avLst>
            <a:gd name="adj1" fmla="val 39437"/>
            <a:gd name="adj2" fmla="val 43103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RETOUR</a:t>
          </a:r>
        </a:p>
      </xdr:txBody>
    </xdr:sp>
    <xdr:clientData/>
  </xdr:twoCellAnchor>
  <xdr:twoCellAnchor>
    <xdr:from>
      <xdr:col>10</xdr:col>
      <xdr:colOff>295275</xdr:colOff>
      <xdr:row>0</xdr:row>
      <xdr:rowOff>142875</xdr:rowOff>
    </xdr:from>
    <xdr:to>
      <xdr:col>10</xdr:col>
      <xdr:colOff>581025</xdr:colOff>
      <xdr:row>0</xdr:row>
      <xdr:rowOff>419100</xdr:rowOff>
    </xdr:to>
    <xdr:sp macro="" textlink="">
      <xdr:nvSpPr>
        <xdr:cNvPr id="6" name="Ellipse 5">
          <a:hlinkClick xmlns:r="http://schemas.openxmlformats.org/officeDocument/2006/relationships" r:id="rId2"/>
        </xdr:cNvPr>
        <xdr:cNvSpPr/>
      </xdr:nvSpPr>
      <xdr:spPr>
        <a:xfrm>
          <a:off x="16697325" y="142875"/>
          <a:ext cx="285750" cy="2762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1400175</xdr:colOff>
      <xdr:row>21</xdr:row>
      <xdr:rowOff>95250</xdr:rowOff>
    </xdr:from>
    <xdr:to>
      <xdr:col>10</xdr:col>
      <xdr:colOff>1914525</xdr:colOff>
      <xdr:row>26</xdr:row>
      <xdr:rowOff>180975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2586335" y="5154930"/>
          <a:ext cx="1992630" cy="1038225"/>
          <a:chOff x="14598201" y="-4829262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4598201" y="-4829262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010657" y="-4505324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4</xdr:row>
      <xdr:rowOff>123825</xdr:rowOff>
    </xdr:from>
    <xdr:to>
      <xdr:col>11</xdr:col>
      <xdr:colOff>142875</xdr:colOff>
      <xdr:row>10</xdr:row>
      <xdr:rowOff>9525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>
          <a:off x="14518005" y="1602105"/>
          <a:ext cx="2015490" cy="1021080"/>
          <a:chOff x="14598201" y="-4829262"/>
          <a:chExt cx="1657350" cy="1028700"/>
        </a:xfrm>
      </xdr:grpSpPr>
      <xdr:sp macro="" textlink="">
        <xdr:nvSpPr>
          <xdr:cNvPr id="3" name="Flèche gauche 2"/>
          <xdr:cNvSpPr/>
        </xdr:nvSpPr>
        <xdr:spPr>
          <a:xfrm>
            <a:off x="14598201" y="-4829262"/>
            <a:ext cx="1657350" cy="1028700"/>
          </a:xfrm>
          <a:prstGeom prst="leftArrow">
            <a:avLst>
              <a:gd name="adj1" fmla="val 39437"/>
              <a:gd name="adj2" fmla="val 43103"/>
            </a:avLst>
          </a:prstGeom>
          <a:effectLst>
            <a:outerShdw blurRad="50800" dist="38100" dir="2700000" algn="tl" rotWithShape="0">
              <a:prstClr val="black">
                <a:alpha val="40000"/>
              </a:prstClr>
            </a:outerShdw>
          </a:effectLst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ZoneTexte 3"/>
          <xdr:cNvSpPr txBox="1"/>
        </xdr:nvSpPr>
        <xdr:spPr>
          <a:xfrm>
            <a:off x="15010657" y="-4505324"/>
            <a:ext cx="11430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wrap="square" rtlCol="0" anchor="t"/>
          <a:lstStyle/>
          <a:p>
            <a:r>
              <a:rPr lang="fr-FR" sz="1800" b="1"/>
              <a:t>RETOUR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AppData/Local/Microsoft/Windows/Temporary%20Internet%20Files/Content.Outlook/Q22PVN4D/153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CA%20MONTAUBAN/ARCHIVE/MONTECH%20125382/COURRIER/Deposek1k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06957/Documents/AREMA/Base_Raccordement_2013_v4.9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rticles en nomenclature"/>
      <sheetName val="Tableur"/>
      <sheetName val="Collectif"/>
      <sheetName val="6x11"/>
      <sheetName val="Compatibilité"/>
      <sheetName val="Images"/>
    </sheetNames>
    <sheetDataSet>
      <sheetData sheetId="0"/>
      <sheetData sheetId="1">
        <row r="4">
          <cell r="M4" t="str">
            <v>Aide</v>
          </cell>
        </row>
      </sheetData>
      <sheetData sheetId="2"/>
      <sheetData sheetId="3"/>
      <sheetData sheetId="4"/>
      <sheetData sheetId="5">
        <row r="1">
          <cell r="A1" t="str">
            <v>Gamme 300 en Réseau : 6 pas disponibles</v>
          </cell>
          <cell r="B1" t="str">
            <v>Images!C1</v>
          </cell>
        </row>
        <row r="2">
          <cell r="A2" t="str">
            <v>Gamme 450 en Réseau : 9 pas disponibles</v>
          </cell>
          <cell r="B2" t="str">
            <v>Images!C2</v>
          </cell>
        </row>
        <row r="3">
          <cell r="A3" t="str">
            <v>Gamme 600 en Réseau : 12 pas disponibles</v>
          </cell>
          <cell r="B3" t="str">
            <v>Images!C3</v>
          </cell>
        </row>
        <row r="4">
          <cell r="A4" t="str">
            <v>En Collectif</v>
          </cell>
          <cell r="B4" t="str">
            <v>Images!C4</v>
          </cell>
        </row>
        <row r="5">
          <cell r="A5" t="str">
            <v>Dimensions enveloppes</v>
          </cell>
          <cell r="B5" t="str">
            <v>Images!C5</v>
          </cell>
        </row>
        <row r="6">
          <cell r="A6" t="str">
            <v>Aide</v>
          </cell>
          <cell r="B6" t="str">
            <v>Images!C6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Procédure"/>
      <sheetName val="feuil2"/>
      <sheetName val="Feuil3"/>
    </sheetNames>
    <sheetDataSet>
      <sheetData sheetId="0"/>
      <sheetData sheetId="1"/>
      <sheetData sheetId="2">
        <row r="2">
          <cell r="A2" t="str">
            <v>ASTER 22</v>
          </cell>
        </row>
        <row r="3">
          <cell r="A3" t="str">
            <v>ASTER 34,4</v>
          </cell>
        </row>
        <row r="4">
          <cell r="A4" t="str">
            <v>ASTER 54,6</v>
          </cell>
        </row>
        <row r="5">
          <cell r="A5" t="str">
            <v>ASTER 54,6 G</v>
          </cell>
        </row>
        <row r="6">
          <cell r="A6" t="str">
            <v>ASTER 75,15</v>
          </cell>
        </row>
        <row r="7">
          <cell r="A7" t="str">
            <v>ASTER 117</v>
          </cell>
        </row>
        <row r="8">
          <cell r="A8" t="str">
            <v>CANA 37,7</v>
          </cell>
        </row>
        <row r="9">
          <cell r="A9" t="str">
            <v>CANA 59,7</v>
          </cell>
        </row>
        <row r="10">
          <cell r="A10" t="str">
            <v>CANA 75,5</v>
          </cell>
        </row>
        <row r="11">
          <cell r="A11" t="str">
            <v>CU 11</v>
          </cell>
        </row>
        <row r="12">
          <cell r="A12" t="str">
            <v>CU 12</v>
          </cell>
        </row>
        <row r="13">
          <cell r="A13" t="str">
            <v>CU 14</v>
          </cell>
        </row>
        <row r="14">
          <cell r="A14" t="str">
            <v>CU 18</v>
          </cell>
        </row>
        <row r="15">
          <cell r="A15" t="str">
            <v>CU 22</v>
          </cell>
        </row>
        <row r="16">
          <cell r="A16" t="str">
            <v>CU 28</v>
          </cell>
        </row>
        <row r="17">
          <cell r="A17" t="str">
            <v>CU 29,3</v>
          </cell>
        </row>
        <row r="18">
          <cell r="A18" t="str">
            <v>CU 30/10</v>
          </cell>
        </row>
        <row r="19">
          <cell r="A19" t="str">
            <v>CU 35/10</v>
          </cell>
        </row>
        <row r="20">
          <cell r="A20" t="str">
            <v>CU 40</v>
          </cell>
        </row>
        <row r="21">
          <cell r="A21" t="str">
            <v>CU 40/10</v>
          </cell>
        </row>
        <row r="22">
          <cell r="A22" t="str">
            <v>CU 45/10</v>
          </cell>
        </row>
        <row r="23">
          <cell r="A23" t="str">
            <v>CU 50</v>
          </cell>
        </row>
        <row r="24">
          <cell r="A24" t="str">
            <v>CU 50/10</v>
          </cell>
        </row>
        <row r="25">
          <cell r="A25" t="str">
            <v>CU 60</v>
          </cell>
        </row>
        <row r="26">
          <cell r="A26" t="str">
            <v>CU 75</v>
          </cell>
        </row>
        <row r="27">
          <cell r="A27" t="str">
            <v>CU 95</v>
          </cell>
        </row>
        <row r="28">
          <cell r="A28" t="str">
            <v>CU 116</v>
          </cell>
        </row>
        <row r="29">
          <cell r="A29" t="str">
            <v>DRAKA 72</v>
          </cell>
        </row>
        <row r="30">
          <cell r="A30" t="str">
            <v>PHLOX 37,7</v>
          </cell>
        </row>
      </sheetData>
      <sheetData sheetId="3">
        <row r="2">
          <cell r="A2" t="str">
            <v>ALU-ACIER -037,7</v>
          </cell>
        </row>
        <row r="3">
          <cell r="A3" t="str">
            <v>ALU-ACIER -059,7</v>
          </cell>
        </row>
        <row r="4">
          <cell r="A4" t="str">
            <v>ALU-ACIER -075,5</v>
          </cell>
        </row>
        <row r="5">
          <cell r="A5" t="str">
            <v>ALU-ACIER -116,2</v>
          </cell>
        </row>
        <row r="6">
          <cell r="A6" t="str">
            <v>ALU-ACIER -147,1</v>
          </cell>
        </row>
        <row r="7">
          <cell r="A7" t="str">
            <v>ASTER 22</v>
          </cell>
        </row>
        <row r="8">
          <cell r="A8" t="str">
            <v>ASTER 34.4</v>
          </cell>
        </row>
        <row r="9">
          <cell r="A9" t="str">
            <v>ASTER 54,6</v>
          </cell>
        </row>
        <row r="10">
          <cell r="A10" t="str">
            <v>ASTER 54,6 G</v>
          </cell>
        </row>
        <row r="11">
          <cell r="A11" t="str">
            <v>ASTER 75,5</v>
          </cell>
        </row>
        <row r="12">
          <cell r="A12" t="str">
            <v>ASTER 117</v>
          </cell>
        </row>
        <row r="13">
          <cell r="A13" t="str">
            <v>ASTER 148</v>
          </cell>
        </row>
        <row r="14">
          <cell r="A14" t="str">
            <v>ASTER 181,6</v>
          </cell>
        </row>
        <row r="15">
          <cell r="A15" t="str">
            <v>ASTER 228</v>
          </cell>
        </row>
        <row r="16">
          <cell r="A16" t="str">
            <v>ASTER 288</v>
          </cell>
        </row>
        <row r="17">
          <cell r="A17" t="str">
            <v>CANNA 37,7</v>
          </cell>
        </row>
        <row r="18">
          <cell r="A18" t="str">
            <v>CANNA 59,7</v>
          </cell>
        </row>
        <row r="19">
          <cell r="A19" t="str">
            <v>CANNA 75,5</v>
          </cell>
        </row>
        <row r="20">
          <cell r="A20" t="str">
            <v>CANNA 116,2</v>
          </cell>
        </row>
        <row r="21">
          <cell r="A21" t="str">
            <v>CANNA 147,1</v>
          </cell>
        </row>
        <row r="22">
          <cell r="A22" t="str">
            <v>CROCUS 116,2</v>
          </cell>
        </row>
        <row r="23">
          <cell r="A23" t="str">
            <v>CROCUS 147,1</v>
          </cell>
        </row>
        <row r="24">
          <cell r="A24" t="str">
            <v>CU 11</v>
          </cell>
        </row>
        <row r="25">
          <cell r="A25" t="str">
            <v>CU 12</v>
          </cell>
        </row>
        <row r="26">
          <cell r="A26" t="str">
            <v xml:space="preserve">CU 14 </v>
          </cell>
        </row>
        <row r="27">
          <cell r="A27" t="str">
            <v>CU 18</v>
          </cell>
        </row>
        <row r="28">
          <cell r="A28" t="str">
            <v>CU 22</v>
          </cell>
        </row>
        <row r="29">
          <cell r="A29" t="str">
            <v>CU 28</v>
          </cell>
        </row>
        <row r="30">
          <cell r="A30" t="str">
            <v>CU 29,3</v>
          </cell>
        </row>
        <row r="31">
          <cell r="A31" t="str">
            <v>CU 30/10</v>
          </cell>
        </row>
        <row r="32">
          <cell r="A32" t="str">
            <v>CU 35/10</v>
          </cell>
        </row>
        <row r="33">
          <cell r="A33" t="str">
            <v>CU 40</v>
          </cell>
        </row>
        <row r="34">
          <cell r="A34" t="str">
            <v>CU 40/10</v>
          </cell>
        </row>
        <row r="35">
          <cell r="A35" t="str">
            <v>CU 45/10</v>
          </cell>
        </row>
        <row r="36">
          <cell r="A36" t="str">
            <v>CU 50</v>
          </cell>
        </row>
        <row r="37">
          <cell r="A37" t="str">
            <v>CU 50/10</v>
          </cell>
        </row>
        <row r="38">
          <cell r="A38" t="str">
            <v>CU 60</v>
          </cell>
        </row>
        <row r="39">
          <cell r="A39" t="str">
            <v>CU 75</v>
          </cell>
        </row>
        <row r="40">
          <cell r="A40" t="str">
            <v>CU 95</v>
          </cell>
        </row>
        <row r="41">
          <cell r="A41" t="str">
            <v>CU 116</v>
          </cell>
        </row>
        <row r="42">
          <cell r="A42" t="str">
            <v>PASTEL 147,1</v>
          </cell>
        </row>
        <row r="43">
          <cell r="A43" t="str">
            <v>PHLOX 37,7</v>
          </cell>
        </row>
        <row r="44">
          <cell r="A44" t="str">
            <v>PHLOX 52,4</v>
          </cell>
        </row>
        <row r="45">
          <cell r="A45" t="str">
            <v>PHLOX 59,7</v>
          </cell>
        </row>
        <row r="46">
          <cell r="A46" t="str">
            <v>PHLOX 75,5</v>
          </cell>
        </row>
        <row r="47">
          <cell r="A47" t="str">
            <v>PHLOX 116,2</v>
          </cell>
        </row>
        <row r="48">
          <cell r="A48" t="str">
            <v>PHLOX 147,1</v>
          </cell>
        </row>
        <row r="49">
          <cell r="A49" t="str">
            <v>PHLOX 181,6</v>
          </cell>
        </row>
        <row r="50">
          <cell r="A50" t="str">
            <v>PHLOX 228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Liens"/>
      <sheetName val="ClientHDP"/>
      <sheetName val="Recherche clients HDP"/>
      <sheetName val="Formulaire"/>
      <sheetName val="Accueil Distributeur"/>
      <sheetName val="Code INSEE"/>
      <sheetName val="Recherche"/>
      <sheetName val="SERVAL"/>
      <sheetName val="Annuaire Carto"/>
      <sheetName val="acteurs"/>
      <sheetName val="LogAgence"/>
      <sheetName val="pecso"/>
      <sheetName val="MOAR Racc"/>
      <sheetName val="Coût DO"/>
      <sheetName val="coef"/>
      <sheetName val="GC"/>
      <sheetName val="Annuaire GIE 46-82"/>
      <sheetName val="Annuaire TST"/>
      <sheetName val="Annuaire IP"/>
      <sheetName val="Annuaire GIE 12-48-81"/>
      <sheetName val="Agence Raccordement Nord"/>
      <sheetName val="Annuaire MOAD HTA"/>
      <sheetName val="Annuaire BERE"/>
      <sheetName val="Annuaire MOAD"/>
      <sheetName val="Annuaire ACM"/>
      <sheetName val="Annuaire GC"/>
      <sheetName val="Annuaire Dépannage"/>
      <sheetName val="Annuaire Exploitation"/>
    </sheetNames>
    <sheetDataSet>
      <sheetData sheetId="0"/>
      <sheetData sheetId="1">
        <row r="21">
          <cell r="R21" t="str">
            <v>Nom Prénom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rinterSettings" Target="../printerSettings/printerSettings5.bin"/><Relationship Id="rId7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printerSettings" Target="../printerSettings/printerSettings8.bin"/><Relationship Id="rId11" Type="http://schemas.openxmlformats.org/officeDocument/2006/relationships/control" Target="../activeX/activeX3.xml"/><Relationship Id="rId5" Type="http://schemas.openxmlformats.org/officeDocument/2006/relationships/printerSettings" Target="../printerSettings/printerSettings7.bin"/><Relationship Id="rId10" Type="http://schemas.openxmlformats.org/officeDocument/2006/relationships/control" Target="../activeX/activeX2.xml"/><Relationship Id="rId4" Type="http://schemas.openxmlformats.org/officeDocument/2006/relationships/printerSettings" Target="../printerSettings/printerSettings6.bin"/><Relationship Id="rId9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Relationship Id="rId6" Type="http://schemas.openxmlformats.org/officeDocument/2006/relationships/control" Target="../activeX/activeX6.xml"/><Relationship Id="rId5" Type="http://schemas.openxmlformats.org/officeDocument/2006/relationships/control" Target="../activeX/activeX5.xml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hyperlink" Target="mailto:e.beraut@scop-citel.fr" TargetMode="External"/><Relationship Id="rId18" Type="http://schemas.openxmlformats.org/officeDocument/2006/relationships/hyperlink" Target="mailto:p.jacquier@spie.com" TargetMode="External"/><Relationship Id="rId26" Type="http://schemas.openxmlformats.org/officeDocument/2006/relationships/hyperlink" Target="mailto:d.andrieu@bouygues-es.com" TargetMode="External"/><Relationship Id="rId39" Type="http://schemas.openxmlformats.org/officeDocument/2006/relationships/hyperlink" Target="mailto:lucien.peccolo@spie.com" TargetMode="External"/><Relationship Id="rId21" Type="http://schemas.openxmlformats.org/officeDocument/2006/relationships/hyperlink" Target="mailto:ereletudes@orange.fr" TargetMode="External"/><Relationship Id="rId34" Type="http://schemas.openxmlformats.org/officeDocument/2006/relationships/hyperlink" Target="mailto:s.degroote@pangeo-reseaux.fr" TargetMode="External"/><Relationship Id="rId42" Type="http://schemas.openxmlformats.org/officeDocument/2006/relationships/hyperlink" Target="mailto:bertrand.ducros@etpm.fr" TargetMode="External"/><Relationship Id="rId47" Type="http://schemas.openxmlformats.org/officeDocument/2006/relationships/hyperlink" Target="mailto:db@technilec-be.fr" TargetMode="External"/><Relationship Id="rId50" Type="http://schemas.openxmlformats.org/officeDocument/2006/relationships/hyperlink" Target="mailto:jean-marc.bhouche@spie.com" TargetMode="External"/><Relationship Id="rId55" Type="http://schemas.openxmlformats.org/officeDocument/2006/relationships/hyperlink" Target="mailto:mathieu.vergne@ereletudes.fr" TargetMode="External"/><Relationship Id="rId63" Type="http://schemas.openxmlformats.org/officeDocument/2006/relationships/hyperlink" Target="mailto:l.espitalier@allez.fr" TargetMode="External"/><Relationship Id="rId68" Type="http://schemas.openxmlformats.org/officeDocument/2006/relationships/hyperlink" Target="mailto:contact@bemv.fr" TargetMode="External"/><Relationship Id="rId76" Type="http://schemas.openxmlformats.org/officeDocument/2006/relationships/hyperlink" Target="mailto:creat31@free.fr" TargetMode="External"/><Relationship Id="rId7" Type="http://schemas.openxmlformats.org/officeDocument/2006/relationships/hyperlink" Target="mailto:didier.malbrel@gabrielle.fayat.com" TargetMode="External"/><Relationship Id="rId71" Type="http://schemas.openxmlformats.org/officeDocument/2006/relationships/hyperlink" Target="mailto:frederic.poujol@be-audrerie.com" TargetMode="External"/><Relationship Id="rId2" Type="http://schemas.openxmlformats.org/officeDocument/2006/relationships/printerSettings" Target="../printerSettings/printerSettings11.bin"/><Relationship Id="rId16" Type="http://schemas.openxmlformats.org/officeDocument/2006/relationships/hyperlink" Target="mailto:s.theau@gabrielle.fayat.com" TargetMode="External"/><Relationship Id="rId29" Type="http://schemas.openxmlformats.org/officeDocument/2006/relationships/hyperlink" Target="mailto:s.blandinieres@pangeo-reseaux.fr" TargetMode="External"/><Relationship Id="rId11" Type="http://schemas.openxmlformats.org/officeDocument/2006/relationships/hyperlink" Target="mailto:alain.quercy@spiebatignolles.fr" TargetMode="External"/><Relationship Id="rId24" Type="http://schemas.openxmlformats.org/officeDocument/2006/relationships/hyperlink" Target="mailto:tjamain@f-g.fr" TargetMode="External"/><Relationship Id="rId32" Type="http://schemas.openxmlformats.org/officeDocument/2006/relationships/hyperlink" Target="mailto:alain.vincent@spiebatignolles.fr" TargetMode="External"/><Relationship Id="rId37" Type="http://schemas.openxmlformats.org/officeDocument/2006/relationships/hyperlink" Target="mailto:s.blandinieres@pangeo-reseaux.fr" TargetMode="External"/><Relationship Id="rId40" Type="http://schemas.openxmlformats.org/officeDocument/2006/relationships/hyperlink" Target="mailto:nicolas.prato@erdf.fr" TargetMode="External"/><Relationship Id="rId45" Type="http://schemas.openxmlformats.org/officeDocument/2006/relationships/hyperlink" Target="mailto:j.spiteri@bouygues-es.com" TargetMode="External"/><Relationship Id="rId53" Type="http://schemas.openxmlformats.org/officeDocument/2006/relationships/hyperlink" Target="mailto:m.capdrot@%20bouygues-es.com" TargetMode="External"/><Relationship Id="rId58" Type="http://schemas.openxmlformats.org/officeDocument/2006/relationships/hyperlink" Target="mailto:Brieuc.verstraete@groupegendry.com" TargetMode="External"/><Relationship Id="rId66" Type="http://schemas.openxmlformats.org/officeDocument/2006/relationships/hyperlink" Target="mailto:exploitation@gendrylocation.com" TargetMode="External"/><Relationship Id="rId74" Type="http://schemas.openxmlformats.org/officeDocument/2006/relationships/hyperlink" Target="mailto:d.bonneau@esiris.fr" TargetMode="External"/><Relationship Id="rId79" Type="http://schemas.openxmlformats.org/officeDocument/2006/relationships/hyperlink" Target="mailto:contact@topodoc.com" TargetMode="External"/><Relationship Id="rId5" Type="http://schemas.openxmlformats.org/officeDocument/2006/relationships/printerSettings" Target="../printerSettings/printerSettings14.bin"/><Relationship Id="rId61" Type="http://schemas.openxmlformats.org/officeDocument/2006/relationships/hyperlink" Target="mailto:j.dupre@gabrielle.fayat.com" TargetMode="External"/><Relationship Id="rId82" Type="http://schemas.openxmlformats.org/officeDocument/2006/relationships/printerSettings" Target="../printerSettings/printerSettings15.bin"/><Relationship Id="rId10" Type="http://schemas.openxmlformats.org/officeDocument/2006/relationships/hyperlink" Target="mailto:d.bousses@%20bouygues-es.com" TargetMode="External"/><Relationship Id="rId19" Type="http://schemas.openxmlformats.org/officeDocument/2006/relationships/hyperlink" Target="mailto:t.ader@scop-citel.fr" TargetMode="External"/><Relationship Id="rId31" Type="http://schemas.openxmlformats.org/officeDocument/2006/relationships/hyperlink" Target="mailto:magasin@gabrielle.fr" TargetMode="External"/><Relationship Id="rId44" Type="http://schemas.openxmlformats.org/officeDocument/2006/relationships/hyperlink" Target="mailto:laurent.pierquet@etpm.fr" TargetMode="External"/><Relationship Id="rId52" Type="http://schemas.openxmlformats.org/officeDocument/2006/relationships/hyperlink" Target="mailto:bruno.debas@etpm.fr" TargetMode="External"/><Relationship Id="rId60" Type="http://schemas.openxmlformats.org/officeDocument/2006/relationships/hyperlink" Target="mailto:f.lorente@gabrielle.fayat.com" TargetMode="External"/><Relationship Id="rId65" Type="http://schemas.openxmlformats.org/officeDocument/2006/relationships/hyperlink" Target="mailto:ml.sftp@icloud.com" TargetMode="External"/><Relationship Id="rId73" Type="http://schemas.openxmlformats.org/officeDocument/2006/relationships/hyperlink" Target="mailto:frederic.poujol@be-audrerie.com" TargetMode="External"/><Relationship Id="rId78" Type="http://schemas.openxmlformats.org/officeDocument/2006/relationships/hyperlink" Target="mailto:sblandinieres@pangeo-reseaux.fr" TargetMode="External"/><Relationship Id="rId81" Type="http://schemas.openxmlformats.org/officeDocument/2006/relationships/hyperlink" Target="mailto:y.deloncle@microtopo.fr" TargetMode="External"/><Relationship Id="rId4" Type="http://schemas.openxmlformats.org/officeDocument/2006/relationships/printerSettings" Target="../printerSettings/printerSettings13.bin"/><Relationship Id="rId9" Type="http://schemas.openxmlformats.org/officeDocument/2006/relationships/hyperlink" Target="mailto:s.zoratto@gabrielle.fayap.com" TargetMode="External"/><Relationship Id="rId14" Type="http://schemas.openxmlformats.org/officeDocument/2006/relationships/hyperlink" Target="mailto:a.orombel@scop-citel.fr" TargetMode="External"/><Relationship Id="rId22" Type="http://schemas.openxmlformats.org/officeDocument/2006/relationships/hyperlink" Target="mailto:tjulhia@f-g.fr" TargetMode="External"/><Relationship Id="rId27" Type="http://schemas.openxmlformats.org/officeDocument/2006/relationships/hyperlink" Target="mailto:s.rautou@bouygues-es.com" TargetMode="External"/><Relationship Id="rId30" Type="http://schemas.openxmlformats.org/officeDocument/2006/relationships/hyperlink" Target="mailto:dao.eegs82@gmail.com" TargetMode="External"/><Relationship Id="rId35" Type="http://schemas.openxmlformats.org/officeDocument/2006/relationships/hyperlink" Target="mailto:p.pruja@bouygues-es.com" TargetMode="External"/><Relationship Id="rId43" Type="http://schemas.openxmlformats.org/officeDocument/2006/relationships/hyperlink" Target="mailto:laurent.pierquet@etpm.fr" TargetMode="External"/><Relationship Id="rId48" Type="http://schemas.openxmlformats.org/officeDocument/2006/relationships/hyperlink" Target="mailto:p.evrard@allez.fr" TargetMode="External"/><Relationship Id="rId56" Type="http://schemas.openxmlformats.org/officeDocument/2006/relationships/hyperlink" Target="mailto:mc@technilec-be.fr" TargetMode="External"/><Relationship Id="rId64" Type="http://schemas.openxmlformats.org/officeDocument/2006/relationships/hyperlink" Target="mailto:ereldao@orange.fr" TargetMode="External"/><Relationship Id="rId69" Type="http://schemas.openxmlformats.org/officeDocument/2006/relationships/hyperlink" Target="mailto:jm.landais@microtopo.fr" TargetMode="External"/><Relationship Id="rId77" Type="http://schemas.openxmlformats.org/officeDocument/2006/relationships/hyperlink" Target="mailto:gascogne-etudes@orange.fr" TargetMode="External"/><Relationship Id="rId8" Type="http://schemas.openxmlformats.org/officeDocument/2006/relationships/hyperlink" Target="mailto:f.theil@gabrielle.fr" TargetMode="External"/><Relationship Id="rId51" Type="http://schemas.openxmlformats.org/officeDocument/2006/relationships/hyperlink" Target="mailto:philippe.broqua@etpm.fr" TargetMode="External"/><Relationship Id="rId72" Type="http://schemas.openxmlformats.org/officeDocument/2006/relationships/hyperlink" Target="mailto:ymouallal.bemv@gmail.com" TargetMode="External"/><Relationship Id="rId80" Type="http://schemas.openxmlformats.org/officeDocument/2006/relationships/hyperlink" Target="mailto:cb.detections@gmail.com" TargetMode="External"/><Relationship Id="rId3" Type="http://schemas.openxmlformats.org/officeDocument/2006/relationships/printerSettings" Target="../printerSettings/printerSettings12.bin"/><Relationship Id="rId12" Type="http://schemas.openxmlformats.org/officeDocument/2006/relationships/hyperlink" Target="mailto:jm.daste@scop-citel.fr" TargetMode="External"/><Relationship Id="rId17" Type="http://schemas.openxmlformats.org/officeDocument/2006/relationships/hyperlink" Target="mailto:eric.cousinet@spie.com" TargetMode="External"/><Relationship Id="rId25" Type="http://schemas.openxmlformats.org/officeDocument/2006/relationships/hyperlink" Target="mailto:e.billeres@bouygues-es.com" TargetMode="External"/><Relationship Id="rId33" Type="http://schemas.openxmlformats.org/officeDocument/2006/relationships/hyperlink" Target="mailto:alain.vincent@spiebatignolles.fr" TargetMode="External"/><Relationship Id="rId38" Type="http://schemas.openxmlformats.org/officeDocument/2006/relationships/hyperlink" Target="mailto:d.brigoulet@ceterc.com" TargetMode="External"/><Relationship Id="rId46" Type="http://schemas.openxmlformats.org/officeDocument/2006/relationships/hyperlink" Target="mailto:sudforages@hotmail.com" TargetMode="External"/><Relationship Id="rId59" Type="http://schemas.openxmlformats.org/officeDocument/2006/relationships/hyperlink" Target="mailto:c.communal@pangeo-reseaux.fr" TargetMode="External"/><Relationship Id="rId67" Type="http://schemas.openxmlformats.org/officeDocument/2006/relationships/hyperlink" Target="mailto:sylvain.rauzy@spiebatignolles.fr" TargetMode="External"/><Relationship Id="rId20" Type="http://schemas.openxmlformats.org/officeDocument/2006/relationships/hyperlink" Target="mailto:v.bernard.etbreseaux@wanadoo.fr" TargetMode="External"/><Relationship Id="rId41" Type="http://schemas.openxmlformats.org/officeDocument/2006/relationships/hyperlink" Target="mailto:jean-paul.amadio@erdf.fr" TargetMode="External"/><Relationship Id="rId54" Type="http://schemas.openxmlformats.org/officeDocument/2006/relationships/hyperlink" Target="mailto:ktorton@bouygues-es.com" TargetMode="External"/><Relationship Id="rId62" Type="http://schemas.openxmlformats.org/officeDocument/2006/relationships/hyperlink" Target="mailto:p.jacquier@spie.com" TargetMode="External"/><Relationship Id="rId70" Type="http://schemas.openxmlformats.org/officeDocument/2006/relationships/hyperlink" Target="mailto:batiplan24@free.fr" TargetMode="External"/><Relationship Id="rId75" Type="http://schemas.openxmlformats.org/officeDocument/2006/relationships/hyperlink" Target="mailto:stephane.deluchat@ereletudes.fr" TargetMode="External"/><Relationship Id="rId83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6" Type="http://schemas.openxmlformats.org/officeDocument/2006/relationships/hyperlink" Target="mailto:jean-claude.despes@gabrielle.fayat.com" TargetMode="External"/><Relationship Id="rId15" Type="http://schemas.openxmlformats.org/officeDocument/2006/relationships/hyperlink" Target="mailto:jean-luc.savinet@gabrielle.fayat.com" TargetMode="External"/><Relationship Id="rId23" Type="http://schemas.openxmlformats.org/officeDocument/2006/relationships/hyperlink" Target="mailto:bmiguel@f-g.fr" TargetMode="External"/><Relationship Id="rId28" Type="http://schemas.openxmlformats.org/officeDocument/2006/relationships/hyperlink" Target="mailto:alain.vincent@spiebatignolles.fr" TargetMode="External"/><Relationship Id="rId36" Type="http://schemas.openxmlformats.org/officeDocument/2006/relationships/hyperlink" Target="mailto:christophe.verges@etpm.fr" TargetMode="External"/><Relationship Id="rId49" Type="http://schemas.openxmlformats.org/officeDocument/2006/relationships/hyperlink" Target="mailto:c.duluc@allez.fr" TargetMode="External"/><Relationship Id="rId57" Type="http://schemas.openxmlformats.org/officeDocument/2006/relationships/hyperlink" Target="mailto:js.p@technilec-be.fr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d.dirat@scop-citel.fr" TargetMode="External"/><Relationship Id="rId13" Type="http://schemas.openxmlformats.org/officeDocument/2006/relationships/hyperlink" Target="mailto:pierre.piccolini@wanadoo.fr" TargetMode="External"/><Relationship Id="rId18" Type="http://schemas.openxmlformats.org/officeDocument/2006/relationships/hyperlink" Target="mailto:l.sirven@scop-citel.fr" TargetMode="External"/><Relationship Id="rId26" Type="http://schemas.openxmlformats.org/officeDocument/2006/relationships/hyperlink" Target="mailto:keo.ramont@eiffage.com" TargetMode="External"/><Relationship Id="rId3" Type="http://schemas.openxmlformats.org/officeDocument/2006/relationships/hyperlink" Target="mailto:magasin@gabrielle.fr" TargetMode="External"/><Relationship Id="rId21" Type="http://schemas.openxmlformats.org/officeDocument/2006/relationships/hyperlink" Target="mailto:mc@technilec-be.fr" TargetMode="External"/><Relationship Id="rId34" Type="http://schemas.openxmlformats.org/officeDocument/2006/relationships/drawing" Target="../drawings/drawing10.xml"/><Relationship Id="rId7" Type="http://schemas.openxmlformats.org/officeDocument/2006/relationships/hyperlink" Target="mailto:denis.carrier@spie.com" TargetMode="External"/><Relationship Id="rId12" Type="http://schemas.openxmlformats.org/officeDocument/2006/relationships/hyperlink" Target="mailto:j.salvetat@scop-citel.fr" TargetMode="External"/><Relationship Id="rId17" Type="http://schemas.openxmlformats.org/officeDocument/2006/relationships/hyperlink" Target="mailto:sttppatrice.marion@orange.fr" TargetMode="External"/><Relationship Id="rId25" Type="http://schemas.openxmlformats.org/officeDocument/2006/relationships/hyperlink" Target="mailto:sebastien.remery@eiffage.com" TargetMode="External"/><Relationship Id="rId33" Type="http://schemas.openxmlformats.org/officeDocument/2006/relationships/printerSettings" Target="../printerSettings/printerSettings17.bin"/><Relationship Id="rId2" Type="http://schemas.openxmlformats.org/officeDocument/2006/relationships/hyperlink" Target="mailto:a.scotti@spie.com" TargetMode="External"/><Relationship Id="rId16" Type="http://schemas.openxmlformats.org/officeDocument/2006/relationships/hyperlink" Target="mailto:l.lamic@slareseaux.com" TargetMode="External"/><Relationship Id="rId20" Type="http://schemas.openxmlformats.org/officeDocument/2006/relationships/hyperlink" Target="mailto:db@technilec-be.fr" TargetMode="External"/><Relationship Id="rId29" Type="http://schemas.openxmlformats.org/officeDocument/2006/relationships/hyperlink" Target="mailto:sudforages@hotmail.com" TargetMode="External"/><Relationship Id="rId1" Type="http://schemas.openxmlformats.org/officeDocument/2006/relationships/hyperlink" Target="mailto:er.chauvet@spie.com" TargetMode="External"/><Relationship Id="rId6" Type="http://schemas.openxmlformats.org/officeDocument/2006/relationships/hyperlink" Target="mailto:christophe.carriere@spie.com" TargetMode="External"/><Relationship Id="rId11" Type="http://schemas.openxmlformats.org/officeDocument/2006/relationships/hyperlink" Target="mailto:jl.pierre@scop-citel.fr" TargetMode="External"/><Relationship Id="rId24" Type="http://schemas.openxmlformats.org/officeDocument/2006/relationships/hyperlink" Target="mailto:olivier.reitemeyer@eiffage.com" TargetMode="External"/><Relationship Id="rId32" Type="http://schemas.openxmlformats.org/officeDocument/2006/relationships/hyperlink" Target="mailto:Brieuc.verstraete@groupegendry.com" TargetMode="External"/><Relationship Id="rId5" Type="http://schemas.openxmlformats.org/officeDocument/2006/relationships/hyperlink" Target="mailto:b.bermond@spie.com" TargetMode="External"/><Relationship Id="rId15" Type="http://schemas.openxmlformats.org/officeDocument/2006/relationships/hyperlink" Target="mailto:c.loubet@slareseaux.com" TargetMode="External"/><Relationship Id="rId23" Type="http://schemas.openxmlformats.org/officeDocument/2006/relationships/hyperlink" Target="mailto:patrick.lozes@eiffage.com" TargetMode="External"/><Relationship Id="rId28" Type="http://schemas.openxmlformats.org/officeDocument/2006/relationships/hyperlink" Target="mailto:patrick.pitot@spiebatignolles.fr" TargetMode="External"/><Relationship Id="rId10" Type="http://schemas.openxmlformats.org/officeDocument/2006/relationships/hyperlink" Target="mailto:j.levy@scop-citel.fr" TargetMode="External"/><Relationship Id="rId19" Type="http://schemas.openxmlformats.org/officeDocument/2006/relationships/hyperlink" Target="mailto:aa@technilec-be.fr" TargetMode="External"/><Relationship Id="rId31" Type="http://schemas.openxmlformats.org/officeDocument/2006/relationships/hyperlink" Target="mailto:ymouallal.bemv@gmail.com" TargetMode="External"/><Relationship Id="rId4" Type="http://schemas.openxmlformats.org/officeDocument/2006/relationships/hyperlink" Target="mailto:s.tonton@ogeservices.com" TargetMode="External"/><Relationship Id="rId9" Type="http://schemas.openxmlformats.org/officeDocument/2006/relationships/hyperlink" Target="mailto:g.hauteserre@scop-citel.fr" TargetMode="External"/><Relationship Id="rId14" Type="http://schemas.openxmlformats.org/officeDocument/2006/relationships/hyperlink" Target="mailto:c.creyssels@slareseaux.com" TargetMode="External"/><Relationship Id="rId22" Type="http://schemas.openxmlformats.org/officeDocument/2006/relationships/hyperlink" Target="mailto:cyril.casadei@eiffage.com" TargetMode="External"/><Relationship Id="rId27" Type="http://schemas.openxmlformats.org/officeDocument/2006/relationships/hyperlink" Target="mailto:2au@2au.fr" TargetMode="External"/><Relationship Id="rId30" Type="http://schemas.openxmlformats.org/officeDocument/2006/relationships/hyperlink" Target="mailto:ml.sftp@icloud.com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7" Type="http://schemas.openxmlformats.org/officeDocument/2006/relationships/drawing" Target="../drawings/drawing11.xml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6" Type="http://schemas.openxmlformats.org/officeDocument/2006/relationships/printerSettings" Target="../printerSettings/printerSettings23.bin"/><Relationship Id="rId5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4.bin"/></Relationships>
</file>

<file path=xl/worksheets/_rels/sheet16.xml.rels><?xml version="1.0" encoding="UTF-8" standalone="yes"?>
<Relationships xmlns="http://schemas.openxmlformats.org/package/2006/relationships"><Relationship Id="rId26" Type="http://schemas.openxmlformats.org/officeDocument/2006/relationships/hyperlink" Target="mailto:erdf-grdf-sregsudouest-moabt81@erdf-grdf.fr" TargetMode="External"/><Relationship Id="rId117" Type="http://schemas.openxmlformats.org/officeDocument/2006/relationships/hyperlink" Target="mailto:erdf-grdf-sregsudouest-moabt81@erdf-grdf.fr" TargetMode="External"/><Relationship Id="rId21" Type="http://schemas.openxmlformats.org/officeDocument/2006/relationships/hyperlink" Target="mailto:erdf-grdf-sregsudouest-moabt12@erdf-grdf.fr" TargetMode="External"/><Relationship Id="rId42" Type="http://schemas.openxmlformats.org/officeDocument/2006/relationships/hyperlink" Target="mailto:erdf-grdf-sregsudouest-moabt81@erdf-grdf.fr" TargetMode="External"/><Relationship Id="rId47" Type="http://schemas.openxmlformats.org/officeDocument/2006/relationships/hyperlink" Target="mailto:erdf-grdf-sregsudouest-moabt81@erdf-grdf.fr" TargetMode="External"/><Relationship Id="rId63" Type="http://schemas.openxmlformats.org/officeDocument/2006/relationships/hyperlink" Target="mailto:erdf-grdf-sregsudouest-moabt81@erdf-grdf.fr" TargetMode="External"/><Relationship Id="rId68" Type="http://schemas.openxmlformats.org/officeDocument/2006/relationships/hyperlink" Target="mailto:erdf-grdf-sregsudouest-moabt81@erdf-grdf.fr" TargetMode="External"/><Relationship Id="rId84" Type="http://schemas.openxmlformats.org/officeDocument/2006/relationships/hyperlink" Target="mailto:erdf-grdf-sregsudouest-moabt81@erdf-grdf.fr" TargetMode="External"/><Relationship Id="rId89" Type="http://schemas.openxmlformats.org/officeDocument/2006/relationships/hyperlink" Target="mailto:erdf-grdf-sregsudouest-moabt81@erdf-grdf.fr" TargetMode="External"/><Relationship Id="rId112" Type="http://schemas.openxmlformats.org/officeDocument/2006/relationships/hyperlink" Target="mailto:erdf-grdf-sregsudouest-moabt81@erdf-grdf.fr" TargetMode="External"/><Relationship Id="rId133" Type="http://schemas.openxmlformats.org/officeDocument/2006/relationships/hyperlink" Target="mailto:erdf-grdf-sregsudouest-moabt81@erdf-grdf.fr" TargetMode="External"/><Relationship Id="rId138" Type="http://schemas.openxmlformats.org/officeDocument/2006/relationships/hyperlink" Target="mailto:erdf-grdf-sregsudouest-moabt81@erdf-grdf.fr" TargetMode="External"/><Relationship Id="rId16" Type="http://schemas.openxmlformats.org/officeDocument/2006/relationships/hyperlink" Target="mailto:erdf-grdf-sregsudouest-moabt12@erdf-grdf.fr" TargetMode="External"/><Relationship Id="rId107" Type="http://schemas.openxmlformats.org/officeDocument/2006/relationships/hyperlink" Target="mailto:erdf-grdf-sregsudouest-moabt81@erdf-grdf.fr" TargetMode="External"/><Relationship Id="rId11" Type="http://schemas.openxmlformats.org/officeDocument/2006/relationships/hyperlink" Target="mailto:erdf-grdf-sregsudouest-moabt12@erdf-grdf.fr" TargetMode="External"/><Relationship Id="rId32" Type="http://schemas.openxmlformats.org/officeDocument/2006/relationships/hyperlink" Target="mailto:erdf-grdf-sregsudouest-moabt81@erdf-grdf.fr" TargetMode="External"/><Relationship Id="rId37" Type="http://schemas.openxmlformats.org/officeDocument/2006/relationships/hyperlink" Target="mailto:erdf-grdf-sregsudouest-moabt81@erdf-grdf.fr" TargetMode="External"/><Relationship Id="rId53" Type="http://schemas.openxmlformats.org/officeDocument/2006/relationships/hyperlink" Target="mailto:erdf-grdf-sregsudouest-moabt81@erdf-grdf.fr" TargetMode="External"/><Relationship Id="rId58" Type="http://schemas.openxmlformats.org/officeDocument/2006/relationships/hyperlink" Target="mailto:erdf-grdf-sregsudouest-moabt81@erdf-grdf.fr" TargetMode="External"/><Relationship Id="rId74" Type="http://schemas.openxmlformats.org/officeDocument/2006/relationships/hyperlink" Target="mailto:erdf-grdf-sregsudouest-moabt81@erdf-grdf.fr" TargetMode="External"/><Relationship Id="rId79" Type="http://schemas.openxmlformats.org/officeDocument/2006/relationships/hyperlink" Target="mailto:erdf-grdf-sregsudouest-moabt81@erdf-grdf.fr" TargetMode="External"/><Relationship Id="rId102" Type="http://schemas.openxmlformats.org/officeDocument/2006/relationships/hyperlink" Target="mailto:erdf-grdf-sregsudouest-moabt81@erdf-grdf.fr" TargetMode="External"/><Relationship Id="rId123" Type="http://schemas.openxmlformats.org/officeDocument/2006/relationships/hyperlink" Target="mailto:erdf-grdf-sregsudouest-moabt81@erdf-grdf.fr" TargetMode="External"/><Relationship Id="rId128" Type="http://schemas.openxmlformats.org/officeDocument/2006/relationships/hyperlink" Target="mailto:erdf-grdf-sregsudouest-moabt81@erdf-grdf.fr" TargetMode="External"/><Relationship Id="rId144" Type="http://schemas.openxmlformats.org/officeDocument/2006/relationships/hyperlink" Target="mailto:erdf-grdf-sregsudouest-moabt81@erdf-grdf.fr" TargetMode="External"/><Relationship Id="rId149" Type="http://schemas.openxmlformats.org/officeDocument/2006/relationships/hyperlink" Target="mailto:erdf-grdf-sregsudouest-moabt81@erdf-grdf.fr" TargetMode="External"/><Relationship Id="rId5" Type="http://schemas.openxmlformats.org/officeDocument/2006/relationships/hyperlink" Target="mailto:erdf-grdf-sregsudouest-moabt12@erdf-grdf.fr" TargetMode="External"/><Relationship Id="rId90" Type="http://schemas.openxmlformats.org/officeDocument/2006/relationships/hyperlink" Target="mailto:erdf-grdf-sregsudouest-moabt81@erdf-grdf.fr" TargetMode="External"/><Relationship Id="rId95" Type="http://schemas.openxmlformats.org/officeDocument/2006/relationships/hyperlink" Target="mailto:erdf-grdf-sregsudouest-moabt81@erdf-grdf.fr" TargetMode="External"/><Relationship Id="rId22" Type="http://schemas.openxmlformats.org/officeDocument/2006/relationships/hyperlink" Target="mailto:erdf-grdf-sregsudouest-moabt12@erdf-grdf.fr" TargetMode="External"/><Relationship Id="rId27" Type="http://schemas.openxmlformats.org/officeDocument/2006/relationships/hyperlink" Target="mailto:erdf-grdf-sregsudouest-moabt81@erdf-grdf.fr" TargetMode="External"/><Relationship Id="rId43" Type="http://schemas.openxmlformats.org/officeDocument/2006/relationships/hyperlink" Target="mailto:erdf-grdf-sregsudouest-moabt81@erdf-grdf.fr" TargetMode="External"/><Relationship Id="rId48" Type="http://schemas.openxmlformats.org/officeDocument/2006/relationships/hyperlink" Target="mailto:erdf-grdf-sregsudouest-moabt81@erdf-grdf.fr" TargetMode="External"/><Relationship Id="rId64" Type="http://schemas.openxmlformats.org/officeDocument/2006/relationships/hyperlink" Target="mailto:erdf-grdf-sregsudouest-moabt81@erdf-grdf.fr" TargetMode="External"/><Relationship Id="rId69" Type="http://schemas.openxmlformats.org/officeDocument/2006/relationships/hyperlink" Target="mailto:erdf-grdf-sregsudouest-moabt81@erdf-grdf.fr" TargetMode="External"/><Relationship Id="rId113" Type="http://schemas.openxmlformats.org/officeDocument/2006/relationships/hyperlink" Target="mailto:erdf-grdf-sregsudouest-moabt81@erdf-grdf.fr" TargetMode="External"/><Relationship Id="rId118" Type="http://schemas.openxmlformats.org/officeDocument/2006/relationships/hyperlink" Target="mailto:erdf-grdf-sregsudouest-moabt81@erdf-grdf.fr" TargetMode="External"/><Relationship Id="rId134" Type="http://schemas.openxmlformats.org/officeDocument/2006/relationships/hyperlink" Target="mailto:erdf-grdf-sregsudouest-moabt81@erdf-grdf.fr" TargetMode="External"/><Relationship Id="rId139" Type="http://schemas.openxmlformats.org/officeDocument/2006/relationships/hyperlink" Target="mailto:erdf-grdf-sregsudouest-moabt81@erdf-grdf.fr" TargetMode="External"/><Relationship Id="rId80" Type="http://schemas.openxmlformats.org/officeDocument/2006/relationships/hyperlink" Target="mailto:erdf-grdf-sregsudouest-moabt81@erdf-grdf.fr" TargetMode="External"/><Relationship Id="rId85" Type="http://schemas.openxmlformats.org/officeDocument/2006/relationships/hyperlink" Target="mailto:erdf-grdf-sregsudouest-moabt81@erdf-grdf.fr" TargetMode="External"/><Relationship Id="rId150" Type="http://schemas.openxmlformats.org/officeDocument/2006/relationships/printerSettings" Target="../printerSettings/printerSettings25.bin"/><Relationship Id="rId3" Type="http://schemas.openxmlformats.org/officeDocument/2006/relationships/hyperlink" Target="mailto:erdf-grdf-sregsudouest-moabt12@erdf-grdf.fr" TargetMode="External"/><Relationship Id="rId12" Type="http://schemas.openxmlformats.org/officeDocument/2006/relationships/hyperlink" Target="mailto:erdf-grdf-sregsudouest-moabt12@erdf-grdf.fr" TargetMode="External"/><Relationship Id="rId17" Type="http://schemas.openxmlformats.org/officeDocument/2006/relationships/hyperlink" Target="mailto:erdf-grdf-sregsudouest-moabt12@erdf-grdf.fr" TargetMode="External"/><Relationship Id="rId25" Type="http://schemas.openxmlformats.org/officeDocument/2006/relationships/hyperlink" Target="mailto:erdf-grdf-sregsudouest-moabt81@erdf-grdf.fr" TargetMode="External"/><Relationship Id="rId33" Type="http://schemas.openxmlformats.org/officeDocument/2006/relationships/hyperlink" Target="mailto:erdf-grdf-sregsudouest-moabt81@erdf-grdf.fr" TargetMode="External"/><Relationship Id="rId38" Type="http://schemas.openxmlformats.org/officeDocument/2006/relationships/hyperlink" Target="mailto:erdf-grdf-sregsudouest-moabt81@erdf-grdf.fr" TargetMode="External"/><Relationship Id="rId46" Type="http://schemas.openxmlformats.org/officeDocument/2006/relationships/hyperlink" Target="mailto:erdf-grdf-sregsudouest-moabt81@erdf-grdf.fr" TargetMode="External"/><Relationship Id="rId59" Type="http://schemas.openxmlformats.org/officeDocument/2006/relationships/hyperlink" Target="mailto:erdf-grdf-sregsudouest-moabt81@erdf-grdf.fr" TargetMode="External"/><Relationship Id="rId67" Type="http://schemas.openxmlformats.org/officeDocument/2006/relationships/hyperlink" Target="mailto:erdf-grdf-sregsudouest-moabt81@erdf-grdf.fr" TargetMode="External"/><Relationship Id="rId103" Type="http://schemas.openxmlformats.org/officeDocument/2006/relationships/hyperlink" Target="mailto:erdf-grdf-sregsudouest-moabt81@erdf-grdf.fr" TargetMode="External"/><Relationship Id="rId108" Type="http://schemas.openxmlformats.org/officeDocument/2006/relationships/hyperlink" Target="mailto:erdf-grdf-sregsudouest-moabt81@erdf-grdf.fr" TargetMode="External"/><Relationship Id="rId116" Type="http://schemas.openxmlformats.org/officeDocument/2006/relationships/hyperlink" Target="mailto:erdf-grdf-sregsudouest-moabt81@erdf-grdf.fr" TargetMode="External"/><Relationship Id="rId124" Type="http://schemas.openxmlformats.org/officeDocument/2006/relationships/hyperlink" Target="mailto:erdf-grdf-sregsudouest-moabt81@erdf-grdf.fr" TargetMode="External"/><Relationship Id="rId129" Type="http://schemas.openxmlformats.org/officeDocument/2006/relationships/hyperlink" Target="mailto:erdf-grdf-sregsudouest-moabt81@erdf-grdf.fr" TargetMode="External"/><Relationship Id="rId137" Type="http://schemas.openxmlformats.org/officeDocument/2006/relationships/hyperlink" Target="mailto:erdf-grdf-sregsudouest-moabt81@erdf-grdf.fr" TargetMode="External"/><Relationship Id="rId20" Type="http://schemas.openxmlformats.org/officeDocument/2006/relationships/hyperlink" Target="mailto:erdf-grdf-sregsudouest-moabt12@erdf-grdf.fr" TargetMode="External"/><Relationship Id="rId41" Type="http://schemas.openxmlformats.org/officeDocument/2006/relationships/hyperlink" Target="mailto:erdf-grdf-sregsudouest-moabt81@erdf-grdf.fr" TargetMode="External"/><Relationship Id="rId54" Type="http://schemas.openxmlformats.org/officeDocument/2006/relationships/hyperlink" Target="mailto:erdf-grdf-sregsudouest-moabt81@erdf-grdf.fr" TargetMode="External"/><Relationship Id="rId62" Type="http://schemas.openxmlformats.org/officeDocument/2006/relationships/hyperlink" Target="mailto:erdf-grdf-sregsudouest-moabt81@erdf-grdf.fr" TargetMode="External"/><Relationship Id="rId70" Type="http://schemas.openxmlformats.org/officeDocument/2006/relationships/hyperlink" Target="mailto:erdf-grdf-sregsudouest-moabt81@erdf-grdf.fr" TargetMode="External"/><Relationship Id="rId75" Type="http://schemas.openxmlformats.org/officeDocument/2006/relationships/hyperlink" Target="mailto:erdf-grdf-sregsudouest-moabt81@erdf-grdf.fr" TargetMode="External"/><Relationship Id="rId83" Type="http://schemas.openxmlformats.org/officeDocument/2006/relationships/hyperlink" Target="mailto:erdf-grdf-sregsudouest-moabt81@erdf-grdf.fr" TargetMode="External"/><Relationship Id="rId88" Type="http://schemas.openxmlformats.org/officeDocument/2006/relationships/hyperlink" Target="mailto:erdf-grdf-sregsudouest-moabt81@erdf-grdf.fr" TargetMode="External"/><Relationship Id="rId91" Type="http://schemas.openxmlformats.org/officeDocument/2006/relationships/hyperlink" Target="mailto:erdf-grdf-sregsudouest-moabt81@erdf-grdf.fr" TargetMode="External"/><Relationship Id="rId96" Type="http://schemas.openxmlformats.org/officeDocument/2006/relationships/hyperlink" Target="mailto:erdf-grdf-sregsudouest-moabt81@erdf-grdf.fr" TargetMode="External"/><Relationship Id="rId111" Type="http://schemas.openxmlformats.org/officeDocument/2006/relationships/hyperlink" Target="mailto:erdf-grdf-sregsudouest-moabt81@erdf-grdf.fr" TargetMode="External"/><Relationship Id="rId132" Type="http://schemas.openxmlformats.org/officeDocument/2006/relationships/hyperlink" Target="mailto:erdf-grdf-sregsudouest-moabt81@erdf-grdf.fr" TargetMode="External"/><Relationship Id="rId140" Type="http://schemas.openxmlformats.org/officeDocument/2006/relationships/hyperlink" Target="mailto:erdf-grdf-sregsudouest-moabt81@erdf-grdf.fr" TargetMode="External"/><Relationship Id="rId145" Type="http://schemas.openxmlformats.org/officeDocument/2006/relationships/hyperlink" Target="mailto:erdf-grdf-sregsudouest-moabt81@erdf-grdf.fr" TargetMode="External"/><Relationship Id="rId1" Type="http://schemas.openxmlformats.org/officeDocument/2006/relationships/hyperlink" Target="mailto:erdf-grdf-sregsudouest-moabt12@erdf-grdf.fr" TargetMode="External"/><Relationship Id="rId6" Type="http://schemas.openxmlformats.org/officeDocument/2006/relationships/hyperlink" Target="mailto:erdf-grdf-sregsudouest-moabt12@erdf-grdf.fr" TargetMode="External"/><Relationship Id="rId15" Type="http://schemas.openxmlformats.org/officeDocument/2006/relationships/hyperlink" Target="mailto:erdf-grdf-sregsudouest-moabt12@erdf-grdf.fr" TargetMode="External"/><Relationship Id="rId23" Type="http://schemas.openxmlformats.org/officeDocument/2006/relationships/hyperlink" Target="mailto:erdf-grdf-sregsudouest-moabt12@erdf-grdf.fr" TargetMode="External"/><Relationship Id="rId28" Type="http://schemas.openxmlformats.org/officeDocument/2006/relationships/hyperlink" Target="mailto:erdf-grdf-sregsudouest-moabt81@erdf-grdf.fr" TargetMode="External"/><Relationship Id="rId36" Type="http://schemas.openxmlformats.org/officeDocument/2006/relationships/hyperlink" Target="mailto:erdf-grdf-sregsudouest-moabt81@erdf-grdf.fr" TargetMode="External"/><Relationship Id="rId49" Type="http://schemas.openxmlformats.org/officeDocument/2006/relationships/hyperlink" Target="mailto:erdf-grdf-sregsudouest-moabt81@erdf-grdf.fr" TargetMode="External"/><Relationship Id="rId57" Type="http://schemas.openxmlformats.org/officeDocument/2006/relationships/hyperlink" Target="mailto:erdf-grdf-sregsudouest-moabt81@erdf-grdf.fr" TargetMode="External"/><Relationship Id="rId106" Type="http://schemas.openxmlformats.org/officeDocument/2006/relationships/hyperlink" Target="mailto:erdf-grdf-sregsudouest-moabt81@erdf-grdf.fr" TargetMode="External"/><Relationship Id="rId114" Type="http://schemas.openxmlformats.org/officeDocument/2006/relationships/hyperlink" Target="mailto:erdf-grdf-sregsudouest-moabt81@erdf-grdf.fr" TargetMode="External"/><Relationship Id="rId119" Type="http://schemas.openxmlformats.org/officeDocument/2006/relationships/hyperlink" Target="mailto:erdf-grdf-sregsudouest-moabt81@erdf-grdf.fr" TargetMode="External"/><Relationship Id="rId127" Type="http://schemas.openxmlformats.org/officeDocument/2006/relationships/hyperlink" Target="mailto:erdf-grdf-sregsudouest-moabt81@erdf-grdf.fr" TargetMode="External"/><Relationship Id="rId10" Type="http://schemas.openxmlformats.org/officeDocument/2006/relationships/hyperlink" Target="mailto:erdf-grdf-sregsudouest-moabt12@erdf-grdf.fr" TargetMode="External"/><Relationship Id="rId31" Type="http://schemas.openxmlformats.org/officeDocument/2006/relationships/hyperlink" Target="mailto:erdf-grdf-sregsudouest-moabt81@erdf-grdf.fr" TargetMode="External"/><Relationship Id="rId44" Type="http://schemas.openxmlformats.org/officeDocument/2006/relationships/hyperlink" Target="mailto:erdf-grdf-sregsudouest-moabt81@erdf-grdf.fr" TargetMode="External"/><Relationship Id="rId52" Type="http://schemas.openxmlformats.org/officeDocument/2006/relationships/hyperlink" Target="mailto:erdf-grdf-sregsudouest-moabt81@erdf-grdf.fr" TargetMode="External"/><Relationship Id="rId60" Type="http://schemas.openxmlformats.org/officeDocument/2006/relationships/hyperlink" Target="mailto:erdf-grdf-sregsudouest-moabt81@erdf-grdf.fr" TargetMode="External"/><Relationship Id="rId65" Type="http://schemas.openxmlformats.org/officeDocument/2006/relationships/hyperlink" Target="mailto:erdf-grdf-sregsudouest-moabt81@erdf-grdf.fr" TargetMode="External"/><Relationship Id="rId73" Type="http://schemas.openxmlformats.org/officeDocument/2006/relationships/hyperlink" Target="mailto:erdf-grdf-sregsudouest-moabt81@erdf-grdf.fr" TargetMode="External"/><Relationship Id="rId78" Type="http://schemas.openxmlformats.org/officeDocument/2006/relationships/hyperlink" Target="mailto:erdf-grdf-sregsudouest-moabt81@erdf-grdf.fr" TargetMode="External"/><Relationship Id="rId81" Type="http://schemas.openxmlformats.org/officeDocument/2006/relationships/hyperlink" Target="mailto:erdf-grdf-sregsudouest-moabt81@erdf-grdf.fr" TargetMode="External"/><Relationship Id="rId86" Type="http://schemas.openxmlformats.org/officeDocument/2006/relationships/hyperlink" Target="mailto:erdf-grdf-sregsudouest-moabt81@erdf-grdf.fr" TargetMode="External"/><Relationship Id="rId94" Type="http://schemas.openxmlformats.org/officeDocument/2006/relationships/hyperlink" Target="mailto:erdf-grdf-sregsudouest-moabt81@erdf-grdf.fr" TargetMode="External"/><Relationship Id="rId99" Type="http://schemas.openxmlformats.org/officeDocument/2006/relationships/hyperlink" Target="mailto:erdf-grdf-sregsudouest-moabt81@erdf-grdf.fr" TargetMode="External"/><Relationship Id="rId101" Type="http://schemas.openxmlformats.org/officeDocument/2006/relationships/hyperlink" Target="mailto:erdf-grdf-sregsudouest-moabt81@erdf-grdf.fr" TargetMode="External"/><Relationship Id="rId122" Type="http://schemas.openxmlformats.org/officeDocument/2006/relationships/hyperlink" Target="mailto:erdf-grdf-sregsudouest-moabt81@erdf-grdf.fr" TargetMode="External"/><Relationship Id="rId130" Type="http://schemas.openxmlformats.org/officeDocument/2006/relationships/hyperlink" Target="mailto:erdf-grdf-sregsudouest-moabt81@erdf-grdf.fr" TargetMode="External"/><Relationship Id="rId135" Type="http://schemas.openxmlformats.org/officeDocument/2006/relationships/hyperlink" Target="mailto:erdf-grdf-sregsudouest-moabt81@erdf-grdf.fr" TargetMode="External"/><Relationship Id="rId143" Type="http://schemas.openxmlformats.org/officeDocument/2006/relationships/hyperlink" Target="mailto:erdf-grdf-sregsudouest-moabt81@erdf-grdf.fr" TargetMode="External"/><Relationship Id="rId148" Type="http://schemas.openxmlformats.org/officeDocument/2006/relationships/hyperlink" Target="mailto:erdf-grdf-sregsudouest-moabt81@erdf-grdf.fr" TargetMode="External"/><Relationship Id="rId4" Type="http://schemas.openxmlformats.org/officeDocument/2006/relationships/hyperlink" Target="mailto:erdf-grdf-sregsudouest-moabt12@erdf-grdf.fr" TargetMode="External"/><Relationship Id="rId9" Type="http://schemas.openxmlformats.org/officeDocument/2006/relationships/hyperlink" Target="mailto:erdf-grdf-sregsudouest-moabt12@erdf-grdf.fr" TargetMode="External"/><Relationship Id="rId13" Type="http://schemas.openxmlformats.org/officeDocument/2006/relationships/hyperlink" Target="mailto:erdf-grdf-sregsudouest-moabt12@erdf-grdf.fr" TargetMode="External"/><Relationship Id="rId18" Type="http://schemas.openxmlformats.org/officeDocument/2006/relationships/hyperlink" Target="mailto:erdf-grdf-sregsudouest-moabt12@erdf-grdf.fr" TargetMode="External"/><Relationship Id="rId39" Type="http://schemas.openxmlformats.org/officeDocument/2006/relationships/hyperlink" Target="mailto:erdf-grdf-sregsudouest-moabt81@erdf-grdf.fr" TargetMode="External"/><Relationship Id="rId109" Type="http://schemas.openxmlformats.org/officeDocument/2006/relationships/hyperlink" Target="mailto:erdf-grdf-sregsudouest-moabt81@erdf-grdf.fr" TargetMode="External"/><Relationship Id="rId34" Type="http://schemas.openxmlformats.org/officeDocument/2006/relationships/hyperlink" Target="mailto:erdf-grdf-sregsudouest-moabt81@erdf-grdf.fr" TargetMode="External"/><Relationship Id="rId50" Type="http://schemas.openxmlformats.org/officeDocument/2006/relationships/hyperlink" Target="mailto:erdf-grdf-sregsudouest-moabt81@erdf-grdf.fr" TargetMode="External"/><Relationship Id="rId55" Type="http://schemas.openxmlformats.org/officeDocument/2006/relationships/hyperlink" Target="mailto:erdf-grdf-sregsudouest-moabt81@erdf-grdf.fr" TargetMode="External"/><Relationship Id="rId76" Type="http://schemas.openxmlformats.org/officeDocument/2006/relationships/hyperlink" Target="mailto:erdf-grdf-sregsudouest-moabt81@erdf-grdf.fr" TargetMode="External"/><Relationship Id="rId97" Type="http://schemas.openxmlformats.org/officeDocument/2006/relationships/hyperlink" Target="mailto:erdf-grdf-sregsudouest-moabt81@erdf-grdf.fr" TargetMode="External"/><Relationship Id="rId104" Type="http://schemas.openxmlformats.org/officeDocument/2006/relationships/hyperlink" Target="mailto:erdf-grdf-sregsudouest-moabt81@erdf-grdf.fr" TargetMode="External"/><Relationship Id="rId120" Type="http://schemas.openxmlformats.org/officeDocument/2006/relationships/hyperlink" Target="mailto:erdf-grdf-sregsudouest-moabt81@erdf-grdf.fr" TargetMode="External"/><Relationship Id="rId125" Type="http://schemas.openxmlformats.org/officeDocument/2006/relationships/hyperlink" Target="mailto:erdf-grdf-sregsudouest-moabt81@erdf-grdf.fr" TargetMode="External"/><Relationship Id="rId141" Type="http://schemas.openxmlformats.org/officeDocument/2006/relationships/hyperlink" Target="mailto:erdf-grdf-sregsudouest-moabt81@erdf-grdf.fr" TargetMode="External"/><Relationship Id="rId146" Type="http://schemas.openxmlformats.org/officeDocument/2006/relationships/hyperlink" Target="mailto:erdf-grdf-sregsudouest-moabt81@erdf-grdf.fr" TargetMode="External"/><Relationship Id="rId7" Type="http://schemas.openxmlformats.org/officeDocument/2006/relationships/hyperlink" Target="mailto:erdf-grdf-sregsudouest-moabt12@erdf-grdf.fr" TargetMode="External"/><Relationship Id="rId71" Type="http://schemas.openxmlformats.org/officeDocument/2006/relationships/hyperlink" Target="mailto:erdf-grdf-sregsudouest-moabt81@erdf-grdf.fr" TargetMode="External"/><Relationship Id="rId92" Type="http://schemas.openxmlformats.org/officeDocument/2006/relationships/hyperlink" Target="mailto:erdf-grdf-sregsudouest-moabt81@erdf-grdf.fr" TargetMode="External"/><Relationship Id="rId2" Type="http://schemas.openxmlformats.org/officeDocument/2006/relationships/hyperlink" Target="mailto:erdf-grdf-sregsudouest-moabt12@erdf-grdf.fr" TargetMode="External"/><Relationship Id="rId29" Type="http://schemas.openxmlformats.org/officeDocument/2006/relationships/hyperlink" Target="mailto:erdf-grdf-sregsudouest-moabt81@erdf-grdf.fr" TargetMode="External"/><Relationship Id="rId24" Type="http://schemas.openxmlformats.org/officeDocument/2006/relationships/hyperlink" Target="mailto:erdf-grdf-sregsudouest-moabt81@erdf-grdf.fr" TargetMode="External"/><Relationship Id="rId40" Type="http://schemas.openxmlformats.org/officeDocument/2006/relationships/hyperlink" Target="mailto:erdf-grdf-sregsudouest-moabt81@erdf-grdf.fr" TargetMode="External"/><Relationship Id="rId45" Type="http://schemas.openxmlformats.org/officeDocument/2006/relationships/hyperlink" Target="mailto:erdf-grdf-sregsudouest-moabt81@erdf-grdf.fr" TargetMode="External"/><Relationship Id="rId66" Type="http://schemas.openxmlformats.org/officeDocument/2006/relationships/hyperlink" Target="mailto:erdf-grdf-sregsudouest-moabt81@erdf-grdf.fr" TargetMode="External"/><Relationship Id="rId87" Type="http://schemas.openxmlformats.org/officeDocument/2006/relationships/hyperlink" Target="mailto:erdf-grdf-sregsudouest-moabt81@erdf-grdf.fr" TargetMode="External"/><Relationship Id="rId110" Type="http://schemas.openxmlformats.org/officeDocument/2006/relationships/hyperlink" Target="mailto:erdf-grdf-sregsudouest-moabt81@erdf-grdf.fr" TargetMode="External"/><Relationship Id="rId115" Type="http://schemas.openxmlformats.org/officeDocument/2006/relationships/hyperlink" Target="mailto:erdf-grdf-sregsudouest-moabt81@erdf-grdf.fr" TargetMode="External"/><Relationship Id="rId131" Type="http://schemas.openxmlformats.org/officeDocument/2006/relationships/hyperlink" Target="mailto:erdf-grdf-sregsudouest-moabt81@erdf-grdf.fr" TargetMode="External"/><Relationship Id="rId136" Type="http://schemas.openxmlformats.org/officeDocument/2006/relationships/hyperlink" Target="mailto:erdf-grdf-sregsudouest-moabt81@erdf-grdf.fr" TargetMode="External"/><Relationship Id="rId61" Type="http://schemas.openxmlformats.org/officeDocument/2006/relationships/hyperlink" Target="mailto:erdf-grdf-sregsudouest-moabt81@erdf-grdf.fr" TargetMode="External"/><Relationship Id="rId82" Type="http://schemas.openxmlformats.org/officeDocument/2006/relationships/hyperlink" Target="mailto:erdf-grdf-sregsudouest-moabt81@erdf-grdf.fr" TargetMode="External"/><Relationship Id="rId19" Type="http://schemas.openxmlformats.org/officeDocument/2006/relationships/hyperlink" Target="mailto:erdf-grdf-sregsudouest-moabt12@erdf-grdf.fr" TargetMode="External"/><Relationship Id="rId14" Type="http://schemas.openxmlformats.org/officeDocument/2006/relationships/hyperlink" Target="mailto:erdf-grdf-sregsudouest-moabt12@erdf-grdf.fr" TargetMode="External"/><Relationship Id="rId30" Type="http://schemas.openxmlformats.org/officeDocument/2006/relationships/hyperlink" Target="mailto:erdf-grdf-sregsudouest-moabt81@erdf-grdf.fr" TargetMode="External"/><Relationship Id="rId35" Type="http://schemas.openxmlformats.org/officeDocument/2006/relationships/hyperlink" Target="mailto:erdf-grdf-sregsudouest-moabt81@erdf-grdf.fr" TargetMode="External"/><Relationship Id="rId56" Type="http://schemas.openxmlformats.org/officeDocument/2006/relationships/hyperlink" Target="mailto:erdf-grdf-sregsudouest-moabt81@erdf-grdf.fr" TargetMode="External"/><Relationship Id="rId77" Type="http://schemas.openxmlformats.org/officeDocument/2006/relationships/hyperlink" Target="mailto:erdf-grdf-sregsudouest-moabt81@erdf-grdf.fr" TargetMode="External"/><Relationship Id="rId100" Type="http://schemas.openxmlformats.org/officeDocument/2006/relationships/hyperlink" Target="mailto:erdf-grdf-sregsudouest-moabt81@erdf-grdf.fr" TargetMode="External"/><Relationship Id="rId105" Type="http://schemas.openxmlformats.org/officeDocument/2006/relationships/hyperlink" Target="mailto:erdf-grdf-sregsudouest-moabt81@erdf-grdf.fr" TargetMode="External"/><Relationship Id="rId126" Type="http://schemas.openxmlformats.org/officeDocument/2006/relationships/hyperlink" Target="mailto:erdf-grdf-sregsudouest-moabt81@erdf-grdf.fr" TargetMode="External"/><Relationship Id="rId147" Type="http://schemas.openxmlformats.org/officeDocument/2006/relationships/hyperlink" Target="mailto:erdf-grdf-sregsudouest-moabt81@erdf-grdf.fr" TargetMode="External"/><Relationship Id="rId8" Type="http://schemas.openxmlformats.org/officeDocument/2006/relationships/hyperlink" Target="mailto:erdf-grdf-sregsudouest-moabt12@erdf-grdf.fr" TargetMode="External"/><Relationship Id="rId51" Type="http://schemas.openxmlformats.org/officeDocument/2006/relationships/hyperlink" Target="mailto:erdf-grdf-sregsudouest-moabt81@erdf-grdf.fr" TargetMode="External"/><Relationship Id="rId72" Type="http://schemas.openxmlformats.org/officeDocument/2006/relationships/hyperlink" Target="mailto:erdf-grdf-sregsudouest-moabt81@erdf-grdf.fr" TargetMode="External"/><Relationship Id="rId93" Type="http://schemas.openxmlformats.org/officeDocument/2006/relationships/hyperlink" Target="mailto:erdf-grdf-sregsudouest-moabt81@erdf-grdf.fr" TargetMode="External"/><Relationship Id="rId98" Type="http://schemas.openxmlformats.org/officeDocument/2006/relationships/hyperlink" Target="mailto:erdf-grdf-sregsudouest-moabt81@erdf-grdf.fr" TargetMode="External"/><Relationship Id="rId121" Type="http://schemas.openxmlformats.org/officeDocument/2006/relationships/hyperlink" Target="mailto:erdf-grdf-sregsudouest-moabt81@erdf-grdf.fr" TargetMode="External"/><Relationship Id="rId142" Type="http://schemas.openxmlformats.org/officeDocument/2006/relationships/hyperlink" Target="mailto:erdf-grdf-sregsudouest-moabt81@erdf-grdf.fr" TargetMode="External"/></Relationships>
</file>

<file path=xl/worksheets/_rels/sheet17.xml.rels><?xml version="1.0" encoding="UTF-8" standalone="yes"?>
<Relationships xmlns="http://schemas.openxmlformats.org/package/2006/relationships"><Relationship Id="rId117" Type="http://schemas.openxmlformats.org/officeDocument/2006/relationships/hyperlink" Target="mailto:erdf-grdf-sregsudouest-moabt12@erdf-grdf.fr" TargetMode="External"/><Relationship Id="rId299" Type="http://schemas.openxmlformats.org/officeDocument/2006/relationships/hyperlink" Target="mailto:erdf-grdf-sregsudouest-moabt81@erdf-grdf.fr" TargetMode="External"/><Relationship Id="rId21" Type="http://schemas.openxmlformats.org/officeDocument/2006/relationships/hyperlink" Target="mailto:erdf-grdf-sregsudouest-moabt12@erdf-grdf.fr" TargetMode="External"/><Relationship Id="rId63" Type="http://schemas.openxmlformats.org/officeDocument/2006/relationships/hyperlink" Target="mailto:erdf-grdf-sregsudouest-moabt12@erdf-grdf.fr" TargetMode="External"/><Relationship Id="rId159" Type="http://schemas.openxmlformats.org/officeDocument/2006/relationships/hyperlink" Target="mailto:erdf-grdf-sregsudouest-moabt12@erdf-grdf.fr" TargetMode="External"/><Relationship Id="rId324" Type="http://schemas.openxmlformats.org/officeDocument/2006/relationships/hyperlink" Target="mailto:erdf-grdf-sregsudouest-moabt81@erdf-grdf.fr" TargetMode="External"/><Relationship Id="rId366" Type="http://schemas.openxmlformats.org/officeDocument/2006/relationships/hyperlink" Target="mailto:erdf-grdf-sregsudouest-moabt81@erdf-grdf.fr" TargetMode="External"/><Relationship Id="rId531" Type="http://schemas.openxmlformats.org/officeDocument/2006/relationships/hyperlink" Target="mailto:mairie-montaigu.de.quercy@info82.com" TargetMode="External"/><Relationship Id="rId573" Type="http://schemas.openxmlformats.org/officeDocument/2006/relationships/hyperlink" Target="mailto:mairie-de-verfeil-sur-seye@wanadoo.fr" TargetMode="External"/><Relationship Id="rId629" Type="http://schemas.openxmlformats.org/officeDocument/2006/relationships/hyperlink" Target="mailto:commune-de-bruniquel@wanadoo.fr" TargetMode="External"/><Relationship Id="rId170" Type="http://schemas.openxmlformats.org/officeDocument/2006/relationships/hyperlink" Target="mailto:erdf-grdf-sregsudouest-moabt12@erdf-grdf.fr" TargetMode="External"/><Relationship Id="rId226" Type="http://schemas.openxmlformats.org/officeDocument/2006/relationships/hyperlink" Target="mailto:erdf-grdf-sregsudouest-moabt48@erdf-grdf.fr" TargetMode="External"/><Relationship Id="rId433" Type="http://schemas.openxmlformats.org/officeDocument/2006/relationships/hyperlink" Target="mailto:erdf-grdf-sregsudouest-moabt81@erdf-grdf.fr" TargetMode="External"/><Relationship Id="rId268" Type="http://schemas.openxmlformats.org/officeDocument/2006/relationships/hyperlink" Target="mailto:erdf-grdf-sregsudouest-moabt48@erdf-grdf.fr" TargetMode="External"/><Relationship Id="rId475" Type="http://schemas.openxmlformats.org/officeDocument/2006/relationships/hyperlink" Target="mailto:mairie-campsas@info82.com" TargetMode="External"/><Relationship Id="rId32" Type="http://schemas.openxmlformats.org/officeDocument/2006/relationships/hyperlink" Target="mailto:erdf-grdf-sregsudouest-moabt12@erdf-grdf.fr" TargetMode="External"/><Relationship Id="rId74" Type="http://schemas.openxmlformats.org/officeDocument/2006/relationships/hyperlink" Target="mailto:erdf-grdf-sregsudouest-moabt12@erdf-grdf.fr" TargetMode="External"/><Relationship Id="rId128" Type="http://schemas.openxmlformats.org/officeDocument/2006/relationships/hyperlink" Target="mailto:erdf-grdf-sregsudouest-moabt12@erdf-grdf.fr" TargetMode="External"/><Relationship Id="rId335" Type="http://schemas.openxmlformats.org/officeDocument/2006/relationships/hyperlink" Target="mailto:erdf-grdf-sregsudouest-moabt81@erdf-grdf.fr" TargetMode="External"/><Relationship Id="rId377" Type="http://schemas.openxmlformats.org/officeDocument/2006/relationships/hyperlink" Target="mailto:erdf-grdf-sregsudouest-moabt81@erdf-grdf.fr" TargetMode="External"/><Relationship Id="rId500" Type="http://schemas.openxmlformats.org/officeDocument/2006/relationships/hyperlink" Target="mailto:mairie-goas@info82.com" TargetMode="External"/><Relationship Id="rId542" Type="http://schemas.openxmlformats.org/officeDocument/2006/relationships/hyperlink" Target="mailto:mairie.orgueil@wanadoo.fr" TargetMode="External"/><Relationship Id="rId584" Type="http://schemas.openxmlformats.org/officeDocument/2006/relationships/hyperlink" Target="mailto:mairie@ville-castelsarrasin.fr" TargetMode="External"/><Relationship Id="rId5" Type="http://schemas.openxmlformats.org/officeDocument/2006/relationships/printerSettings" Target="../printerSettings/printerSettings30.bin"/><Relationship Id="rId181" Type="http://schemas.openxmlformats.org/officeDocument/2006/relationships/hyperlink" Target="mailto:erdf-grdf-sregsudouest-moabt12@erdf-grdf.fr" TargetMode="External"/><Relationship Id="rId237" Type="http://schemas.openxmlformats.org/officeDocument/2006/relationships/hyperlink" Target="mailto:erdf-grdf-sregsudouest-moabt48@erdf-grdf.fr" TargetMode="External"/><Relationship Id="rId402" Type="http://schemas.openxmlformats.org/officeDocument/2006/relationships/hyperlink" Target="mailto:erdf-grdf-sregsudouest-moabt81@erdf-grdf.fr" TargetMode="External"/><Relationship Id="rId279" Type="http://schemas.openxmlformats.org/officeDocument/2006/relationships/hyperlink" Target="mailto:erdf-grdf-sregsudouest-moabt81@erdf-grdf.fr" TargetMode="External"/><Relationship Id="rId444" Type="http://schemas.openxmlformats.org/officeDocument/2006/relationships/hyperlink" Target="mailto:erdf-grdf-sregsudouest-moabt81@erdf-grdf.fr" TargetMode="External"/><Relationship Id="rId486" Type="http://schemas.openxmlformats.org/officeDocument/2006/relationships/hyperlink" Target="mailto:mairie-coutures@info82.com" TargetMode="External"/><Relationship Id="rId43" Type="http://schemas.openxmlformats.org/officeDocument/2006/relationships/hyperlink" Target="mailto:erdf-grdf-sregsudouest-moabt12@erdf-grdf.fr" TargetMode="External"/><Relationship Id="rId139" Type="http://schemas.openxmlformats.org/officeDocument/2006/relationships/hyperlink" Target="mailto:erdf-grdf-sregsudouest-moabt12@erdf-grdf.fr" TargetMode="External"/><Relationship Id="rId290" Type="http://schemas.openxmlformats.org/officeDocument/2006/relationships/hyperlink" Target="mailto:erdf-grdf-sregsudouest-moabt81@erdf-grdf.fr" TargetMode="External"/><Relationship Id="rId304" Type="http://schemas.openxmlformats.org/officeDocument/2006/relationships/hyperlink" Target="mailto:erdf-grdf-sregsudouest-moabt81@erdf-grdf.fr" TargetMode="External"/><Relationship Id="rId346" Type="http://schemas.openxmlformats.org/officeDocument/2006/relationships/hyperlink" Target="mailto:erdf-grdf-sregsudouest-moabt81@erdf-grdf.fr" TargetMode="External"/><Relationship Id="rId388" Type="http://schemas.openxmlformats.org/officeDocument/2006/relationships/hyperlink" Target="mailto:erdf-grdf-sregsudouest-moabt81@erdf-grdf.fr" TargetMode="External"/><Relationship Id="rId511" Type="http://schemas.openxmlformats.org/officeDocument/2006/relationships/hyperlink" Target="mailto:mairie-larrazet@info82.com" TargetMode="External"/><Relationship Id="rId553" Type="http://schemas.openxmlformats.org/officeDocument/2006/relationships/hyperlink" Target="mailto:mairie-saint.antonin.noble.val@info82.com" TargetMode="External"/><Relationship Id="rId609" Type="http://schemas.openxmlformats.org/officeDocument/2006/relationships/hyperlink" Target="mailto:mairie-saint.michel@info82.com" TargetMode="External"/><Relationship Id="rId85" Type="http://schemas.openxmlformats.org/officeDocument/2006/relationships/hyperlink" Target="mailto:erdf-grdf-sregsudouest-moabt12@erdf-grdf.fr" TargetMode="External"/><Relationship Id="rId150" Type="http://schemas.openxmlformats.org/officeDocument/2006/relationships/hyperlink" Target="mailto:erdf-grdf-sregsudouest-moabt12@erdf-grdf.fr" TargetMode="External"/><Relationship Id="rId192" Type="http://schemas.openxmlformats.org/officeDocument/2006/relationships/hyperlink" Target="mailto:erdf-grdf-sregsudouest-moabt48@erdf-grdf.fr" TargetMode="External"/><Relationship Id="rId206" Type="http://schemas.openxmlformats.org/officeDocument/2006/relationships/hyperlink" Target="mailto:erdf-grdf-sregsudouest-moabt48@erdf-grdf.fr" TargetMode="External"/><Relationship Id="rId413" Type="http://schemas.openxmlformats.org/officeDocument/2006/relationships/hyperlink" Target="mailto:erdf-grdf-sregsudouest-moabt81@erdf-grdf.fr" TargetMode="External"/><Relationship Id="rId595" Type="http://schemas.openxmlformats.org/officeDocument/2006/relationships/hyperlink" Target="mailto:ville-durfort@info82.com" TargetMode="External"/><Relationship Id="rId248" Type="http://schemas.openxmlformats.org/officeDocument/2006/relationships/hyperlink" Target="mailto:erdf-grdf-sregsudouest-moabt48@erdf-grdf.fr" TargetMode="External"/><Relationship Id="rId455" Type="http://schemas.openxmlformats.org/officeDocument/2006/relationships/hyperlink" Target="mailto:erdf-grdf-sregsudouest-moabt48@erdf-grdf.fr" TargetMode="External"/><Relationship Id="rId497" Type="http://schemas.openxmlformats.org/officeDocument/2006/relationships/hyperlink" Target="mailto:mairie-gensac@info82.com" TargetMode="External"/><Relationship Id="rId620" Type="http://schemas.openxmlformats.org/officeDocument/2006/relationships/hyperlink" Target="mailto:gerard.crais@educagri.fr)" TargetMode="External"/><Relationship Id="rId12" Type="http://schemas.openxmlformats.org/officeDocument/2006/relationships/hyperlink" Target="mailto:erdf-grdf-sregsudouest-moabt12@erdf-grdf.fr" TargetMode="External"/><Relationship Id="rId108" Type="http://schemas.openxmlformats.org/officeDocument/2006/relationships/hyperlink" Target="mailto:erdf-grdf-sregsudouest-moabt12@erdf-grdf.fr" TargetMode="External"/><Relationship Id="rId315" Type="http://schemas.openxmlformats.org/officeDocument/2006/relationships/hyperlink" Target="mailto:erdf-grdf-sregsudouest-moabt81@erdf-grdf.fr" TargetMode="External"/><Relationship Id="rId357" Type="http://schemas.openxmlformats.org/officeDocument/2006/relationships/hyperlink" Target="mailto:erdf-grdf-sregsudouest-moabt81@erdf-grdf.fr" TargetMode="External"/><Relationship Id="rId522" Type="http://schemas.openxmlformats.org/officeDocument/2006/relationships/hyperlink" Target="mailto:mairie-merles@info82.com" TargetMode="External"/><Relationship Id="rId54" Type="http://schemas.openxmlformats.org/officeDocument/2006/relationships/hyperlink" Target="mailto:erdf-grdf-sregsudouest-moabt12@erdf-grdf.fr" TargetMode="External"/><Relationship Id="rId96" Type="http://schemas.openxmlformats.org/officeDocument/2006/relationships/hyperlink" Target="mailto:erdf-grdf-sregsudouest-moabt12@erdf-grdf.fr" TargetMode="External"/><Relationship Id="rId161" Type="http://schemas.openxmlformats.org/officeDocument/2006/relationships/hyperlink" Target="mailto:erdf-grdf-sregsudouest-moabt12@erdf-grdf.fr" TargetMode="External"/><Relationship Id="rId217" Type="http://schemas.openxmlformats.org/officeDocument/2006/relationships/hyperlink" Target="mailto:erdf-grdf-sregsudouest-moabt48@erdf-grdf.fr" TargetMode="External"/><Relationship Id="rId399" Type="http://schemas.openxmlformats.org/officeDocument/2006/relationships/hyperlink" Target="mailto:erdf-grdf-sregsudouest-moabt81@erdf-grdf.fr" TargetMode="External"/><Relationship Id="rId564" Type="http://schemas.openxmlformats.org/officeDocument/2006/relationships/hyperlink" Target="mailto:mairie-la.salvetat.belmontet@info82.com" TargetMode="External"/><Relationship Id="rId259" Type="http://schemas.openxmlformats.org/officeDocument/2006/relationships/hyperlink" Target="mailto:erdf-grdf-sregsudouest-moabt48@erdf-grdf.fr" TargetMode="External"/><Relationship Id="rId424" Type="http://schemas.openxmlformats.org/officeDocument/2006/relationships/hyperlink" Target="mailto:erdf-grdf-sregsudouest-moabt81@erdf-grdf.fr" TargetMode="External"/><Relationship Id="rId466" Type="http://schemas.openxmlformats.org/officeDocument/2006/relationships/hyperlink" Target="mailto:mairie-beaupuy@info82.com" TargetMode="External"/><Relationship Id="rId631" Type="http://schemas.openxmlformats.org/officeDocument/2006/relationships/printerSettings" Target="../printerSettings/printerSettings31.bin"/><Relationship Id="rId23" Type="http://schemas.openxmlformats.org/officeDocument/2006/relationships/hyperlink" Target="mailto:erdf-grdf-sregsudouest-moabt12@erdf-grdf.fr" TargetMode="External"/><Relationship Id="rId119" Type="http://schemas.openxmlformats.org/officeDocument/2006/relationships/hyperlink" Target="mailto:erdf-grdf-sregsudouest-moabt12@erdf-grdf.fr" TargetMode="External"/><Relationship Id="rId270" Type="http://schemas.openxmlformats.org/officeDocument/2006/relationships/hyperlink" Target="mailto:erdf-grdf-sregsudouest-moabt48@erdf-grdf.fr" TargetMode="External"/><Relationship Id="rId326" Type="http://schemas.openxmlformats.org/officeDocument/2006/relationships/hyperlink" Target="mailto:erdf-grdf-sregsudouest-moabt81@erdf-grdf.fr" TargetMode="External"/><Relationship Id="rId533" Type="http://schemas.openxmlformats.org/officeDocument/2006/relationships/hyperlink" Target="mailto:webmaster@ville-montauban.fr" TargetMode="External"/><Relationship Id="rId65" Type="http://schemas.openxmlformats.org/officeDocument/2006/relationships/hyperlink" Target="mailto:erdf-grdf-sregsudouest-moabt12@erdf-grdf.fr" TargetMode="External"/><Relationship Id="rId130" Type="http://schemas.openxmlformats.org/officeDocument/2006/relationships/hyperlink" Target="mailto:erdf-grdf-sregsudouest-moabt12@erdf-grdf.fr" TargetMode="External"/><Relationship Id="rId368" Type="http://schemas.openxmlformats.org/officeDocument/2006/relationships/hyperlink" Target="mailto:erdf-grdf-sregsudouest-moabt81@erdf-grdf.fr" TargetMode="External"/><Relationship Id="rId575" Type="http://schemas.openxmlformats.org/officeDocument/2006/relationships/hyperlink" Target="mailto:mairie-villebrumier@info82.com" TargetMode="External"/><Relationship Id="rId172" Type="http://schemas.openxmlformats.org/officeDocument/2006/relationships/hyperlink" Target="mailto:erdf-grdf-sregsudouest-moabt12@erdf-grdf.fr" TargetMode="External"/><Relationship Id="rId228" Type="http://schemas.openxmlformats.org/officeDocument/2006/relationships/hyperlink" Target="mailto:erdf-grdf-sregsudouest-moabt48@erdf-grdf.fr" TargetMode="External"/><Relationship Id="rId435" Type="http://schemas.openxmlformats.org/officeDocument/2006/relationships/hyperlink" Target="mailto:erdf-grdf-sregsudouest-moabt81@erdf-grdf.fr" TargetMode="External"/><Relationship Id="rId477" Type="http://schemas.openxmlformats.org/officeDocument/2006/relationships/hyperlink" Target="mailto:mairie-castelferrus@info82.com" TargetMode="External"/><Relationship Id="rId600" Type="http://schemas.openxmlformats.org/officeDocument/2006/relationships/hyperlink" Target="mailto:mairie-lacourt.saint.pierre@info82.com" TargetMode="External"/><Relationship Id="rId281" Type="http://schemas.openxmlformats.org/officeDocument/2006/relationships/hyperlink" Target="mailto:erdf-grdf-sregsudouest-moabt81@erdf-grdf.fr" TargetMode="External"/><Relationship Id="rId337" Type="http://schemas.openxmlformats.org/officeDocument/2006/relationships/hyperlink" Target="mailto:erdf-grdf-sregsudouest-moabt81@erdf-grdf.fr" TargetMode="External"/><Relationship Id="rId502" Type="http://schemas.openxmlformats.org/officeDocument/2006/relationships/hyperlink" Target="mailto:com.lhonordecos@wanadoo.fr" TargetMode="External"/><Relationship Id="rId34" Type="http://schemas.openxmlformats.org/officeDocument/2006/relationships/hyperlink" Target="mailto:erdf-grdf-sregsudouest-moabt12@erdf-grdf.fr" TargetMode="External"/><Relationship Id="rId76" Type="http://schemas.openxmlformats.org/officeDocument/2006/relationships/hyperlink" Target="mailto:erdf-grdf-sregsudouest-moabt12@erdf-grdf.fr" TargetMode="External"/><Relationship Id="rId141" Type="http://schemas.openxmlformats.org/officeDocument/2006/relationships/hyperlink" Target="mailto:erdf-grdf-sregsudouest-moabt12@erdf-grdf.fr" TargetMode="External"/><Relationship Id="rId379" Type="http://schemas.openxmlformats.org/officeDocument/2006/relationships/hyperlink" Target="mailto:erdf-grdf-sregsudouest-moabt81@erdf-grdf.fr" TargetMode="External"/><Relationship Id="rId544" Type="http://schemas.openxmlformats.org/officeDocument/2006/relationships/hyperlink" Target="mailto:mairie-pompignan@info82.com" TargetMode="External"/><Relationship Id="rId586" Type="http://schemas.openxmlformats.org/officeDocument/2006/relationships/hyperlink" Target="mailto:mairie.ginals.82@orange.fr" TargetMode="External"/><Relationship Id="rId7" Type="http://schemas.openxmlformats.org/officeDocument/2006/relationships/hyperlink" Target="mailto:erdf-grdf-sregsudouest-moabt12@erdf-grdf.fr" TargetMode="External"/><Relationship Id="rId183" Type="http://schemas.openxmlformats.org/officeDocument/2006/relationships/hyperlink" Target="mailto:erdf-grdf-sregsudouest-moabt12@erdf-grdf.fr" TargetMode="External"/><Relationship Id="rId239" Type="http://schemas.openxmlformats.org/officeDocument/2006/relationships/hyperlink" Target="mailto:erdf-grdf-sregsudouest-moabt48@erdf-grdf.fr" TargetMode="External"/><Relationship Id="rId390" Type="http://schemas.openxmlformats.org/officeDocument/2006/relationships/hyperlink" Target="mailto:erdf-grdf-sregsudouest-moabt81@erdf-grdf.fr" TargetMode="External"/><Relationship Id="rId404" Type="http://schemas.openxmlformats.org/officeDocument/2006/relationships/hyperlink" Target="mailto:erdf-grdf-sregsudouest-moabt81@erdf-grdf.fr" TargetMode="External"/><Relationship Id="rId446" Type="http://schemas.openxmlformats.org/officeDocument/2006/relationships/hyperlink" Target="mailto:erdf-grdf-sregsudouest-moabt81@erdf-grdf.fr" TargetMode="External"/><Relationship Id="rId611" Type="http://schemas.openxmlformats.org/officeDocument/2006/relationships/hyperlink" Target="mailto:mairie-de-st-porquier@wanadoo.fr" TargetMode="External"/><Relationship Id="rId250" Type="http://schemas.openxmlformats.org/officeDocument/2006/relationships/hyperlink" Target="mailto:erdf-grdf-sregsudouest-moabt48@erdf-grdf.fr" TargetMode="External"/><Relationship Id="rId292" Type="http://schemas.openxmlformats.org/officeDocument/2006/relationships/hyperlink" Target="mailto:erdf-grdf-sregsudouest-moabt81@erdf-grdf.fr" TargetMode="External"/><Relationship Id="rId306" Type="http://schemas.openxmlformats.org/officeDocument/2006/relationships/hyperlink" Target="mailto:erdf-grdf-sregsudouest-moabt81@erdf-grdf.fr" TargetMode="External"/><Relationship Id="rId488" Type="http://schemas.openxmlformats.org/officeDocument/2006/relationships/hyperlink" Target="mailto:ville-durfort@info82.com" TargetMode="External"/><Relationship Id="rId45" Type="http://schemas.openxmlformats.org/officeDocument/2006/relationships/hyperlink" Target="mailto:erdf-grdf-sregsudouest-moabt12@erdf-grdf.fr" TargetMode="External"/><Relationship Id="rId87" Type="http://schemas.openxmlformats.org/officeDocument/2006/relationships/hyperlink" Target="mailto:erdf-grdf-sregsudouest-moabt12@erdf-grdf.fr" TargetMode="External"/><Relationship Id="rId110" Type="http://schemas.openxmlformats.org/officeDocument/2006/relationships/hyperlink" Target="mailto:erdf-grdf-sregsudouest-moabt12@erdf-grdf.fr" TargetMode="External"/><Relationship Id="rId348" Type="http://schemas.openxmlformats.org/officeDocument/2006/relationships/hyperlink" Target="mailto:erdf-grdf-sregsudouest-moabt81@erdf-grdf.fr" TargetMode="External"/><Relationship Id="rId513" Type="http://schemas.openxmlformats.org/officeDocument/2006/relationships/hyperlink" Target="mailto:mairie-lavaurette@info82.com" TargetMode="External"/><Relationship Id="rId555" Type="http://schemas.openxmlformats.org/officeDocument/2006/relationships/hyperlink" Target="mailto:mairie-saint.etienne.de.tulmont@info82.com" TargetMode="External"/><Relationship Id="rId597" Type="http://schemas.openxmlformats.org/officeDocument/2006/relationships/hyperlink" Target="mailto:mairie-goudourville@info82.com" TargetMode="External"/><Relationship Id="rId152" Type="http://schemas.openxmlformats.org/officeDocument/2006/relationships/hyperlink" Target="mailto:erdf-grdf-sregsudouest-moabt12@erdf-grdf.fr" TargetMode="External"/><Relationship Id="rId194" Type="http://schemas.openxmlformats.org/officeDocument/2006/relationships/hyperlink" Target="mailto:erdf-grdf-sregsudouest-moabt48@erdf-grdf.fr" TargetMode="External"/><Relationship Id="rId208" Type="http://schemas.openxmlformats.org/officeDocument/2006/relationships/hyperlink" Target="mailto:erdf-grdf-sregsudouest-moabt48@erdf-grdf.fr" TargetMode="External"/><Relationship Id="rId415" Type="http://schemas.openxmlformats.org/officeDocument/2006/relationships/hyperlink" Target="mailto:erdf-grdf-sregsudouest-moabt81@erdf-grdf.fr" TargetMode="External"/><Relationship Id="rId457" Type="http://schemas.openxmlformats.org/officeDocument/2006/relationships/hyperlink" Target="mailto:erdf-grdf-sregsudouest-moabt48@erdf-grdf.fr" TargetMode="External"/><Relationship Id="rId622" Type="http://schemas.openxmlformats.org/officeDocument/2006/relationships/hyperlink" Target="mailto:didier.marty@wanadoo.fr" TargetMode="External"/><Relationship Id="rId261" Type="http://schemas.openxmlformats.org/officeDocument/2006/relationships/hyperlink" Target="mailto:erdf-grdf-sregsudouest-moabt48@erdf-grdf.fr" TargetMode="External"/><Relationship Id="rId499" Type="http://schemas.openxmlformats.org/officeDocument/2006/relationships/hyperlink" Target="mailto:mairie-glatens@info82.com" TargetMode="External"/><Relationship Id="rId14" Type="http://schemas.openxmlformats.org/officeDocument/2006/relationships/hyperlink" Target="mailto:erdf-grdf-sregsudouest-moabt12@erdf-grdf.fr" TargetMode="External"/><Relationship Id="rId56" Type="http://schemas.openxmlformats.org/officeDocument/2006/relationships/hyperlink" Target="mailto:erdf-grdf-sregsudouest-moabt12@erdf-grdf.fr" TargetMode="External"/><Relationship Id="rId317" Type="http://schemas.openxmlformats.org/officeDocument/2006/relationships/hyperlink" Target="mailto:erdf-grdf-sregsudouest-moabt81@erdf-grdf.fr" TargetMode="External"/><Relationship Id="rId359" Type="http://schemas.openxmlformats.org/officeDocument/2006/relationships/hyperlink" Target="mailto:erdf-grdf-sregsudouest-moabt81@erdf-grdf.fr" TargetMode="External"/><Relationship Id="rId524" Type="http://schemas.openxmlformats.org/officeDocument/2006/relationships/hyperlink" Target="mailto:mairie-miramont.de.quercy@info82.com" TargetMode="External"/><Relationship Id="rId566" Type="http://schemas.openxmlformats.org/officeDocument/2006/relationships/hyperlink" Target="mailto:mairie-savenes@info82.com" TargetMode="External"/><Relationship Id="rId98" Type="http://schemas.openxmlformats.org/officeDocument/2006/relationships/hyperlink" Target="mailto:erdf-grdf-sregsudouest-moabt12@erdf-grdf.fr" TargetMode="External"/><Relationship Id="rId121" Type="http://schemas.openxmlformats.org/officeDocument/2006/relationships/hyperlink" Target="mailto:erdf-grdf-sregsudouest-moabt12@erdf-grdf.fr" TargetMode="External"/><Relationship Id="rId163" Type="http://schemas.openxmlformats.org/officeDocument/2006/relationships/hyperlink" Target="mailto:erdf-grdf-sregsudouest-moabt12@erdf-grdf.fr" TargetMode="External"/><Relationship Id="rId219" Type="http://schemas.openxmlformats.org/officeDocument/2006/relationships/hyperlink" Target="mailto:erdf-grdf-sregsudouest-moabt48@erdf-grdf.fr" TargetMode="External"/><Relationship Id="rId370" Type="http://schemas.openxmlformats.org/officeDocument/2006/relationships/hyperlink" Target="mailto:erdf-grdf-sregsudouest-moabt81@erdf-grdf.fr" TargetMode="External"/><Relationship Id="rId426" Type="http://schemas.openxmlformats.org/officeDocument/2006/relationships/hyperlink" Target="mailto:erdf-grdf-sregsudouest-moabt81@erdf-grdf.fr" TargetMode="External"/><Relationship Id="rId230" Type="http://schemas.openxmlformats.org/officeDocument/2006/relationships/hyperlink" Target="mailto:erdf-grdf-sregsudouest-moabt48@erdf-grdf.fr" TargetMode="External"/><Relationship Id="rId468" Type="http://schemas.openxmlformats.org/officeDocument/2006/relationships/hyperlink" Target="mailto:mairie-belveze@info82.com" TargetMode="External"/><Relationship Id="rId25" Type="http://schemas.openxmlformats.org/officeDocument/2006/relationships/hyperlink" Target="mailto:erdf-grdf-sregsudouest-moabt12@erdf-grdf.fr" TargetMode="External"/><Relationship Id="rId67" Type="http://schemas.openxmlformats.org/officeDocument/2006/relationships/hyperlink" Target="mailto:erdf-grdf-sregsudouest-moabt12@erdf-grdf.fr" TargetMode="External"/><Relationship Id="rId272" Type="http://schemas.openxmlformats.org/officeDocument/2006/relationships/hyperlink" Target="mailto:erdf-grdf-sregsudouest-moabt48@erdf-grdf.fr" TargetMode="External"/><Relationship Id="rId328" Type="http://schemas.openxmlformats.org/officeDocument/2006/relationships/hyperlink" Target="mailto:erdf-grdf-sregsudouest-moabt81@erdf-grdf.fr" TargetMode="External"/><Relationship Id="rId535" Type="http://schemas.openxmlformats.org/officeDocument/2006/relationships/hyperlink" Target="mailto:mairie-montech@info82.com" TargetMode="External"/><Relationship Id="rId577" Type="http://schemas.openxmlformats.org/officeDocument/2006/relationships/hyperlink" Target="mailto:mairie-cordes.tolosannes@info82.com" TargetMode="External"/><Relationship Id="rId132" Type="http://schemas.openxmlformats.org/officeDocument/2006/relationships/hyperlink" Target="mailto:erdf-grdf-sregsudouest-moabt12@erdf-grdf.fr" TargetMode="External"/><Relationship Id="rId174" Type="http://schemas.openxmlformats.org/officeDocument/2006/relationships/hyperlink" Target="mailto:erdf-grdf-sregsudouest-moabt12@erdf-grdf.fr" TargetMode="External"/><Relationship Id="rId381" Type="http://schemas.openxmlformats.org/officeDocument/2006/relationships/hyperlink" Target="mailto:erdf-grdf-sregsudouest-moabt81@erdf-grdf.fr" TargetMode="External"/><Relationship Id="rId602" Type="http://schemas.openxmlformats.org/officeDocument/2006/relationships/hyperlink" Target="mailto:mairie-leojac.bellegarde@info82.com" TargetMode="External"/><Relationship Id="rId241" Type="http://schemas.openxmlformats.org/officeDocument/2006/relationships/hyperlink" Target="mailto:erdf-grdf-sregsudouest-moabt48@erdf-grdf.fr" TargetMode="External"/><Relationship Id="rId437" Type="http://schemas.openxmlformats.org/officeDocument/2006/relationships/hyperlink" Target="mailto:erdf-grdf-sregsudouest-moabt81@erdf-grdf.fr" TargetMode="External"/><Relationship Id="rId479" Type="http://schemas.openxmlformats.org/officeDocument/2006/relationships/hyperlink" Target="mailto:mairie-castelsagrat@info82.com" TargetMode="External"/><Relationship Id="rId36" Type="http://schemas.openxmlformats.org/officeDocument/2006/relationships/hyperlink" Target="mailto:erdf-grdf-sregsudouest-moabt12@erdf-grdf.fr" TargetMode="External"/><Relationship Id="rId283" Type="http://schemas.openxmlformats.org/officeDocument/2006/relationships/hyperlink" Target="mailto:erdf-grdf-sregsudouest-moabt81@erdf-grdf.fr" TargetMode="External"/><Relationship Id="rId339" Type="http://schemas.openxmlformats.org/officeDocument/2006/relationships/hyperlink" Target="mailto:erdf-grdf-sregsudouest-moabt81@erdf-grdf.fr" TargetMode="External"/><Relationship Id="rId490" Type="http://schemas.openxmlformats.org/officeDocument/2006/relationships/hyperlink" Target="mailto:mairie-espalais@info82.com" TargetMode="External"/><Relationship Id="rId504" Type="http://schemas.openxmlformats.org/officeDocument/2006/relationships/hyperlink" Target="mailto:mairie-labastide.du.temple@info82.com" TargetMode="External"/><Relationship Id="rId546" Type="http://schemas.openxmlformats.org/officeDocument/2006/relationships/hyperlink" Target="mailto:mairie-puycornet@info82.com" TargetMode="External"/><Relationship Id="rId78" Type="http://schemas.openxmlformats.org/officeDocument/2006/relationships/hyperlink" Target="mailto:erdf-grdf-sregsudouest-moabt12@erdf-grdf.fr" TargetMode="External"/><Relationship Id="rId101" Type="http://schemas.openxmlformats.org/officeDocument/2006/relationships/hyperlink" Target="mailto:erdf-grdf-sregsudouest-moabt12@erdf-grdf.fr" TargetMode="External"/><Relationship Id="rId143" Type="http://schemas.openxmlformats.org/officeDocument/2006/relationships/hyperlink" Target="mailto:erdf-grdf-sregsudouest-moabt12@erdf-grdf.fr" TargetMode="External"/><Relationship Id="rId185" Type="http://schemas.openxmlformats.org/officeDocument/2006/relationships/hyperlink" Target="mailto:erdf-grdf-sregsudouest-moabt12@erdf-grdf.fr" TargetMode="External"/><Relationship Id="rId350" Type="http://schemas.openxmlformats.org/officeDocument/2006/relationships/hyperlink" Target="mailto:erdf-grdf-sregsudouest-moabt81@erdf-grdf.fr" TargetMode="External"/><Relationship Id="rId406" Type="http://schemas.openxmlformats.org/officeDocument/2006/relationships/hyperlink" Target="mailto:erdf-grdf-sregsudouest-moabt81@erdf-grdf.fr" TargetMode="External"/><Relationship Id="rId588" Type="http://schemas.openxmlformats.org/officeDocument/2006/relationships/hyperlink" Target="mailto:mairie-monbequi@info82.com" TargetMode="External"/><Relationship Id="rId9" Type="http://schemas.openxmlformats.org/officeDocument/2006/relationships/hyperlink" Target="mailto:erdf-grdf-sregsudouest-moabt12@erdf-grdf.fr" TargetMode="External"/><Relationship Id="rId210" Type="http://schemas.openxmlformats.org/officeDocument/2006/relationships/hyperlink" Target="mailto:erdf-grdf-sregsudouest-moabt48@erdf-grdf.fr" TargetMode="External"/><Relationship Id="rId392" Type="http://schemas.openxmlformats.org/officeDocument/2006/relationships/hyperlink" Target="mailto:erdf-grdf-sregsudouest-moabt81@erdf-grdf.fr" TargetMode="External"/><Relationship Id="rId448" Type="http://schemas.openxmlformats.org/officeDocument/2006/relationships/hyperlink" Target="mailto:erdf-grdf-sregsudouest-moabt81@erdf-grdf.fr" TargetMode="External"/><Relationship Id="rId613" Type="http://schemas.openxmlformats.org/officeDocument/2006/relationships/hyperlink" Target="mailto:mairie-sistels@info82.com" TargetMode="External"/><Relationship Id="rId252" Type="http://schemas.openxmlformats.org/officeDocument/2006/relationships/hyperlink" Target="mailto:erdf-grdf-sregsudouest-moabt48@erdf-grdf.fr" TargetMode="External"/><Relationship Id="rId294" Type="http://schemas.openxmlformats.org/officeDocument/2006/relationships/hyperlink" Target="mailto:erdf-grdf-sregsudouest-moabt81@erdf-grdf.fr" TargetMode="External"/><Relationship Id="rId308" Type="http://schemas.openxmlformats.org/officeDocument/2006/relationships/hyperlink" Target="mailto:erdf-grdf-sregsudouest-moabt81@erdf-grdf.fr" TargetMode="External"/><Relationship Id="rId515" Type="http://schemas.openxmlformats.org/officeDocument/2006/relationships/hyperlink" Target="mailto:mairie-loze@info82.com" TargetMode="External"/><Relationship Id="rId47" Type="http://schemas.openxmlformats.org/officeDocument/2006/relationships/hyperlink" Target="mailto:erdf-grdf-sregsudouest-moabt12@erdf-grdf.fr" TargetMode="External"/><Relationship Id="rId89" Type="http://schemas.openxmlformats.org/officeDocument/2006/relationships/hyperlink" Target="mailto:erdf-grdf-sregsudouest-moabt12@erdf-grdf.fr" TargetMode="External"/><Relationship Id="rId112" Type="http://schemas.openxmlformats.org/officeDocument/2006/relationships/hyperlink" Target="mailto:erdf-grdf-sregsudouest-moabt12@erdf-grdf.fr" TargetMode="External"/><Relationship Id="rId154" Type="http://schemas.openxmlformats.org/officeDocument/2006/relationships/hyperlink" Target="mailto:erdf-grdf-sregsudouest-moabt12@erdf-grdf.fr" TargetMode="External"/><Relationship Id="rId361" Type="http://schemas.openxmlformats.org/officeDocument/2006/relationships/hyperlink" Target="mailto:erdf-grdf-sregsudouest-moabt81@erdf-grdf.fr" TargetMode="External"/><Relationship Id="rId557" Type="http://schemas.openxmlformats.org/officeDocument/2006/relationships/hyperlink" Target="mailto:mairie-sainte.juliette@info82.com" TargetMode="External"/><Relationship Id="rId599" Type="http://schemas.openxmlformats.org/officeDocument/2006/relationships/hyperlink" Target="mailto:mairie-grisolles@info82.com" TargetMode="External"/><Relationship Id="rId196" Type="http://schemas.openxmlformats.org/officeDocument/2006/relationships/hyperlink" Target="mailto:erdf-grdf-sregsudouest-moabt48@erdf-grdf.fr" TargetMode="External"/><Relationship Id="rId417" Type="http://schemas.openxmlformats.org/officeDocument/2006/relationships/hyperlink" Target="mailto:erdf-grdf-sregsudouest-moabt81@erdf-grdf.fr" TargetMode="External"/><Relationship Id="rId459" Type="http://schemas.openxmlformats.org/officeDocument/2006/relationships/hyperlink" Target="mailto:mairie-aucamville@info82.com" TargetMode="External"/><Relationship Id="rId624" Type="http://schemas.openxmlformats.org/officeDocument/2006/relationships/hyperlink" Target="mailto:mairie.st.cirq@wanadoo.fr" TargetMode="External"/><Relationship Id="rId16" Type="http://schemas.openxmlformats.org/officeDocument/2006/relationships/hyperlink" Target="mailto:erdf-grdf-sregsudouest-moabt12@erdf-grdf.fr" TargetMode="External"/><Relationship Id="rId221" Type="http://schemas.openxmlformats.org/officeDocument/2006/relationships/hyperlink" Target="mailto:erdf-grdf-sregsudouest-moabt48@erdf-grdf.fr" TargetMode="External"/><Relationship Id="rId263" Type="http://schemas.openxmlformats.org/officeDocument/2006/relationships/hyperlink" Target="mailto:erdf-grdf-sregsudouest-moabt48@erdf-grdf.fr" TargetMode="External"/><Relationship Id="rId319" Type="http://schemas.openxmlformats.org/officeDocument/2006/relationships/hyperlink" Target="mailto:erdf-grdf-sregsudouest-moabt81@erdf-grdf.fr" TargetMode="External"/><Relationship Id="rId470" Type="http://schemas.openxmlformats.org/officeDocument/2006/relationships/hyperlink" Target="mailto:mairie-bioule@info82.com" TargetMode="External"/><Relationship Id="rId526" Type="http://schemas.openxmlformats.org/officeDocument/2006/relationships/hyperlink" Target="mailto:mairie-maubec@info82.com" TargetMode="External"/><Relationship Id="rId58" Type="http://schemas.openxmlformats.org/officeDocument/2006/relationships/hyperlink" Target="mailto:erdf-grdf-sregsudouest-moabt12@erdf-grdf.fr" TargetMode="External"/><Relationship Id="rId123" Type="http://schemas.openxmlformats.org/officeDocument/2006/relationships/hyperlink" Target="mailto:erdf-grdf-sregsudouest-moabt12@erdf-grdf.fr" TargetMode="External"/><Relationship Id="rId330" Type="http://schemas.openxmlformats.org/officeDocument/2006/relationships/hyperlink" Target="mailto:erdf-grdf-sregsudouest-moabt81@erdf-grdf.fr" TargetMode="External"/><Relationship Id="rId568" Type="http://schemas.openxmlformats.org/officeDocument/2006/relationships/hyperlink" Target="mailto:mairie-trejouls@info82.com" TargetMode="External"/><Relationship Id="rId165" Type="http://schemas.openxmlformats.org/officeDocument/2006/relationships/hyperlink" Target="mailto:erdf-grdf-sregsudouest-moabt12@erdf-grdf.fr" TargetMode="External"/><Relationship Id="rId372" Type="http://schemas.openxmlformats.org/officeDocument/2006/relationships/hyperlink" Target="mailto:erdf-grdf-sregsudouest-moabt81@erdf-grdf.fr" TargetMode="External"/><Relationship Id="rId428" Type="http://schemas.openxmlformats.org/officeDocument/2006/relationships/hyperlink" Target="mailto:erdf-grdf-sregsudouest-moabt81@erdf-grdf.fr" TargetMode="External"/><Relationship Id="rId232" Type="http://schemas.openxmlformats.org/officeDocument/2006/relationships/hyperlink" Target="mailto:erdf-grdf-sregsudouest-moabt48@erdf-grdf.fr" TargetMode="External"/><Relationship Id="rId274" Type="http://schemas.openxmlformats.org/officeDocument/2006/relationships/hyperlink" Target="mailto:erdf-grdf-sregsudouest-moabt81@erdf-grdf.fr" TargetMode="External"/><Relationship Id="rId481" Type="http://schemas.openxmlformats.org/officeDocument/2006/relationships/hyperlink" Target="mailto:mairie-cayrac@info82.com" TargetMode="External"/><Relationship Id="rId27" Type="http://schemas.openxmlformats.org/officeDocument/2006/relationships/hyperlink" Target="mailto:erdf-grdf-sregsudouest-moabt12@erdf-grdf.fr" TargetMode="External"/><Relationship Id="rId69" Type="http://schemas.openxmlformats.org/officeDocument/2006/relationships/hyperlink" Target="mailto:erdf-grdf-sregsudouest-moabt12@erdf-grdf.fr" TargetMode="External"/><Relationship Id="rId134" Type="http://schemas.openxmlformats.org/officeDocument/2006/relationships/hyperlink" Target="mailto:erdf-grdf-sregsudouest-moabt12@erdf-grdf.fr" TargetMode="External"/><Relationship Id="rId537" Type="http://schemas.openxmlformats.org/officeDocument/2006/relationships/hyperlink" Target="mailto:mairie-montpezat.de.quercy@info82.com" TargetMode="External"/><Relationship Id="rId579" Type="http://schemas.openxmlformats.org/officeDocument/2006/relationships/hyperlink" Target="mailto:mairie.st-amans-de-pellagal@orange.fr" TargetMode="External"/><Relationship Id="rId80" Type="http://schemas.openxmlformats.org/officeDocument/2006/relationships/hyperlink" Target="mailto:erdf-grdf-sregsudouest-moabt12@erdf-grdf.fr" TargetMode="External"/><Relationship Id="rId176" Type="http://schemas.openxmlformats.org/officeDocument/2006/relationships/hyperlink" Target="mailto:erdf-grdf-sregsudouest-moabt12@erdf-grdf.fr" TargetMode="External"/><Relationship Id="rId341" Type="http://schemas.openxmlformats.org/officeDocument/2006/relationships/hyperlink" Target="mailto:erdf-grdf-sregsudouest-moabt81@erdf-grdf.fr" TargetMode="External"/><Relationship Id="rId383" Type="http://schemas.openxmlformats.org/officeDocument/2006/relationships/hyperlink" Target="mailto:erdf-grdf-sregsudouest-moabt81@erdf-grdf.fr" TargetMode="External"/><Relationship Id="rId439" Type="http://schemas.openxmlformats.org/officeDocument/2006/relationships/hyperlink" Target="mailto:erdf-grdf-sregsudouest-moabt81@erdf-grdf.fr" TargetMode="External"/><Relationship Id="rId590" Type="http://schemas.openxmlformats.org/officeDocument/2006/relationships/hyperlink" Target="mailto:mairie-montfermier@info82.com" TargetMode="External"/><Relationship Id="rId604" Type="http://schemas.openxmlformats.org/officeDocument/2006/relationships/hyperlink" Target="mailto:mairie-lapenche@info82.com" TargetMode="External"/><Relationship Id="rId201" Type="http://schemas.openxmlformats.org/officeDocument/2006/relationships/hyperlink" Target="mailto:erdf-grdf-sregsudouest-moabt48@erdf-grdf.fr" TargetMode="External"/><Relationship Id="rId243" Type="http://schemas.openxmlformats.org/officeDocument/2006/relationships/hyperlink" Target="mailto:erdf-grdf-sregsudouest-moabt48@erdf-grdf.fr" TargetMode="External"/><Relationship Id="rId285" Type="http://schemas.openxmlformats.org/officeDocument/2006/relationships/hyperlink" Target="mailto:erdf-grdf-sregsudouest-moabt81@erdf-grdf.fr" TargetMode="External"/><Relationship Id="rId450" Type="http://schemas.openxmlformats.org/officeDocument/2006/relationships/hyperlink" Target="mailto:erdf-grdf-sregsudouest-moabt12@erdf-grdf.fr" TargetMode="External"/><Relationship Id="rId506" Type="http://schemas.openxmlformats.org/officeDocument/2006/relationships/hyperlink" Target="mailto:mairie-lacourt.saint.pierre@info82.com" TargetMode="External"/><Relationship Id="rId17" Type="http://schemas.openxmlformats.org/officeDocument/2006/relationships/hyperlink" Target="mailto:erdf-grdf-sregsudouest-moabt12@erdf-grdf.fr" TargetMode="External"/><Relationship Id="rId38" Type="http://schemas.openxmlformats.org/officeDocument/2006/relationships/hyperlink" Target="mailto:erdf-grdf-sregsudouest-moabt12@erdf-grdf.fr" TargetMode="External"/><Relationship Id="rId59" Type="http://schemas.openxmlformats.org/officeDocument/2006/relationships/hyperlink" Target="mailto:erdf-grdf-sregsudouest-moabt12@erdf-grdf.fr" TargetMode="External"/><Relationship Id="rId103" Type="http://schemas.openxmlformats.org/officeDocument/2006/relationships/hyperlink" Target="mailto:erdf-grdf-sregsudouest-moabt12@erdf-grdf.fr" TargetMode="External"/><Relationship Id="rId124" Type="http://schemas.openxmlformats.org/officeDocument/2006/relationships/hyperlink" Target="mailto:erdf-grdf-sregsudouest-moabt12@erdf-grdf.fr" TargetMode="External"/><Relationship Id="rId310" Type="http://schemas.openxmlformats.org/officeDocument/2006/relationships/hyperlink" Target="mailto:erdf-grdf-sregsudouest-moabt81@erdf-grdf.fr" TargetMode="External"/><Relationship Id="rId492" Type="http://schemas.openxmlformats.org/officeDocument/2006/relationships/hyperlink" Target="mailto:mairie-faudoas@info82.com" TargetMode="External"/><Relationship Id="rId527" Type="http://schemas.openxmlformats.org/officeDocument/2006/relationships/hyperlink" Target="mailto:mairie-maumusson@info82.com" TargetMode="External"/><Relationship Id="rId548" Type="http://schemas.openxmlformats.org/officeDocument/2006/relationships/hyperlink" Target="mailto:mairie-puygaillard.de.lomagne@info82.com" TargetMode="External"/><Relationship Id="rId569" Type="http://schemas.openxmlformats.org/officeDocument/2006/relationships/hyperlink" Target="mailto:mairie-vaissac@info82.com" TargetMode="External"/><Relationship Id="rId70" Type="http://schemas.openxmlformats.org/officeDocument/2006/relationships/hyperlink" Target="mailto:erdf-grdf-sregsudouest-moabt12@erdf-grdf.fr" TargetMode="External"/><Relationship Id="rId91" Type="http://schemas.openxmlformats.org/officeDocument/2006/relationships/hyperlink" Target="mailto:erdf-grdf-sregsudouest-moabt12@erdf-grdf.fr" TargetMode="External"/><Relationship Id="rId145" Type="http://schemas.openxmlformats.org/officeDocument/2006/relationships/hyperlink" Target="mailto:erdf-grdf-sregsudouest-moabt12@erdf-grdf.fr" TargetMode="External"/><Relationship Id="rId166" Type="http://schemas.openxmlformats.org/officeDocument/2006/relationships/hyperlink" Target="mailto:erdf-grdf-sregsudouest-moabt12@erdf-grdf.fr" TargetMode="External"/><Relationship Id="rId187" Type="http://schemas.openxmlformats.org/officeDocument/2006/relationships/hyperlink" Target="mailto:erdf-grdf-sregsudouest-moabt48@erdf-grdf.fr" TargetMode="External"/><Relationship Id="rId331" Type="http://schemas.openxmlformats.org/officeDocument/2006/relationships/hyperlink" Target="mailto:erdf-grdf-sregsudouest-moabt81@erdf-grdf.fr" TargetMode="External"/><Relationship Id="rId352" Type="http://schemas.openxmlformats.org/officeDocument/2006/relationships/hyperlink" Target="mailto:erdf-grdf-sregsudouest-moabt81@erdf-grdf.fr" TargetMode="External"/><Relationship Id="rId373" Type="http://schemas.openxmlformats.org/officeDocument/2006/relationships/hyperlink" Target="mailto:erdf-grdf-sregsudouest-moabt81@erdf-grdf.fr" TargetMode="External"/><Relationship Id="rId394" Type="http://schemas.openxmlformats.org/officeDocument/2006/relationships/hyperlink" Target="mailto:erdf-grdf-sregsudouest-moabt81@erdf-grdf.fr" TargetMode="External"/><Relationship Id="rId408" Type="http://schemas.openxmlformats.org/officeDocument/2006/relationships/hyperlink" Target="mailto:erdf-grdf-sregsudouest-moabt81@erdf-grdf.fr" TargetMode="External"/><Relationship Id="rId429" Type="http://schemas.openxmlformats.org/officeDocument/2006/relationships/hyperlink" Target="mailto:erdf-grdf-sregsudouest-moabt81@erdf-grdf.fr" TargetMode="External"/><Relationship Id="rId580" Type="http://schemas.openxmlformats.org/officeDocument/2006/relationships/hyperlink" Target="mailto:mairie.angeville.82@wanadoo.fr" TargetMode="External"/><Relationship Id="rId615" Type="http://schemas.openxmlformats.org/officeDocument/2006/relationships/hyperlink" Target="mailto:mairie-verdun.sur.garonne@info82.com" TargetMode="External"/><Relationship Id="rId1" Type="http://schemas.openxmlformats.org/officeDocument/2006/relationships/printerSettings" Target="../printerSettings/printerSettings26.bin"/><Relationship Id="rId212" Type="http://schemas.openxmlformats.org/officeDocument/2006/relationships/hyperlink" Target="mailto:erdf-grdf-sregsudouest-moabt48@erdf-grdf.fr" TargetMode="External"/><Relationship Id="rId233" Type="http://schemas.openxmlformats.org/officeDocument/2006/relationships/hyperlink" Target="mailto:erdf-grdf-sregsudouest-moabt48@erdf-grdf.fr" TargetMode="External"/><Relationship Id="rId254" Type="http://schemas.openxmlformats.org/officeDocument/2006/relationships/hyperlink" Target="mailto:erdf-grdf-sregsudouest-moabt48@erdf-grdf.fr" TargetMode="External"/><Relationship Id="rId440" Type="http://schemas.openxmlformats.org/officeDocument/2006/relationships/hyperlink" Target="mailto:erdf-grdf-sregsudouest-moabt81@erdf-grdf.fr" TargetMode="External"/><Relationship Id="rId28" Type="http://schemas.openxmlformats.org/officeDocument/2006/relationships/hyperlink" Target="mailto:erdf-grdf-sregsudouest-moabt12@erdf-grdf.fr" TargetMode="External"/><Relationship Id="rId49" Type="http://schemas.openxmlformats.org/officeDocument/2006/relationships/hyperlink" Target="mailto:erdf-grdf-sregsudouest-moabt12@erdf-grdf.fr" TargetMode="External"/><Relationship Id="rId114" Type="http://schemas.openxmlformats.org/officeDocument/2006/relationships/hyperlink" Target="mailto:erdf-grdf-sregsudouest-moabt12@erdf-grdf.fr" TargetMode="External"/><Relationship Id="rId275" Type="http://schemas.openxmlformats.org/officeDocument/2006/relationships/hyperlink" Target="mailto:erdf-grdf-sregsudouest-moabt81@erdf-grdf.fr" TargetMode="External"/><Relationship Id="rId296" Type="http://schemas.openxmlformats.org/officeDocument/2006/relationships/hyperlink" Target="mailto:erdf-grdf-sregsudouest-moabt81@erdf-grdf.fr" TargetMode="External"/><Relationship Id="rId300" Type="http://schemas.openxmlformats.org/officeDocument/2006/relationships/hyperlink" Target="mailto:erdf-grdf-sregsudouest-moabt81@erdf-grdf.fr" TargetMode="External"/><Relationship Id="rId461" Type="http://schemas.openxmlformats.org/officeDocument/2006/relationships/hyperlink" Target="mailto:mairie-auty@info82.com" TargetMode="External"/><Relationship Id="rId482" Type="http://schemas.openxmlformats.org/officeDocument/2006/relationships/hyperlink" Target="mailto:mairie-cayriech@info82.com" TargetMode="External"/><Relationship Id="rId517" Type="http://schemas.openxmlformats.org/officeDocument/2006/relationships/hyperlink" Target="mailto:mairie-mansonville@info82.com" TargetMode="External"/><Relationship Id="rId538" Type="http://schemas.openxmlformats.org/officeDocument/2006/relationships/hyperlink" Target="mailto:mairie-montricoux@info82.com" TargetMode="External"/><Relationship Id="rId559" Type="http://schemas.openxmlformats.org/officeDocument/2006/relationships/hyperlink" Target="mailto:mairie-saintnicolas@info82.com" TargetMode="External"/><Relationship Id="rId60" Type="http://schemas.openxmlformats.org/officeDocument/2006/relationships/hyperlink" Target="mailto:erdf-grdf-sregsudouest-moabt12@erdf-grdf.fr" TargetMode="External"/><Relationship Id="rId81" Type="http://schemas.openxmlformats.org/officeDocument/2006/relationships/hyperlink" Target="mailto:erdf-grdf-sregsudouest-moabt12@erdf-grdf.fr" TargetMode="External"/><Relationship Id="rId135" Type="http://schemas.openxmlformats.org/officeDocument/2006/relationships/hyperlink" Target="mailto:erdf-grdf-sregsudouest-moabt12@erdf-grdf.fr" TargetMode="External"/><Relationship Id="rId156" Type="http://schemas.openxmlformats.org/officeDocument/2006/relationships/hyperlink" Target="mailto:erdf-grdf-sregsudouest-moabt12@erdf-grdf.fr" TargetMode="External"/><Relationship Id="rId177" Type="http://schemas.openxmlformats.org/officeDocument/2006/relationships/hyperlink" Target="mailto:erdf-grdf-sregsudouest-moabt12@erdf-grdf.fr" TargetMode="External"/><Relationship Id="rId198" Type="http://schemas.openxmlformats.org/officeDocument/2006/relationships/hyperlink" Target="mailto:erdf-grdf-sregsudouest-moabt48@erdf-grdf.fr" TargetMode="External"/><Relationship Id="rId321" Type="http://schemas.openxmlformats.org/officeDocument/2006/relationships/hyperlink" Target="mailto:erdf-grdf-sregsudouest-moabt81@erdf-grdf.fr" TargetMode="External"/><Relationship Id="rId342" Type="http://schemas.openxmlformats.org/officeDocument/2006/relationships/hyperlink" Target="mailto:erdf-grdf-sregsudouest-moabt81@erdf-grdf.fr" TargetMode="External"/><Relationship Id="rId363" Type="http://schemas.openxmlformats.org/officeDocument/2006/relationships/hyperlink" Target="mailto:erdf-grdf-sregsudouest-moabt81@erdf-grdf.fr" TargetMode="External"/><Relationship Id="rId384" Type="http://schemas.openxmlformats.org/officeDocument/2006/relationships/hyperlink" Target="mailto:erdf-grdf-sregsudouest-moabt81@erdf-grdf.fr" TargetMode="External"/><Relationship Id="rId419" Type="http://schemas.openxmlformats.org/officeDocument/2006/relationships/hyperlink" Target="mailto:erdf-grdf-sregsudouest-moabt81@erdf-grdf.fr" TargetMode="External"/><Relationship Id="rId570" Type="http://schemas.openxmlformats.org/officeDocument/2006/relationships/hyperlink" Target="mailto:mairie@valencedagen.fr" TargetMode="External"/><Relationship Id="rId591" Type="http://schemas.openxmlformats.org/officeDocument/2006/relationships/hyperlink" Target="mailto:mairie-aucamville@info82.com" TargetMode="External"/><Relationship Id="rId605" Type="http://schemas.openxmlformats.org/officeDocument/2006/relationships/hyperlink" Target="mailto:mairie-perville@info82.com" TargetMode="External"/><Relationship Id="rId626" Type="http://schemas.openxmlformats.org/officeDocument/2006/relationships/hyperlink" Target="mailto:mairie-villemade@info82.com" TargetMode="External"/><Relationship Id="rId202" Type="http://schemas.openxmlformats.org/officeDocument/2006/relationships/hyperlink" Target="mailto:erdf-grdf-sregsudouest-moabt48@erdf-grdf.fr" TargetMode="External"/><Relationship Id="rId223" Type="http://schemas.openxmlformats.org/officeDocument/2006/relationships/hyperlink" Target="mailto:erdf-grdf-sregsudouest-moabt48@erdf-grdf.fr" TargetMode="External"/><Relationship Id="rId244" Type="http://schemas.openxmlformats.org/officeDocument/2006/relationships/hyperlink" Target="mailto:erdf-grdf-sregsudouest-moabt48@erdf-grdf.fr" TargetMode="External"/><Relationship Id="rId430" Type="http://schemas.openxmlformats.org/officeDocument/2006/relationships/hyperlink" Target="mailto:erdf-grdf-sregsudouest-moabt81@erdf-grdf.fr" TargetMode="External"/><Relationship Id="rId18" Type="http://schemas.openxmlformats.org/officeDocument/2006/relationships/hyperlink" Target="mailto:erdf-grdf-sregsudouest-moabt12@erdf-grdf.fr" TargetMode="External"/><Relationship Id="rId39" Type="http://schemas.openxmlformats.org/officeDocument/2006/relationships/hyperlink" Target="mailto:erdf-grdf-sregsudouest-moabt12@erdf-grdf.fr" TargetMode="External"/><Relationship Id="rId265" Type="http://schemas.openxmlformats.org/officeDocument/2006/relationships/hyperlink" Target="mailto:erdf-grdf-sregsudouest-moabt48@erdf-grdf.fr" TargetMode="External"/><Relationship Id="rId286" Type="http://schemas.openxmlformats.org/officeDocument/2006/relationships/hyperlink" Target="mailto:erdf-grdf-sregsudouest-moabt81@erdf-grdf.fr" TargetMode="External"/><Relationship Id="rId451" Type="http://schemas.openxmlformats.org/officeDocument/2006/relationships/hyperlink" Target="mailto:erdf-grdf-sregsudouest-moabt81@erdf-grdf.fr" TargetMode="External"/><Relationship Id="rId472" Type="http://schemas.openxmlformats.org/officeDocument/2006/relationships/hyperlink" Target="mailto:mairie-bouillac@info82.com" TargetMode="External"/><Relationship Id="rId493" Type="http://schemas.openxmlformats.org/officeDocument/2006/relationships/hyperlink" Target="mailto:mairie-garganvillar@info82.com" TargetMode="External"/><Relationship Id="rId507" Type="http://schemas.openxmlformats.org/officeDocument/2006/relationships/hyperlink" Target="mailto:mairie-lafitte@info82.com" TargetMode="External"/><Relationship Id="rId528" Type="http://schemas.openxmlformats.org/officeDocument/2006/relationships/hyperlink" Target="mailto:mairie-la.ville.dieu.du.temple@info82.com" TargetMode="External"/><Relationship Id="rId549" Type="http://schemas.openxmlformats.org/officeDocument/2006/relationships/hyperlink" Target="mailto:mairie-puylagarde@info82.com" TargetMode="External"/><Relationship Id="rId50" Type="http://schemas.openxmlformats.org/officeDocument/2006/relationships/hyperlink" Target="mailto:erdf-grdf-sregsudouest-moabt12@erdf-grdf.fr" TargetMode="External"/><Relationship Id="rId104" Type="http://schemas.openxmlformats.org/officeDocument/2006/relationships/hyperlink" Target="mailto:erdf-grdf-sregsudouest-moabt12@erdf-grdf.fr" TargetMode="External"/><Relationship Id="rId125" Type="http://schemas.openxmlformats.org/officeDocument/2006/relationships/hyperlink" Target="mailto:erdf-grdf-sregsudouest-moabt12@erdf-grdf.fr" TargetMode="External"/><Relationship Id="rId146" Type="http://schemas.openxmlformats.org/officeDocument/2006/relationships/hyperlink" Target="mailto:erdf-grdf-sregsudouest-moabt12@erdf-grdf.fr" TargetMode="External"/><Relationship Id="rId167" Type="http://schemas.openxmlformats.org/officeDocument/2006/relationships/hyperlink" Target="mailto:erdf-grdf-sregsudouest-moabt12@erdf-grdf.fr" TargetMode="External"/><Relationship Id="rId188" Type="http://schemas.openxmlformats.org/officeDocument/2006/relationships/hyperlink" Target="mailto:erdf-grdf-sregsudouest-moabt48@erdf-grdf.fr" TargetMode="External"/><Relationship Id="rId311" Type="http://schemas.openxmlformats.org/officeDocument/2006/relationships/hyperlink" Target="mailto:erdf-grdf-sregsudouest-moabt81@erdf-grdf.fr" TargetMode="External"/><Relationship Id="rId332" Type="http://schemas.openxmlformats.org/officeDocument/2006/relationships/hyperlink" Target="mailto:erdf-grdf-sregsudouest-moabt81@erdf-grdf.fr" TargetMode="External"/><Relationship Id="rId353" Type="http://schemas.openxmlformats.org/officeDocument/2006/relationships/hyperlink" Target="mailto:erdf-grdf-sregsudouest-moabt81@erdf-grdf.fr" TargetMode="External"/><Relationship Id="rId374" Type="http://schemas.openxmlformats.org/officeDocument/2006/relationships/hyperlink" Target="mailto:erdf-grdf-sregsudouest-moabt81@erdf-grdf.fr" TargetMode="External"/><Relationship Id="rId395" Type="http://schemas.openxmlformats.org/officeDocument/2006/relationships/hyperlink" Target="mailto:erdf-grdf-sregsudouest-moabt81@erdf-grdf.fr" TargetMode="External"/><Relationship Id="rId409" Type="http://schemas.openxmlformats.org/officeDocument/2006/relationships/hyperlink" Target="mailto:erdf-grdf-sregsudouest-moabt81@erdf-grdf.fr" TargetMode="External"/><Relationship Id="rId560" Type="http://schemas.openxmlformats.org/officeDocument/2006/relationships/hyperlink" Target="mailto:mairie-de-st-porquier@wanadoo.fr" TargetMode="External"/><Relationship Id="rId581" Type="http://schemas.openxmlformats.org/officeDocument/2006/relationships/hyperlink" Target="mailto:mairie-corbarieu@info82.com" TargetMode="External"/><Relationship Id="rId71" Type="http://schemas.openxmlformats.org/officeDocument/2006/relationships/hyperlink" Target="mailto:erdf-grdf-sregsudouest-moabt12@erdf-grdf.fr" TargetMode="External"/><Relationship Id="rId92" Type="http://schemas.openxmlformats.org/officeDocument/2006/relationships/hyperlink" Target="mailto:erdf-grdf-sregsudouest-moabt12@erdf-grdf.fr" TargetMode="External"/><Relationship Id="rId213" Type="http://schemas.openxmlformats.org/officeDocument/2006/relationships/hyperlink" Target="mailto:erdf-grdf-sregsudouest-moabt48@erdf-grdf.fr" TargetMode="External"/><Relationship Id="rId234" Type="http://schemas.openxmlformats.org/officeDocument/2006/relationships/hyperlink" Target="mailto:erdf-grdf-sregsudouest-moabt48@erdf-grdf.fr" TargetMode="External"/><Relationship Id="rId420" Type="http://schemas.openxmlformats.org/officeDocument/2006/relationships/hyperlink" Target="mailto:erdf-grdf-sregsudouest-moabt81@erdf-grdf.fr" TargetMode="External"/><Relationship Id="rId616" Type="http://schemas.openxmlformats.org/officeDocument/2006/relationships/hyperlink" Target="mailto:mairie-vigueron@info82.com" TargetMode="External"/><Relationship Id="rId2" Type="http://schemas.openxmlformats.org/officeDocument/2006/relationships/printerSettings" Target="../printerSettings/printerSettings27.bin"/><Relationship Id="rId29" Type="http://schemas.openxmlformats.org/officeDocument/2006/relationships/hyperlink" Target="mailto:erdf-grdf-sregsudouest-moabt12@erdf-grdf.fr" TargetMode="External"/><Relationship Id="rId255" Type="http://schemas.openxmlformats.org/officeDocument/2006/relationships/hyperlink" Target="mailto:erdf-grdf-sregsudouest-moabt48@erdf-grdf.fr" TargetMode="External"/><Relationship Id="rId276" Type="http://schemas.openxmlformats.org/officeDocument/2006/relationships/hyperlink" Target="mailto:erdf-grdf-sregsudouest-moabt81@erdf-grdf.fr" TargetMode="External"/><Relationship Id="rId297" Type="http://schemas.openxmlformats.org/officeDocument/2006/relationships/hyperlink" Target="mailto:erdf-grdf-sregsudouest-moabt81@erdf-grdf.fr" TargetMode="External"/><Relationship Id="rId441" Type="http://schemas.openxmlformats.org/officeDocument/2006/relationships/hyperlink" Target="mailto:erdf-grdf-sregsudouest-moabt81@erdf-grdf.fr" TargetMode="External"/><Relationship Id="rId462" Type="http://schemas.openxmlformats.org/officeDocument/2006/relationships/hyperlink" Target="mailto:mairie-auvillar@info82.com" TargetMode="External"/><Relationship Id="rId483" Type="http://schemas.openxmlformats.org/officeDocument/2006/relationships/hyperlink" Target="mailto:mairie-cazals@info82.com" TargetMode="External"/><Relationship Id="rId518" Type="http://schemas.openxmlformats.org/officeDocument/2006/relationships/hyperlink" Target="mailto:mairie-marignac@info82.com" TargetMode="External"/><Relationship Id="rId539" Type="http://schemas.openxmlformats.org/officeDocument/2006/relationships/hyperlink" Target="mailto:mairie-mouillac@info82.com" TargetMode="External"/><Relationship Id="rId40" Type="http://schemas.openxmlformats.org/officeDocument/2006/relationships/hyperlink" Target="mailto:erdf-grdf-sregsudouest-moabt12@erdf-grdf.fr" TargetMode="External"/><Relationship Id="rId115" Type="http://schemas.openxmlformats.org/officeDocument/2006/relationships/hyperlink" Target="mailto:erdf-grdf-sregsudouest-moabt12@erdf-grdf.fr" TargetMode="External"/><Relationship Id="rId136" Type="http://schemas.openxmlformats.org/officeDocument/2006/relationships/hyperlink" Target="mailto:erdf-grdf-sregsudouest-moabt12@erdf-grdf.fr" TargetMode="External"/><Relationship Id="rId157" Type="http://schemas.openxmlformats.org/officeDocument/2006/relationships/hyperlink" Target="mailto:erdf-grdf-sregsudouest-moabt12@erdf-grdf.fr" TargetMode="External"/><Relationship Id="rId178" Type="http://schemas.openxmlformats.org/officeDocument/2006/relationships/hyperlink" Target="mailto:erdf-grdf-sregsudouest-moabt12@erdf-grdf.fr" TargetMode="External"/><Relationship Id="rId301" Type="http://schemas.openxmlformats.org/officeDocument/2006/relationships/hyperlink" Target="mailto:erdf-grdf-sregsudouest-moabt81@erdf-grdf.fr" TargetMode="External"/><Relationship Id="rId322" Type="http://schemas.openxmlformats.org/officeDocument/2006/relationships/hyperlink" Target="mailto:erdf-grdf-sregsudouest-moabt81@erdf-grdf.fr" TargetMode="External"/><Relationship Id="rId343" Type="http://schemas.openxmlformats.org/officeDocument/2006/relationships/hyperlink" Target="mailto:erdf-grdf-sregsudouest-moabt81@erdf-grdf.fr" TargetMode="External"/><Relationship Id="rId364" Type="http://schemas.openxmlformats.org/officeDocument/2006/relationships/hyperlink" Target="mailto:erdf-grdf-sregsudouest-moabt81@erdf-grdf.fr" TargetMode="External"/><Relationship Id="rId550" Type="http://schemas.openxmlformats.org/officeDocument/2006/relationships/hyperlink" Target="mailto:mairie-puylaroque@info82.com" TargetMode="External"/><Relationship Id="rId61" Type="http://schemas.openxmlformats.org/officeDocument/2006/relationships/hyperlink" Target="mailto:erdf-grdf-sregsudouest-moabt12@erdf-grdf.fr" TargetMode="External"/><Relationship Id="rId82" Type="http://schemas.openxmlformats.org/officeDocument/2006/relationships/hyperlink" Target="mailto:erdf-grdf-sregsudouest-moabt12@erdf-grdf.fr" TargetMode="External"/><Relationship Id="rId199" Type="http://schemas.openxmlformats.org/officeDocument/2006/relationships/hyperlink" Target="mailto:erdf-grdf-sregsudouest-moabt48@erdf-grdf.fr" TargetMode="External"/><Relationship Id="rId203" Type="http://schemas.openxmlformats.org/officeDocument/2006/relationships/hyperlink" Target="mailto:erdf-grdf-sregsudouest-moabt48@erdf-grdf.fr" TargetMode="External"/><Relationship Id="rId385" Type="http://schemas.openxmlformats.org/officeDocument/2006/relationships/hyperlink" Target="mailto:erdf-grdf-sregsudouest-moabt81@erdf-grdf.fr" TargetMode="External"/><Relationship Id="rId571" Type="http://schemas.openxmlformats.org/officeDocument/2006/relationships/hyperlink" Target="mailto:mairie-varennes@info82.com" TargetMode="External"/><Relationship Id="rId592" Type="http://schemas.openxmlformats.org/officeDocument/2006/relationships/hyperlink" Target="mailto:mairie@caylus.com" TargetMode="External"/><Relationship Id="rId606" Type="http://schemas.openxmlformats.org/officeDocument/2006/relationships/hyperlink" Target="mailto:mairie-pompignan@info82.com" TargetMode="External"/><Relationship Id="rId627" Type="http://schemas.openxmlformats.org/officeDocument/2006/relationships/hyperlink" Target="mailto:mairie.bressols@wanadoo.fr" TargetMode="External"/><Relationship Id="rId19" Type="http://schemas.openxmlformats.org/officeDocument/2006/relationships/hyperlink" Target="mailto:erdf-grdf-sregsudouest-moabt12@erdf-grdf.fr" TargetMode="External"/><Relationship Id="rId224" Type="http://schemas.openxmlformats.org/officeDocument/2006/relationships/hyperlink" Target="mailto:erdf-grdf-sregsudouest-moabt48@erdf-grdf.fr" TargetMode="External"/><Relationship Id="rId245" Type="http://schemas.openxmlformats.org/officeDocument/2006/relationships/hyperlink" Target="mailto:erdf-grdf-sregsudouest-moabt48@erdf-grdf.fr" TargetMode="External"/><Relationship Id="rId266" Type="http://schemas.openxmlformats.org/officeDocument/2006/relationships/hyperlink" Target="mailto:erdf-grdf-sregsudouest-moabt48@erdf-grdf.fr" TargetMode="External"/><Relationship Id="rId287" Type="http://schemas.openxmlformats.org/officeDocument/2006/relationships/hyperlink" Target="mailto:erdf-grdf-sregsudouest-moabt81@erdf-grdf.fr" TargetMode="External"/><Relationship Id="rId410" Type="http://schemas.openxmlformats.org/officeDocument/2006/relationships/hyperlink" Target="mailto:erdf-grdf-sregsudouest-moabt81@erdf-grdf.fr" TargetMode="External"/><Relationship Id="rId431" Type="http://schemas.openxmlformats.org/officeDocument/2006/relationships/hyperlink" Target="mailto:erdf-grdf-sregsudouest-moabt81@erdf-grdf.fr" TargetMode="External"/><Relationship Id="rId452" Type="http://schemas.openxmlformats.org/officeDocument/2006/relationships/hyperlink" Target="mailto:erdf-grdf-sregsudouest-moabt48@erdf-grdf.fr" TargetMode="External"/><Relationship Id="rId473" Type="http://schemas.openxmlformats.org/officeDocument/2006/relationships/hyperlink" Target="mailto:mairie-bouloc@info82.com" TargetMode="External"/><Relationship Id="rId494" Type="http://schemas.openxmlformats.org/officeDocument/2006/relationships/hyperlink" Target="mailto:mairie-garies@info82.com" TargetMode="External"/><Relationship Id="rId508" Type="http://schemas.openxmlformats.org/officeDocument/2006/relationships/hyperlink" Target="mailto:mairie-lafrancaise@info82.com" TargetMode="External"/><Relationship Id="rId529" Type="http://schemas.openxmlformats.org/officeDocument/2006/relationships/hyperlink" Target="mailto:mairie-monclar.de.quercy@info82.com" TargetMode="External"/><Relationship Id="rId30" Type="http://schemas.openxmlformats.org/officeDocument/2006/relationships/hyperlink" Target="mailto:erdf-grdf-sregsudouest-moabt12@erdf-grdf.fr" TargetMode="External"/><Relationship Id="rId105" Type="http://schemas.openxmlformats.org/officeDocument/2006/relationships/hyperlink" Target="mailto:erdf-grdf-sregsudouest-moabt12@erdf-grdf.fr" TargetMode="External"/><Relationship Id="rId126" Type="http://schemas.openxmlformats.org/officeDocument/2006/relationships/hyperlink" Target="mailto:erdf-grdf-sregsudouest-moabt12@erdf-grdf.fr" TargetMode="External"/><Relationship Id="rId147" Type="http://schemas.openxmlformats.org/officeDocument/2006/relationships/hyperlink" Target="mailto:erdf-grdf-sregsudouest-moabt12@erdf-grdf.fr" TargetMode="External"/><Relationship Id="rId168" Type="http://schemas.openxmlformats.org/officeDocument/2006/relationships/hyperlink" Target="mailto:erdf-grdf-sregsudouest-moabt12@erdf-grdf.fr" TargetMode="External"/><Relationship Id="rId312" Type="http://schemas.openxmlformats.org/officeDocument/2006/relationships/hyperlink" Target="mailto:erdf-grdf-sregsudouest-moabt81@erdf-grdf.fr" TargetMode="External"/><Relationship Id="rId333" Type="http://schemas.openxmlformats.org/officeDocument/2006/relationships/hyperlink" Target="mailto:erdf-grdf-sregsudouest-moabt81@erdf-grdf.fr" TargetMode="External"/><Relationship Id="rId354" Type="http://schemas.openxmlformats.org/officeDocument/2006/relationships/hyperlink" Target="mailto:erdf-grdf-sregsudouest-moabt81@erdf-grdf.fr" TargetMode="External"/><Relationship Id="rId540" Type="http://schemas.openxmlformats.org/officeDocument/2006/relationships/hyperlink" Target="mailto:mairie-negrepelisse@info82.com" TargetMode="External"/><Relationship Id="rId51" Type="http://schemas.openxmlformats.org/officeDocument/2006/relationships/hyperlink" Target="mailto:erdf-grdf-sregsudouest-moabt12@erdf-grdf.fr" TargetMode="External"/><Relationship Id="rId72" Type="http://schemas.openxmlformats.org/officeDocument/2006/relationships/hyperlink" Target="mailto:erdf-grdf-sregsudouest-moabt12@erdf-grdf.fr" TargetMode="External"/><Relationship Id="rId93" Type="http://schemas.openxmlformats.org/officeDocument/2006/relationships/hyperlink" Target="mailto:erdf-grdf-sregsudouest-moabt12@erdf-grdf.fr" TargetMode="External"/><Relationship Id="rId189" Type="http://schemas.openxmlformats.org/officeDocument/2006/relationships/hyperlink" Target="mailto:erdf-grdf-sregsudouest-moabt48@erdf-grdf.fr" TargetMode="External"/><Relationship Id="rId375" Type="http://schemas.openxmlformats.org/officeDocument/2006/relationships/hyperlink" Target="mailto:erdf-grdf-sregsudouest-moabt81@erdf-grdf.fr" TargetMode="External"/><Relationship Id="rId396" Type="http://schemas.openxmlformats.org/officeDocument/2006/relationships/hyperlink" Target="mailto:erdf-grdf-sregsudouest-moabt81@erdf-grdf.fr" TargetMode="External"/><Relationship Id="rId561" Type="http://schemas.openxmlformats.org/officeDocument/2006/relationships/hyperlink" Target="mailto:mairie-saint.projet@info82.com" TargetMode="External"/><Relationship Id="rId582" Type="http://schemas.openxmlformats.org/officeDocument/2006/relationships/hyperlink" Target="mailto:mairie-montain@info82.com" TargetMode="External"/><Relationship Id="rId617" Type="http://schemas.openxmlformats.org/officeDocument/2006/relationships/hyperlink" Target="mailto:mairie-labourgade@info82.com" TargetMode="External"/><Relationship Id="rId3" Type="http://schemas.openxmlformats.org/officeDocument/2006/relationships/printerSettings" Target="../printerSettings/printerSettings28.bin"/><Relationship Id="rId214" Type="http://schemas.openxmlformats.org/officeDocument/2006/relationships/hyperlink" Target="mailto:erdf-grdf-sregsudouest-moabt48@erdf-grdf.fr" TargetMode="External"/><Relationship Id="rId235" Type="http://schemas.openxmlformats.org/officeDocument/2006/relationships/hyperlink" Target="mailto:erdf-grdf-sregsudouest-moabt48@erdf-grdf.fr" TargetMode="External"/><Relationship Id="rId256" Type="http://schemas.openxmlformats.org/officeDocument/2006/relationships/hyperlink" Target="mailto:erdf-grdf-sregsudouest-moabt48@erdf-grdf.fr" TargetMode="External"/><Relationship Id="rId277" Type="http://schemas.openxmlformats.org/officeDocument/2006/relationships/hyperlink" Target="mailto:erdf-grdf-sregsudouest-moabt81@erdf-grdf.fr" TargetMode="External"/><Relationship Id="rId298" Type="http://schemas.openxmlformats.org/officeDocument/2006/relationships/hyperlink" Target="mailto:erdf-grdf-sregsudouest-moabt81@erdf-grdf.fr" TargetMode="External"/><Relationship Id="rId400" Type="http://schemas.openxmlformats.org/officeDocument/2006/relationships/hyperlink" Target="mailto:erdf-grdf-sregsudouest-moabt81@erdf-grdf.fr" TargetMode="External"/><Relationship Id="rId421" Type="http://schemas.openxmlformats.org/officeDocument/2006/relationships/hyperlink" Target="mailto:erdf-grdf-sregsudouest-moabt81@erdf-grdf.fr" TargetMode="External"/><Relationship Id="rId442" Type="http://schemas.openxmlformats.org/officeDocument/2006/relationships/hyperlink" Target="mailto:erdf-grdf-sregsudouest-moabt81@erdf-grdf.fr" TargetMode="External"/><Relationship Id="rId463" Type="http://schemas.openxmlformats.org/officeDocument/2006/relationships/hyperlink" Target="mailto:mairie-balignac@info82.com" TargetMode="External"/><Relationship Id="rId484" Type="http://schemas.openxmlformats.org/officeDocument/2006/relationships/hyperlink" Target="mailto:mairie-cazes.mondenard@info82.com" TargetMode="External"/><Relationship Id="rId519" Type="http://schemas.openxmlformats.org/officeDocument/2006/relationships/hyperlink" Target="mailto:mairie-marsac@info82.com" TargetMode="External"/><Relationship Id="rId116" Type="http://schemas.openxmlformats.org/officeDocument/2006/relationships/hyperlink" Target="mailto:erdf-grdf-sregsudouest-moabt12@erdf-grdf.fr" TargetMode="External"/><Relationship Id="rId137" Type="http://schemas.openxmlformats.org/officeDocument/2006/relationships/hyperlink" Target="mailto:erdf-grdf-sregsudouest-moabt12@erdf-grdf.fr" TargetMode="External"/><Relationship Id="rId158" Type="http://schemas.openxmlformats.org/officeDocument/2006/relationships/hyperlink" Target="mailto:erdf-grdf-sregsudouest-moabt12@erdf-grdf.fr" TargetMode="External"/><Relationship Id="rId302" Type="http://schemas.openxmlformats.org/officeDocument/2006/relationships/hyperlink" Target="mailto:erdf-grdf-sregsudouest-moabt81@erdf-grdf.fr" TargetMode="External"/><Relationship Id="rId323" Type="http://schemas.openxmlformats.org/officeDocument/2006/relationships/hyperlink" Target="mailto:erdf-grdf-sregsudouest-moabt81@erdf-grdf.fr" TargetMode="External"/><Relationship Id="rId344" Type="http://schemas.openxmlformats.org/officeDocument/2006/relationships/hyperlink" Target="mailto:erdf-grdf-sregsudouest-moabt81@erdf-grdf.fr" TargetMode="External"/><Relationship Id="rId530" Type="http://schemas.openxmlformats.org/officeDocument/2006/relationships/hyperlink" Target="mailto:mairie-montagudet@info82.com" TargetMode="External"/><Relationship Id="rId20" Type="http://schemas.openxmlformats.org/officeDocument/2006/relationships/hyperlink" Target="mailto:erdf-grdf-sregsudouest-moabt12@erdf-grdf.fr" TargetMode="External"/><Relationship Id="rId41" Type="http://schemas.openxmlformats.org/officeDocument/2006/relationships/hyperlink" Target="mailto:erdf-grdf-sregsudouest-moabt12@erdf-grdf.fr" TargetMode="External"/><Relationship Id="rId62" Type="http://schemas.openxmlformats.org/officeDocument/2006/relationships/hyperlink" Target="mailto:erdf-grdf-sregsudouest-moabt12@erdf-grdf.fr" TargetMode="External"/><Relationship Id="rId83" Type="http://schemas.openxmlformats.org/officeDocument/2006/relationships/hyperlink" Target="mailto:erdf-grdf-sregsudouest-moabt12@erdf-grdf.fr" TargetMode="External"/><Relationship Id="rId179" Type="http://schemas.openxmlformats.org/officeDocument/2006/relationships/hyperlink" Target="mailto:erdf-grdf-sregsudouest-moabt12@erdf-grdf.fr" TargetMode="External"/><Relationship Id="rId365" Type="http://schemas.openxmlformats.org/officeDocument/2006/relationships/hyperlink" Target="mailto:erdf-grdf-sregsudouest-moabt81@erdf-grdf.fr" TargetMode="External"/><Relationship Id="rId386" Type="http://schemas.openxmlformats.org/officeDocument/2006/relationships/hyperlink" Target="mailto:erdf-grdf-sregsudouest-moabt81@erdf-grdf.fr" TargetMode="External"/><Relationship Id="rId551" Type="http://schemas.openxmlformats.org/officeDocument/2006/relationships/hyperlink" Target="mailto:mairie-realville@info82.com" TargetMode="External"/><Relationship Id="rId572" Type="http://schemas.openxmlformats.org/officeDocument/2006/relationships/hyperlink" Target="mailto:mairie-verdun.sur.garonne@info82.com" TargetMode="External"/><Relationship Id="rId593" Type="http://schemas.openxmlformats.org/officeDocument/2006/relationships/hyperlink" Target="mailto:mairie-dieupentale@info82.com" TargetMode="External"/><Relationship Id="rId607" Type="http://schemas.openxmlformats.org/officeDocument/2006/relationships/hyperlink" Target="mailto:mairie-saint.clair@info82.com" TargetMode="External"/><Relationship Id="rId628" Type="http://schemas.openxmlformats.org/officeDocument/2006/relationships/hyperlink" Target="mailto:mairie-saint.nauphary@info82.com" TargetMode="External"/><Relationship Id="rId190" Type="http://schemas.openxmlformats.org/officeDocument/2006/relationships/hyperlink" Target="mailto:erdf-grdf-sregsudouest-moabt48@erdf-grdf.fr" TargetMode="External"/><Relationship Id="rId204" Type="http://schemas.openxmlformats.org/officeDocument/2006/relationships/hyperlink" Target="mailto:erdf-grdf-sregsudouest-moabt48@erdf-grdf.fr" TargetMode="External"/><Relationship Id="rId225" Type="http://schemas.openxmlformats.org/officeDocument/2006/relationships/hyperlink" Target="mailto:erdf-grdf-sregsudouest-moabt48@erdf-grdf.fr" TargetMode="External"/><Relationship Id="rId246" Type="http://schemas.openxmlformats.org/officeDocument/2006/relationships/hyperlink" Target="mailto:erdf-grdf-sregsudouest-moabt48@erdf-grdf.fr" TargetMode="External"/><Relationship Id="rId267" Type="http://schemas.openxmlformats.org/officeDocument/2006/relationships/hyperlink" Target="mailto:erdf-grdf-sregsudouest-moabt48@erdf-grdf.fr" TargetMode="External"/><Relationship Id="rId288" Type="http://schemas.openxmlformats.org/officeDocument/2006/relationships/hyperlink" Target="mailto:erdf-grdf-sregsudouest-moabt81@erdf-grdf.fr" TargetMode="External"/><Relationship Id="rId411" Type="http://schemas.openxmlformats.org/officeDocument/2006/relationships/hyperlink" Target="mailto:erdf-grdf-sregsudouest-moabt81@erdf-grdf.fr" TargetMode="External"/><Relationship Id="rId432" Type="http://schemas.openxmlformats.org/officeDocument/2006/relationships/hyperlink" Target="mailto:erdf-grdf-sregsudouest-moabt81@erdf-grdf.fr" TargetMode="External"/><Relationship Id="rId453" Type="http://schemas.openxmlformats.org/officeDocument/2006/relationships/hyperlink" Target="mailto:erdf-grdf-sregsudouest-moabt48@erdf-grdf.fr" TargetMode="External"/><Relationship Id="rId474" Type="http://schemas.openxmlformats.org/officeDocument/2006/relationships/hyperlink" Target="mailto:mairie-bourret@info82.com" TargetMode="External"/><Relationship Id="rId509" Type="http://schemas.openxmlformats.org/officeDocument/2006/relationships/hyperlink" Target="mailto:mairie-de-la-magistere@wanadoo.fr" TargetMode="External"/><Relationship Id="rId106" Type="http://schemas.openxmlformats.org/officeDocument/2006/relationships/hyperlink" Target="mailto:erdf-grdf-sregsudouest-moabt12@erdf-grdf.fr" TargetMode="External"/><Relationship Id="rId127" Type="http://schemas.openxmlformats.org/officeDocument/2006/relationships/hyperlink" Target="mailto:erdf-grdf-sregsudouest-moabt12@erdf-grdf.fr" TargetMode="External"/><Relationship Id="rId313" Type="http://schemas.openxmlformats.org/officeDocument/2006/relationships/hyperlink" Target="mailto:erdf-grdf-sregsudouest-moabt81@erdf-grdf.fr" TargetMode="External"/><Relationship Id="rId495" Type="http://schemas.openxmlformats.org/officeDocument/2006/relationships/hyperlink" Target="mailto:mairie-gasques@info82.com" TargetMode="External"/><Relationship Id="rId10" Type="http://schemas.openxmlformats.org/officeDocument/2006/relationships/hyperlink" Target="mailto:erdf-grdf-sregsudouest-moabt12@erdf-grdf.fr" TargetMode="External"/><Relationship Id="rId31" Type="http://schemas.openxmlformats.org/officeDocument/2006/relationships/hyperlink" Target="mailto:erdf-grdf-sregsudouest-moabt12@erdf-grdf.fr" TargetMode="External"/><Relationship Id="rId52" Type="http://schemas.openxmlformats.org/officeDocument/2006/relationships/hyperlink" Target="mailto:erdf-grdf-sregsudouest-moabt12@erdf-grdf.fr" TargetMode="External"/><Relationship Id="rId73" Type="http://schemas.openxmlformats.org/officeDocument/2006/relationships/hyperlink" Target="mailto:erdf-grdf-sregsudouest-moabt12@erdf-grdf.fr" TargetMode="External"/><Relationship Id="rId94" Type="http://schemas.openxmlformats.org/officeDocument/2006/relationships/hyperlink" Target="mailto:erdf-grdf-sregsudouest-moabt12@erdf-grdf.fr" TargetMode="External"/><Relationship Id="rId148" Type="http://schemas.openxmlformats.org/officeDocument/2006/relationships/hyperlink" Target="mailto:erdf-grdf-sregsudouest-moabt12@erdf-grdf.fr" TargetMode="External"/><Relationship Id="rId169" Type="http://schemas.openxmlformats.org/officeDocument/2006/relationships/hyperlink" Target="mailto:erdf-grdf-sregsudouest-moabt12@erdf-grdf.fr" TargetMode="External"/><Relationship Id="rId334" Type="http://schemas.openxmlformats.org/officeDocument/2006/relationships/hyperlink" Target="mailto:erdf-grdf-sregsudouest-moabt81@erdf-grdf.fr" TargetMode="External"/><Relationship Id="rId355" Type="http://schemas.openxmlformats.org/officeDocument/2006/relationships/hyperlink" Target="mailto:erdf-grdf-sregsudouest-moabt81@erdf-grdf.fr" TargetMode="External"/><Relationship Id="rId376" Type="http://schemas.openxmlformats.org/officeDocument/2006/relationships/hyperlink" Target="mailto:erdf-grdf-sregsudouest-moabt81@erdf-grdf.fr" TargetMode="External"/><Relationship Id="rId397" Type="http://schemas.openxmlformats.org/officeDocument/2006/relationships/hyperlink" Target="mailto:erdf-grdf-sregsudouest-moabt81@erdf-grdf.fr" TargetMode="External"/><Relationship Id="rId520" Type="http://schemas.openxmlformats.org/officeDocument/2006/relationships/hyperlink" Target="mailto:mairie-mas.grenier@info82.com" TargetMode="External"/><Relationship Id="rId541" Type="http://schemas.openxmlformats.org/officeDocument/2006/relationships/hyperlink" Target="mailto:mairie.nohic@wanadoo.fr" TargetMode="External"/><Relationship Id="rId562" Type="http://schemas.openxmlformats.org/officeDocument/2006/relationships/hyperlink" Target="mailto:mairie-saint.sardos@info82.com" TargetMode="External"/><Relationship Id="rId583" Type="http://schemas.openxmlformats.org/officeDocument/2006/relationships/hyperlink" Target="mailto:mairie-lizac@info82.com" TargetMode="External"/><Relationship Id="rId618" Type="http://schemas.openxmlformats.org/officeDocument/2006/relationships/hyperlink" Target="mailto:mairie-les.barthes@info82.com" TargetMode="External"/><Relationship Id="rId4" Type="http://schemas.openxmlformats.org/officeDocument/2006/relationships/printerSettings" Target="../printerSettings/printerSettings29.bin"/><Relationship Id="rId180" Type="http://schemas.openxmlformats.org/officeDocument/2006/relationships/hyperlink" Target="mailto:erdf-grdf-sregsudouest-moabt12@erdf-grdf.fr" TargetMode="External"/><Relationship Id="rId215" Type="http://schemas.openxmlformats.org/officeDocument/2006/relationships/hyperlink" Target="mailto:erdf-grdf-sregsudouest-moabt48@erdf-grdf.fr" TargetMode="External"/><Relationship Id="rId236" Type="http://schemas.openxmlformats.org/officeDocument/2006/relationships/hyperlink" Target="mailto:erdf-grdf-sregsudouest-moabt48@erdf-grdf.fr" TargetMode="External"/><Relationship Id="rId257" Type="http://schemas.openxmlformats.org/officeDocument/2006/relationships/hyperlink" Target="mailto:erdf-grdf-sregsudouest-moabt48@erdf-grdf.fr" TargetMode="External"/><Relationship Id="rId278" Type="http://schemas.openxmlformats.org/officeDocument/2006/relationships/hyperlink" Target="mailto:erdf-grdf-sregsudouest-moabt81@erdf-grdf.fr" TargetMode="External"/><Relationship Id="rId401" Type="http://schemas.openxmlformats.org/officeDocument/2006/relationships/hyperlink" Target="mailto:erdf-grdf-sregsudouest-moabt81@erdf-grdf.fr" TargetMode="External"/><Relationship Id="rId422" Type="http://schemas.openxmlformats.org/officeDocument/2006/relationships/hyperlink" Target="mailto:erdf-grdf-sregsudouest-moabt81@erdf-grdf.fr" TargetMode="External"/><Relationship Id="rId443" Type="http://schemas.openxmlformats.org/officeDocument/2006/relationships/hyperlink" Target="mailto:erdf-grdf-sregsudouest-moabt81@erdf-grdf.fr" TargetMode="External"/><Relationship Id="rId464" Type="http://schemas.openxmlformats.org/officeDocument/2006/relationships/hyperlink" Target="mailto:mairie-bardigues@info82.com" TargetMode="External"/><Relationship Id="rId303" Type="http://schemas.openxmlformats.org/officeDocument/2006/relationships/hyperlink" Target="mailto:erdf-grdf-sregsudouest-moabt81@erdf-grdf.fr" TargetMode="External"/><Relationship Id="rId485" Type="http://schemas.openxmlformats.org/officeDocument/2006/relationships/hyperlink" Target="mailto:mairie-comberouger@info82.com" TargetMode="External"/><Relationship Id="rId42" Type="http://schemas.openxmlformats.org/officeDocument/2006/relationships/hyperlink" Target="mailto:erdf-grdf-sregsudouest-moabt12@erdf-grdf.fr" TargetMode="External"/><Relationship Id="rId84" Type="http://schemas.openxmlformats.org/officeDocument/2006/relationships/hyperlink" Target="mailto:erdf-grdf-sregsudouest-moabt12@erdf-grdf.fr" TargetMode="External"/><Relationship Id="rId138" Type="http://schemas.openxmlformats.org/officeDocument/2006/relationships/hyperlink" Target="mailto:erdf-grdf-sregsudouest-moabt12@erdf-grdf.fr" TargetMode="External"/><Relationship Id="rId345" Type="http://schemas.openxmlformats.org/officeDocument/2006/relationships/hyperlink" Target="mailto:erdf-grdf-sregsudouest-moabt81@erdf-grdf.fr" TargetMode="External"/><Relationship Id="rId387" Type="http://schemas.openxmlformats.org/officeDocument/2006/relationships/hyperlink" Target="mailto:erdf-grdf-sregsudouest-moabt81@erdf-grdf.fr" TargetMode="External"/><Relationship Id="rId510" Type="http://schemas.openxmlformats.org/officeDocument/2006/relationships/hyperlink" Target="mailto:mairie-lapenche@info82.com" TargetMode="External"/><Relationship Id="rId552" Type="http://schemas.openxmlformats.org/officeDocument/2006/relationships/hyperlink" Target="mailto:mairie-reynies@info82.com" TargetMode="External"/><Relationship Id="rId594" Type="http://schemas.openxmlformats.org/officeDocument/2006/relationships/hyperlink" Target="mailto:mairie-dunes@info82.com" TargetMode="External"/><Relationship Id="rId608" Type="http://schemas.openxmlformats.org/officeDocument/2006/relationships/hyperlink" Target="mailto:mairie-sainte.juliette@info82.com" TargetMode="External"/><Relationship Id="rId191" Type="http://schemas.openxmlformats.org/officeDocument/2006/relationships/hyperlink" Target="mailto:erdf-grdf-sregsudouest-moabt48@erdf-grdf.fr" TargetMode="External"/><Relationship Id="rId205" Type="http://schemas.openxmlformats.org/officeDocument/2006/relationships/hyperlink" Target="mailto:erdf-grdf-sregsudouest-moabt48@erdf-grdf.fr" TargetMode="External"/><Relationship Id="rId247" Type="http://schemas.openxmlformats.org/officeDocument/2006/relationships/hyperlink" Target="mailto:erdf-grdf-sregsudouest-moabt48@erdf-grdf.fr" TargetMode="External"/><Relationship Id="rId412" Type="http://schemas.openxmlformats.org/officeDocument/2006/relationships/hyperlink" Target="mailto:erdf-grdf-sregsudouest-moabt81@erdf-grdf.fr" TargetMode="External"/><Relationship Id="rId107" Type="http://schemas.openxmlformats.org/officeDocument/2006/relationships/hyperlink" Target="mailto:erdf-grdf-sregsudouest-moabt12@erdf-grdf.fr" TargetMode="External"/><Relationship Id="rId289" Type="http://schemas.openxmlformats.org/officeDocument/2006/relationships/hyperlink" Target="mailto:erdf-grdf-sregsudouest-moabt81@erdf-grdf.fr" TargetMode="External"/><Relationship Id="rId454" Type="http://schemas.openxmlformats.org/officeDocument/2006/relationships/hyperlink" Target="mailto:erdf-grdf-sregsudouest-moabt48@erdf-grdf.fr" TargetMode="External"/><Relationship Id="rId496" Type="http://schemas.openxmlformats.org/officeDocument/2006/relationships/hyperlink" Target="mailto:mairie-genebrieres@info82.com" TargetMode="External"/><Relationship Id="rId11" Type="http://schemas.openxmlformats.org/officeDocument/2006/relationships/hyperlink" Target="mailto:erdf-grdf-sregsudouest-moabt12@erdf-grdf.fr" TargetMode="External"/><Relationship Id="rId53" Type="http://schemas.openxmlformats.org/officeDocument/2006/relationships/hyperlink" Target="mailto:erdf-grdf-sregsudouest-moabt12@erdf-grdf.fr" TargetMode="External"/><Relationship Id="rId149" Type="http://schemas.openxmlformats.org/officeDocument/2006/relationships/hyperlink" Target="mailto:erdf-grdf-sregsudouest-moabt12@erdf-grdf.fr" TargetMode="External"/><Relationship Id="rId314" Type="http://schemas.openxmlformats.org/officeDocument/2006/relationships/hyperlink" Target="mailto:erdf-grdf-sregsudouest-moabt81@erdf-grdf.fr" TargetMode="External"/><Relationship Id="rId356" Type="http://schemas.openxmlformats.org/officeDocument/2006/relationships/hyperlink" Target="mailto:erdf-grdf-sregsudouest-moabt81@erdf-grdf.fr" TargetMode="External"/><Relationship Id="rId398" Type="http://schemas.openxmlformats.org/officeDocument/2006/relationships/hyperlink" Target="mailto:erdf-grdf-sregsudouest-moabt81@erdf-grdf.fr" TargetMode="External"/><Relationship Id="rId521" Type="http://schemas.openxmlformats.org/officeDocument/2006/relationships/hyperlink" Target="mailto:mairie-meauzac@info82.com" TargetMode="External"/><Relationship Id="rId563" Type="http://schemas.openxmlformats.org/officeDocument/2006/relationships/hyperlink" Target="mailto:mairie-saint.vincent.dautejac@info82.com" TargetMode="External"/><Relationship Id="rId619" Type="http://schemas.openxmlformats.org/officeDocument/2006/relationships/hyperlink" Target="mailto:com.piquecos@wanadoo.fr" TargetMode="External"/><Relationship Id="rId95" Type="http://schemas.openxmlformats.org/officeDocument/2006/relationships/hyperlink" Target="mailto:erdf-grdf-sregsudouest-moabt12@erdf-grdf.fr" TargetMode="External"/><Relationship Id="rId160" Type="http://schemas.openxmlformats.org/officeDocument/2006/relationships/hyperlink" Target="mailto:erdf-grdf-sregsudouest-moabt12@erdf-grdf.fr" TargetMode="External"/><Relationship Id="rId216" Type="http://schemas.openxmlformats.org/officeDocument/2006/relationships/hyperlink" Target="mailto:erdf-grdf-sregsudouest-moabt48@erdf-grdf.fr" TargetMode="External"/><Relationship Id="rId423" Type="http://schemas.openxmlformats.org/officeDocument/2006/relationships/hyperlink" Target="mailto:erdf-grdf-sregsudouest-moabt81@erdf-grdf.fr" TargetMode="External"/><Relationship Id="rId258" Type="http://schemas.openxmlformats.org/officeDocument/2006/relationships/hyperlink" Target="mailto:erdf-grdf-sregsudouest-moabt48@erdf-grdf.fr" TargetMode="External"/><Relationship Id="rId465" Type="http://schemas.openxmlformats.org/officeDocument/2006/relationships/hyperlink" Target="mailto:mairie-beaumont.de.lomagne@info82.com" TargetMode="External"/><Relationship Id="rId630" Type="http://schemas.openxmlformats.org/officeDocument/2006/relationships/hyperlink" Target="mailto:mairie-finhan@info82.com" TargetMode="External"/><Relationship Id="rId22" Type="http://schemas.openxmlformats.org/officeDocument/2006/relationships/hyperlink" Target="mailto:erdf-grdf-sregsudouest-moabt12@erdf-grdf.fr" TargetMode="External"/><Relationship Id="rId64" Type="http://schemas.openxmlformats.org/officeDocument/2006/relationships/hyperlink" Target="mailto:erdf-grdf-sregsudouest-moabt12@erdf-grdf.fr" TargetMode="External"/><Relationship Id="rId118" Type="http://schemas.openxmlformats.org/officeDocument/2006/relationships/hyperlink" Target="mailto:erdf-grdf-sregsudouest-moabt12@erdf-grdf.fr" TargetMode="External"/><Relationship Id="rId325" Type="http://schemas.openxmlformats.org/officeDocument/2006/relationships/hyperlink" Target="mailto:erdf-grdf-sregsudouest-moabt81@erdf-grdf.fr" TargetMode="External"/><Relationship Id="rId367" Type="http://schemas.openxmlformats.org/officeDocument/2006/relationships/hyperlink" Target="mailto:erdf-grdf-sregsudouest-moabt81@erdf-grdf.fr" TargetMode="External"/><Relationship Id="rId532" Type="http://schemas.openxmlformats.org/officeDocument/2006/relationships/hyperlink" Target="mailto:mairie-montalzat@info82.com" TargetMode="External"/><Relationship Id="rId574" Type="http://schemas.openxmlformats.org/officeDocument/2006/relationships/hyperlink" Target="mailto:mairie-verlhac.tescou@info82.com" TargetMode="External"/><Relationship Id="rId171" Type="http://schemas.openxmlformats.org/officeDocument/2006/relationships/hyperlink" Target="mailto:erdf-grdf-sregsudouest-moabt12@erdf-grdf.fr" TargetMode="External"/><Relationship Id="rId227" Type="http://schemas.openxmlformats.org/officeDocument/2006/relationships/hyperlink" Target="mailto:erdf-grdf-sregsudouest-moabt48@erdf-grdf.fr" TargetMode="External"/><Relationship Id="rId269" Type="http://schemas.openxmlformats.org/officeDocument/2006/relationships/hyperlink" Target="mailto:erdf-grdf-sregsudouest-moabt48@erdf-grdf.fr" TargetMode="External"/><Relationship Id="rId434" Type="http://schemas.openxmlformats.org/officeDocument/2006/relationships/hyperlink" Target="mailto:erdf-grdf-sregsudouest-moabt81@erdf-grdf.fr" TargetMode="External"/><Relationship Id="rId476" Type="http://schemas.openxmlformats.org/officeDocument/2006/relationships/hyperlink" Target="mailto:mairie-castanet@info82.com" TargetMode="External"/><Relationship Id="rId33" Type="http://schemas.openxmlformats.org/officeDocument/2006/relationships/hyperlink" Target="mailto:erdf-grdf-sregsudouest-moabt12@erdf-grdf.fr" TargetMode="External"/><Relationship Id="rId129" Type="http://schemas.openxmlformats.org/officeDocument/2006/relationships/hyperlink" Target="mailto:erdf-grdf-sregsudouest-moabt12@erdf-grdf.fr" TargetMode="External"/><Relationship Id="rId280" Type="http://schemas.openxmlformats.org/officeDocument/2006/relationships/hyperlink" Target="mailto:erdf-grdf-sregsudouest-moabt81@erdf-grdf.fr" TargetMode="External"/><Relationship Id="rId336" Type="http://schemas.openxmlformats.org/officeDocument/2006/relationships/hyperlink" Target="mailto:erdf-grdf-sregsudouest-moabt81@erdf-grdf.fr" TargetMode="External"/><Relationship Id="rId501" Type="http://schemas.openxmlformats.org/officeDocument/2006/relationships/hyperlink" Target="mailto:mairie-grisolles@info82.com" TargetMode="External"/><Relationship Id="rId543" Type="http://schemas.openxmlformats.org/officeDocument/2006/relationships/hyperlink" Target="mailto:mairie-parisot@info82.com" TargetMode="External"/><Relationship Id="rId75" Type="http://schemas.openxmlformats.org/officeDocument/2006/relationships/hyperlink" Target="mailto:erdf-grdf-sregsudouest-moabt12@erdf-grdf.fr" TargetMode="External"/><Relationship Id="rId140" Type="http://schemas.openxmlformats.org/officeDocument/2006/relationships/hyperlink" Target="mailto:erdf-grdf-sregsudouest-moabt12@erdf-grdf.fr" TargetMode="External"/><Relationship Id="rId182" Type="http://schemas.openxmlformats.org/officeDocument/2006/relationships/hyperlink" Target="mailto:erdf-grdf-sregsudouest-moabt12@erdf-grdf.fr" TargetMode="External"/><Relationship Id="rId378" Type="http://schemas.openxmlformats.org/officeDocument/2006/relationships/hyperlink" Target="mailto:erdf-grdf-sregsudouest-moabt81@erdf-grdf.fr" TargetMode="External"/><Relationship Id="rId403" Type="http://schemas.openxmlformats.org/officeDocument/2006/relationships/hyperlink" Target="mailto:erdf-grdf-sregsudouest-moabt81@erdf-grdf.fr" TargetMode="External"/><Relationship Id="rId585" Type="http://schemas.openxmlformats.org/officeDocument/2006/relationships/hyperlink" Target="mailto:mairie-montesquieu@wanadoo.fr" TargetMode="External"/><Relationship Id="rId6" Type="http://schemas.openxmlformats.org/officeDocument/2006/relationships/hyperlink" Target="mailto:erdf-grdf-sregsudouest-moabt82@erdf-grdf.fr" TargetMode="External"/><Relationship Id="rId238" Type="http://schemas.openxmlformats.org/officeDocument/2006/relationships/hyperlink" Target="mailto:erdf-grdf-sregsudouest-moabt48@erdf-grdf.fr" TargetMode="External"/><Relationship Id="rId445" Type="http://schemas.openxmlformats.org/officeDocument/2006/relationships/hyperlink" Target="mailto:erdf-grdf-sregsudouest-moabt81@erdf-grdf.fr" TargetMode="External"/><Relationship Id="rId487" Type="http://schemas.openxmlformats.org/officeDocument/2006/relationships/hyperlink" Target="mailto:mairie-dieupentale@info82.com" TargetMode="External"/><Relationship Id="rId610" Type="http://schemas.openxmlformats.org/officeDocument/2006/relationships/hyperlink" Target="mailto:mairie-saint.nauphary@info82.com" TargetMode="External"/><Relationship Id="rId291" Type="http://schemas.openxmlformats.org/officeDocument/2006/relationships/hyperlink" Target="mailto:erdf-grdf-sregsudouest-moabt81@erdf-grdf.fr" TargetMode="External"/><Relationship Id="rId305" Type="http://schemas.openxmlformats.org/officeDocument/2006/relationships/hyperlink" Target="mailto:erdf-grdf-sregsudouest-moabt81@erdf-grdf.fr" TargetMode="External"/><Relationship Id="rId347" Type="http://schemas.openxmlformats.org/officeDocument/2006/relationships/hyperlink" Target="mailto:erdf-grdf-sregsudouest-moabt81@erdf-grdf.fr" TargetMode="External"/><Relationship Id="rId512" Type="http://schemas.openxmlformats.org/officeDocument/2006/relationships/hyperlink" Target="mailto:mairie.lauzerte@wanadoo.fr" TargetMode="External"/><Relationship Id="rId44" Type="http://schemas.openxmlformats.org/officeDocument/2006/relationships/hyperlink" Target="mailto:erdf-grdf-sregsudouest-moabt12@erdf-grdf.fr" TargetMode="External"/><Relationship Id="rId86" Type="http://schemas.openxmlformats.org/officeDocument/2006/relationships/hyperlink" Target="mailto:erdf-grdf-sregsudouest-moabt12@erdf-grdf.fr" TargetMode="External"/><Relationship Id="rId151" Type="http://schemas.openxmlformats.org/officeDocument/2006/relationships/hyperlink" Target="mailto:erdf-grdf-sregsudouest-moabt12@erdf-grdf.fr" TargetMode="External"/><Relationship Id="rId389" Type="http://schemas.openxmlformats.org/officeDocument/2006/relationships/hyperlink" Target="mailto:erdf-grdf-sregsudouest-moabt81@erdf-grdf.fr" TargetMode="External"/><Relationship Id="rId554" Type="http://schemas.openxmlformats.org/officeDocument/2006/relationships/hyperlink" Target="mailto:mairie-saint.arroumex@info82.com" TargetMode="External"/><Relationship Id="rId596" Type="http://schemas.openxmlformats.org/officeDocument/2006/relationships/hyperlink" Target="mailto:mairie-esparsac@info82.com" TargetMode="External"/><Relationship Id="rId193" Type="http://schemas.openxmlformats.org/officeDocument/2006/relationships/hyperlink" Target="mailto:erdf-grdf-sregsudouest-moabt48@erdf-grdf.fr" TargetMode="External"/><Relationship Id="rId207" Type="http://schemas.openxmlformats.org/officeDocument/2006/relationships/hyperlink" Target="mailto:erdf-grdf-sregsudouest-moabt48@erdf-grdf.fr" TargetMode="External"/><Relationship Id="rId249" Type="http://schemas.openxmlformats.org/officeDocument/2006/relationships/hyperlink" Target="mailto:erdf-grdf-sregsudouest-moabt48@erdf-grdf.fr" TargetMode="External"/><Relationship Id="rId414" Type="http://schemas.openxmlformats.org/officeDocument/2006/relationships/hyperlink" Target="mailto:erdf-grdf-sregsudouest-moabt81@erdf-grdf.fr" TargetMode="External"/><Relationship Id="rId456" Type="http://schemas.openxmlformats.org/officeDocument/2006/relationships/hyperlink" Target="mailto:erdf-grdf-sregsudouest-moabt48@erdf-grdf.fr" TargetMode="External"/><Relationship Id="rId498" Type="http://schemas.openxmlformats.org/officeDocument/2006/relationships/hyperlink" Target="mailto:mairie-gimat@info82.com" TargetMode="External"/><Relationship Id="rId621" Type="http://schemas.openxmlformats.org/officeDocument/2006/relationships/hyperlink" Target="mailto:earl.duges@wanadoo.fr" TargetMode="External"/><Relationship Id="rId13" Type="http://schemas.openxmlformats.org/officeDocument/2006/relationships/hyperlink" Target="mailto:erdf-grdf-sregsudouest-moabt12@erdf-grdf.fr" TargetMode="External"/><Relationship Id="rId109" Type="http://schemas.openxmlformats.org/officeDocument/2006/relationships/hyperlink" Target="mailto:erdf-grdf-sregsudouest-moabt12@erdf-grdf.fr" TargetMode="External"/><Relationship Id="rId260" Type="http://schemas.openxmlformats.org/officeDocument/2006/relationships/hyperlink" Target="mailto:erdf-grdf-sregsudouest-moabt48@erdf-grdf.fr" TargetMode="External"/><Relationship Id="rId316" Type="http://schemas.openxmlformats.org/officeDocument/2006/relationships/hyperlink" Target="mailto:erdf-grdf-sregsudouest-moabt81@erdf-grdf.fr" TargetMode="External"/><Relationship Id="rId523" Type="http://schemas.openxmlformats.org/officeDocument/2006/relationships/hyperlink" Target="mailto:mairie-mirabel@info82.com" TargetMode="External"/><Relationship Id="rId55" Type="http://schemas.openxmlformats.org/officeDocument/2006/relationships/hyperlink" Target="mailto:erdf-grdf-sregsudouest-moabt12@erdf-grdf.fr" TargetMode="External"/><Relationship Id="rId97" Type="http://schemas.openxmlformats.org/officeDocument/2006/relationships/hyperlink" Target="mailto:erdf-grdf-sregsudouest-moabt12@erdf-grdf.fr" TargetMode="External"/><Relationship Id="rId120" Type="http://schemas.openxmlformats.org/officeDocument/2006/relationships/hyperlink" Target="mailto:erdf-grdf-sregsudouest-moabt12@erdf-grdf.fr" TargetMode="External"/><Relationship Id="rId358" Type="http://schemas.openxmlformats.org/officeDocument/2006/relationships/hyperlink" Target="mailto:erdf-grdf-sregsudouest-moabt81@erdf-grdf.fr" TargetMode="External"/><Relationship Id="rId565" Type="http://schemas.openxmlformats.org/officeDocument/2006/relationships/hyperlink" Target="mailto:mairie-sauveterre@info82.com" TargetMode="External"/><Relationship Id="rId162" Type="http://schemas.openxmlformats.org/officeDocument/2006/relationships/hyperlink" Target="mailto:erdf-grdf-sregsudouest-moabt12@erdf-grdf.fr" TargetMode="External"/><Relationship Id="rId218" Type="http://schemas.openxmlformats.org/officeDocument/2006/relationships/hyperlink" Target="mailto:erdf-grdf-sregsudouest-moabt48@erdf-grdf.fr" TargetMode="External"/><Relationship Id="rId425" Type="http://schemas.openxmlformats.org/officeDocument/2006/relationships/hyperlink" Target="mailto:erdf-grdf-sregsudouest-moabt81@erdf-grdf.fr" TargetMode="External"/><Relationship Id="rId467" Type="http://schemas.openxmlformats.org/officeDocument/2006/relationships/hyperlink" Target="mailto:mairie-belbeze@info82.com" TargetMode="External"/><Relationship Id="rId271" Type="http://schemas.openxmlformats.org/officeDocument/2006/relationships/hyperlink" Target="mailto:erdf-grdf-sregsudouest-moabt48@erdf-grdf.fr" TargetMode="External"/><Relationship Id="rId24" Type="http://schemas.openxmlformats.org/officeDocument/2006/relationships/hyperlink" Target="mailto:erdf-grdf-sregsudouest-moabt12@erdf-grdf.fr" TargetMode="External"/><Relationship Id="rId66" Type="http://schemas.openxmlformats.org/officeDocument/2006/relationships/hyperlink" Target="mailto:erdf-grdf-sregsudouest-moabt12@erdf-grdf.fr" TargetMode="External"/><Relationship Id="rId131" Type="http://schemas.openxmlformats.org/officeDocument/2006/relationships/hyperlink" Target="mailto:erdf-grdf-sregsudouest-moabt12@erdf-grdf.fr" TargetMode="External"/><Relationship Id="rId327" Type="http://schemas.openxmlformats.org/officeDocument/2006/relationships/hyperlink" Target="mailto:erdf-grdf-sregsudouest-moabt81@erdf-grdf.fr" TargetMode="External"/><Relationship Id="rId369" Type="http://schemas.openxmlformats.org/officeDocument/2006/relationships/hyperlink" Target="mailto:erdf-grdf-sregsudouest-moabt81@erdf-grdf.fr" TargetMode="External"/><Relationship Id="rId534" Type="http://schemas.openxmlformats.org/officeDocument/2006/relationships/hyperlink" Target="mailto:mairie-montbartier@info82.com" TargetMode="External"/><Relationship Id="rId576" Type="http://schemas.openxmlformats.org/officeDocument/2006/relationships/hyperlink" Target="mailto:mairie-fabas@info82.com" TargetMode="External"/><Relationship Id="rId173" Type="http://schemas.openxmlformats.org/officeDocument/2006/relationships/hyperlink" Target="mailto:erdf-grdf-sregsudouest-moabt12@erdf-grdf.fr" TargetMode="External"/><Relationship Id="rId229" Type="http://schemas.openxmlformats.org/officeDocument/2006/relationships/hyperlink" Target="mailto:erdf-grdf-sregsudouest-moabt48@erdf-grdf.fr" TargetMode="External"/><Relationship Id="rId380" Type="http://schemas.openxmlformats.org/officeDocument/2006/relationships/hyperlink" Target="mailto:erdf-grdf-sregsudouest-moabt81@erdf-grdf.fr" TargetMode="External"/><Relationship Id="rId436" Type="http://schemas.openxmlformats.org/officeDocument/2006/relationships/hyperlink" Target="mailto:erdf-grdf-sregsudouest-moabt81@erdf-grdf.fr" TargetMode="External"/><Relationship Id="rId601" Type="http://schemas.openxmlformats.org/officeDocument/2006/relationships/hyperlink" Target="mailto:mairie-lamothe.capdeville@info82.com" TargetMode="External"/><Relationship Id="rId240" Type="http://schemas.openxmlformats.org/officeDocument/2006/relationships/hyperlink" Target="mailto:erdf-grdf-sregsudouest-moabt48@erdf-grdf.fr" TargetMode="External"/><Relationship Id="rId478" Type="http://schemas.openxmlformats.org/officeDocument/2006/relationships/hyperlink" Target="mailto:mairie-castelmayran@info82.com" TargetMode="External"/><Relationship Id="rId35" Type="http://schemas.openxmlformats.org/officeDocument/2006/relationships/hyperlink" Target="mailto:erdf-grdf-sregsudouest-moabt12@erdf-grdf.fr" TargetMode="External"/><Relationship Id="rId77" Type="http://schemas.openxmlformats.org/officeDocument/2006/relationships/hyperlink" Target="mailto:erdf-grdf-sregsudouest-moabt12@erdf-grdf.fr" TargetMode="External"/><Relationship Id="rId100" Type="http://schemas.openxmlformats.org/officeDocument/2006/relationships/hyperlink" Target="mailto:erdf-grdf-sregsudouest-moabt12@erdf-grdf.fr" TargetMode="External"/><Relationship Id="rId282" Type="http://schemas.openxmlformats.org/officeDocument/2006/relationships/hyperlink" Target="mailto:erdf-grdf-sregsudouest-moabt81@erdf-grdf.fr" TargetMode="External"/><Relationship Id="rId338" Type="http://schemas.openxmlformats.org/officeDocument/2006/relationships/hyperlink" Target="mailto:erdf-grdf-sregsudouest-moabt81@erdf-grdf.fr" TargetMode="External"/><Relationship Id="rId503" Type="http://schemas.openxmlformats.org/officeDocument/2006/relationships/hyperlink" Target="mailto:mairie-labastide.de.penne@info82.com" TargetMode="External"/><Relationship Id="rId545" Type="http://schemas.openxmlformats.org/officeDocument/2006/relationships/hyperlink" Target="mailto:mairie-poupas@info82.com" TargetMode="External"/><Relationship Id="rId587" Type="http://schemas.openxmlformats.org/officeDocument/2006/relationships/hyperlink" Target="mailto:mairie-laguepie@info82.com" TargetMode="External"/><Relationship Id="rId8" Type="http://schemas.openxmlformats.org/officeDocument/2006/relationships/hyperlink" Target="mailto:erdf-grdf-sregsudouest-moabt12@erdf-grdf.fr" TargetMode="External"/><Relationship Id="rId142" Type="http://schemas.openxmlformats.org/officeDocument/2006/relationships/hyperlink" Target="mailto:erdf-grdf-sregsudouest-moabt12@erdf-grdf.fr" TargetMode="External"/><Relationship Id="rId184" Type="http://schemas.openxmlformats.org/officeDocument/2006/relationships/hyperlink" Target="mailto:erdf-grdf-sregsudouest-moabt12@erdf-grdf.fr" TargetMode="External"/><Relationship Id="rId391" Type="http://schemas.openxmlformats.org/officeDocument/2006/relationships/hyperlink" Target="mailto:erdf-grdf-sregsudouest-moabt81@erdf-grdf.fr" TargetMode="External"/><Relationship Id="rId405" Type="http://schemas.openxmlformats.org/officeDocument/2006/relationships/hyperlink" Target="mailto:erdf-grdf-sregsudouest-moabt81@erdf-grdf.fr" TargetMode="External"/><Relationship Id="rId447" Type="http://schemas.openxmlformats.org/officeDocument/2006/relationships/hyperlink" Target="mailto:erdf-grdf-sregsudouest-moabt81@erdf-grdf.fr" TargetMode="External"/><Relationship Id="rId612" Type="http://schemas.openxmlformats.org/officeDocument/2006/relationships/hyperlink" Target="mailto:mairie-saint.vincent.lespinasse@info82.com" TargetMode="External"/><Relationship Id="rId251" Type="http://schemas.openxmlformats.org/officeDocument/2006/relationships/hyperlink" Target="mailto:erdf-grdf-sregsudouest-moabt48@erdf-grdf.fr" TargetMode="External"/><Relationship Id="rId489" Type="http://schemas.openxmlformats.org/officeDocument/2006/relationships/hyperlink" Target="mailto:mairie-escazeaux@info82.com" TargetMode="External"/><Relationship Id="rId46" Type="http://schemas.openxmlformats.org/officeDocument/2006/relationships/hyperlink" Target="mailto:erdf-grdf-sregsudouest-moabt12@erdf-grdf.fr" TargetMode="External"/><Relationship Id="rId293" Type="http://schemas.openxmlformats.org/officeDocument/2006/relationships/hyperlink" Target="mailto:erdf-grdf-sregsudouest-moabt81@erdf-grdf.fr" TargetMode="External"/><Relationship Id="rId307" Type="http://schemas.openxmlformats.org/officeDocument/2006/relationships/hyperlink" Target="mailto:erdf-grdf-sregsudouest-moabt81@erdf-grdf.fr" TargetMode="External"/><Relationship Id="rId349" Type="http://schemas.openxmlformats.org/officeDocument/2006/relationships/hyperlink" Target="mailto:erdf-grdf-sregsudouest-moabt81@erdf-grdf.fr" TargetMode="External"/><Relationship Id="rId514" Type="http://schemas.openxmlformats.org/officeDocument/2006/relationships/hyperlink" Target="mailto:mairie-leojac.bellegarde@info82.com" TargetMode="External"/><Relationship Id="rId556" Type="http://schemas.openxmlformats.org/officeDocument/2006/relationships/hyperlink" Target="mailto:mairie-saint.georges@info82.com" TargetMode="External"/><Relationship Id="rId88" Type="http://schemas.openxmlformats.org/officeDocument/2006/relationships/hyperlink" Target="mailto:erdf-grdf-sregsudouest-moabt12@erdf-grdf.fr" TargetMode="External"/><Relationship Id="rId111" Type="http://schemas.openxmlformats.org/officeDocument/2006/relationships/hyperlink" Target="mailto:erdf-grdf-sregsudouest-moabt12@erdf-grdf.fr" TargetMode="External"/><Relationship Id="rId153" Type="http://schemas.openxmlformats.org/officeDocument/2006/relationships/hyperlink" Target="mailto:erdf-grdf-sregsudouest-moabt12@erdf-grdf.fr" TargetMode="External"/><Relationship Id="rId195" Type="http://schemas.openxmlformats.org/officeDocument/2006/relationships/hyperlink" Target="mailto:erdf-grdf-sregsudouest-moabt48@erdf-grdf.fr" TargetMode="External"/><Relationship Id="rId209" Type="http://schemas.openxmlformats.org/officeDocument/2006/relationships/hyperlink" Target="mailto:erdf-grdf-sregsudouest-moabt48@erdf-grdf.fr" TargetMode="External"/><Relationship Id="rId360" Type="http://schemas.openxmlformats.org/officeDocument/2006/relationships/hyperlink" Target="mailto:erdf-grdf-sregsudouest-moabt81@erdf-grdf.fr" TargetMode="External"/><Relationship Id="rId416" Type="http://schemas.openxmlformats.org/officeDocument/2006/relationships/hyperlink" Target="mailto:erdf-grdf-sregsudouest-moabt81@erdf-grdf.fr" TargetMode="External"/><Relationship Id="rId598" Type="http://schemas.openxmlformats.org/officeDocument/2006/relationships/hyperlink" Target="mailto:mairie-gramont@info82.com" TargetMode="External"/><Relationship Id="rId220" Type="http://schemas.openxmlformats.org/officeDocument/2006/relationships/hyperlink" Target="mailto:erdf-grdf-sregsudouest-moabt48@erdf-grdf.fr" TargetMode="External"/><Relationship Id="rId458" Type="http://schemas.openxmlformats.org/officeDocument/2006/relationships/hyperlink" Target="mailto:mairie-albias@info82.com" TargetMode="External"/><Relationship Id="rId623" Type="http://schemas.openxmlformats.org/officeDocument/2006/relationships/hyperlink" Target="mailto:g.agam@info82.com" TargetMode="External"/><Relationship Id="rId15" Type="http://schemas.openxmlformats.org/officeDocument/2006/relationships/hyperlink" Target="mailto:erdf-grdf-sregsudouest-moabt12@erdf-grdf.fr" TargetMode="External"/><Relationship Id="rId57" Type="http://schemas.openxmlformats.org/officeDocument/2006/relationships/hyperlink" Target="mailto:erdf-grdf-sregsudouest-moabt12@erdf-grdf.fr" TargetMode="External"/><Relationship Id="rId262" Type="http://schemas.openxmlformats.org/officeDocument/2006/relationships/hyperlink" Target="mailto:erdf-grdf-sregsudouest-moabt48@erdf-grdf.fr" TargetMode="External"/><Relationship Id="rId318" Type="http://schemas.openxmlformats.org/officeDocument/2006/relationships/hyperlink" Target="mailto:erdf-grdf-sregsudouest-moabt81@erdf-grdf.fr" TargetMode="External"/><Relationship Id="rId525" Type="http://schemas.openxmlformats.org/officeDocument/2006/relationships/hyperlink" Target="mailto:communication@moissac.fr" TargetMode="External"/><Relationship Id="rId567" Type="http://schemas.openxmlformats.org/officeDocument/2006/relationships/hyperlink" Target="mailto:mairie-septfonds@info82.com" TargetMode="External"/><Relationship Id="rId99" Type="http://schemas.openxmlformats.org/officeDocument/2006/relationships/hyperlink" Target="mailto:erdf-grdf-sregsudouest-moabt12@erdf-grdf.fr" TargetMode="External"/><Relationship Id="rId122" Type="http://schemas.openxmlformats.org/officeDocument/2006/relationships/hyperlink" Target="mailto:erdf-grdf-sregsudouest-moabt12@erdf-grdf.fr" TargetMode="External"/><Relationship Id="rId164" Type="http://schemas.openxmlformats.org/officeDocument/2006/relationships/hyperlink" Target="mailto:erdf-grdf-sregsudouest-moabt12@erdf-grdf.fr" TargetMode="External"/><Relationship Id="rId371" Type="http://schemas.openxmlformats.org/officeDocument/2006/relationships/hyperlink" Target="mailto:erdf-grdf-sregsudouest-moabt81@erdf-grdf.fr" TargetMode="External"/><Relationship Id="rId427" Type="http://schemas.openxmlformats.org/officeDocument/2006/relationships/hyperlink" Target="mailto:erdf-grdf-sregsudouest-moabt81@erdf-grdf.fr" TargetMode="External"/><Relationship Id="rId469" Type="http://schemas.openxmlformats.org/officeDocument/2006/relationships/hyperlink" Target="mailto:mairie-bessens@info82.com" TargetMode="External"/><Relationship Id="rId26" Type="http://schemas.openxmlformats.org/officeDocument/2006/relationships/hyperlink" Target="mailto:erdf-grdf-sregsudouest-moabt12@erdf-grdf.fr" TargetMode="External"/><Relationship Id="rId231" Type="http://schemas.openxmlformats.org/officeDocument/2006/relationships/hyperlink" Target="mailto:erdf-grdf-sregsudouest-moabt48@erdf-grdf.fr" TargetMode="External"/><Relationship Id="rId273" Type="http://schemas.openxmlformats.org/officeDocument/2006/relationships/hyperlink" Target="mailto:erdf-grdf-sregsudouest-moabt81@erdf-grdf.fr" TargetMode="External"/><Relationship Id="rId329" Type="http://schemas.openxmlformats.org/officeDocument/2006/relationships/hyperlink" Target="mailto:erdf-grdf-sregsudouest-moabt81@erdf-grdf.fr" TargetMode="External"/><Relationship Id="rId480" Type="http://schemas.openxmlformats.org/officeDocument/2006/relationships/hyperlink" Target="mailto:mairie@caylus.com" TargetMode="External"/><Relationship Id="rId536" Type="http://schemas.openxmlformats.org/officeDocument/2006/relationships/hyperlink" Target="mailto:mairie-montgaillard@info82.com" TargetMode="External"/><Relationship Id="rId68" Type="http://schemas.openxmlformats.org/officeDocument/2006/relationships/hyperlink" Target="mailto:erdf-grdf-sregsudouest-moabt12@erdf-grdf.fr" TargetMode="External"/><Relationship Id="rId133" Type="http://schemas.openxmlformats.org/officeDocument/2006/relationships/hyperlink" Target="mailto:erdf-grdf-sregsudouest-moabt12@erdf-grdf.fr" TargetMode="External"/><Relationship Id="rId175" Type="http://schemas.openxmlformats.org/officeDocument/2006/relationships/hyperlink" Target="mailto:erdf-grdf-sregsudouest-moabt12@erdf-grdf.fr" TargetMode="External"/><Relationship Id="rId340" Type="http://schemas.openxmlformats.org/officeDocument/2006/relationships/hyperlink" Target="mailto:erdf-grdf-sregsudouest-moabt81@erdf-grdf.fr" TargetMode="External"/><Relationship Id="rId578" Type="http://schemas.openxmlformats.org/officeDocument/2006/relationships/hyperlink" Target="mailto:mairie-escatalens@info82.com" TargetMode="External"/><Relationship Id="rId200" Type="http://schemas.openxmlformats.org/officeDocument/2006/relationships/hyperlink" Target="mailto:erdf-grdf-sregsudouest-moabt48@erdf-grdf.fr" TargetMode="External"/><Relationship Id="rId382" Type="http://schemas.openxmlformats.org/officeDocument/2006/relationships/hyperlink" Target="mailto:erdf-grdf-sregsudouest-moabt81@erdf-grdf.fr" TargetMode="External"/><Relationship Id="rId438" Type="http://schemas.openxmlformats.org/officeDocument/2006/relationships/hyperlink" Target="mailto:erdf-grdf-sregsudouest-moabt81@erdf-grdf.fr" TargetMode="External"/><Relationship Id="rId603" Type="http://schemas.openxmlformats.org/officeDocument/2006/relationships/hyperlink" Target="mailto:mairie-montbeton@info82.com" TargetMode="External"/><Relationship Id="rId242" Type="http://schemas.openxmlformats.org/officeDocument/2006/relationships/hyperlink" Target="mailto:erdf-grdf-sregsudouest-moabt48@erdf-grdf.fr" TargetMode="External"/><Relationship Id="rId284" Type="http://schemas.openxmlformats.org/officeDocument/2006/relationships/hyperlink" Target="mailto:erdf-grdf-sregsudouest-moabt81@erdf-grdf.fr" TargetMode="External"/><Relationship Id="rId491" Type="http://schemas.openxmlformats.org/officeDocument/2006/relationships/hyperlink" Target="mailto:mairie-esparsac@info82.com" TargetMode="External"/><Relationship Id="rId505" Type="http://schemas.openxmlformats.org/officeDocument/2006/relationships/hyperlink" Target="mailto:mairie-lacapelle.livron@info82.com" TargetMode="External"/><Relationship Id="rId37" Type="http://schemas.openxmlformats.org/officeDocument/2006/relationships/hyperlink" Target="mailto:erdf-grdf-sregsudouest-moabt12@erdf-grdf.fr" TargetMode="External"/><Relationship Id="rId79" Type="http://schemas.openxmlformats.org/officeDocument/2006/relationships/hyperlink" Target="mailto:erdf-grdf-sregsudouest-moabt12@erdf-grdf.fr" TargetMode="External"/><Relationship Id="rId102" Type="http://schemas.openxmlformats.org/officeDocument/2006/relationships/hyperlink" Target="mailto:erdf-grdf-sregsudouest-moabt12@erdf-grdf.fr" TargetMode="External"/><Relationship Id="rId144" Type="http://schemas.openxmlformats.org/officeDocument/2006/relationships/hyperlink" Target="mailto:erdf-grdf-sregsudouest-moabt12@erdf-grdf.fr" TargetMode="External"/><Relationship Id="rId547" Type="http://schemas.openxmlformats.org/officeDocument/2006/relationships/hyperlink" Target="mailto:mairie-puygaillard.de.quercy@info82.com" TargetMode="External"/><Relationship Id="rId589" Type="http://schemas.openxmlformats.org/officeDocument/2006/relationships/hyperlink" Target="mailto:mairie.caumont82@wanadoo.fr" TargetMode="External"/><Relationship Id="rId90" Type="http://schemas.openxmlformats.org/officeDocument/2006/relationships/hyperlink" Target="mailto:erdf-grdf-sregsudouest-moabt12@erdf-grdf.fr" TargetMode="External"/><Relationship Id="rId186" Type="http://schemas.openxmlformats.org/officeDocument/2006/relationships/hyperlink" Target="mailto:erdf-grdf-sregsudouest-moabt12@erdf-grdf.fr" TargetMode="External"/><Relationship Id="rId351" Type="http://schemas.openxmlformats.org/officeDocument/2006/relationships/hyperlink" Target="mailto:erdf-grdf-sregsudouest-moabt81@erdf-grdf.fr" TargetMode="External"/><Relationship Id="rId393" Type="http://schemas.openxmlformats.org/officeDocument/2006/relationships/hyperlink" Target="mailto:erdf-grdf-sregsudouest-moabt81@erdf-grdf.fr" TargetMode="External"/><Relationship Id="rId407" Type="http://schemas.openxmlformats.org/officeDocument/2006/relationships/hyperlink" Target="mailto:erdf-grdf-sregsudouest-moabt81@erdf-grdf.fr" TargetMode="External"/><Relationship Id="rId449" Type="http://schemas.openxmlformats.org/officeDocument/2006/relationships/hyperlink" Target="mailto:erdf-grdf-sregsudouest-moabt81@erdf-grdf.fr" TargetMode="External"/><Relationship Id="rId614" Type="http://schemas.openxmlformats.org/officeDocument/2006/relationships/hyperlink" Target="mailto:mairie-trejouls@info82.com" TargetMode="External"/><Relationship Id="rId211" Type="http://schemas.openxmlformats.org/officeDocument/2006/relationships/hyperlink" Target="mailto:erdf-grdf-sregsudouest-moabt48@erdf-grdf.fr" TargetMode="External"/><Relationship Id="rId253" Type="http://schemas.openxmlformats.org/officeDocument/2006/relationships/hyperlink" Target="mailto:erdf-grdf-sregsudouest-moabt48@erdf-grdf.fr" TargetMode="External"/><Relationship Id="rId295" Type="http://schemas.openxmlformats.org/officeDocument/2006/relationships/hyperlink" Target="mailto:erdf-grdf-sregsudouest-moabt81@erdf-grdf.fr" TargetMode="External"/><Relationship Id="rId309" Type="http://schemas.openxmlformats.org/officeDocument/2006/relationships/hyperlink" Target="mailto:erdf-grdf-sregsudouest-moabt81@erdf-grdf.fr" TargetMode="External"/><Relationship Id="rId460" Type="http://schemas.openxmlformats.org/officeDocument/2006/relationships/hyperlink" Target="mailto:mairie-auterive@info82.com" TargetMode="External"/><Relationship Id="rId516" Type="http://schemas.openxmlformats.org/officeDocument/2006/relationships/hyperlink" Target="mailto:mairie.malause@wanadoo.fr" TargetMode="External"/><Relationship Id="rId48" Type="http://schemas.openxmlformats.org/officeDocument/2006/relationships/hyperlink" Target="mailto:erdf-grdf-sregsudouest-moabt12@erdf-grdf.fr" TargetMode="External"/><Relationship Id="rId113" Type="http://schemas.openxmlformats.org/officeDocument/2006/relationships/hyperlink" Target="mailto:erdf-grdf-sregsudouest-moabt12@erdf-grdf.fr" TargetMode="External"/><Relationship Id="rId320" Type="http://schemas.openxmlformats.org/officeDocument/2006/relationships/hyperlink" Target="mailto:erdf-grdf-sregsudouest-moabt81@erdf-grdf.fr" TargetMode="External"/><Relationship Id="rId558" Type="http://schemas.openxmlformats.org/officeDocument/2006/relationships/hyperlink" Target="mailto:mairie-st.nazaire.de.valentane@info82.com" TargetMode="External"/><Relationship Id="rId155" Type="http://schemas.openxmlformats.org/officeDocument/2006/relationships/hyperlink" Target="mailto:erdf-grdf-sregsudouest-moabt12@erdf-grdf.fr" TargetMode="External"/><Relationship Id="rId197" Type="http://schemas.openxmlformats.org/officeDocument/2006/relationships/hyperlink" Target="mailto:erdf-grdf-sregsudouest-moabt48@erdf-grdf.fr" TargetMode="External"/><Relationship Id="rId362" Type="http://schemas.openxmlformats.org/officeDocument/2006/relationships/hyperlink" Target="mailto:erdf-grdf-sregsudouest-moabt81@erdf-grdf.fr" TargetMode="External"/><Relationship Id="rId418" Type="http://schemas.openxmlformats.org/officeDocument/2006/relationships/hyperlink" Target="mailto:erdf-grdf-sregsudouest-moabt81@erdf-grdf.fr" TargetMode="External"/><Relationship Id="rId625" Type="http://schemas.openxmlformats.org/officeDocument/2006/relationships/hyperlink" Target="mailto:mairie-albefeuille.lagarde@info82.com" TargetMode="External"/><Relationship Id="rId222" Type="http://schemas.openxmlformats.org/officeDocument/2006/relationships/hyperlink" Target="mailto:erdf-grdf-sregsudouest-moabt48@erdf-grdf.fr" TargetMode="External"/><Relationship Id="rId264" Type="http://schemas.openxmlformats.org/officeDocument/2006/relationships/hyperlink" Target="mailto:erdf-grdf-sregsudouest-moabt48@erdf-grdf.fr" TargetMode="External"/><Relationship Id="rId471" Type="http://schemas.openxmlformats.org/officeDocument/2006/relationships/hyperlink" Target="mailto:mairie-boudou@info82.com" TargetMode="External"/></Relationships>
</file>

<file path=xl/worksheets/_rels/sheet18.xml.rels><?xml version="1.0" encoding="UTF-8" standalone="yes"?>
<Relationships xmlns="http://schemas.openxmlformats.org/package/2006/relationships"><Relationship Id="rId13" Type="http://schemas.openxmlformats.org/officeDocument/2006/relationships/hyperlink" Target="mailto:jacques.guibert@erdf-grdf.fr" TargetMode="External"/><Relationship Id="rId18" Type="http://schemas.openxmlformats.org/officeDocument/2006/relationships/hyperlink" Target="mailto:jean-paul.amadio@erdf-grdf.fr" TargetMode="External"/><Relationship Id="rId26" Type="http://schemas.openxmlformats.org/officeDocument/2006/relationships/hyperlink" Target="mailto:alain.quercy@spiebatignolles.fr" TargetMode="External"/><Relationship Id="rId39" Type="http://schemas.openxmlformats.org/officeDocument/2006/relationships/hyperlink" Target="mailto:allezmpyreseau@orange.fr" TargetMode="External"/><Relationship Id="rId21" Type="http://schemas.openxmlformats.org/officeDocument/2006/relationships/hyperlink" Target="mailto:jean-claude.despes@gabrielle.fr" TargetMode="External"/><Relationship Id="rId34" Type="http://schemas.openxmlformats.org/officeDocument/2006/relationships/hyperlink" Target="mailto:m.capdrot@%20bouygues-es.com" TargetMode="External"/><Relationship Id="rId42" Type="http://schemas.openxmlformats.org/officeDocument/2006/relationships/hyperlink" Target="mailto:j.morgado@allez.fr" TargetMode="External"/><Relationship Id="rId47" Type="http://schemas.openxmlformats.org/officeDocument/2006/relationships/hyperlink" Target="mailto:e.billeres@bouygues-es.com" TargetMode="External"/><Relationship Id="rId50" Type="http://schemas.openxmlformats.org/officeDocument/2006/relationships/hyperlink" Target="mailto:alain.vincent@spiebatignolles.fr" TargetMode="External"/><Relationship Id="rId55" Type="http://schemas.openxmlformats.org/officeDocument/2006/relationships/hyperlink" Target="mailto:alain.vincent@spiebatignolles.fr" TargetMode="External"/><Relationship Id="rId63" Type="http://schemas.openxmlformats.org/officeDocument/2006/relationships/hyperlink" Target="mailto:christophe.verges@etpm.fr" TargetMode="External"/><Relationship Id="rId68" Type="http://schemas.openxmlformats.org/officeDocument/2006/relationships/hyperlink" Target="mailto:frederic.duvert@erdf.fr" TargetMode="External"/><Relationship Id="rId76" Type="http://schemas.openxmlformats.org/officeDocument/2006/relationships/hyperlink" Target="mailto:erdf-drnmp-gpil-tgl@erdf.fr" TargetMode="External"/><Relationship Id="rId84" Type="http://schemas.openxmlformats.org/officeDocument/2006/relationships/hyperlink" Target="mailto:remi.laffont@erdf.fr" TargetMode="External"/><Relationship Id="rId89" Type="http://schemas.openxmlformats.org/officeDocument/2006/relationships/hyperlink" Target="mailto:erdf-grdf-uremidipyren-aretgl-gex82@erdf-grdf.fr" TargetMode="External"/><Relationship Id="rId7" Type="http://schemas.openxmlformats.org/officeDocument/2006/relationships/hyperlink" Target="mailto:delphine.lucas@erdf-grdf.fr" TargetMode="External"/><Relationship Id="rId71" Type="http://schemas.openxmlformats.org/officeDocument/2006/relationships/hyperlink" Target="mailto:philippe.zaouter@erdf.fr" TargetMode="External"/><Relationship Id="rId92" Type="http://schemas.openxmlformats.org/officeDocument/2006/relationships/hyperlink" Target="mailto:jerome.elisalde@enedis.fr" TargetMode="External"/><Relationship Id="rId2" Type="http://schemas.openxmlformats.org/officeDocument/2006/relationships/printerSettings" Target="../printerSettings/printerSettings33.bin"/><Relationship Id="rId16" Type="http://schemas.openxmlformats.org/officeDocument/2006/relationships/hyperlink" Target="mailto:regis.cayrel@erdf-grdf.fr" TargetMode="External"/><Relationship Id="rId29" Type="http://schemas.openxmlformats.org/officeDocument/2006/relationships/hyperlink" Target="mailto:a.orombel@scop-citel.fr" TargetMode="External"/><Relationship Id="rId11" Type="http://schemas.openxmlformats.org/officeDocument/2006/relationships/hyperlink" Target="mailto:eric.cros@erdf-grdf.fr" TargetMode="External"/><Relationship Id="rId24" Type="http://schemas.openxmlformats.org/officeDocument/2006/relationships/hyperlink" Target="mailto:serge.zoratto@gabrielle.fr" TargetMode="External"/><Relationship Id="rId32" Type="http://schemas.openxmlformats.org/officeDocument/2006/relationships/hyperlink" Target="mailto:s.theau@gabrielle.fr" TargetMode="External"/><Relationship Id="rId37" Type="http://schemas.openxmlformats.org/officeDocument/2006/relationships/hyperlink" Target="mailto:t.ader@scop-citel.fr" TargetMode="External"/><Relationship Id="rId40" Type="http://schemas.openxmlformats.org/officeDocument/2006/relationships/hyperlink" Target="mailto:g.gaillard@allez.fr" TargetMode="External"/><Relationship Id="rId45" Type="http://schemas.openxmlformats.org/officeDocument/2006/relationships/hyperlink" Target="mailto:bmiguel@f-g.fr" TargetMode="External"/><Relationship Id="rId53" Type="http://schemas.openxmlformats.org/officeDocument/2006/relationships/hyperlink" Target="mailto:magasin@gabrielle.fr" TargetMode="External"/><Relationship Id="rId58" Type="http://schemas.openxmlformats.org/officeDocument/2006/relationships/hyperlink" Target="mailto:p.pruja@%20bouygues-es.com" TargetMode="External"/><Relationship Id="rId66" Type="http://schemas.openxmlformats.org/officeDocument/2006/relationships/hyperlink" Target="mailto:lucien.peccolo@spie.com" TargetMode="External"/><Relationship Id="rId74" Type="http://schemas.openxmlformats.org/officeDocument/2006/relationships/hyperlink" Target="mailto:david.zamuner@erdf.fr" TargetMode="External"/><Relationship Id="rId79" Type="http://schemas.openxmlformats.org/officeDocument/2006/relationships/hyperlink" Target="mailto:claudine.larribe@erdf.fr" TargetMode="External"/><Relationship Id="rId87" Type="http://schemas.openxmlformats.org/officeDocument/2006/relationships/hyperlink" Target="mailto:regis.saunard@enedis.fr" TargetMode="External"/><Relationship Id="rId5" Type="http://schemas.openxmlformats.org/officeDocument/2006/relationships/printerSettings" Target="../printerSettings/printerSettings36.bin"/><Relationship Id="rId61" Type="http://schemas.openxmlformats.org/officeDocument/2006/relationships/hyperlink" Target="mailto:laurent.pierquet@etpm.fr" TargetMode="External"/><Relationship Id="rId82" Type="http://schemas.openxmlformats.org/officeDocument/2006/relationships/hyperlink" Target="mailto:erdf-drnmp-gpil-tg@erdf.fr" TargetMode="External"/><Relationship Id="rId90" Type="http://schemas.openxmlformats.org/officeDocument/2006/relationships/hyperlink" Target="mailto:jeremie.teulade@enedis.fr" TargetMode="External"/><Relationship Id="rId19" Type="http://schemas.openxmlformats.org/officeDocument/2006/relationships/hyperlink" Target="mailto:erdf-grdf-urenordmidipyren-gie-aveyron@erdf-grdf.fr" TargetMode="External"/><Relationship Id="rId14" Type="http://schemas.openxmlformats.org/officeDocument/2006/relationships/hyperlink" Target="mailto:yoan.dalle@erdf-grdf.fr" TargetMode="External"/><Relationship Id="rId22" Type="http://schemas.openxmlformats.org/officeDocument/2006/relationships/hyperlink" Target="mailto:didier.malbrel@gabrielle.fr" TargetMode="External"/><Relationship Id="rId27" Type="http://schemas.openxmlformats.org/officeDocument/2006/relationships/hyperlink" Target="mailto:jm.daste@scop-citel.fr" TargetMode="External"/><Relationship Id="rId30" Type="http://schemas.openxmlformats.org/officeDocument/2006/relationships/hyperlink" Target="mailto:jean-luc.savinet@gabrielle.fr" TargetMode="External"/><Relationship Id="rId35" Type="http://schemas.openxmlformats.org/officeDocument/2006/relationships/hyperlink" Target="mailto:eric.cousinet@spie.com" TargetMode="External"/><Relationship Id="rId43" Type="http://schemas.openxmlformats.org/officeDocument/2006/relationships/hyperlink" Target="mailto:ereletudes@oranges.fr" TargetMode="External"/><Relationship Id="rId48" Type="http://schemas.openxmlformats.org/officeDocument/2006/relationships/hyperlink" Target="mailto:d.andrieu@bouygues-es.com" TargetMode="External"/><Relationship Id="rId56" Type="http://schemas.openxmlformats.org/officeDocument/2006/relationships/hyperlink" Target="mailto:alain.vincent@spiebatignolles.fr" TargetMode="External"/><Relationship Id="rId64" Type="http://schemas.openxmlformats.org/officeDocument/2006/relationships/hyperlink" Target="mailto:s.blandinieres@pangeo-reseaux.fr" TargetMode="External"/><Relationship Id="rId69" Type="http://schemas.openxmlformats.org/officeDocument/2006/relationships/hyperlink" Target="mailto:pierre.couderc@enedis.fr" TargetMode="External"/><Relationship Id="rId77" Type="http://schemas.openxmlformats.org/officeDocument/2006/relationships/hyperlink" Target="mailto:benoit.pedurran@erdf.fr" TargetMode="External"/><Relationship Id="rId8" Type="http://schemas.openxmlformats.org/officeDocument/2006/relationships/hyperlink" Target="mailto:yves-jacques.quenon@erdf-grdf.fr" TargetMode="External"/><Relationship Id="rId51" Type="http://schemas.openxmlformats.org/officeDocument/2006/relationships/hyperlink" Target="mailto:s.blandinieres@pangeo-reseaux.fr" TargetMode="External"/><Relationship Id="rId72" Type="http://schemas.openxmlformats.org/officeDocument/2006/relationships/hyperlink" Target="mailto:jean-christophe.vanengelandt@erdf.fr" TargetMode="External"/><Relationship Id="rId80" Type="http://schemas.openxmlformats.org/officeDocument/2006/relationships/hyperlink" Target="mailto:erdf-drnmp-gpil-tg@erdf.fr" TargetMode="External"/><Relationship Id="rId85" Type="http://schemas.openxmlformats.org/officeDocument/2006/relationships/hyperlink" Target="mailto:erdf-grdf-uremidipyren-aretgl-gex82@erdf-grdf.fr" TargetMode="External"/><Relationship Id="rId93" Type="http://schemas.openxmlformats.org/officeDocument/2006/relationships/hyperlink" Target="mailto:vincent.naty@enedis.fr" TargetMode="External"/><Relationship Id="rId3" Type="http://schemas.openxmlformats.org/officeDocument/2006/relationships/printerSettings" Target="../printerSettings/printerSettings34.bin"/><Relationship Id="rId12" Type="http://schemas.openxmlformats.org/officeDocument/2006/relationships/hyperlink" Target="mailto:mathilde.tarayre@erdf-grdf.fr" TargetMode="External"/><Relationship Id="rId17" Type="http://schemas.openxmlformats.org/officeDocument/2006/relationships/hyperlink" Target="mailto:yohann.guilhot@erdf-grdf.fr" TargetMode="External"/><Relationship Id="rId25" Type="http://schemas.openxmlformats.org/officeDocument/2006/relationships/hyperlink" Target="mailto:d.bousses@%20bouygues-es.com" TargetMode="External"/><Relationship Id="rId33" Type="http://schemas.openxmlformats.org/officeDocument/2006/relationships/hyperlink" Target="mailto:nicolas.sieli@gabrielle.fr" TargetMode="External"/><Relationship Id="rId38" Type="http://schemas.openxmlformats.org/officeDocument/2006/relationships/hyperlink" Target="mailto:v.bernard.etbreseaux@wanadoo.fr" TargetMode="External"/><Relationship Id="rId46" Type="http://schemas.openxmlformats.org/officeDocument/2006/relationships/hyperlink" Target="mailto:tjamain@f-g.fr" TargetMode="External"/><Relationship Id="rId59" Type="http://schemas.openxmlformats.org/officeDocument/2006/relationships/hyperlink" Target="mailto:bertrand.ducros@etpm.fr" TargetMode="External"/><Relationship Id="rId67" Type="http://schemas.openxmlformats.org/officeDocument/2006/relationships/hyperlink" Target="mailto:christophe.duvauchelle@erdf.fr" TargetMode="External"/><Relationship Id="rId20" Type="http://schemas.openxmlformats.org/officeDocument/2006/relationships/hyperlink" Target="mailto:sebastien.blanc@erdf.fr" TargetMode="External"/><Relationship Id="rId41" Type="http://schemas.openxmlformats.org/officeDocument/2006/relationships/hyperlink" Target="mailto:p.evrard@allez.fr" TargetMode="External"/><Relationship Id="rId54" Type="http://schemas.openxmlformats.org/officeDocument/2006/relationships/hyperlink" Target="mailto:gerald.dore@spiebatignolles.fr" TargetMode="External"/><Relationship Id="rId62" Type="http://schemas.openxmlformats.org/officeDocument/2006/relationships/hyperlink" Target="mailto:benoit.cappus@etpm.fr" TargetMode="External"/><Relationship Id="rId70" Type="http://schemas.openxmlformats.org/officeDocument/2006/relationships/hyperlink" Target="mailto:frederic.savignac@erdf.fr" TargetMode="External"/><Relationship Id="rId75" Type="http://schemas.openxmlformats.org/officeDocument/2006/relationships/hyperlink" Target="mailto:erdf-drnmp-gpil-tgl@erdf.fr" TargetMode="External"/><Relationship Id="rId83" Type="http://schemas.openxmlformats.org/officeDocument/2006/relationships/hyperlink" Target="mailto:erdf-grdf-uremidipyren-aretgl-gex82@erdf-grdf.fr" TargetMode="External"/><Relationship Id="rId88" Type="http://schemas.openxmlformats.org/officeDocument/2006/relationships/hyperlink" Target="mailto:christian.mallet@enedis.fr" TargetMode="External"/><Relationship Id="rId91" Type="http://schemas.openxmlformats.org/officeDocument/2006/relationships/hyperlink" Target="mailto:Anthony.siewers@enedis.fr" TargetMode="External"/><Relationship Id="rId1" Type="http://schemas.openxmlformats.org/officeDocument/2006/relationships/printerSettings" Target="../printerSettings/printerSettings32.bin"/><Relationship Id="rId6" Type="http://schemas.openxmlformats.org/officeDocument/2006/relationships/hyperlink" Target="mailto:eric.bertoldi@erdf-grdf.fr" TargetMode="External"/><Relationship Id="rId15" Type="http://schemas.openxmlformats.org/officeDocument/2006/relationships/hyperlink" Target="mailto:alain.jacquinet@erdf-grdf.fr" TargetMode="External"/><Relationship Id="rId23" Type="http://schemas.openxmlformats.org/officeDocument/2006/relationships/hyperlink" Target="mailto:f.theil@gabrielle.fr" TargetMode="External"/><Relationship Id="rId28" Type="http://schemas.openxmlformats.org/officeDocument/2006/relationships/hyperlink" Target="mailto:e.beraut@scop-citel.fr" TargetMode="External"/><Relationship Id="rId36" Type="http://schemas.openxmlformats.org/officeDocument/2006/relationships/hyperlink" Target="mailto:p.jacquier@spie.com" TargetMode="External"/><Relationship Id="rId49" Type="http://schemas.openxmlformats.org/officeDocument/2006/relationships/hyperlink" Target="mailto:d.beaussaert@bouygues-es.com" TargetMode="External"/><Relationship Id="rId57" Type="http://schemas.openxmlformats.org/officeDocument/2006/relationships/hyperlink" Target="mailto:s.degroote@pangeo-reseaux.fr" TargetMode="External"/><Relationship Id="rId10" Type="http://schemas.openxmlformats.org/officeDocument/2006/relationships/hyperlink" Target="mailto:emmanuel.caminade@erdf-grdf.fr" TargetMode="External"/><Relationship Id="rId31" Type="http://schemas.openxmlformats.org/officeDocument/2006/relationships/hyperlink" Target="mailto:yves.jourdain@gabrielle.fr" TargetMode="External"/><Relationship Id="rId44" Type="http://schemas.openxmlformats.org/officeDocument/2006/relationships/hyperlink" Target="mailto:tjulhia@f-g.fr" TargetMode="External"/><Relationship Id="rId52" Type="http://schemas.openxmlformats.org/officeDocument/2006/relationships/hyperlink" Target="mailto:dao.eegs82@gmail.com" TargetMode="External"/><Relationship Id="rId60" Type="http://schemas.openxmlformats.org/officeDocument/2006/relationships/hyperlink" Target="mailto:benoit.cappus@etpm.fr" TargetMode="External"/><Relationship Id="rId65" Type="http://schemas.openxmlformats.org/officeDocument/2006/relationships/hyperlink" Target="mailto:d.brigoulet@ceterc.com" TargetMode="External"/><Relationship Id="rId73" Type="http://schemas.openxmlformats.org/officeDocument/2006/relationships/hyperlink" Target="mailto:moritz.mika&#235;l@erdf.fr" TargetMode="External"/><Relationship Id="rId78" Type="http://schemas.openxmlformats.org/officeDocument/2006/relationships/hyperlink" Target="mailto:alain.circelli@erdf.fr" TargetMode="External"/><Relationship Id="rId81" Type="http://schemas.openxmlformats.org/officeDocument/2006/relationships/hyperlink" Target="mailto:dominique.lardet@erdf.fr" TargetMode="External"/><Relationship Id="rId86" Type="http://schemas.openxmlformats.org/officeDocument/2006/relationships/hyperlink" Target="mailto:nicolas.belloc@enedis.fr" TargetMode="External"/><Relationship Id="rId94" Type="http://schemas.openxmlformats.org/officeDocument/2006/relationships/printerSettings" Target="../printerSettings/printerSettings37.bin"/><Relationship Id="rId4" Type="http://schemas.openxmlformats.org/officeDocument/2006/relationships/printerSettings" Target="../printerSettings/printerSettings35.bin"/><Relationship Id="rId9" Type="http://schemas.openxmlformats.org/officeDocument/2006/relationships/hyperlink" Target="mailto:thomas-externe.agostini@erdf-grdf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R39"/>
  <sheetViews>
    <sheetView showGridLines="0" showRowColHeaders="0" zoomScaleNormal="100" workbookViewId="0"/>
  </sheetViews>
  <sheetFormatPr baseColWidth="10" defaultRowHeight="14.4"/>
  <sheetData>
    <row r="1" spans="1:1">
      <c r="A1" s="1" t="s">
        <v>15</v>
      </c>
    </row>
    <row r="26" spans="10:10">
      <c r="J26" s="363" t="s">
        <v>4471</v>
      </c>
    </row>
    <row r="39" spans="18:18">
      <c r="R39" s="33"/>
    </row>
  </sheetData>
  <customSheetViews>
    <customSheetView guid="{BECB173C-2C16-4F55-8FDB-533A566352C8}" showGridLines="0" showRowCol="0" fitToPage="1">
      <selection activeCell="J34" sqref="J34"/>
      <pageMargins left="0.70866141732283472" right="0.70866141732283472" top="0.74803149606299213" bottom="0.74803149606299213" header="0.31496062992125984" footer="0.31496062992125984"/>
      <pageSetup paperSize="8" scale="84" orientation="landscape" r:id="rId1"/>
    </customSheetView>
    <customSheetView guid="{C51ED0E6-5FE7-4A01-882A-592CC4B54E23}" showGridLines="0" showRowCol="0">
      <selection activeCell="L34" sqref="L34"/>
      <pageMargins left="0.7" right="0.7" top="0.75" bottom="0.75" header="0.3" footer="0.3"/>
    </customSheetView>
    <customSheetView guid="{A0E18595-1C25-402E-B28F-C59EA6B1B471}" showGridLines="0" showRowCol="0">
      <selection activeCell="J38" sqref="J38"/>
      <pageMargins left="0.7" right="0.7" top="0.75" bottom="0.75" header="0.3" footer="0.3"/>
    </customSheetView>
    <customSheetView guid="{3ECB5EF0-3A1B-413E-AB93-C9EB57F92C9F}" showGridLines="0" showRowCol="0">
      <selection activeCell="L34" sqref="L34"/>
      <pageMargins left="0.7" right="0.7" top="0.75" bottom="0.75" header="0.3" footer="0.3"/>
    </customSheetView>
    <customSheetView guid="{6523165F-DDE6-47C3-981C-749E6E0FE4E3}" showGridLines="0" showRowCol="0">
      <selection activeCell="L34" sqref="L34"/>
      <pageMargins left="0.7" right="0.7" top="0.75" bottom="0.75" header="0.3" footer="0.3"/>
    </customSheetView>
  </customSheetViews>
  <pageMargins left="0.70866141732283472" right="0.70866141732283472" top="0.74803149606299213" bottom="0.74803149606299213" header="0.31496062992125984" footer="0.31496062992125984"/>
  <pageSetup paperSize="8" scale="84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96">
    <tabColor theme="8" tint="0.39997558519241921"/>
  </sheetPr>
  <dimension ref="D2:N20"/>
  <sheetViews>
    <sheetView showGridLines="0" showRowColHeaders="0" zoomScaleNormal="100" workbookViewId="0">
      <selection activeCell="O24" sqref="O24"/>
    </sheetView>
  </sheetViews>
  <sheetFormatPr baseColWidth="10" defaultRowHeight="14.4"/>
  <sheetData>
    <row r="2" spans="4:14"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4:14"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4:14" ht="15" customHeight="1">
      <c r="D4" s="68"/>
      <c r="E4" s="379"/>
      <c r="F4" s="378"/>
      <c r="G4" s="378"/>
      <c r="H4" s="378"/>
      <c r="I4" s="378"/>
      <c r="J4" s="378"/>
      <c r="K4" s="378"/>
      <c r="L4" s="378"/>
      <c r="M4" s="378"/>
      <c r="N4" s="68"/>
    </row>
    <row r="5" spans="4:14" ht="15" customHeight="1">
      <c r="D5" s="68"/>
      <c r="E5" s="378"/>
      <c r="F5" s="378"/>
      <c r="G5" s="378"/>
      <c r="H5" s="378"/>
      <c r="I5" s="378"/>
      <c r="J5" s="378"/>
      <c r="K5" s="378"/>
      <c r="L5" s="378"/>
      <c r="M5" s="378"/>
      <c r="N5" s="68"/>
    </row>
    <row r="6" spans="4:14" ht="15.75" customHeight="1">
      <c r="D6" s="68"/>
      <c r="E6" s="378"/>
      <c r="F6" s="378"/>
      <c r="G6" s="378"/>
      <c r="H6" s="378"/>
      <c r="I6" s="378"/>
      <c r="J6" s="378"/>
      <c r="K6" s="378"/>
      <c r="L6" s="378"/>
      <c r="M6" s="378"/>
      <c r="N6" s="68"/>
    </row>
    <row r="7" spans="4:14"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</row>
    <row r="8" spans="4:14"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</row>
    <row r="9" spans="4:14"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</row>
    <row r="10" spans="4:14"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</row>
    <row r="11" spans="4:14"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</row>
    <row r="12" spans="4:14"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</row>
    <row r="13" spans="4:14"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</row>
    <row r="14" spans="4:14"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</row>
    <row r="15" spans="4:14"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</row>
    <row r="16" spans="4:14"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</row>
    <row r="17" spans="4:14"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</row>
    <row r="18" spans="4:14"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</row>
    <row r="19" spans="4:14"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</row>
    <row r="20" spans="4:14"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>
    <tabColor rgb="FF0FB11E"/>
    <pageSetUpPr fitToPage="1"/>
  </sheetPr>
  <dimension ref="B1:W37"/>
  <sheetViews>
    <sheetView topLeftCell="A3" zoomScale="86" zoomScaleNormal="86" workbookViewId="0">
      <selection activeCell="K23" sqref="K23"/>
    </sheetView>
  </sheetViews>
  <sheetFormatPr baseColWidth="10" defaultColWidth="11.44140625" defaultRowHeight="14.4"/>
  <cols>
    <col min="1" max="1" width="4.6640625" style="40" customWidth="1"/>
    <col min="2" max="2" width="14.6640625" style="40" customWidth="1"/>
    <col min="3" max="3" width="31.33203125" style="40" customWidth="1"/>
    <col min="4" max="6" width="16.77734375" style="40" customWidth="1"/>
    <col min="7" max="7" width="46.44140625" style="40" customWidth="1"/>
    <col min="8" max="8" width="3.33203125" style="40" hidden="1" customWidth="1"/>
    <col min="9" max="9" width="9" style="40" customWidth="1"/>
    <col min="10" max="10" width="21" style="40" customWidth="1"/>
    <col min="11" max="11" width="20.33203125" style="40" customWidth="1"/>
    <col min="12" max="12" width="7.109375" style="40" customWidth="1"/>
    <col min="13" max="13" width="9.44140625" style="40" customWidth="1"/>
    <col min="14" max="14" width="23.109375" style="40" customWidth="1"/>
    <col min="15" max="15" width="12.88671875" style="40" customWidth="1"/>
    <col min="16" max="16" width="9.5546875" style="40" customWidth="1"/>
    <col min="17" max="17" width="8.6640625" style="40" customWidth="1"/>
    <col min="18" max="18" width="15.44140625" style="40" customWidth="1"/>
    <col min="19" max="19" width="19.109375" style="40" customWidth="1"/>
    <col min="20" max="20" width="8.88671875" style="40" customWidth="1"/>
    <col min="21" max="21" width="19" style="40" customWidth="1"/>
    <col min="22" max="22" width="26.6640625" style="40" customWidth="1"/>
    <col min="23" max="16384" width="11.44140625" style="40"/>
  </cols>
  <sheetData>
    <row r="1" spans="2:23" ht="32.4" hidden="1" customHeight="1">
      <c r="H1" s="404" t="s">
        <v>7</v>
      </c>
      <c r="I1" s="403" t="s">
        <v>661</v>
      </c>
      <c r="J1" s="403" t="str">
        <f>VLOOKUP(I1,COMMUNE!A:AO,38,)</f>
        <v>Agents service technique SDE82</v>
      </c>
      <c r="U1" s="403" t="s">
        <v>2302</v>
      </c>
    </row>
    <row r="2" spans="2:23" ht="45" hidden="1" customHeight="1"/>
    <row r="3" spans="2:23" ht="69" customHeight="1"/>
    <row r="6" spans="2:23" ht="18.75" customHeight="1" thickBot="1">
      <c r="F6" s="405"/>
      <c r="G6" s="405"/>
    </row>
    <row r="7" spans="2:23" ht="15" customHeight="1" thickBot="1">
      <c r="Q7" s="685" t="s">
        <v>659</v>
      </c>
      <c r="R7" s="686"/>
      <c r="S7" s="406" t="s">
        <v>702</v>
      </c>
    </row>
    <row r="8" spans="2:23" ht="9.75" customHeight="1" thickBot="1">
      <c r="B8" s="407"/>
      <c r="C8" s="407"/>
      <c r="E8" s="407"/>
      <c r="F8" s="407"/>
      <c r="G8" s="407"/>
      <c r="P8" s="687"/>
      <c r="Q8" s="688" t="str">
        <f>VLOOKUP(I1,COMMUNE!A:AK,2,)</f>
        <v>INSEE</v>
      </c>
      <c r="R8" s="689"/>
      <c r="S8" s="710" t="str">
        <f>VLOOKUP(I1,COMMUNE!A:AK,8,)</f>
        <v>code postal</v>
      </c>
    </row>
    <row r="9" spans="2:23" ht="22.5" customHeight="1" thickBot="1">
      <c r="B9" s="408"/>
      <c r="C9" s="628" t="s">
        <v>11</v>
      </c>
      <c r="D9" s="629" t="s">
        <v>0</v>
      </c>
      <c r="E9" s="630" t="s">
        <v>1</v>
      </c>
      <c r="F9" s="631" t="s">
        <v>2</v>
      </c>
      <c r="G9" s="632" t="s">
        <v>3</v>
      </c>
      <c r="H9" s="409"/>
      <c r="I9" s="410"/>
      <c r="J9" s="410"/>
      <c r="K9" s="410"/>
      <c r="P9" s="687"/>
      <c r="Q9" s="690"/>
      <c r="R9" s="691"/>
      <c r="S9" s="711"/>
      <c r="U9" s="40" t="s">
        <v>3233</v>
      </c>
    </row>
    <row r="10" spans="2:23" ht="15.75" customHeight="1" thickBot="1">
      <c r="B10" s="705" t="s">
        <v>119</v>
      </c>
      <c r="C10" s="633" t="s">
        <v>8</v>
      </c>
      <c r="D10" s="634" t="s">
        <v>165</v>
      </c>
      <c r="E10" s="635" t="s">
        <v>166</v>
      </c>
      <c r="F10" s="636" t="s">
        <v>174</v>
      </c>
      <c r="G10" s="637" t="s">
        <v>3532</v>
      </c>
      <c r="H10" s="410"/>
      <c r="I10" s="410"/>
      <c r="J10" s="410"/>
      <c r="K10" s="410"/>
    </row>
    <row r="11" spans="2:23" ht="18.600000000000001" thickBot="1">
      <c r="B11" s="706"/>
      <c r="C11" s="638" t="s">
        <v>16</v>
      </c>
      <c r="D11" s="639" t="s">
        <v>165</v>
      </c>
      <c r="E11" s="640" t="s">
        <v>167</v>
      </c>
      <c r="F11" s="641" t="s">
        <v>174</v>
      </c>
      <c r="G11" s="642" t="s">
        <v>3531</v>
      </c>
      <c r="H11" s="410"/>
      <c r="I11" s="410"/>
      <c r="J11" s="738" t="s">
        <v>3618</v>
      </c>
      <c r="K11" s="739"/>
      <c r="M11" s="726" t="s">
        <v>694</v>
      </c>
      <c r="N11" s="411" t="s">
        <v>82</v>
      </c>
      <c r="O11" s="692" t="str">
        <f>VLOOKUP(I1,COMMUNE!A:AZ,50,)</f>
        <v>Messagerie commune</v>
      </c>
      <c r="P11" s="693"/>
      <c r="Q11" s="693"/>
      <c r="R11" s="694"/>
    </row>
    <row r="12" spans="2:23" ht="17.399999999999999">
      <c r="B12" s="706"/>
      <c r="C12" s="638" t="s">
        <v>85</v>
      </c>
      <c r="D12" s="639" t="s">
        <v>165</v>
      </c>
      <c r="E12" s="640" t="s">
        <v>168</v>
      </c>
      <c r="F12" s="641" t="s">
        <v>174</v>
      </c>
      <c r="G12" s="642" t="s">
        <v>3530</v>
      </c>
      <c r="H12" s="410"/>
      <c r="I12" s="410"/>
      <c r="J12" s="501" t="s">
        <v>142</v>
      </c>
      <c r="K12" s="536" t="s">
        <v>141</v>
      </c>
      <c r="M12" s="727"/>
      <c r="N12" s="731" t="s">
        <v>692</v>
      </c>
      <c r="O12" s="695" t="str">
        <f>VLOOKUP(I1,COMMUNE!A:AZ,45,)</f>
        <v>Adresse</v>
      </c>
      <c r="P12" s="696"/>
      <c r="Q12" s="696"/>
      <c r="R12" s="697"/>
      <c r="W12" s="407"/>
    </row>
    <row r="13" spans="2:23" ht="18" thickBot="1">
      <c r="B13" s="706"/>
      <c r="C13" s="638" t="s">
        <v>3358</v>
      </c>
      <c r="D13" s="639" t="s">
        <v>165</v>
      </c>
      <c r="E13" s="640" t="s">
        <v>3359</v>
      </c>
      <c r="F13" s="641" t="s">
        <v>174</v>
      </c>
      <c r="G13" s="642" t="s">
        <v>3360</v>
      </c>
      <c r="H13" s="410"/>
      <c r="I13" s="410"/>
      <c r="J13" s="517" t="str">
        <f>IF(H1='MARCHE ENTREPRISE'!C6,'MARCHE ENTREPRISE'!A6,IF(H1='MARCHE ENTREPRISE'!C7,'MARCHE ENTREPRISE'!A7,IF(H1='MARCHE ENTREPRISE'!C8,'MARCHE ENTREPRISE'!A8,IF(H1='MARCHE ENTREPRISE'!C9,'MARCHE ENTREPRISE'!A9,IF(H1='MARCHE ENTREPRISE'!C10,'MARCHE ENTREPRISE'!A10,IF(H1='MARCHE ENTREPRISE'!C11,'MARCHE ENTREPRISE'!A11,IF(H1='MARCHE ENTREPRISE'!C12,'MARCHE ENTREPRISE'!A12,IF(H1='MARCHE ENTREPRISE'!C15,'MARCHE ENTREPRISE'!A15," "))))))))</f>
        <v>EC6ECC5131</v>
      </c>
      <c r="K13" s="537" t="str">
        <f>IF(H1='MARCHE ENTREPRISE'!C6,'MARCHE ENTREPRISE'!B6,IF(H1='MARCHE ENTREPRISE'!C7,'MARCHE ENTREPRISE'!B7,IF(H1='MARCHE ENTREPRISE'!C8,'MARCHE ENTREPRISE'!B8,IF(H1='MARCHE ENTREPRISE'!C9,'MARCHE ENTREPRISE'!B9,IF(H1='MARCHE ENTREPRISE'!C10,'MARCHE ENTREPRISE'!B10,IF(H1='MARCHE ENTREPRISE'!C11,'MARCHE ENTREPRISE'!B11,IF(H1='MARCHE ENTREPRISE'!C12,'MARCHE ENTREPRISE'!B12,IF(H1='MARCHE ENTREPRISE'!C13,'MARCHE ENTREPRISE'!B13,IF(H1='MARCHE ENTREPRISE'!C14,'MARCHE ENTREPRISE'!B14,IF(H1='MARCHE ENTREPRISE'!C15,'MARCHE ENTREPRISE'!B15,IF(H1='MARCHE ENTREPRISE'!C16,'MARCHE ENTREPRISE'!B16,IF(H1='MARCHE ENTREPRISE'!C17,'MARCHE ENTREPRISE'!B17,IF(H1='MARCHE ENTREPRISE'!L6,'MARCHE ENTREPRISE'!K6,IF(H1='MARCHE ENTREPRISE'!L7,'MARCHE ENTREPRISE'!K7,IF(H1='MARCHE ENTREPRISE'!L8,'MARCHE ENTREPRISE'!K8,IF(H1='MARCHE ENTREPRISE'!L9,'MARCHE ENTREPRISE'!K9,IF(H1='MARCHE ENTREPRISE'!L10,'MARCHE ENTREPRISE'!K10,IF(H1='MARCHE ENTREPRISE'!L11,'MARCHE ENTREPRISE'!K11,"  "))))))))))))))))))</f>
        <v>EC6ECC8010</v>
      </c>
      <c r="L13" s="410"/>
      <c r="M13" s="727"/>
      <c r="N13" s="732"/>
      <c r="O13" s="698"/>
      <c r="P13" s="699"/>
      <c r="Q13" s="699"/>
      <c r="R13" s="700"/>
      <c r="W13" s="407"/>
    </row>
    <row r="14" spans="2:23" ht="16.2" thickBot="1">
      <c r="B14" s="706"/>
      <c r="C14" s="638" t="s">
        <v>3365</v>
      </c>
      <c r="D14" s="639" t="s">
        <v>165</v>
      </c>
      <c r="E14" s="640" t="s">
        <v>168</v>
      </c>
      <c r="F14" s="641" t="s">
        <v>174</v>
      </c>
      <c r="G14" s="642" t="s">
        <v>3366</v>
      </c>
      <c r="H14" s="410"/>
      <c r="I14" s="410"/>
      <c r="J14" s="410"/>
      <c r="K14" s="410"/>
      <c r="M14" s="727"/>
      <c r="N14" s="733"/>
      <c r="O14" s="701"/>
      <c r="P14" s="702"/>
      <c r="Q14" s="702"/>
      <c r="R14" s="703"/>
      <c r="W14" s="407"/>
    </row>
    <row r="15" spans="2:23" ht="16.2" thickBot="1">
      <c r="B15" s="706"/>
      <c r="C15" s="638" t="s">
        <v>89</v>
      </c>
      <c r="D15" s="639" t="s">
        <v>165</v>
      </c>
      <c r="E15" s="640" t="s">
        <v>169</v>
      </c>
      <c r="F15" s="641" t="s">
        <v>174</v>
      </c>
      <c r="G15" s="642" t="s">
        <v>3529</v>
      </c>
      <c r="H15" s="410"/>
      <c r="I15" s="410"/>
      <c r="J15" s="410"/>
      <c r="K15" s="410"/>
      <c r="M15" s="728"/>
      <c r="N15" s="412" t="s">
        <v>693</v>
      </c>
      <c r="O15" s="692" t="str">
        <f>VLOOKUP(I1,COMMUNE!A:AZ,48,)</f>
        <v>N° Tél.</v>
      </c>
      <c r="P15" s="693"/>
      <c r="Q15" s="704" t="str">
        <f>VLOOKUP(I1,COMMUNE!A:AZ,49,)</f>
        <v>N° Fax</v>
      </c>
      <c r="R15" s="694"/>
      <c r="W15" s="407"/>
    </row>
    <row r="16" spans="2:23" ht="16.5" customHeight="1" thickBot="1">
      <c r="B16" s="707"/>
      <c r="C16" s="643"/>
      <c r="D16" s="644"/>
      <c r="E16" s="645"/>
      <c r="F16" s="646"/>
      <c r="G16" s="647"/>
      <c r="H16" s="410"/>
      <c r="I16" s="410"/>
      <c r="J16" s="410"/>
      <c r="K16" s="410"/>
      <c r="M16" s="680" t="s">
        <v>2236</v>
      </c>
      <c r="N16" s="413" t="s">
        <v>2237</v>
      </c>
      <c r="O16" s="682" t="str">
        <f>VLOOKUP(I1,COMMUNE!A:AZ,41,)</f>
        <v>Nom du Maire</v>
      </c>
      <c r="P16" s="683"/>
      <c r="Q16" s="684" t="str">
        <f>VLOOKUP(I1,COMMUNE!A:AZ,40,)</f>
        <v>Prénom du Maire</v>
      </c>
      <c r="R16" s="683"/>
      <c r="W16" s="407"/>
    </row>
    <row r="17" spans="2:23" ht="16.5" customHeight="1" thickBot="1">
      <c r="B17" s="414"/>
      <c r="C17" s="414"/>
      <c r="D17" s="414"/>
      <c r="E17" s="414"/>
      <c r="F17" s="415"/>
      <c r="G17" s="415"/>
      <c r="H17" s="410"/>
      <c r="I17" s="410"/>
      <c r="J17" s="410"/>
      <c r="K17" s="410"/>
      <c r="M17" s="681"/>
      <c r="N17" s="413" t="s">
        <v>2238</v>
      </c>
      <c r="O17" s="682" t="str">
        <f>VLOOKUP(I1,COMMUNE!A:AZ,42,)</f>
        <v>Coordonnées perso maires</v>
      </c>
      <c r="P17" s="683"/>
      <c r="Q17" s="684" t="str">
        <f>VLOOKUP(I1,COMMUNE!A:AZ,43,)</f>
        <v>n° portable Maire</v>
      </c>
      <c r="R17" s="683"/>
      <c r="W17" s="407"/>
    </row>
    <row r="18" spans="2:23" ht="9.75" customHeight="1" thickBot="1">
      <c r="B18" s="416"/>
      <c r="C18" s="414"/>
      <c r="D18" s="417"/>
      <c r="E18" s="417"/>
      <c r="F18" s="418"/>
      <c r="G18" s="418"/>
      <c r="H18" s="410"/>
      <c r="I18" s="410"/>
      <c r="J18" s="410"/>
      <c r="K18" s="410"/>
      <c r="W18" s="407"/>
    </row>
    <row r="19" spans="2:23" ht="20.100000000000001" customHeight="1" thickBot="1">
      <c r="B19" s="416"/>
      <c r="C19" s="414"/>
      <c r="D19" s="414"/>
      <c r="E19" s="414"/>
      <c r="F19" s="419"/>
      <c r="G19" s="419"/>
      <c r="H19" s="410"/>
      <c r="I19" s="410"/>
      <c r="J19" s="740" t="s">
        <v>3621</v>
      </c>
      <c r="K19" s="741"/>
      <c r="M19" s="712" t="s">
        <v>676</v>
      </c>
      <c r="N19" s="713"/>
      <c r="O19" s="716" t="str">
        <f>VLOOKUP(I1,COMMUNE!A:AK,21,)</f>
        <v>Interlocuteur Privilégié</v>
      </c>
      <c r="P19" s="717"/>
      <c r="Q19" s="724"/>
      <c r="R19" s="734" t="str">
        <f>VLOOKUP(I1,COMMUNE!A:AK,23,)</f>
        <v>Tél Fixe</v>
      </c>
      <c r="S19" s="735"/>
    </row>
    <row r="20" spans="2:23" ht="18" thickBot="1">
      <c r="B20" s="708" t="s">
        <v>94</v>
      </c>
      <c r="C20" s="648" t="s">
        <v>119</v>
      </c>
      <c r="D20" s="649" t="s">
        <v>735</v>
      </c>
      <c r="E20" s="649" t="s">
        <v>83</v>
      </c>
      <c r="F20" s="650" t="s">
        <v>174</v>
      </c>
      <c r="G20" s="651" t="s">
        <v>736</v>
      </c>
      <c r="H20" s="410"/>
      <c r="I20" s="410"/>
      <c r="J20" s="502" t="s">
        <v>142</v>
      </c>
      <c r="K20" s="536" t="s">
        <v>141</v>
      </c>
      <c r="M20" s="714"/>
      <c r="N20" s="715"/>
      <c r="O20" s="718"/>
      <c r="P20" s="719"/>
      <c r="Q20" s="725"/>
      <c r="R20" s="736" t="str">
        <f>VLOOKUP(I1,COMMUNE!A:AK,24,)</f>
        <v>Tél Portable</v>
      </c>
      <c r="S20" s="737"/>
    </row>
    <row r="21" spans="2:23" ht="18" thickBot="1">
      <c r="B21" s="709"/>
      <c r="C21" s="652" t="s">
        <v>18</v>
      </c>
      <c r="D21" s="653" t="s">
        <v>165</v>
      </c>
      <c r="E21" s="653" t="s">
        <v>172</v>
      </c>
      <c r="F21" s="654" t="s">
        <v>174</v>
      </c>
      <c r="G21" s="655" t="s">
        <v>19</v>
      </c>
      <c r="H21" s="410"/>
      <c r="I21" s="410"/>
      <c r="J21" s="516" t="str">
        <f>IF(H1='MARCHE ENTREPRISE'!G6,'MARCHE ENTREPRISE'!E6,IF(H1='MARCHE ENTREPRISE'!G7,'MARCHE ENTREPRISE'!E7,IF(H1='MARCHE ENTREPRISE'!G8,'MARCHE ENTREPRISE'!E8,IF(H1='MARCHE ENTREPRISE'!G9,'MARCHE ENTREPRISE'!E9,IF(H1='MARCHE ENTREPRISE'!G10,'MARCHE ENTREPRISE'!E10,IF(H1='MARCHE ENTREPRISE'!G11,'MARCHE ENTREPRISE'!E11,"  "))))))</f>
        <v xml:space="preserve">  </v>
      </c>
      <c r="K21" s="537" t="str">
        <f>IF(H1='MARCHE ENTREPRISE'!G6,'MARCHE ENTREPRISE'!F6,IF(H1='MARCHE ENTREPRISE'!G7,'MARCHE ENTREPRISE'!F7,IF(H1='MARCHE ENTREPRISE'!G8,'MARCHE ENTREPRISE'!F8,IF(H1='MARCHE ENTREPRISE'!G9,'MARCHE ENTREPRISE'!F9,IF(H1='MARCHE ENTREPRISE'!G10,'MARCHE ENTREPRISE'!F10,IF(H1='MARCHE ENTREPRISE'!G11,'MARCHE ENTREPRISE'!F11,IF(H1='MARCHE ENTREPRISE'!G12,'MARCHE ENTREPRISE'!F12,IF(H1='MARCHE ENTREPRISE'!G13,'MARCHE ENTREPRISE'!F13,IF(H1='MARCHE ENTREPRISE'!G14,'MARCHE ENTREPRISE'!F14,IF(H1='MARCHE ENTREPRISE'!G15,'MARCHE ENTREPRISE'!F15,"  "))))))))))</f>
        <v xml:space="preserve">  </v>
      </c>
    </row>
    <row r="22" spans="2:23" ht="16.2" thickBot="1">
      <c r="B22" s="420"/>
      <c r="C22" s="414"/>
      <c r="D22" s="417"/>
      <c r="E22" s="417"/>
      <c r="F22" s="421"/>
      <c r="G22" s="421"/>
      <c r="H22" s="410"/>
      <c r="I22" s="410"/>
      <c r="M22" s="712" t="s">
        <v>703</v>
      </c>
      <c r="N22" s="713"/>
      <c r="O22" s="716" t="e">
        <f>IF(J1=#REF!,#REF!,IF(J1=#REF!,#REF!,IF(J1=#REF!,#REF!,IF(J1=#REF!,#REF!,IF(J1=#REF!,#REF!,IF(J1=#REF!,#REF!,"INCONNU"))))))</f>
        <v>#REF!</v>
      </c>
      <c r="P22" s="717"/>
      <c r="Q22" s="717"/>
      <c r="R22" s="722" t="e">
        <f>IF(J1=#REF!,#REF!,IF(J1=#REF!,#REF!,IF(J1=#REF!,#REF!,IF(J1=#REF!,#REF!,IF(J1=#REF!,#REF!,IF(J1=#REF!,#REF!,"INCONNU"))))))</f>
        <v>#REF!</v>
      </c>
      <c r="S22" s="723"/>
    </row>
    <row r="23" spans="2:23" ht="16.5" customHeight="1" thickBot="1">
      <c r="B23" s="729" t="s">
        <v>93</v>
      </c>
      <c r="C23" s="656"/>
      <c r="D23" s="657"/>
      <c r="E23" s="534"/>
      <c r="F23" s="658"/>
      <c r="G23" s="659"/>
      <c r="H23" s="410"/>
      <c r="I23" s="410"/>
      <c r="K23" s="664"/>
      <c r="M23" s="714"/>
      <c r="N23" s="715"/>
      <c r="O23" s="718"/>
      <c r="P23" s="719"/>
      <c r="Q23" s="719"/>
      <c r="R23" s="720" t="e">
        <f>IF(J1=#REF!,#REF!,IF(J1=#REF!,#REF!,IF(J1=#REF!,#REF!,IF(J1=#REF!,#REF!,IF(J1=#REF!,#REF!,IF(J1=#REF!,#REF!,"INCONNU"))))))</f>
        <v>#REF!</v>
      </c>
      <c r="S23" s="721"/>
    </row>
    <row r="24" spans="2:23" ht="16.5" customHeight="1" thickBot="1">
      <c r="B24" s="730"/>
      <c r="C24" s="660"/>
      <c r="D24" s="661"/>
      <c r="E24" s="535"/>
      <c r="F24" s="662"/>
      <c r="G24" s="663"/>
      <c r="H24" s="410"/>
      <c r="I24" s="410"/>
      <c r="R24" s="746" t="e">
        <f>IF(J1=#REF!,#REF!,IF(J1=#REF!,#REF!,IF(J1=#REF!,#REF!,IF(J1=#REF!,#REF!,IF(J1=#REF!,#REF!,IF(J1=#REF!,#REF!,"INCONNU"))))))</f>
        <v>#REF!</v>
      </c>
      <c r="S24" s="747"/>
    </row>
    <row r="25" spans="2:23" ht="13.5" customHeight="1" thickBot="1">
      <c r="B25" s="407"/>
      <c r="C25" s="410"/>
      <c r="D25" s="410"/>
      <c r="E25" s="410"/>
      <c r="F25" s="422"/>
      <c r="G25" s="422"/>
      <c r="H25" s="410"/>
      <c r="I25" s="410"/>
      <c r="J25" s="410"/>
      <c r="K25" s="410"/>
    </row>
    <row r="26" spans="2:23" ht="16.2" hidden="1" thickBot="1">
      <c r="B26" s="407"/>
      <c r="F26" s="423"/>
      <c r="G26" s="423"/>
    </row>
    <row r="27" spans="2:23" ht="16.2" thickBot="1">
      <c r="B27" s="407"/>
      <c r="C27" s="604" t="s">
        <v>2</v>
      </c>
      <c r="D27" s="602"/>
      <c r="E27" s="603"/>
      <c r="F27" s="608" t="str">
        <f>VLOOKUP(H1,RECHERCHE!A:H,5,FALSE)</f>
        <v>05 61 85 73 08</v>
      </c>
      <c r="G27" s="407"/>
    </row>
    <row r="28" spans="2:23" ht="33" customHeight="1" thickBot="1">
      <c r="B28" s="407"/>
      <c r="C28" s="605" t="s">
        <v>79</v>
      </c>
      <c r="D28" s="749" t="str">
        <f>VLOOKUP(H1,RECHERCHE!A:H,7,FALSE)</f>
        <v>1 av R.SOMMER 31480 CADOURS</v>
      </c>
      <c r="E28" s="750"/>
      <c r="F28" s="751"/>
      <c r="G28" s="407"/>
      <c r="M28" s="748"/>
      <c r="N28" s="748"/>
    </row>
    <row r="29" spans="2:23" ht="18.600000000000001" thickBot="1">
      <c r="B29" s="407"/>
      <c r="C29" s="606" t="s">
        <v>6</v>
      </c>
      <c r="D29" s="752" t="str">
        <f>VLOOKUP(H1,RECHERCHE!A:H,8,FALSE)</f>
        <v xml:space="preserve">ZS50900029 </v>
      </c>
      <c r="E29" s="753"/>
      <c r="F29" s="754"/>
      <c r="G29" s="609" t="str">
        <f>VLOOKUP(H1,RECHERCHE!A:J,9,FALSE)</f>
        <v>Mercredi</v>
      </c>
      <c r="H29" s="601"/>
      <c r="J29" s="742" t="str">
        <f>VLOOKUP(H1,RECHERCHE!A:N,10,FALSE)</f>
        <v>CADOURS</v>
      </c>
      <c r="K29" s="743"/>
      <c r="M29" s="748"/>
      <c r="N29" s="748"/>
    </row>
    <row r="30" spans="2:23" ht="18.600000000000001" thickBot="1">
      <c r="C30" s="607" t="s">
        <v>722</v>
      </c>
      <c r="D30" s="744">
        <f>VLOOKUP(H1,RECHERCHE!A:N,13,FALSE)</f>
        <v>0</v>
      </c>
      <c r="E30" s="755"/>
      <c r="F30" s="756"/>
      <c r="G30" s="610">
        <f>VLOOKUP(H1,RECHERCHE!A:N,14,FALSE)</f>
        <v>0</v>
      </c>
      <c r="H30" s="601"/>
      <c r="J30" s="744">
        <f>VLOOKUP(H1,RECHERCHE!A:N,12,FALSE)</f>
        <v>0</v>
      </c>
      <c r="K30" s="745"/>
    </row>
    <row r="31" spans="2:23" ht="18">
      <c r="N31" s="424" t="s">
        <v>3234</v>
      </c>
      <c r="O31" s="671" t="str">
        <f>VLOOKUP(U1,'Recherche NOM'!A:K,4,FALSE)</f>
        <v>Tél Fixe</v>
      </c>
      <c r="P31" s="672"/>
      <c r="Q31" s="672"/>
      <c r="R31" s="672"/>
      <c r="S31" s="673"/>
    </row>
    <row r="32" spans="2:23" ht="18">
      <c r="N32" s="425" t="s">
        <v>3235</v>
      </c>
      <c r="O32" s="674" t="str">
        <f>VLOOKUP(U1,'Recherche NOM'!A:K,5,FALSE)</f>
        <v>Portable</v>
      </c>
      <c r="P32" s="675"/>
      <c r="Q32" s="675"/>
      <c r="R32" s="675"/>
      <c r="S32" s="676"/>
    </row>
    <row r="33" spans="14:19" ht="18">
      <c r="N33" s="425" t="s">
        <v>1029</v>
      </c>
      <c r="O33" s="674" t="str">
        <f>VLOOKUP(U1,'Recherche NOM'!A:K,6,FALSE)</f>
        <v>Fax</v>
      </c>
      <c r="P33" s="675"/>
      <c r="Q33" s="675"/>
      <c r="R33" s="675"/>
      <c r="S33" s="676"/>
    </row>
    <row r="34" spans="14:19" ht="18">
      <c r="N34" s="425" t="s">
        <v>2304</v>
      </c>
      <c r="O34" s="677" t="str">
        <f>VLOOKUP(U1,'Recherche NOM'!A:K,9,FALSE)</f>
        <v>Fonction</v>
      </c>
      <c r="P34" s="678"/>
      <c r="Q34" s="678"/>
      <c r="R34" s="678"/>
      <c r="S34" s="679"/>
    </row>
    <row r="35" spans="14:19" ht="18">
      <c r="N35" s="425" t="s">
        <v>3236</v>
      </c>
      <c r="O35" s="665" t="str">
        <f>VLOOKUP(U1,'Recherche NOM'!A:K,3,FALSE)</f>
        <v>Adresse Mail</v>
      </c>
      <c r="P35" s="666"/>
      <c r="Q35" s="666"/>
      <c r="R35" s="666"/>
      <c r="S35" s="667"/>
    </row>
    <row r="36" spans="14:19" ht="18">
      <c r="N36" s="425" t="s">
        <v>4</v>
      </c>
      <c r="O36" s="665" t="str">
        <f>VLOOKUP(U1,'Recherche NOM'!A:K,7,FALSE)</f>
        <v>Site</v>
      </c>
      <c r="P36" s="666"/>
      <c r="Q36" s="666"/>
      <c r="R36" s="666"/>
      <c r="S36" s="667"/>
    </row>
    <row r="37" spans="14:19" ht="18.600000000000001" thickBot="1">
      <c r="N37" s="426" t="s">
        <v>3237</v>
      </c>
      <c r="O37" s="668" t="str">
        <f>VLOOKUP(U1,'Recherche NOM'!A:K,8,FALSE)</f>
        <v>Adresse Mail générique</v>
      </c>
      <c r="P37" s="669"/>
      <c r="Q37" s="669"/>
      <c r="R37" s="669"/>
      <c r="S37" s="670"/>
    </row>
  </sheetData>
  <customSheetViews>
    <customSheetView guid="{BECB173C-2C16-4F55-8FDB-533A566352C8}" scale="87" showGridLines="0" showRowCol="0" fitToPage="1" hiddenRows="1" hiddenColumns="1" topLeftCell="A3">
      <selection activeCell="I9" sqref="I9"/>
      <pageMargins left="0.70866141732283472" right="0.70866141732283472" top="0.74803149606299213" bottom="0.74803149606299213" header="0.31496062992125984" footer="0.31496062992125984"/>
      <pageSetup paperSize="8" scale="17" orientation="landscape" r:id="rId1"/>
    </customSheetView>
    <customSheetView guid="{C51ED0E6-5FE7-4A01-882A-592CC4B54E23}" scale="87" showGridLines="0" showRowCol="0" fitToPage="1" hiddenRows="1" hiddenColumns="1" topLeftCell="A2">
      <pageMargins left="0.70866141732283472" right="0.70866141732283472" top="0.74803149606299213" bottom="0.74803149606299213" header="0.31496062992125984" footer="0.31496062992125984"/>
      <pageSetup paperSize="8" scale="17" orientation="landscape" r:id="rId2"/>
    </customSheetView>
    <customSheetView guid="{A0E18595-1C25-402E-B28F-C59EA6B1B471}" scale="87" showGridLines="0" showRowCol="0" fitToPage="1" hiddenRows="1" hiddenColumns="1" topLeftCell="A2">
      <pageMargins left="0.70866141732283472" right="0.70866141732283472" top="0.74803149606299213" bottom="0.74803149606299213" header="0.31496062992125984" footer="0.31496062992125984"/>
      <pageSetup paperSize="8" scale="17" orientation="landscape" r:id="rId3"/>
    </customSheetView>
    <customSheetView guid="{3ECB5EF0-3A1B-413E-AB93-C9EB57F92C9F}" scale="87" showGridLines="0" showRowCol="0" fitToPage="1" hiddenRows="1" hiddenColumns="1" topLeftCell="A2">
      <pageMargins left="0.70866141732283472" right="0.70866141732283472" top="0.74803149606299213" bottom="0.74803149606299213" header="0.31496062992125984" footer="0.31496062992125984"/>
      <pageSetup paperSize="8" scale="17" orientation="landscape" r:id="rId4"/>
    </customSheetView>
    <customSheetView guid="{6523165F-DDE6-47C3-981C-749E6E0FE4E3}" scale="87" showGridLines="0" showRowCol="0" fitToPage="1" hiddenRows="1" hiddenColumns="1" topLeftCell="A2">
      <pageMargins left="0.70866141732283472" right="0.70866141732283472" top="0.74803149606299213" bottom="0.74803149606299213" header="0.31496062992125984" footer="0.31496062992125984"/>
      <pageSetup paperSize="8" scale="17" orientation="landscape" r:id="rId5"/>
    </customSheetView>
  </customSheetViews>
  <mergeCells count="42">
    <mergeCell ref="J29:K29"/>
    <mergeCell ref="J30:K30"/>
    <mergeCell ref="R24:S24"/>
    <mergeCell ref="M28:N29"/>
    <mergeCell ref="D28:F28"/>
    <mergeCell ref="D29:F29"/>
    <mergeCell ref="D30:F30"/>
    <mergeCell ref="B10:B16"/>
    <mergeCell ref="B20:B21"/>
    <mergeCell ref="S8:S9"/>
    <mergeCell ref="M22:N23"/>
    <mergeCell ref="O22:Q23"/>
    <mergeCell ref="R23:S23"/>
    <mergeCell ref="R22:S22"/>
    <mergeCell ref="M19:N20"/>
    <mergeCell ref="O19:Q20"/>
    <mergeCell ref="M11:M15"/>
    <mergeCell ref="B23:B24"/>
    <mergeCell ref="N12:N14"/>
    <mergeCell ref="R19:S19"/>
    <mergeCell ref="R20:S20"/>
    <mergeCell ref="J11:K11"/>
    <mergeCell ref="J19:K19"/>
    <mergeCell ref="M16:M17"/>
    <mergeCell ref="O17:P17"/>
    <mergeCell ref="Q17:R17"/>
    <mergeCell ref="Q7:R7"/>
    <mergeCell ref="P8:P9"/>
    <mergeCell ref="Q8:R9"/>
    <mergeCell ref="O11:R11"/>
    <mergeCell ref="O12:R14"/>
    <mergeCell ref="Q15:R15"/>
    <mergeCell ref="O15:P15"/>
    <mergeCell ref="Q16:R16"/>
    <mergeCell ref="O16:P16"/>
    <mergeCell ref="O35:S35"/>
    <mergeCell ref="O36:S36"/>
    <mergeCell ref="O37:S37"/>
    <mergeCell ref="O31:S31"/>
    <mergeCell ref="O32:S32"/>
    <mergeCell ref="O33:S33"/>
    <mergeCell ref="O34:S34"/>
  </mergeCells>
  <conditionalFormatting sqref="J21">
    <cfRule type="containsText" dxfId="19" priority="7" operator="containsText" text="E3BJT33010">
      <formula>NOT(ISERROR(SEARCH("E3BJT33010",J21)))</formula>
    </cfRule>
    <cfRule type="containsText" dxfId="18" priority="8" operator="containsText" text="E3BJC33050">
      <formula>NOT(ISERROR(SEARCH("E3BJC33050",J21)))</formula>
    </cfRule>
    <cfRule type="containsText" dxfId="17" priority="9" operator="containsText" text="E3BJC33040">
      <formula>NOT(ISERROR(SEARCH("E3BJC33040",J21)))</formula>
    </cfRule>
    <cfRule type="containsText" dxfId="16" priority="10" operator="containsText" text="E3BJC33030">
      <formula>NOT(ISERROR(SEARCH("E3BJC33030",J21)))</formula>
    </cfRule>
  </conditionalFormatting>
  <conditionalFormatting sqref="K21">
    <cfRule type="containsText" dxfId="15" priority="3" operator="containsText" text="EC6EJT3010">
      <formula>NOT(ISERROR(SEARCH("EC6EJT3010",K21)))</formula>
    </cfRule>
    <cfRule type="containsText" dxfId="14" priority="4" operator="containsText" text="EC6EJC3050">
      <formula>NOT(ISERROR(SEARCH("EC6EJC3050",K21)))</formula>
    </cfRule>
    <cfRule type="containsText" dxfId="13" priority="5" operator="containsText" text="EC6EJC3040">
      <formula>NOT(ISERROR(SEARCH("EC6EJC3040",K21)))</formula>
    </cfRule>
    <cfRule type="containsText" dxfId="12" priority="6" operator="containsText" text="EC6EJC3030">
      <formula>NOT(ISERROR(SEARCH("EC6EJC3030",K21)))</formula>
    </cfRule>
  </conditionalFormatting>
  <conditionalFormatting sqref="M22:Q23">
    <cfRule type="containsText" dxfId="11" priority="2" operator="containsText" text="Chargé d'affaires syndicat">
      <formula>NOT(ISERROR(SEARCH("Chargé d'affaires syndicat",M22)))</formula>
    </cfRule>
  </conditionalFormatting>
  <conditionalFormatting sqref="M19:N20">
    <cfRule type="containsText" dxfId="10" priority="1" operator="containsText" text="Interlocuteur Privilégié">
      <formula>NOT(ISERROR(SEARCH("Interlocuteur Privilégié",M19)))</formula>
    </cfRule>
  </conditionalFormatting>
  <pageMargins left="0.70866141732283472" right="0.70866141732283472" top="0.74803149606299213" bottom="0.74803149606299213" header="0.31496062992125984" footer="0.31496062992125984"/>
  <pageSetup paperSize="8" scale="17" orientation="landscape" r:id="rId6"/>
  <drawing r:id="rId7"/>
  <legacyDrawing r:id="rId8"/>
  <controls>
    <control shapeId="1028" r:id="rId9" name="ComboBox4"/>
    <control shapeId="1026" r:id="rId10" name="ComboBox1"/>
    <control shapeId="1027" r:id="rId11" name="ComboBox2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3">
    <tabColor rgb="FFFFFF00"/>
    <pageSetUpPr fitToPage="1"/>
  </sheetPr>
  <dimension ref="B1:W36"/>
  <sheetViews>
    <sheetView tabSelected="1" topLeftCell="A3" zoomScale="86" zoomScaleNormal="86" workbookViewId="0">
      <selection activeCell="K23" sqref="K23"/>
    </sheetView>
  </sheetViews>
  <sheetFormatPr baseColWidth="10" defaultColWidth="11.44140625" defaultRowHeight="14.4"/>
  <cols>
    <col min="1" max="1" width="4.6640625" style="372" customWidth="1"/>
    <col min="2" max="2" width="14.6640625" style="372" customWidth="1"/>
    <col min="3" max="3" width="31.33203125" style="372" customWidth="1"/>
    <col min="4" max="6" width="16.77734375" style="372" customWidth="1"/>
    <col min="7" max="7" width="46.44140625" style="372" customWidth="1"/>
    <col min="8" max="8" width="4.33203125" style="372" hidden="1" customWidth="1"/>
    <col min="9" max="9" width="9" style="372" customWidth="1"/>
    <col min="10" max="10" width="21" style="372" customWidth="1"/>
    <col min="11" max="11" width="20.33203125" style="372" customWidth="1"/>
    <col min="12" max="12" width="7.109375" style="372" customWidth="1"/>
    <col min="13" max="13" width="9.44140625" style="372" customWidth="1"/>
    <col min="14" max="14" width="23.109375" style="372" customWidth="1"/>
    <col min="15" max="15" width="12.88671875" style="372" customWidth="1"/>
    <col min="16" max="16" width="9.5546875" style="372" customWidth="1"/>
    <col min="17" max="17" width="8.6640625" style="372" customWidth="1"/>
    <col min="18" max="18" width="15.44140625" style="372" customWidth="1"/>
    <col min="19" max="19" width="19.109375" style="372" customWidth="1"/>
    <col min="20" max="20" width="8.88671875" style="372" customWidth="1"/>
    <col min="21" max="21" width="19" style="372" customWidth="1"/>
    <col min="22" max="22" width="26.6640625" style="372" customWidth="1"/>
    <col min="23" max="16384" width="11.44140625" style="372"/>
  </cols>
  <sheetData>
    <row r="1" spans="2:23" ht="19.95" hidden="1" customHeight="1">
      <c r="H1" s="381" t="s">
        <v>7</v>
      </c>
      <c r="I1" s="380" t="s">
        <v>4424</v>
      </c>
      <c r="J1" s="380" t="e">
        <f>VLOOKUP(I1,COMMUNE!A:AO,38,)</f>
        <v>#N/A</v>
      </c>
      <c r="U1" s="380" t="s">
        <v>2302</v>
      </c>
    </row>
    <row r="2" spans="2:23" ht="19.95" hidden="1" customHeight="1">
      <c r="H2" s="380" t="s">
        <v>25</v>
      </c>
      <c r="I2" s="380" t="s">
        <v>661</v>
      </c>
      <c r="J2" s="380" t="str">
        <f>VLOOKUP(I2,COMMUNE!A:AO,38,)</f>
        <v>Agents service technique SDE82</v>
      </c>
    </row>
    <row r="3" spans="2:23" ht="69" customHeight="1"/>
    <row r="5" spans="2:23" ht="15.75" customHeight="1"/>
    <row r="6" spans="2:23" ht="18.75" customHeight="1" thickBot="1">
      <c r="F6" s="382"/>
      <c r="G6" s="382"/>
    </row>
    <row r="7" spans="2:23" ht="15" customHeight="1" thickBot="1">
      <c r="Q7" s="809" t="s">
        <v>659</v>
      </c>
      <c r="R7" s="810"/>
      <c r="S7" s="383" t="s">
        <v>702</v>
      </c>
    </row>
    <row r="8" spans="2:23" ht="9.75" customHeight="1" thickBot="1">
      <c r="B8" s="384"/>
      <c r="C8" s="384"/>
      <c r="E8" s="384"/>
      <c r="F8" s="384"/>
      <c r="G8" s="384"/>
      <c r="P8" s="811"/>
      <c r="Q8" s="812" t="str">
        <f>VLOOKUP(I2,COMMUNE81!A:BB,2,)</f>
        <v>INSEE</v>
      </c>
      <c r="R8" s="813"/>
      <c r="S8" s="816" t="str">
        <f>VLOOKUP(I2,COMMUNE81!A:BB,8,)</f>
        <v>code postal</v>
      </c>
    </row>
    <row r="9" spans="2:23" ht="22.5" customHeight="1" thickBot="1">
      <c r="B9" s="385"/>
      <c r="C9" s="492" t="s">
        <v>11</v>
      </c>
      <c r="D9" s="583" t="s">
        <v>0</v>
      </c>
      <c r="E9" s="584" t="s">
        <v>1</v>
      </c>
      <c r="F9" s="585" t="s">
        <v>2</v>
      </c>
      <c r="G9" s="493" t="s">
        <v>3</v>
      </c>
      <c r="H9" s="386"/>
      <c r="I9" s="387"/>
      <c r="J9" s="387"/>
      <c r="K9" s="387"/>
      <c r="P9" s="811"/>
      <c r="Q9" s="814"/>
      <c r="R9" s="815"/>
      <c r="S9" s="817"/>
      <c r="U9" s="372" t="s">
        <v>3233</v>
      </c>
    </row>
    <row r="10" spans="2:23" ht="15.75" customHeight="1" thickBot="1">
      <c r="B10" s="818" t="s">
        <v>119</v>
      </c>
      <c r="C10" s="577" t="s">
        <v>3414</v>
      </c>
      <c r="D10" s="578" t="s">
        <v>3391</v>
      </c>
      <c r="E10" s="485" t="s">
        <v>3392</v>
      </c>
      <c r="F10" s="486" t="s">
        <v>3393</v>
      </c>
      <c r="G10" s="586" t="s">
        <v>3394</v>
      </c>
      <c r="H10" s="387"/>
      <c r="I10" s="387"/>
      <c r="J10" s="387"/>
      <c r="K10" s="387"/>
    </row>
    <row r="11" spans="2:23" ht="18.600000000000001" thickBot="1">
      <c r="B11" s="819"/>
      <c r="C11" s="579" t="s">
        <v>3390</v>
      </c>
      <c r="D11" s="580" t="s">
        <v>3417</v>
      </c>
      <c r="E11" s="487" t="s">
        <v>3397</v>
      </c>
      <c r="F11" s="488" t="s">
        <v>3393</v>
      </c>
      <c r="G11" s="587" t="s">
        <v>3398</v>
      </c>
      <c r="H11" s="387"/>
      <c r="I11" s="387"/>
      <c r="J11" s="821" t="s">
        <v>143</v>
      </c>
      <c r="K11" s="822"/>
      <c r="M11" s="823" t="s">
        <v>694</v>
      </c>
      <c r="N11" s="388" t="s">
        <v>82</v>
      </c>
      <c r="O11" s="826" t="str">
        <f>VLOOKUP(I2,COMMUNE81!A:BB,32,)</f>
        <v>@ mail mairie</v>
      </c>
      <c r="P11" s="827"/>
      <c r="Q11" s="827"/>
      <c r="R11" s="828"/>
    </row>
    <row r="12" spans="2:23" ht="17.399999999999999">
      <c r="B12" s="819"/>
      <c r="C12" s="579" t="s">
        <v>3395</v>
      </c>
      <c r="D12" s="580" t="s">
        <v>3396</v>
      </c>
      <c r="E12" s="487" t="s">
        <v>3415</v>
      </c>
      <c r="F12" s="488" t="s">
        <v>83</v>
      </c>
      <c r="G12" s="587" t="s">
        <v>3416</v>
      </c>
      <c r="H12" s="387"/>
      <c r="I12" s="387"/>
      <c r="J12" s="494" t="s">
        <v>142</v>
      </c>
      <c r="K12" s="495" t="s">
        <v>141</v>
      </c>
      <c r="M12" s="824"/>
      <c r="N12" s="829" t="s">
        <v>692</v>
      </c>
      <c r="O12" s="832" t="str">
        <f>VLOOKUP(I2,COMMUNE81!A:BZ,33,)</f>
        <v>@ courrier mairie</v>
      </c>
      <c r="P12" s="833"/>
      <c r="Q12" s="833"/>
      <c r="R12" s="834"/>
      <c r="W12" s="384"/>
    </row>
    <row r="13" spans="2:23" ht="18" thickBot="1">
      <c r="B13" s="819"/>
      <c r="C13" s="579" t="s">
        <v>3399</v>
      </c>
      <c r="D13" s="580" t="s">
        <v>3418</v>
      </c>
      <c r="E13" s="487" t="s">
        <v>3400</v>
      </c>
      <c r="F13" s="488" t="s">
        <v>3393</v>
      </c>
      <c r="G13" s="587" t="s">
        <v>3401</v>
      </c>
      <c r="H13" s="387"/>
      <c r="I13" s="387"/>
      <c r="J13" s="599" t="str">
        <f>VLOOKUP(H2,'MARCHE ENTREPRISE81'!A:I,2,FALSE)</f>
        <v>EC6ECC5060</v>
      </c>
      <c r="K13" s="599" t="str">
        <f>VLOOKUP(H2,'MARCHE ENTREPRISE81'!A:I,3,FALSE)</f>
        <v>EC6ECC8110</v>
      </c>
      <c r="M13" s="824"/>
      <c r="N13" s="830"/>
      <c r="O13" s="835"/>
      <c r="P13" s="836"/>
      <c r="Q13" s="836"/>
      <c r="R13" s="837"/>
      <c r="W13" s="384"/>
    </row>
    <row r="14" spans="2:23" ht="16.2" thickBot="1">
      <c r="B14" s="819"/>
      <c r="C14" s="579" t="s">
        <v>3402</v>
      </c>
      <c r="D14" s="580" t="s">
        <v>3403</v>
      </c>
      <c r="E14" s="487" t="s">
        <v>3404</v>
      </c>
      <c r="F14" s="488" t="s">
        <v>3393</v>
      </c>
      <c r="G14" s="587" t="s">
        <v>3405</v>
      </c>
      <c r="H14" s="387"/>
      <c r="I14" s="387"/>
      <c r="J14" s="387"/>
      <c r="K14" s="387"/>
      <c r="M14" s="824"/>
      <c r="N14" s="831"/>
      <c r="O14" s="838"/>
      <c r="P14" s="839"/>
      <c r="Q14" s="839"/>
      <c r="R14" s="840"/>
      <c r="W14" s="384"/>
    </row>
    <row r="15" spans="2:23" ht="16.2" thickBot="1">
      <c r="B15" s="819"/>
      <c r="C15" s="579"/>
      <c r="D15" s="580"/>
      <c r="E15" s="487"/>
      <c r="F15" s="488"/>
      <c r="G15" s="587"/>
      <c r="H15" s="387"/>
      <c r="I15" s="387"/>
      <c r="J15" s="387"/>
      <c r="K15" s="387"/>
      <c r="M15" s="825"/>
      <c r="N15" s="389" t="s">
        <v>693</v>
      </c>
      <c r="O15" s="826" t="e">
        <f>VLOOKUP(I1,COMMUNE!A:AZ,48,)</f>
        <v>#N/A</v>
      </c>
      <c r="P15" s="827"/>
      <c r="Q15" s="841" t="e">
        <f>VLOOKUP(I1,COMMUNE!A:AZ,49,)</f>
        <v>#N/A</v>
      </c>
      <c r="R15" s="828"/>
      <c r="W15" s="384"/>
    </row>
    <row r="16" spans="2:23" ht="16.5" customHeight="1" thickBot="1">
      <c r="B16" s="820"/>
      <c r="C16" s="581"/>
      <c r="D16" s="582"/>
      <c r="E16" s="489"/>
      <c r="F16" s="490"/>
      <c r="G16" s="588"/>
      <c r="H16" s="387"/>
      <c r="I16" s="387"/>
      <c r="J16" s="387"/>
      <c r="K16" s="387"/>
      <c r="M16" s="842" t="s">
        <v>2236</v>
      </c>
      <c r="N16" s="390" t="s">
        <v>2237</v>
      </c>
      <c r="O16" s="844" t="e">
        <f>VLOOKUP(I1,COMMUNE!A:AZ,41,)</f>
        <v>#N/A</v>
      </c>
      <c r="P16" s="800"/>
      <c r="Q16" s="799" t="e">
        <f>VLOOKUP(I1,COMMUNE!A:AZ,40,)</f>
        <v>#N/A</v>
      </c>
      <c r="R16" s="800"/>
      <c r="W16" s="384"/>
    </row>
    <row r="17" spans="2:23" ht="16.5" customHeight="1" thickBot="1">
      <c r="B17" s="391"/>
      <c r="C17" s="391"/>
      <c r="D17" s="391"/>
      <c r="E17" s="391"/>
      <c r="F17" s="392"/>
      <c r="G17" s="392"/>
      <c r="H17" s="387"/>
      <c r="I17" s="387"/>
      <c r="J17" s="387"/>
      <c r="K17" s="387"/>
      <c r="M17" s="843"/>
      <c r="N17" s="390" t="s">
        <v>2238</v>
      </c>
      <c r="O17" s="844" t="e">
        <f>VLOOKUP(I1,COMMUNE!A:AZ,42,)</f>
        <v>#N/A</v>
      </c>
      <c r="P17" s="800"/>
      <c r="Q17" s="799" t="e">
        <f>VLOOKUP(I1,COMMUNE!A:AZ,43,)</f>
        <v>#N/A</v>
      </c>
      <c r="R17" s="800"/>
      <c r="W17" s="384"/>
    </row>
    <row r="18" spans="2:23" ht="9.75" customHeight="1" thickBot="1">
      <c r="B18" s="393"/>
      <c r="C18" s="391"/>
      <c r="D18" s="394"/>
      <c r="E18" s="394"/>
      <c r="F18" s="395"/>
      <c r="G18" s="395"/>
      <c r="H18" s="387"/>
      <c r="I18" s="387"/>
      <c r="J18" s="387"/>
      <c r="K18" s="387"/>
      <c r="W18" s="384"/>
    </row>
    <row r="19" spans="2:23" ht="20.100000000000001" customHeight="1" thickBot="1">
      <c r="B19" s="393"/>
      <c r="C19" s="391"/>
      <c r="D19" s="391"/>
      <c r="E19" s="391"/>
      <c r="F19" s="396"/>
      <c r="G19" s="396"/>
      <c r="H19" s="387"/>
      <c r="I19" s="387"/>
      <c r="J19" s="801" t="s">
        <v>144</v>
      </c>
      <c r="K19" s="802"/>
      <c r="M19" s="791" t="s">
        <v>676</v>
      </c>
      <c r="N19" s="792"/>
      <c r="O19" s="795" t="e">
        <f>VLOOKUP(I1,COMMUNE!A:AK,21,)</f>
        <v>#N/A</v>
      </c>
      <c r="P19" s="796"/>
      <c r="Q19" s="803"/>
      <c r="R19" s="805" t="e">
        <f>VLOOKUP(I1,COMMUNE!A:AK,23,)</f>
        <v>#N/A</v>
      </c>
      <c r="S19" s="806"/>
    </row>
    <row r="20" spans="2:23" ht="18" thickBot="1">
      <c r="B20" s="777" t="s">
        <v>94</v>
      </c>
      <c r="C20" s="592" t="s">
        <v>3406</v>
      </c>
      <c r="D20" s="496" t="s">
        <v>3407</v>
      </c>
      <c r="E20" s="496" t="s">
        <v>3408</v>
      </c>
      <c r="F20" s="497" t="s">
        <v>83</v>
      </c>
      <c r="G20" s="589" t="s">
        <v>3409</v>
      </c>
      <c r="H20" s="387"/>
      <c r="I20" s="387"/>
      <c r="J20" s="499" t="s">
        <v>142</v>
      </c>
      <c r="K20" s="500" t="s">
        <v>141</v>
      </c>
      <c r="M20" s="793"/>
      <c r="N20" s="794"/>
      <c r="O20" s="797"/>
      <c r="P20" s="798"/>
      <c r="Q20" s="804"/>
      <c r="R20" s="807" t="e">
        <f>VLOOKUP(I1,COMMUNE!A:AK,24,)</f>
        <v>#N/A</v>
      </c>
      <c r="S20" s="808"/>
    </row>
    <row r="21" spans="2:23" ht="18" thickBot="1">
      <c r="B21" s="778"/>
      <c r="C21" s="593" t="s">
        <v>3410</v>
      </c>
      <c r="D21" s="491" t="s">
        <v>3407</v>
      </c>
      <c r="E21" s="491" t="s">
        <v>3411</v>
      </c>
      <c r="F21" s="498" t="s">
        <v>83</v>
      </c>
      <c r="G21" s="590" t="s">
        <v>3412</v>
      </c>
      <c r="H21" s="387"/>
      <c r="I21" s="387"/>
      <c r="J21" s="600" t="str">
        <f>IF(H2='MARCHE ENTREPRISE'!G6,'MARCHE ENTREPRISE'!E6,IF(H2='MARCHE ENTREPRISE'!G7,'MARCHE ENTREPRISE'!E7,IF(H2='MARCHE ENTREPRISE'!G8,'MARCHE ENTREPRISE'!#REF!,IF(H2='MARCHE ENTREPRISE'!G9,'MARCHE ENTREPRISE'!E9,IF(H2='MARCHE ENTREPRISE'!G10,'MARCHE ENTREPRISE'!E10,"  ")))))</f>
        <v xml:space="preserve">  </v>
      </c>
      <c r="K21" s="600" t="str">
        <f>VLOOKUP(H2,'MARCHE ENTREPRISE81'!A:I,5,FALSE)</f>
        <v>/</v>
      </c>
    </row>
    <row r="22" spans="2:23" ht="15.6">
      <c r="B22" s="397"/>
      <c r="C22" s="391"/>
      <c r="D22" s="394"/>
      <c r="E22" s="394"/>
      <c r="F22" s="398"/>
      <c r="G22" s="398"/>
      <c r="H22" s="387"/>
      <c r="I22" s="387"/>
      <c r="M22" s="791" t="s">
        <v>703</v>
      </c>
      <c r="N22" s="792"/>
      <c r="O22" s="795" t="e">
        <f>IF(J1=#REF!,#REF!,IF(J1=#REF!,#REF!,IF(J1=#REF!,#REF!,IF(J1=#REF!,#REF!,IF(J1=#REF!,#REF!,IF(J1=#REF!,#REF!,"INCONNU"))))))</f>
        <v>#N/A</v>
      </c>
      <c r="P22" s="796"/>
      <c r="Q22" s="796"/>
      <c r="R22" s="782" t="e">
        <f>IF(J1=#REF!,#REF!,IF(J1=#REF!,#REF!,IF(J1=#REF!,#REF!,IF(J1=#REF!,#REF!,IF(J1=#REF!,#REF!,IF(J1=#REF!,#REF!,"INCONNU"))))))</f>
        <v>#N/A</v>
      </c>
      <c r="S22" s="783"/>
    </row>
    <row r="23" spans="2:23" ht="16.5" customHeight="1" thickBot="1">
      <c r="B23" s="784"/>
      <c r="C23" s="785"/>
      <c r="D23" s="785"/>
      <c r="E23" s="785"/>
      <c r="F23" s="786"/>
      <c r="G23" s="576"/>
      <c r="H23" s="387"/>
      <c r="I23" s="387"/>
      <c r="M23" s="793"/>
      <c r="N23" s="794"/>
      <c r="O23" s="797"/>
      <c r="P23" s="798"/>
      <c r="Q23" s="798"/>
      <c r="R23" s="787" t="e">
        <f>IF(J1=#REF!,#REF!,IF(J1=#REF!,#REF!,IF(J1=#REF!,#REF!,IF(J1=#REF!,#REF!,IF(J1=#REF!,#REF!,IF(J1=#REF!,#REF!,"INCONNU"))))))</f>
        <v>#N/A</v>
      </c>
      <c r="S23" s="788"/>
    </row>
    <row r="24" spans="2:23" ht="16.5" customHeight="1" thickBot="1">
      <c r="B24" s="784"/>
      <c r="C24" s="785"/>
      <c r="D24" s="785"/>
      <c r="E24" s="785"/>
      <c r="F24" s="786"/>
      <c r="G24" s="576"/>
      <c r="H24" s="387"/>
      <c r="I24" s="387"/>
      <c r="R24" s="789" t="e">
        <f>IF(J1=#REF!,#REF!,IF(J1=#REF!,#REF!,IF(J1=#REF!,#REF!,IF(J1=#REF!,#REF!,IF(J1=#REF!,#REF!,IF(J1=#REF!,#REF!,"INCONNU"))))))</f>
        <v>#N/A</v>
      </c>
      <c r="S24" s="790"/>
    </row>
    <row r="25" spans="2:23" ht="16.5" hidden="1" customHeight="1" thickBot="1">
      <c r="B25" s="384"/>
      <c r="F25" s="399"/>
      <c r="G25" s="399"/>
    </row>
    <row r="26" spans="2:23" ht="16.2" thickBot="1">
      <c r="B26" s="384"/>
      <c r="C26" s="597" t="s">
        <v>2</v>
      </c>
      <c r="D26" s="594"/>
      <c r="E26" s="595"/>
      <c r="F26" s="596" t="str">
        <f>VLOOKUP(H2,RECHERCHE81!A:H,5,FALSE)</f>
        <v>05 63 41 14 86</v>
      </c>
      <c r="G26" s="384"/>
    </row>
    <row r="27" spans="2:23" ht="33" customHeight="1" thickBot="1">
      <c r="B27" s="384"/>
      <c r="C27" s="598" t="s">
        <v>79</v>
      </c>
      <c r="D27" s="779" t="str">
        <f>VLOOKUP(H2,RECHERCHE81!A:H,7,FALSE)</f>
        <v>Site de Ranteil 42 Chemin EINSTEIN 81000 ALBI</v>
      </c>
      <c r="E27" s="780"/>
      <c r="F27" s="781"/>
      <c r="G27" s="384"/>
      <c r="M27" s="776"/>
      <c r="N27" s="776"/>
    </row>
    <row r="28" spans="2:23" ht="18.600000000000001" thickBot="1">
      <c r="B28" s="384"/>
      <c r="C28" s="612" t="s">
        <v>6</v>
      </c>
      <c r="D28" s="757" t="str">
        <f>VLOOKUP(H2,RECHERCHE81!A:H,8,FALSE)</f>
        <v>ZS50900147</v>
      </c>
      <c r="E28" s="758"/>
      <c r="F28" s="759"/>
      <c r="G28" s="611">
        <f>VLOOKUP(H2,RECHERCHE81!A:J,9,FALSE)</f>
        <v>0</v>
      </c>
      <c r="H28" s="591"/>
      <c r="J28" s="757" t="str">
        <f>VLOOKUP(H2,RECHERCHE81!A:N,10,FALSE)</f>
        <v>GAILLAC</v>
      </c>
      <c r="K28" s="775"/>
      <c r="M28" s="776"/>
      <c r="N28" s="776"/>
    </row>
    <row r="29" spans="2:23" ht="18.600000000000001" thickBot="1">
      <c r="C29" s="612" t="s">
        <v>722</v>
      </c>
      <c r="D29" s="757" t="str">
        <f>VLOOKUP(H2,RECHERCHE81!A:N,13,FALSE)</f>
        <v>ZS70101176</v>
      </c>
      <c r="E29" s="758"/>
      <c r="F29" s="759"/>
      <c r="G29" s="611" t="str">
        <f>VLOOKUP(H2,RECHERCHE81!A:N,14,FALSE)</f>
        <v>LINKY</v>
      </c>
      <c r="H29" s="591"/>
      <c r="J29" s="757">
        <f>VLOOKUP(H2,RECHERCHE81!A:N,12,FALSE)</f>
        <v>0</v>
      </c>
      <c r="K29" s="775"/>
    </row>
    <row r="30" spans="2:23" ht="18">
      <c r="N30" s="400" t="s">
        <v>3234</v>
      </c>
      <c r="O30" s="763" t="str">
        <f>VLOOKUP(U1,'Recherche NOM'!A:K,4,FALSE)</f>
        <v>Tél Fixe</v>
      </c>
      <c r="P30" s="764"/>
      <c r="Q30" s="764"/>
      <c r="R30" s="764"/>
      <c r="S30" s="765"/>
    </row>
    <row r="31" spans="2:23" ht="18">
      <c r="N31" s="401" t="s">
        <v>3235</v>
      </c>
      <c r="O31" s="766" t="str">
        <f>VLOOKUP(U1,'Recherche NOM'!A:K,5,FALSE)</f>
        <v>Portable</v>
      </c>
      <c r="P31" s="767"/>
      <c r="Q31" s="767"/>
      <c r="R31" s="767"/>
      <c r="S31" s="768"/>
    </row>
    <row r="32" spans="2:23" ht="18">
      <c r="N32" s="401" t="s">
        <v>1029</v>
      </c>
      <c r="O32" s="766" t="str">
        <f>VLOOKUP(U1,'Recherche NOM'!A:K,6,FALSE)</f>
        <v>Fax</v>
      </c>
      <c r="P32" s="767"/>
      <c r="Q32" s="767"/>
      <c r="R32" s="767"/>
      <c r="S32" s="768"/>
    </row>
    <row r="33" spans="14:19" ht="18">
      <c r="N33" s="401" t="s">
        <v>2304</v>
      </c>
      <c r="O33" s="769" t="str">
        <f>VLOOKUP(U1,'Recherche NOM'!A:K,9,FALSE)</f>
        <v>Fonction</v>
      </c>
      <c r="P33" s="770"/>
      <c r="Q33" s="770"/>
      <c r="R33" s="770"/>
      <c r="S33" s="771"/>
    </row>
    <row r="34" spans="14:19" ht="18">
      <c r="N34" s="401" t="s">
        <v>3236</v>
      </c>
      <c r="O34" s="772" t="str">
        <f>VLOOKUP(U1,'Recherche NOM'!A:K,3,FALSE)</f>
        <v>Adresse Mail</v>
      </c>
      <c r="P34" s="773"/>
      <c r="Q34" s="773"/>
      <c r="R34" s="773"/>
      <c r="S34" s="774"/>
    </row>
    <row r="35" spans="14:19" ht="18">
      <c r="N35" s="401" t="s">
        <v>4</v>
      </c>
      <c r="O35" s="772" t="str">
        <f>VLOOKUP(U1,'Recherche NOM'!A:K,7,FALSE)</f>
        <v>Site</v>
      </c>
      <c r="P35" s="773"/>
      <c r="Q35" s="773"/>
      <c r="R35" s="773"/>
      <c r="S35" s="774"/>
    </row>
    <row r="36" spans="14:19" ht="18.600000000000001" thickBot="1">
      <c r="N36" s="402" t="s">
        <v>3237</v>
      </c>
      <c r="O36" s="760" t="str">
        <f>VLOOKUP(U1,'Recherche NOM'!A:K,8,FALSE)</f>
        <v>Adresse Mail générique</v>
      </c>
      <c r="P36" s="761"/>
      <c r="Q36" s="761"/>
      <c r="R36" s="761"/>
      <c r="S36" s="762"/>
    </row>
  </sheetData>
  <mergeCells count="46">
    <mergeCell ref="Q7:R7"/>
    <mergeCell ref="P8:P9"/>
    <mergeCell ref="Q8:R9"/>
    <mergeCell ref="S8:S9"/>
    <mergeCell ref="B10:B16"/>
    <mergeCell ref="J11:K11"/>
    <mergeCell ref="M11:M15"/>
    <mergeCell ref="O11:R11"/>
    <mergeCell ref="N12:N14"/>
    <mergeCell ref="O12:R14"/>
    <mergeCell ref="O15:P15"/>
    <mergeCell ref="Q15:R15"/>
    <mergeCell ref="M16:M17"/>
    <mergeCell ref="O16:P16"/>
    <mergeCell ref="Q16:R16"/>
    <mergeCell ref="O17:P17"/>
    <mergeCell ref="Q17:R17"/>
    <mergeCell ref="J19:K19"/>
    <mergeCell ref="M19:N20"/>
    <mergeCell ref="O19:Q20"/>
    <mergeCell ref="R19:S19"/>
    <mergeCell ref="R20:S20"/>
    <mergeCell ref="R22:S22"/>
    <mergeCell ref="B23:B24"/>
    <mergeCell ref="C23:C24"/>
    <mergeCell ref="D23:D24"/>
    <mergeCell ref="E23:E24"/>
    <mergeCell ref="F23:F24"/>
    <mergeCell ref="R23:S23"/>
    <mergeCell ref="R24:S24"/>
    <mergeCell ref="M22:N23"/>
    <mergeCell ref="O22:Q23"/>
    <mergeCell ref="M27:N28"/>
    <mergeCell ref="J28:K28"/>
    <mergeCell ref="B20:B21"/>
    <mergeCell ref="D27:F27"/>
    <mergeCell ref="D28:F28"/>
    <mergeCell ref="D29:F29"/>
    <mergeCell ref="O36:S36"/>
    <mergeCell ref="O30:S30"/>
    <mergeCell ref="O31:S31"/>
    <mergeCell ref="O32:S32"/>
    <mergeCell ref="O33:S33"/>
    <mergeCell ref="O34:S34"/>
    <mergeCell ref="O35:S35"/>
    <mergeCell ref="J29:K29"/>
  </mergeCells>
  <conditionalFormatting sqref="J21">
    <cfRule type="containsText" dxfId="9" priority="7" operator="containsText" text="E3BJT33010">
      <formula>NOT(ISERROR(SEARCH("E3BJT33010",J21)))</formula>
    </cfRule>
    <cfRule type="containsText" dxfId="8" priority="8" operator="containsText" text="E3BJC33050">
      <formula>NOT(ISERROR(SEARCH("E3BJC33050",J21)))</formula>
    </cfRule>
    <cfRule type="containsText" dxfId="7" priority="9" operator="containsText" text="E3BJC33040">
      <formula>NOT(ISERROR(SEARCH("E3BJC33040",J21)))</formula>
    </cfRule>
    <cfRule type="containsText" dxfId="6" priority="10" operator="containsText" text="E3BJC33030">
      <formula>NOT(ISERROR(SEARCH("E3BJC33030",J21)))</formula>
    </cfRule>
  </conditionalFormatting>
  <conditionalFormatting sqref="K21">
    <cfRule type="containsText" dxfId="5" priority="3" operator="containsText" text="EC6EJT3010">
      <formula>NOT(ISERROR(SEARCH("EC6EJT3010",K21)))</formula>
    </cfRule>
    <cfRule type="containsText" dxfId="4" priority="4" operator="containsText" text="EC6EJC3050">
      <formula>NOT(ISERROR(SEARCH("EC6EJC3050",K21)))</formula>
    </cfRule>
    <cfRule type="containsText" dxfId="3" priority="5" operator="containsText" text="EC6EJC3040">
      <formula>NOT(ISERROR(SEARCH("EC6EJC3040",K21)))</formula>
    </cfRule>
    <cfRule type="containsText" dxfId="2" priority="6" operator="containsText" text="EC6EJC3030">
      <formula>NOT(ISERROR(SEARCH("EC6EJC3030",K21)))</formula>
    </cfRule>
  </conditionalFormatting>
  <conditionalFormatting sqref="M22:Q23">
    <cfRule type="containsText" dxfId="1" priority="2" operator="containsText" text="Chargé d'affaires syndicat">
      <formula>NOT(ISERROR(SEARCH("Chargé d'affaires syndicat",M22)))</formula>
    </cfRule>
  </conditionalFormatting>
  <conditionalFormatting sqref="M19:N20">
    <cfRule type="containsText" dxfId="0" priority="1" operator="containsText" text="Interlocuteur Privilégié">
      <formula>NOT(ISERROR(SEARCH("Interlocuteur Privilégié",M19)))</formula>
    </cfRule>
  </conditionalFormatting>
  <pageMargins left="0.70866141732283472" right="0.70866141732283472" top="0.74803149606299213" bottom="0.74803149606299213" header="0.31496062992125984" footer="0.31496062992125984"/>
  <pageSetup paperSize="8" scale="17" orientation="landscape" r:id="rId1"/>
  <drawing r:id="rId2"/>
  <legacyDrawing r:id="rId3"/>
  <controls>
    <control shapeId="179201" r:id="rId4" name="ComboBox1"/>
    <control shapeId="179202" r:id="rId5" name="ComboBox2"/>
    <control shapeId="179203" r:id="rId6" name="ComboBox4"/>
  </controls>
  <extLst xmlns:x14="http://schemas.microsoft.com/office/spreadsheetml/2009/9/main">
    <ext uri="{CCE6A557-97BC-4b89-ADB6-D9C93CAAB3DF}">
      <x14:dataValidations xmlns:xm="http://schemas.microsoft.com/office/excel/2006/main" disablePrompts="1" count="1">
        <x14:dataValidation type="list" showDropDown="1" showInputMessage="1" showErrorMessage="1">
          <x14:formula1>
            <xm:f>COMMUNE81!$A:$A</xm:f>
          </x14:formula1>
          <xm:sqref>I1 I2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4">
    <tabColor rgb="FFFFFF00"/>
  </sheetPr>
  <dimension ref="A1:A29"/>
  <sheetViews>
    <sheetView workbookViewId="0"/>
  </sheetViews>
  <sheetFormatPr baseColWidth="10" defaultColWidth="11.44140625" defaultRowHeight="14.4"/>
  <cols>
    <col min="1" max="1" width="44.44140625" style="363" customWidth="1"/>
    <col min="2" max="16384" width="11.44140625" style="363"/>
  </cols>
  <sheetData>
    <row r="1" spans="1:1">
      <c r="A1" s="41" t="s">
        <v>5</v>
      </c>
    </row>
    <row r="2" spans="1:1" ht="18">
      <c r="A2" s="369" t="s">
        <v>25</v>
      </c>
    </row>
    <row r="3" spans="1:1" ht="15" customHeight="1">
      <c r="A3" s="369" t="s">
        <v>45</v>
      </c>
    </row>
    <row r="4" spans="1:1" ht="15" customHeight="1">
      <c r="A4" s="369" t="s">
        <v>125</v>
      </c>
    </row>
    <row r="5" spans="1:1" ht="15" customHeight="1">
      <c r="A5" s="369" t="s">
        <v>3385</v>
      </c>
    </row>
    <row r="6" spans="1:1" ht="15" customHeight="1">
      <c r="A6" s="369" t="s">
        <v>3386</v>
      </c>
    </row>
    <row r="7" spans="1:1" ht="15" customHeight="1">
      <c r="A7" s="369" t="s">
        <v>3387</v>
      </c>
    </row>
    <row r="8" spans="1:1" ht="15" customHeight="1">
      <c r="A8" s="370" t="s">
        <v>3388</v>
      </c>
    </row>
    <row r="9" spans="1:1" ht="15" customHeight="1">
      <c r="A9" s="371" t="s">
        <v>3247</v>
      </c>
    </row>
    <row r="10" spans="1:1" ht="15" customHeight="1">
      <c r="A10" s="370" t="s">
        <v>3629</v>
      </c>
    </row>
    <row r="11" spans="1:1" ht="15" customHeight="1">
      <c r="A11" s="370" t="s">
        <v>3542</v>
      </c>
    </row>
    <row r="12" spans="1:1" ht="15" customHeight="1">
      <c r="A12" s="370" t="s">
        <v>3540</v>
      </c>
    </row>
    <row r="13" spans="1:1" ht="15" customHeight="1">
      <c r="A13" s="370" t="s">
        <v>70</v>
      </c>
    </row>
    <row r="14" spans="1:1" ht="15.75" customHeight="1">
      <c r="A14" s="369" t="s">
        <v>251</v>
      </c>
    </row>
    <row r="15" spans="1:1" ht="15" customHeight="1">
      <c r="A15" s="369" t="s">
        <v>3368</v>
      </c>
    </row>
    <row r="16" spans="1:1" ht="15.75" customHeight="1">
      <c r="A16" s="369" t="s">
        <v>3389</v>
      </c>
    </row>
    <row r="17" spans="1:1" ht="15" customHeight="1">
      <c r="A17" s="369"/>
    </row>
    <row r="18" spans="1:1" ht="15.75" customHeight="1">
      <c r="A18" s="369"/>
    </row>
    <row r="19" spans="1:1" ht="15.75" customHeight="1">
      <c r="A19" s="235"/>
    </row>
    <row r="20" spans="1:1" ht="15" customHeight="1">
      <c r="A20" s="235"/>
    </row>
    <row r="21" spans="1:1" ht="15" customHeight="1">
      <c r="A21" s="356"/>
    </row>
    <row r="22" spans="1:1" ht="15" customHeight="1">
      <c r="A22" s="356"/>
    </row>
    <row r="23" spans="1:1" ht="15" customHeight="1">
      <c r="A23" s="356"/>
    </row>
    <row r="24" spans="1:1" ht="15" customHeight="1">
      <c r="A24" s="356"/>
    </row>
    <row r="25" spans="1:1" ht="15" customHeight="1">
      <c r="A25" s="356"/>
    </row>
    <row r="26" spans="1:1" ht="15" customHeight="1">
      <c r="A26" s="356"/>
    </row>
    <row r="27" spans="1:1" ht="15.75" customHeight="1">
      <c r="A27" s="356"/>
    </row>
    <row r="28" spans="1:1" ht="15.75" customHeight="1">
      <c r="A28" s="356"/>
    </row>
    <row r="29" spans="1:1">
      <c r="A29" s="68"/>
    </row>
  </sheetData>
  <dataValidations count="1">
    <dataValidation type="list" allowBlank="1" showDropDown="1" showInputMessage="1" showErrorMessage="1" sqref="A2:A9 A13:A28">
      <formula1>$A$3:$A$493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4"/>
  <dimension ref="A1:A33"/>
  <sheetViews>
    <sheetView workbookViewId="0"/>
  </sheetViews>
  <sheetFormatPr baseColWidth="10" defaultRowHeight="14.4"/>
  <cols>
    <col min="1" max="1" width="44.44140625" customWidth="1"/>
  </cols>
  <sheetData>
    <row r="1" spans="1:1" s="279" customFormat="1">
      <c r="A1" s="503" t="s">
        <v>5</v>
      </c>
    </row>
    <row r="2" spans="1:1" ht="18">
      <c r="A2" s="504" t="s">
        <v>7</v>
      </c>
    </row>
    <row r="3" spans="1:1" ht="15" customHeight="1">
      <c r="A3" s="504" t="s">
        <v>2290</v>
      </c>
    </row>
    <row r="4" spans="1:1" ht="15" customHeight="1">
      <c r="A4" s="504" t="s">
        <v>25</v>
      </c>
    </row>
    <row r="5" spans="1:1" ht="15" customHeight="1">
      <c r="A5" s="504" t="s">
        <v>35</v>
      </c>
    </row>
    <row r="6" spans="1:1" ht="15" customHeight="1">
      <c r="A6" s="504" t="s">
        <v>45</v>
      </c>
    </row>
    <row r="7" spans="1:1" ht="15" customHeight="1">
      <c r="A7" s="504" t="s">
        <v>60</v>
      </c>
    </row>
    <row r="8" spans="1:1" ht="15" customHeight="1">
      <c r="A8" s="505" t="s">
        <v>4444</v>
      </c>
    </row>
    <row r="9" spans="1:1" ht="15" customHeight="1">
      <c r="A9" s="504" t="s">
        <v>62</v>
      </c>
    </row>
    <row r="10" spans="1:1" ht="15" customHeight="1">
      <c r="A10" s="504" t="s">
        <v>70</v>
      </c>
    </row>
    <row r="11" spans="1:1" ht="15" customHeight="1">
      <c r="A11" s="504" t="s">
        <v>126</v>
      </c>
    </row>
    <row r="12" spans="1:1" ht="15" customHeight="1">
      <c r="A12" s="504" t="s">
        <v>658</v>
      </c>
    </row>
    <row r="13" spans="1:1" ht="15" customHeight="1">
      <c r="A13" s="504" t="s">
        <v>77</v>
      </c>
    </row>
    <row r="14" spans="1:1" ht="15.75" customHeight="1">
      <c r="A14" s="504" t="s">
        <v>128</v>
      </c>
    </row>
    <row r="15" spans="1:1" ht="15.75" customHeight="1">
      <c r="A15" s="504" t="s">
        <v>127</v>
      </c>
    </row>
    <row r="16" spans="1:1" ht="15" customHeight="1">
      <c r="A16" s="504" t="s">
        <v>715</v>
      </c>
    </row>
    <row r="17" spans="1:1" ht="15.75" customHeight="1">
      <c r="A17" s="504" t="s">
        <v>2258</v>
      </c>
    </row>
    <row r="18" spans="1:1" ht="15" customHeight="1">
      <c r="A18" s="504" t="s">
        <v>251</v>
      </c>
    </row>
    <row r="19" spans="1:1" ht="15.75" customHeight="1">
      <c r="A19" s="504" t="s">
        <v>3247</v>
      </c>
    </row>
    <row r="20" spans="1:1" ht="15.75" customHeight="1">
      <c r="A20" s="506" t="s">
        <v>3368</v>
      </c>
    </row>
    <row r="21" spans="1:1" ht="15" customHeight="1">
      <c r="A21" s="506" t="s">
        <v>3352</v>
      </c>
    </row>
    <row r="22" spans="1:1" ht="15" customHeight="1">
      <c r="A22" s="506" t="s">
        <v>3547</v>
      </c>
    </row>
    <row r="23" spans="1:1" ht="15" customHeight="1">
      <c r="A23" s="506" t="s">
        <v>3540</v>
      </c>
    </row>
    <row r="24" spans="1:1" ht="15" customHeight="1">
      <c r="A24" s="506" t="s">
        <v>3541</v>
      </c>
    </row>
    <row r="25" spans="1:1" ht="15" customHeight="1">
      <c r="A25" s="506" t="s">
        <v>3542</v>
      </c>
    </row>
    <row r="26" spans="1:1" ht="15" customHeight="1">
      <c r="A26" s="506" t="s">
        <v>3575</v>
      </c>
    </row>
    <row r="27" spans="1:1" ht="15" customHeight="1">
      <c r="A27" s="506" t="s">
        <v>3589</v>
      </c>
    </row>
    <row r="28" spans="1:1" ht="15.75" customHeight="1">
      <c r="A28" s="506" t="s">
        <v>3595</v>
      </c>
    </row>
    <row r="29" spans="1:1" ht="15.75" customHeight="1">
      <c r="A29" s="506" t="s">
        <v>3615</v>
      </c>
    </row>
    <row r="30" spans="1:1" ht="18">
      <c r="A30" s="506" t="s">
        <v>3592</v>
      </c>
    </row>
    <row r="31" spans="1:1" ht="18">
      <c r="A31" s="506" t="s">
        <v>3590</v>
      </c>
    </row>
    <row r="32" spans="1:1" ht="18">
      <c r="A32" s="573" t="s">
        <v>4442</v>
      </c>
    </row>
    <row r="33" spans="1:1" ht="18">
      <c r="A33" s="573" t="s">
        <v>4438</v>
      </c>
    </row>
  </sheetData>
  <customSheetViews>
    <customSheetView guid="{BECB173C-2C16-4F55-8FDB-533A566352C8}">
      <selection activeCell="A21" sqref="A21"/>
      <pageMargins left="0.7" right="0.7" top="0.75" bottom="0.75" header="0.3" footer="0.3"/>
    </customSheetView>
  </customSheetViews>
  <dataValidations count="1">
    <dataValidation type="list" allowBlank="1" showDropDown="1" showInputMessage="1" showErrorMessage="1" sqref="A2:A29">
      <formula1>$A$3:$A$494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N489"/>
  <sheetViews>
    <sheetView zoomScale="85" zoomScaleNormal="85" workbookViewId="0"/>
  </sheetViews>
  <sheetFormatPr baseColWidth="10" defaultColWidth="11.44140625" defaultRowHeight="14.4"/>
  <cols>
    <col min="1" max="1" width="24" style="5" customWidth="1"/>
    <col min="2" max="2" width="31.44140625" style="5" bestFit="1" customWidth="1"/>
    <col min="3" max="3" width="20.6640625" style="509" customWidth="1"/>
    <col min="4" max="5" width="20.6640625" style="5" customWidth="1"/>
    <col min="6" max="6" width="46.6640625" style="5" bestFit="1" customWidth="1"/>
    <col min="7" max="7" width="31.5546875" style="5" customWidth="1"/>
    <col min="8" max="9" width="15.5546875" style="5" customWidth="1"/>
    <col min="10" max="10" width="29.88671875" style="5" bestFit="1" customWidth="1"/>
    <col min="11" max="11" width="11.44140625" style="5"/>
    <col min="12" max="13" width="0" style="5" hidden="1" customWidth="1"/>
    <col min="14" max="16384" width="11.44140625" style="5"/>
  </cols>
  <sheetData>
    <row r="1" spans="1:10" s="44" customFormat="1" ht="48.75" customHeight="1" thickBot="1">
      <c r="A1" s="42" t="s">
        <v>3364</v>
      </c>
      <c r="B1" s="43" t="s">
        <v>11</v>
      </c>
      <c r="C1" s="508" t="s">
        <v>81</v>
      </c>
      <c r="D1" s="43" t="s">
        <v>80</v>
      </c>
      <c r="E1" s="43" t="s">
        <v>2</v>
      </c>
      <c r="F1" s="43" t="s">
        <v>82</v>
      </c>
      <c r="G1" s="43" t="s">
        <v>4</v>
      </c>
      <c r="H1" s="43" t="s">
        <v>3252</v>
      </c>
      <c r="I1" s="43" t="s">
        <v>706</v>
      </c>
      <c r="J1" s="43" t="s">
        <v>727</v>
      </c>
    </row>
    <row r="2" spans="1:10" s="51" customFormat="1" ht="30" customHeight="1">
      <c r="A2" s="853" t="s">
        <v>7</v>
      </c>
      <c r="B2" s="238" t="s">
        <v>8</v>
      </c>
      <c r="C2" s="239" t="s">
        <v>165</v>
      </c>
      <c r="D2" s="239" t="s">
        <v>166</v>
      </c>
      <c r="E2" s="239" t="s">
        <v>174</v>
      </c>
      <c r="F2" s="250" t="s">
        <v>3532</v>
      </c>
      <c r="G2" s="237" t="s">
        <v>10</v>
      </c>
      <c r="H2" s="48" t="s">
        <v>705</v>
      </c>
      <c r="I2" s="49" t="s">
        <v>708</v>
      </c>
      <c r="J2" s="50" t="s">
        <v>723</v>
      </c>
    </row>
    <row r="3" spans="1:10" ht="15" customHeight="1">
      <c r="A3" s="854"/>
      <c r="B3" s="228" t="s">
        <v>16</v>
      </c>
      <c r="C3" s="18" t="s">
        <v>165</v>
      </c>
      <c r="D3" s="18" t="s">
        <v>167</v>
      </c>
      <c r="E3" s="18" t="s">
        <v>174</v>
      </c>
      <c r="F3" s="242" t="s">
        <v>3531</v>
      </c>
      <c r="G3" s="4"/>
      <c r="H3" s="3"/>
    </row>
    <row r="4" spans="1:10" ht="15" customHeight="1">
      <c r="A4" s="854"/>
      <c r="B4" s="229" t="s">
        <v>85</v>
      </c>
      <c r="C4" s="18" t="s">
        <v>165</v>
      </c>
      <c r="D4" s="18" t="s">
        <v>168</v>
      </c>
      <c r="E4" s="20" t="s">
        <v>174</v>
      </c>
      <c r="F4" s="242" t="s">
        <v>3530</v>
      </c>
      <c r="G4" s="4"/>
    </row>
    <row r="5" spans="1:10" ht="15" customHeight="1">
      <c r="A5" s="854"/>
      <c r="B5" s="228" t="s">
        <v>3358</v>
      </c>
      <c r="C5" s="18" t="s">
        <v>165</v>
      </c>
      <c r="D5" s="18" t="s">
        <v>3359</v>
      </c>
      <c r="E5" s="20" t="s">
        <v>174</v>
      </c>
      <c r="F5" s="242" t="s">
        <v>3360</v>
      </c>
    </row>
    <row r="6" spans="1:10" ht="15" customHeight="1">
      <c r="A6" s="854"/>
      <c r="B6" s="228" t="s">
        <v>3365</v>
      </c>
      <c r="C6" s="18" t="s">
        <v>165</v>
      </c>
      <c r="D6" s="18" t="s">
        <v>168</v>
      </c>
      <c r="E6" s="20" t="s">
        <v>174</v>
      </c>
      <c r="F6" s="242" t="s">
        <v>3366</v>
      </c>
    </row>
    <row r="7" spans="1:10" ht="15" customHeight="1">
      <c r="A7" s="854"/>
      <c r="B7" s="228" t="s">
        <v>89</v>
      </c>
      <c r="C7" s="18" t="s">
        <v>165</v>
      </c>
      <c r="D7" s="18" t="s">
        <v>169</v>
      </c>
      <c r="E7" s="20" t="s">
        <v>174</v>
      </c>
      <c r="F7" s="242" t="s">
        <v>3529</v>
      </c>
    </row>
    <row r="8" spans="1:10" ht="15" customHeight="1">
      <c r="A8" s="854"/>
      <c r="B8" s="228" t="s">
        <v>83</v>
      </c>
      <c r="C8" s="18" t="s">
        <v>83</v>
      </c>
      <c r="D8" s="18" t="s">
        <v>83</v>
      </c>
      <c r="E8" s="20" t="s">
        <v>83</v>
      </c>
      <c r="F8" s="242" t="s">
        <v>83</v>
      </c>
    </row>
    <row r="9" spans="1:10" ht="15" customHeight="1">
      <c r="A9" s="854"/>
      <c r="B9" s="3" t="s">
        <v>83</v>
      </c>
      <c r="C9" s="4" t="s">
        <v>83</v>
      </c>
      <c r="D9" s="3" t="s">
        <v>83</v>
      </c>
      <c r="E9" s="3" t="s">
        <v>83</v>
      </c>
      <c r="F9" s="243" t="s">
        <v>83</v>
      </c>
    </row>
    <row r="10" spans="1:10" ht="15" customHeight="1">
      <c r="A10" s="854"/>
      <c r="B10" s="3" t="s">
        <v>83</v>
      </c>
      <c r="C10" s="4" t="s">
        <v>83</v>
      </c>
      <c r="D10" s="3" t="s">
        <v>83</v>
      </c>
      <c r="E10" s="3" t="s">
        <v>83</v>
      </c>
      <c r="F10" s="243" t="s">
        <v>83</v>
      </c>
    </row>
    <row r="11" spans="1:10" ht="15" customHeight="1">
      <c r="A11" s="854"/>
      <c r="B11" s="230" t="s">
        <v>119</v>
      </c>
      <c r="C11" s="13" t="s">
        <v>735</v>
      </c>
      <c r="D11" s="13" t="s">
        <v>83</v>
      </c>
      <c r="E11" s="13" t="s">
        <v>174</v>
      </c>
      <c r="F11" s="244" t="s">
        <v>736</v>
      </c>
    </row>
    <row r="12" spans="1:10" ht="15" customHeight="1">
      <c r="A12" s="854"/>
      <c r="B12" s="230" t="s">
        <v>18</v>
      </c>
      <c r="C12" s="13" t="s">
        <v>165</v>
      </c>
      <c r="D12" s="13" t="s">
        <v>172</v>
      </c>
      <c r="E12" s="13" t="s">
        <v>174</v>
      </c>
      <c r="F12" s="244" t="s">
        <v>19</v>
      </c>
      <c r="H12" s="13" t="s">
        <v>94</v>
      </c>
      <c r="I12" s="4"/>
    </row>
    <row r="13" spans="1:10" ht="13.5" customHeight="1" thickBot="1">
      <c r="A13" s="855"/>
      <c r="B13" s="245" t="s">
        <v>20</v>
      </c>
      <c r="C13" s="246" t="s">
        <v>165</v>
      </c>
      <c r="D13" s="246" t="s">
        <v>173</v>
      </c>
      <c r="E13" s="246" t="s">
        <v>174</v>
      </c>
      <c r="F13" s="247" t="s">
        <v>3620</v>
      </c>
      <c r="H13" s="13" t="s">
        <v>94</v>
      </c>
      <c r="I13" s="7"/>
    </row>
    <row r="14" spans="1:10" ht="15" customHeight="1" thickBot="1">
      <c r="A14" s="357"/>
      <c r="B14" s="5" t="s">
        <v>83</v>
      </c>
      <c r="C14" s="509" t="s">
        <v>83</v>
      </c>
      <c r="D14" s="5" t="s">
        <v>83</v>
      </c>
      <c r="E14" s="5" t="s">
        <v>83</v>
      </c>
      <c r="F14" s="5" t="s">
        <v>83</v>
      </c>
    </row>
    <row r="15" spans="1:10" s="51" customFormat="1" ht="30" customHeight="1">
      <c r="A15" s="853" t="s">
        <v>2290</v>
      </c>
      <c r="B15" s="248" t="s">
        <v>2254</v>
      </c>
      <c r="C15" s="239" t="s">
        <v>175</v>
      </c>
      <c r="D15" s="239" t="s">
        <v>181</v>
      </c>
      <c r="E15" s="249" t="s">
        <v>187</v>
      </c>
      <c r="F15" s="250" t="s">
        <v>3271</v>
      </c>
      <c r="G15" s="53" t="s">
        <v>13</v>
      </c>
      <c r="H15" s="48" t="s">
        <v>14</v>
      </c>
      <c r="I15" s="49" t="s">
        <v>707</v>
      </c>
      <c r="J15" s="50" t="s">
        <v>520</v>
      </c>
    </row>
    <row r="16" spans="1:10">
      <c r="A16" s="854"/>
      <c r="B16" s="228" t="s">
        <v>3255</v>
      </c>
      <c r="C16" s="18" t="s">
        <v>176</v>
      </c>
      <c r="D16" s="18" t="s">
        <v>3253</v>
      </c>
      <c r="E16" s="20" t="s">
        <v>187</v>
      </c>
      <c r="F16" s="242" t="s">
        <v>3254</v>
      </c>
      <c r="G16" s="3"/>
    </row>
    <row r="17" spans="1:10">
      <c r="A17" s="854"/>
      <c r="B17" s="228" t="s">
        <v>3456</v>
      </c>
      <c r="C17" s="18" t="s">
        <v>175</v>
      </c>
      <c r="D17" s="18" t="s">
        <v>3457</v>
      </c>
      <c r="E17" s="20" t="s">
        <v>187</v>
      </c>
      <c r="F17" s="242" t="s">
        <v>3458</v>
      </c>
      <c r="G17" s="3"/>
    </row>
    <row r="18" spans="1:10">
      <c r="A18" s="854"/>
      <c r="B18" s="228" t="s">
        <v>3459</v>
      </c>
      <c r="C18" s="18" t="s">
        <v>178</v>
      </c>
      <c r="D18" s="18" t="s">
        <v>3288</v>
      </c>
      <c r="E18" s="20" t="s">
        <v>187</v>
      </c>
      <c r="F18" s="242" t="s">
        <v>3377</v>
      </c>
      <c r="G18" s="4"/>
      <c r="H18" s="17" t="s">
        <v>119</v>
      </c>
      <c r="I18" s="4"/>
    </row>
    <row r="19" spans="1:10">
      <c r="A19" s="854"/>
      <c r="B19" s="228" t="s">
        <v>162</v>
      </c>
      <c r="C19" s="18" t="s">
        <v>177</v>
      </c>
      <c r="D19" s="18" t="s">
        <v>183</v>
      </c>
      <c r="E19" s="20" t="s">
        <v>187</v>
      </c>
      <c r="F19" s="242" t="s">
        <v>2256</v>
      </c>
      <c r="H19" s="2"/>
    </row>
    <row r="20" spans="1:10">
      <c r="A20" s="854"/>
      <c r="B20" s="228" t="s">
        <v>159</v>
      </c>
      <c r="C20" s="18" t="s">
        <v>2250</v>
      </c>
      <c r="D20" s="18" t="s">
        <v>2251</v>
      </c>
      <c r="E20" s="20" t="s">
        <v>2253</v>
      </c>
      <c r="F20" s="242" t="s">
        <v>2252</v>
      </c>
      <c r="H20" s="2"/>
    </row>
    <row r="21" spans="1:10" ht="15" customHeight="1">
      <c r="A21" s="854"/>
      <c r="B21" s="3" t="s">
        <v>83</v>
      </c>
      <c r="C21" s="4" t="s">
        <v>83</v>
      </c>
      <c r="D21" s="3" t="s">
        <v>83</v>
      </c>
      <c r="E21" s="3" t="s">
        <v>83</v>
      </c>
      <c r="F21" s="243" t="s">
        <v>83</v>
      </c>
      <c r="H21" s="2"/>
    </row>
    <row r="22" spans="1:10" ht="15" customHeight="1">
      <c r="A22" s="854"/>
      <c r="B22" s="3" t="s">
        <v>83</v>
      </c>
      <c r="C22" s="4" t="s">
        <v>83</v>
      </c>
      <c r="D22" s="3" t="s">
        <v>83</v>
      </c>
      <c r="E22" s="3" t="s">
        <v>83</v>
      </c>
      <c r="F22" s="243" t="s">
        <v>83</v>
      </c>
      <c r="H22" s="2"/>
    </row>
    <row r="23" spans="1:10" ht="15" customHeight="1">
      <c r="A23" s="854"/>
      <c r="B23" s="3" t="s">
        <v>83</v>
      </c>
      <c r="C23" s="4" t="s">
        <v>83</v>
      </c>
      <c r="D23" s="3" t="s">
        <v>83</v>
      </c>
      <c r="E23" s="3" t="s">
        <v>83</v>
      </c>
      <c r="F23" s="243" t="s">
        <v>83</v>
      </c>
      <c r="H23" s="2"/>
    </row>
    <row r="24" spans="1:10" ht="15" customHeight="1">
      <c r="A24" s="854"/>
      <c r="B24" s="3" t="s">
        <v>83</v>
      </c>
      <c r="C24" s="4" t="s">
        <v>83</v>
      </c>
      <c r="D24" s="3" t="s">
        <v>83</v>
      </c>
      <c r="E24" s="3" t="s">
        <v>83</v>
      </c>
      <c r="F24" s="243" t="s">
        <v>83</v>
      </c>
      <c r="H24" s="2"/>
    </row>
    <row r="25" spans="1:10">
      <c r="A25" s="854"/>
      <c r="B25" s="230" t="s">
        <v>22</v>
      </c>
      <c r="C25" s="13" t="s">
        <v>179</v>
      </c>
      <c r="D25" s="13" t="s">
        <v>185</v>
      </c>
      <c r="E25" s="13" t="s">
        <v>187</v>
      </c>
      <c r="F25" s="260" t="s">
        <v>2257</v>
      </c>
      <c r="H25" s="12" t="s">
        <v>94</v>
      </c>
      <c r="I25" s="7"/>
    </row>
    <row r="26" spans="1:10" ht="15" thickBot="1">
      <c r="A26" s="855"/>
      <c r="B26" s="245" t="s">
        <v>160</v>
      </c>
      <c r="C26" s="246" t="s">
        <v>180</v>
      </c>
      <c r="D26" s="246" t="s">
        <v>186</v>
      </c>
      <c r="E26" s="246" t="s">
        <v>187</v>
      </c>
      <c r="F26" s="251" t="s">
        <v>161</v>
      </c>
      <c r="I26" s="3"/>
    </row>
    <row r="27" spans="1:10" ht="15" thickBot="1">
      <c r="A27" s="66"/>
    </row>
    <row r="28" spans="1:10" s="51" customFormat="1" ht="30" customHeight="1">
      <c r="A28" s="853" t="s">
        <v>25</v>
      </c>
      <c r="B28" s="248" t="s">
        <v>3379</v>
      </c>
      <c r="C28" s="239" t="s">
        <v>188</v>
      </c>
      <c r="D28" s="239" t="s">
        <v>191</v>
      </c>
      <c r="E28" s="239" t="s">
        <v>196</v>
      </c>
      <c r="F28" s="250" t="s">
        <v>32</v>
      </c>
      <c r="G28" s="53" t="s">
        <v>28</v>
      </c>
      <c r="H28" s="48" t="s">
        <v>98</v>
      </c>
      <c r="I28" s="49" t="s">
        <v>707</v>
      </c>
      <c r="J28" s="50" t="s">
        <v>499</v>
      </c>
    </row>
    <row r="29" spans="1:10">
      <c r="A29" s="854"/>
      <c r="B29" s="228" t="s">
        <v>95</v>
      </c>
      <c r="C29" s="18" t="s">
        <v>188</v>
      </c>
      <c r="D29" s="18" t="s">
        <v>2289</v>
      </c>
      <c r="E29" s="18" t="s">
        <v>196</v>
      </c>
      <c r="F29" s="242" t="s">
        <v>96</v>
      </c>
      <c r="G29" s="7"/>
    </row>
    <row r="30" spans="1:10">
      <c r="A30" s="854"/>
      <c r="B30" s="229" t="s">
        <v>33</v>
      </c>
      <c r="C30" s="18" t="s">
        <v>188</v>
      </c>
      <c r="D30" s="18" t="s">
        <v>192</v>
      </c>
      <c r="E30" s="18" t="s">
        <v>196</v>
      </c>
      <c r="F30" s="241" t="s">
        <v>34</v>
      </c>
      <c r="G30" s="3"/>
    </row>
    <row r="31" spans="1:10">
      <c r="A31" s="854"/>
      <c r="B31" s="228" t="s">
        <v>97</v>
      </c>
      <c r="C31" s="18" t="s">
        <v>188</v>
      </c>
      <c r="D31" s="18" t="s">
        <v>193</v>
      </c>
      <c r="E31" s="18" t="s">
        <v>196</v>
      </c>
      <c r="F31" s="252" t="s">
        <v>83</v>
      </c>
    </row>
    <row r="32" spans="1:10" ht="15" customHeight="1">
      <c r="A32" s="854"/>
      <c r="B32" s="228" t="s">
        <v>3276</v>
      </c>
      <c r="C32" s="228" t="s">
        <v>188</v>
      </c>
      <c r="D32" s="228" t="s">
        <v>3278</v>
      </c>
      <c r="E32" s="228" t="s">
        <v>196</v>
      </c>
      <c r="F32" s="625" t="s">
        <v>3277</v>
      </c>
    </row>
    <row r="33" spans="1:14" ht="15" customHeight="1">
      <c r="A33" s="854"/>
      <c r="B33" s="4" t="s">
        <v>3378</v>
      </c>
      <c r="C33" s="4" t="s">
        <v>190</v>
      </c>
      <c r="D33" s="4" t="s">
        <v>195</v>
      </c>
      <c r="E33" s="4" t="s">
        <v>196</v>
      </c>
      <c r="F33" s="366" t="s">
        <v>27</v>
      </c>
    </row>
    <row r="34" spans="1:14" ht="15" customHeight="1">
      <c r="A34" s="854"/>
      <c r="B34" s="4" t="s">
        <v>83</v>
      </c>
      <c r="C34" s="4" t="s">
        <v>83</v>
      </c>
      <c r="D34" s="4" t="s">
        <v>83</v>
      </c>
      <c r="E34" s="4" t="s">
        <v>83</v>
      </c>
      <c r="F34" s="253" t="s">
        <v>83</v>
      </c>
    </row>
    <row r="35" spans="1:14" ht="15" customHeight="1">
      <c r="A35" s="854"/>
      <c r="B35" s="4" t="s">
        <v>83</v>
      </c>
      <c r="C35" s="4" t="s">
        <v>83</v>
      </c>
      <c r="D35" s="4" t="s">
        <v>83</v>
      </c>
      <c r="E35" s="4" t="s">
        <v>83</v>
      </c>
      <c r="F35" s="253" t="s">
        <v>83</v>
      </c>
    </row>
    <row r="36" spans="1:14" ht="15" customHeight="1">
      <c r="A36" s="854"/>
      <c r="B36" s="4" t="s">
        <v>83</v>
      </c>
      <c r="C36" s="4" t="s">
        <v>83</v>
      </c>
      <c r="D36" s="4" t="s">
        <v>83</v>
      </c>
      <c r="E36" s="4" t="s">
        <v>83</v>
      </c>
      <c r="F36" s="253" t="s">
        <v>83</v>
      </c>
    </row>
    <row r="37" spans="1:14" ht="15" customHeight="1">
      <c r="A37" s="854"/>
      <c r="B37" s="4" t="s">
        <v>83</v>
      </c>
      <c r="C37" s="4" t="s">
        <v>83</v>
      </c>
      <c r="D37" s="4" t="s">
        <v>83</v>
      </c>
      <c r="E37" s="4" t="s">
        <v>83</v>
      </c>
      <c r="F37" s="253" t="s">
        <v>83</v>
      </c>
    </row>
    <row r="38" spans="1:14">
      <c r="A38" s="854"/>
      <c r="B38" s="232" t="s">
        <v>29</v>
      </c>
      <c r="C38" s="13" t="s">
        <v>189</v>
      </c>
      <c r="D38" s="13" t="s">
        <v>194</v>
      </c>
      <c r="E38" s="13" t="s">
        <v>196</v>
      </c>
      <c r="F38" s="244" t="s">
        <v>30</v>
      </c>
      <c r="H38" s="12" t="s">
        <v>94</v>
      </c>
      <c r="I38" s="7"/>
    </row>
    <row r="39" spans="1:14" ht="15" thickBot="1">
      <c r="A39" s="855"/>
      <c r="B39" s="254" t="s">
        <v>26</v>
      </c>
      <c r="C39" s="246" t="s">
        <v>190</v>
      </c>
      <c r="D39" s="246" t="s">
        <v>195</v>
      </c>
      <c r="E39" s="246" t="s">
        <v>196</v>
      </c>
      <c r="F39" s="255" t="s">
        <v>27</v>
      </c>
      <c r="H39" s="13" t="s">
        <v>94</v>
      </c>
      <c r="I39" s="7"/>
    </row>
    <row r="40" spans="1:14" ht="15" thickBot="1">
      <c r="A40" s="66"/>
      <c r="B40" s="4" t="s">
        <v>83</v>
      </c>
      <c r="C40" s="4" t="s">
        <v>83</v>
      </c>
      <c r="D40" s="4" t="s">
        <v>83</v>
      </c>
      <c r="E40" s="4" t="s">
        <v>83</v>
      </c>
      <c r="F40" s="4" t="s">
        <v>83</v>
      </c>
    </row>
    <row r="41" spans="1:14" s="51" customFormat="1" ht="30" customHeight="1">
      <c r="A41" s="853" t="s">
        <v>35</v>
      </c>
      <c r="B41" s="248" t="s">
        <v>36</v>
      </c>
      <c r="C41" s="239" t="s">
        <v>201</v>
      </c>
      <c r="D41" s="239" t="s">
        <v>197</v>
      </c>
      <c r="E41" s="249" t="s">
        <v>83</v>
      </c>
      <c r="F41" s="250" t="s">
        <v>37</v>
      </c>
      <c r="G41" s="54" t="s">
        <v>38</v>
      </c>
      <c r="H41" s="48" t="s">
        <v>99</v>
      </c>
      <c r="I41" s="49" t="s">
        <v>707</v>
      </c>
      <c r="J41" s="50" t="s">
        <v>342</v>
      </c>
      <c r="L41" s="50" t="s">
        <v>725</v>
      </c>
      <c r="M41" s="50" t="s">
        <v>726</v>
      </c>
      <c r="N41" s="50" t="s">
        <v>709</v>
      </c>
    </row>
    <row r="42" spans="1:14" ht="15" customHeight="1">
      <c r="A42" s="854"/>
      <c r="B42" s="229" t="s">
        <v>39</v>
      </c>
      <c r="C42" s="18" t="s">
        <v>201</v>
      </c>
      <c r="D42" s="18" t="s">
        <v>200</v>
      </c>
      <c r="E42" s="20" t="s">
        <v>83</v>
      </c>
      <c r="F42" s="242" t="s">
        <v>40</v>
      </c>
      <c r="G42" s="256" t="s">
        <v>725</v>
      </c>
      <c r="H42" s="23" t="s">
        <v>726</v>
      </c>
      <c r="I42" s="6" t="s">
        <v>709</v>
      </c>
      <c r="J42" s="2" t="s">
        <v>725</v>
      </c>
    </row>
    <row r="43" spans="1:14" ht="15" customHeight="1">
      <c r="A43" s="854"/>
      <c r="B43" s="228"/>
      <c r="C43" s="18"/>
      <c r="D43" s="18"/>
      <c r="E43" s="20"/>
      <c r="F43" s="242"/>
    </row>
    <row r="44" spans="1:14" ht="15" customHeight="1">
      <c r="A44" s="854"/>
      <c r="B44" s="229" t="s">
        <v>3535</v>
      </c>
      <c r="C44" s="18" t="s">
        <v>201</v>
      </c>
      <c r="D44" s="18" t="s">
        <v>199</v>
      </c>
      <c r="E44" s="20" t="s">
        <v>83</v>
      </c>
      <c r="F44" s="242" t="s">
        <v>3534</v>
      </c>
    </row>
    <row r="45" spans="1:14" ht="15" customHeight="1">
      <c r="A45" s="854"/>
      <c r="B45" s="234" t="s">
        <v>713</v>
      </c>
      <c r="C45" s="18" t="s">
        <v>201</v>
      </c>
      <c r="D45" s="18" t="s">
        <v>83</v>
      </c>
      <c r="E45" s="20" t="s">
        <v>83</v>
      </c>
      <c r="F45" s="241" t="s">
        <v>44</v>
      </c>
    </row>
    <row r="46" spans="1:14" ht="15" customHeight="1">
      <c r="A46" s="854"/>
      <c r="B46" s="234" t="s">
        <v>714</v>
      </c>
      <c r="C46" s="18" t="s">
        <v>201</v>
      </c>
      <c r="D46" s="18" t="s">
        <v>200</v>
      </c>
      <c r="E46" s="20" t="s">
        <v>83</v>
      </c>
      <c r="F46" s="242" t="s">
        <v>40</v>
      </c>
    </row>
    <row r="47" spans="1:14" ht="15" customHeight="1">
      <c r="A47" s="854"/>
      <c r="B47" s="4" t="s">
        <v>83</v>
      </c>
      <c r="C47" s="4" t="s">
        <v>83</v>
      </c>
      <c r="D47" s="4" t="s">
        <v>83</v>
      </c>
      <c r="E47" s="4" t="s">
        <v>83</v>
      </c>
      <c r="F47" s="253" t="s">
        <v>83</v>
      </c>
    </row>
    <row r="48" spans="1:14" ht="15" customHeight="1">
      <c r="A48" s="854"/>
      <c r="B48" s="4" t="s">
        <v>83</v>
      </c>
      <c r="C48" s="4" t="s">
        <v>83</v>
      </c>
      <c r="D48" s="4" t="s">
        <v>83</v>
      </c>
      <c r="E48" s="4" t="s">
        <v>83</v>
      </c>
      <c r="F48" s="253" t="s">
        <v>83</v>
      </c>
    </row>
    <row r="49" spans="1:10" ht="15" customHeight="1">
      <c r="A49" s="854"/>
      <c r="B49" s="4" t="s">
        <v>83</v>
      </c>
      <c r="C49" s="4" t="s">
        <v>83</v>
      </c>
      <c r="D49" s="4" t="s">
        <v>83</v>
      </c>
      <c r="E49" s="4" t="s">
        <v>83</v>
      </c>
      <c r="F49" s="253" t="s">
        <v>83</v>
      </c>
    </row>
    <row r="50" spans="1:10" ht="15" customHeight="1">
      <c r="A50" s="854"/>
      <c r="B50" s="4" t="s">
        <v>83</v>
      </c>
      <c r="C50" s="4" t="s">
        <v>83</v>
      </c>
      <c r="D50" s="4" t="s">
        <v>83</v>
      </c>
      <c r="E50" s="4" t="s">
        <v>83</v>
      </c>
      <c r="F50" s="253" t="s">
        <v>83</v>
      </c>
    </row>
    <row r="51" spans="1:10" ht="15" customHeight="1" thickBot="1">
      <c r="A51" s="855"/>
      <c r="B51" s="245" t="s">
        <v>39</v>
      </c>
      <c r="C51" s="246" t="s">
        <v>201</v>
      </c>
      <c r="D51" s="246" t="s">
        <v>200</v>
      </c>
      <c r="E51" s="257" t="s">
        <v>83</v>
      </c>
      <c r="F51" s="247" t="s">
        <v>40</v>
      </c>
      <c r="H51" s="13" t="s">
        <v>94</v>
      </c>
      <c r="I51" s="7"/>
    </row>
    <row r="52" spans="1:10">
      <c r="A52" s="66"/>
      <c r="B52" s="4" t="s">
        <v>83</v>
      </c>
      <c r="C52" s="4" t="s">
        <v>83</v>
      </c>
      <c r="D52" s="4" t="s">
        <v>83</v>
      </c>
      <c r="E52" s="4" t="s">
        <v>83</v>
      </c>
      <c r="F52" s="4" t="s">
        <v>83</v>
      </c>
    </row>
    <row r="53" spans="1:10" ht="15" thickBot="1">
      <c r="A53" s="66"/>
      <c r="B53" s="4"/>
      <c r="C53" s="4"/>
      <c r="D53" s="4"/>
      <c r="E53" s="4"/>
      <c r="F53" s="4"/>
    </row>
    <row r="54" spans="1:10" s="51" customFormat="1" ht="30" customHeight="1">
      <c r="A54" s="853" t="s">
        <v>45</v>
      </c>
      <c r="B54" s="248" t="s">
        <v>712</v>
      </c>
      <c r="C54" s="239" t="s">
        <v>210</v>
      </c>
      <c r="D54" s="239" t="s">
        <v>202</v>
      </c>
      <c r="E54" s="239" t="s">
        <v>210</v>
      </c>
      <c r="F54" s="258" t="s">
        <v>46</v>
      </c>
      <c r="G54" s="54" t="s">
        <v>47</v>
      </c>
      <c r="H54" s="48" t="s">
        <v>104</v>
      </c>
      <c r="I54" s="49" t="s">
        <v>709</v>
      </c>
      <c r="J54" s="50" t="s">
        <v>724</v>
      </c>
    </row>
    <row r="55" spans="1:10" ht="18" customHeight="1">
      <c r="A55" s="854"/>
      <c r="B55" s="228" t="s">
        <v>101</v>
      </c>
      <c r="C55" s="18" t="s">
        <v>210</v>
      </c>
      <c r="D55" s="18" t="s">
        <v>203</v>
      </c>
      <c r="E55" s="18" t="s">
        <v>210</v>
      </c>
      <c r="F55" s="259" t="s">
        <v>48</v>
      </c>
      <c r="G55" s="9"/>
    </row>
    <row r="56" spans="1:10" ht="15" customHeight="1">
      <c r="A56" s="854"/>
      <c r="B56" s="228" t="s">
        <v>49</v>
      </c>
      <c r="C56" s="18" t="s">
        <v>210</v>
      </c>
      <c r="D56" s="18" t="s">
        <v>204</v>
      </c>
      <c r="E56" s="18" t="s">
        <v>210</v>
      </c>
      <c r="F56" s="259" t="s">
        <v>50</v>
      </c>
      <c r="G56" s="7"/>
    </row>
    <row r="57" spans="1:10" ht="15" customHeight="1">
      <c r="A57" s="854"/>
      <c r="B57" s="228" t="s">
        <v>51</v>
      </c>
      <c r="C57" s="18" t="s">
        <v>210</v>
      </c>
      <c r="D57" s="18" t="s">
        <v>83</v>
      </c>
      <c r="E57" s="18" t="s">
        <v>210</v>
      </c>
      <c r="F57" s="259" t="s">
        <v>52</v>
      </c>
      <c r="G57" s="7"/>
      <c r="I57" s="5" t="s">
        <v>707</v>
      </c>
    </row>
    <row r="58" spans="1:10" ht="15" customHeight="1">
      <c r="A58" s="854"/>
      <c r="B58" s="228" t="s">
        <v>53</v>
      </c>
      <c r="C58" s="18" t="s">
        <v>210</v>
      </c>
      <c r="D58" s="18" t="s">
        <v>205</v>
      </c>
      <c r="E58" s="18" t="s">
        <v>210</v>
      </c>
      <c r="F58" s="242" t="s">
        <v>54</v>
      </c>
      <c r="G58" s="4"/>
      <c r="H58" s="18" t="s">
        <v>120</v>
      </c>
    </row>
    <row r="59" spans="1:10" ht="15" customHeight="1">
      <c r="A59" s="854"/>
      <c r="B59" s="228" t="s">
        <v>55</v>
      </c>
      <c r="C59" s="18" t="s">
        <v>210</v>
      </c>
      <c r="D59" s="18" t="s">
        <v>206</v>
      </c>
      <c r="E59" s="18" t="s">
        <v>210</v>
      </c>
      <c r="F59" s="242" t="s">
        <v>107</v>
      </c>
      <c r="G59" s="7"/>
    </row>
    <row r="60" spans="1:10" ht="15" customHeight="1">
      <c r="A60" s="854"/>
      <c r="B60" s="228" t="s">
        <v>102</v>
      </c>
      <c r="C60" s="18" t="s">
        <v>210</v>
      </c>
      <c r="D60" s="18" t="s">
        <v>207</v>
      </c>
      <c r="E60" s="20" t="s">
        <v>83</v>
      </c>
      <c r="F60" s="242" t="s">
        <v>103</v>
      </c>
      <c r="G60" s="4"/>
      <c r="H60" s="4"/>
    </row>
    <row r="61" spans="1:10" ht="15" customHeight="1">
      <c r="A61" s="854"/>
      <c r="B61" s="4" t="s">
        <v>83</v>
      </c>
      <c r="C61" s="4" t="s">
        <v>83</v>
      </c>
      <c r="D61" s="4" t="s">
        <v>83</v>
      </c>
      <c r="E61" s="4" t="s">
        <v>83</v>
      </c>
      <c r="F61" s="253" t="s">
        <v>83</v>
      </c>
      <c r="G61" s="4"/>
    </row>
    <row r="62" spans="1:10" ht="15" customHeight="1">
      <c r="A62" s="854"/>
      <c r="B62" s="4" t="s">
        <v>83</v>
      </c>
      <c r="C62" s="4" t="s">
        <v>83</v>
      </c>
      <c r="D62" s="4" t="s">
        <v>83</v>
      </c>
      <c r="E62" s="4" t="s">
        <v>83</v>
      </c>
      <c r="F62" s="253" t="s">
        <v>83</v>
      </c>
      <c r="G62" s="4"/>
    </row>
    <row r="63" spans="1:10" ht="15" customHeight="1">
      <c r="A63" s="854"/>
      <c r="B63" s="4" t="s">
        <v>83</v>
      </c>
      <c r="C63" s="4" t="s">
        <v>83</v>
      </c>
      <c r="D63" s="4" t="s">
        <v>83</v>
      </c>
      <c r="E63" s="4" t="s">
        <v>83</v>
      </c>
      <c r="F63" s="253" t="s">
        <v>83</v>
      </c>
      <c r="G63" s="4"/>
    </row>
    <row r="64" spans="1:10" ht="15.75" customHeight="1">
      <c r="A64" s="854"/>
      <c r="B64" s="230" t="s">
        <v>56</v>
      </c>
      <c r="C64" s="13" t="s">
        <v>210</v>
      </c>
      <c r="D64" s="13" t="s">
        <v>208</v>
      </c>
      <c r="E64" s="13" t="s">
        <v>210</v>
      </c>
      <c r="F64" s="260" t="s">
        <v>57</v>
      </c>
      <c r="G64" s="7"/>
      <c r="H64" s="13" t="s">
        <v>94</v>
      </c>
    </row>
    <row r="65" spans="1:10" ht="15" thickBot="1">
      <c r="A65" s="855"/>
      <c r="B65" s="245" t="s">
        <v>58</v>
      </c>
      <c r="C65" s="246" t="s">
        <v>210</v>
      </c>
      <c r="D65" s="246" t="s">
        <v>209</v>
      </c>
      <c r="E65" s="246" t="s">
        <v>210</v>
      </c>
      <c r="F65" s="247" t="s">
        <v>59</v>
      </c>
      <c r="H65" s="13" t="s">
        <v>94</v>
      </c>
    </row>
    <row r="66" spans="1:10" ht="15" thickBot="1">
      <c r="A66" s="66"/>
      <c r="B66" s="4"/>
      <c r="C66" s="4"/>
      <c r="D66" s="4"/>
      <c r="E66" s="4"/>
      <c r="F66" s="4"/>
      <c r="G66" s="24"/>
      <c r="H66" s="25"/>
    </row>
    <row r="67" spans="1:10" s="51" customFormat="1" ht="30" customHeight="1">
      <c r="A67" s="853" t="s">
        <v>60</v>
      </c>
      <c r="B67" s="248" t="s">
        <v>152</v>
      </c>
      <c r="C67" s="239" t="s">
        <v>211</v>
      </c>
      <c r="D67" s="239" t="s">
        <v>212</v>
      </c>
      <c r="E67" s="249" t="s">
        <v>153</v>
      </c>
      <c r="F67" s="250" t="s">
        <v>154</v>
      </c>
      <c r="G67" s="261" t="s">
        <v>83</v>
      </c>
      <c r="H67" s="48" t="s">
        <v>100</v>
      </c>
      <c r="I67" s="49" t="s">
        <v>707</v>
      </c>
      <c r="J67" s="50" t="s">
        <v>520</v>
      </c>
    </row>
    <row r="68" spans="1:10">
      <c r="A68" s="854"/>
      <c r="B68" s="228" t="s">
        <v>155</v>
      </c>
      <c r="C68" s="18" t="s">
        <v>211</v>
      </c>
      <c r="D68" s="18" t="s">
        <v>213</v>
      </c>
      <c r="E68" s="20" t="s">
        <v>153</v>
      </c>
      <c r="F68" s="242" t="s">
        <v>157</v>
      </c>
      <c r="G68" s="7"/>
      <c r="H68" s="29"/>
      <c r="I68" s="7"/>
      <c r="J68" s="3"/>
    </row>
    <row r="69" spans="1:10">
      <c r="A69" s="854"/>
      <c r="B69" s="228" t="s">
        <v>156</v>
      </c>
      <c r="C69" s="18" t="s">
        <v>211</v>
      </c>
      <c r="D69" s="18" t="s">
        <v>214</v>
      </c>
      <c r="E69" s="20" t="s">
        <v>153</v>
      </c>
      <c r="F69" s="242" t="s">
        <v>158</v>
      </c>
      <c r="G69" s="7"/>
      <c r="H69" s="29"/>
      <c r="I69" s="7"/>
      <c r="J69" s="3"/>
    </row>
    <row r="70" spans="1:10" ht="15" customHeight="1">
      <c r="A70" s="854"/>
      <c r="B70" s="3" t="s">
        <v>83</v>
      </c>
      <c r="C70" s="4" t="s">
        <v>83</v>
      </c>
      <c r="D70" s="3" t="s">
        <v>83</v>
      </c>
      <c r="E70" s="3" t="s">
        <v>83</v>
      </c>
      <c r="F70" s="243" t="s">
        <v>83</v>
      </c>
      <c r="G70" s="7"/>
      <c r="H70" s="29"/>
      <c r="I70" s="7"/>
      <c r="J70" s="3"/>
    </row>
    <row r="71" spans="1:10" ht="15" customHeight="1">
      <c r="A71" s="854"/>
      <c r="B71" s="3" t="s">
        <v>83</v>
      </c>
      <c r="C71" s="4" t="s">
        <v>83</v>
      </c>
      <c r="D71" s="3" t="s">
        <v>83</v>
      </c>
      <c r="E71" s="3" t="s">
        <v>83</v>
      </c>
      <c r="F71" s="243" t="s">
        <v>83</v>
      </c>
      <c r="G71" s="7"/>
      <c r="H71" s="29"/>
      <c r="I71" s="7"/>
      <c r="J71" s="3"/>
    </row>
    <row r="72" spans="1:10" ht="15" customHeight="1">
      <c r="A72" s="854"/>
      <c r="B72" s="3" t="s">
        <v>83</v>
      </c>
      <c r="C72" s="4" t="s">
        <v>83</v>
      </c>
      <c r="D72" s="3" t="s">
        <v>83</v>
      </c>
      <c r="E72" s="3" t="s">
        <v>83</v>
      </c>
      <c r="F72" s="243" t="s">
        <v>83</v>
      </c>
      <c r="G72" s="7"/>
      <c r="H72" s="29"/>
      <c r="I72" s="7"/>
      <c r="J72" s="3"/>
    </row>
    <row r="73" spans="1:10" ht="15" customHeight="1">
      <c r="A73" s="854"/>
      <c r="B73" s="3" t="s">
        <v>83</v>
      </c>
      <c r="C73" s="4" t="s">
        <v>83</v>
      </c>
      <c r="D73" s="3" t="s">
        <v>83</v>
      </c>
      <c r="E73" s="3" t="s">
        <v>83</v>
      </c>
      <c r="F73" s="243" t="s">
        <v>83</v>
      </c>
      <c r="G73" s="7"/>
      <c r="H73" s="29"/>
      <c r="I73" s="7"/>
      <c r="J73" s="3"/>
    </row>
    <row r="74" spans="1:10" ht="15" customHeight="1">
      <c r="A74" s="854"/>
      <c r="B74" s="3" t="s">
        <v>83</v>
      </c>
      <c r="C74" s="4" t="s">
        <v>83</v>
      </c>
      <c r="D74" s="3" t="s">
        <v>83</v>
      </c>
      <c r="E74" s="3" t="s">
        <v>83</v>
      </c>
      <c r="F74" s="243" t="s">
        <v>83</v>
      </c>
      <c r="G74" s="7"/>
      <c r="H74" s="29"/>
      <c r="I74" s="7"/>
      <c r="J74" s="3"/>
    </row>
    <row r="75" spans="1:10" ht="15" customHeight="1">
      <c r="A75" s="854"/>
      <c r="B75" s="3" t="s">
        <v>83</v>
      </c>
      <c r="C75" s="4" t="s">
        <v>83</v>
      </c>
      <c r="D75" s="3" t="s">
        <v>83</v>
      </c>
      <c r="E75" s="3" t="s">
        <v>83</v>
      </c>
      <c r="F75" s="243" t="s">
        <v>83</v>
      </c>
      <c r="G75" s="7"/>
      <c r="H75" s="29"/>
      <c r="I75" s="7"/>
      <c r="J75" s="3"/>
    </row>
    <row r="76" spans="1:10" ht="15" customHeight="1">
      <c r="A76" s="854"/>
      <c r="B76" s="3" t="s">
        <v>83</v>
      </c>
      <c r="C76" s="4" t="s">
        <v>83</v>
      </c>
      <c r="D76" s="3" t="s">
        <v>83</v>
      </c>
      <c r="E76" s="3" t="s">
        <v>83</v>
      </c>
      <c r="F76" s="243" t="s">
        <v>83</v>
      </c>
      <c r="J76" s="3"/>
    </row>
    <row r="77" spans="1:10" ht="15" thickBot="1">
      <c r="A77" s="855"/>
      <c r="B77" s="245" t="s">
        <v>61</v>
      </c>
      <c r="C77" s="246" t="s">
        <v>83</v>
      </c>
      <c r="D77" s="246" t="s">
        <v>215</v>
      </c>
      <c r="E77" s="246" t="s">
        <v>83</v>
      </c>
      <c r="F77" s="262" t="s">
        <v>83</v>
      </c>
      <c r="G77" s="7"/>
      <c r="H77" s="13" t="s">
        <v>94</v>
      </c>
      <c r="J77" s="3"/>
    </row>
    <row r="78" spans="1:10">
      <c r="A78" s="66"/>
      <c r="B78" s="4" t="s">
        <v>83</v>
      </c>
      <c r="C78" s="4" t="s">
        <v>83</v>
      </c>
      <c r="D78" s="4" t="s">
        <v>83</v>
      </c>
      <c r="E78" s="4" t="s">
        <v>83</v>
      </c>
      <c r="F78" s="4" t="s">
        <v>83</v>
      </c>
      <c r="G78" s="7"/>
      <c r="H78" s="7"/>
      <c r="J78" s="3"/>
    </row>
    <row r="79" spans="1:10" ht="15" thickBot="1">
      <c r="A79" s="66"/>
      <c r="B79" s="7"/>
      <c r="C79" s="7"/>
      <c r="D79" s="7"/>
      <c r="E79" s="7"/>
      <c r="F79" s="10"/>
      <c r="G79" s="7"/>
      <c r="H79" s="32"/>
      <c r="J79" s="3"/>
    </row>
    <row r="80" spans="1:10" s="51" customFormat="1" ht="30" customHeight="1">
      <c r="A80" s="861" t="s">
        <v>4444</v>
      </c>
      <c r="B80" s="248" t="s">
        <v>110</v>
      </c>
      <c r="C80" s="239" t="s">
        <v>228</v>
      </c>
      <c r="D80" s="239" t="s">
        <v>83</v>
      </c>
      <c r="E80" s="239" t="s">
        <v>228</v>
      </c>
      <c r="F80" s="266" t="s">
        <v>83</v>
      </c>
      <c r="G80" s="263" t="s">
        <v>106</v>
      </c>
      <c r="H80" s="48" t="s">
        <v>3270</v>
      </c>
      <c r="I80" s="49" t="s">
        <v>707</v>
      </c>
      <c r="J80" s="50" t="s">
        <v>3357</v>
      </c>
    </row>
    <row r="81" spans="1:10">
      <c r="A81" s="862"/>
      <c r="B81" s="228" t="s">
        <v>3380</v>
      </c>
      <c r="C81" s="18" t="s">
        <v>228</v>
      </c>
      <c r="D81" s="18" t="s">
        <v>3381</v>
      </c>
      <c r="E81" s="18" t="s">
        <v>83</v>
      </c>
      <c r="F81" s="242" t="s">
        <v>3382</v>
      </c>
      <c r="G81" s="264"/>
      <c r="H81" s="28"/>
      <c r="I81" s="26"/>
    </row>
    <row r="82" spans="1:10">
      <c r="A82" s="862"/>
      <c r="B82" s="228" t="s">
        <v>4455</v>
      </c>
      <c r="C82" s="18"/>
      <c r="D82" s="18" t="s">
        <v>4456</v>
      </c>
      <c r="E82" s="18"/>
      <c r="F82" s="242" t="s">
        <v>4457</v>
      </c>
      <c r="G82" s="265"/>
      <c r="H82" s="26"/>
      <c r="I82" s="26"/>
    </row>
    <row r="83" spans="1:10">
      <c r="A83" s="862"/>
      <c r="B83" s="228"/>
      <c r="C83" s="18"/>
      <c r="D83" s="18"/>
      <c r="E83" s="18"/>
      <c r="F83" s="242"/>
      <c r="G83" s="265"/>
      <c r="H83" s="26"/>
      <c r="I83" s="26"/>
    </row>
    <row r="84" spans="1:10" ht="15" thickBot="1">
      <c r="A84" s="863"/>
      <c r="B84" s="267"/>
      <c r="C84" s="268"/>
      <c r="D84" s="268"/>
      <c r="E84" s="268"/>
      <c r="F84" s="269"/>
      <c r="H84" s="26"/>
      <c r="I84" s="26"/>
    </row>
    <row r="85" spans="1:10">
      <c r="A85" s="67"/>
      <c r="B85" s="5" t="s">
        <v>83</v>
      </c>
      <c r="C85" s="509" t="s">
        <v>83</v>
      </c>
      <c r="D85" s="5" t="s">
        <v>83</v>
      </c>
      <c r="E85" s="5" t="s">
        <v>83</v>
      </c>
      <c r="F85" s="5" t="s">
        <v>83</v>
      </c>
    </row>
    <row r="86" spans="1:10">
      <c r="A86" s="67"/>
      <c r="B86" s="5" t="s">
        <v>83</v>
      </c>
      <c r="C86" s="509" t="s">
        <v>83</v>
      </c>
      <c r="D86" s="5" t="s">
        <v>83</v>
      </c>
      <c r="E86" s="5" t="s">
        <v>83</v>
      </c>
      <c r="F86" s="5" t="s">
        <v>83</v>
      </c>
    </row>
    <row r="87" spans="1:10">
      <c r="A87" s="67"/>
      <c r="B87" s="5" t="s">
        <v>83</v>
      </c>
      <c r="C87" s="509" t="s">
        <v>83</v>
      </c>
      <c r="D87" s="5" t="s">
        <v>83</v>
      </c>
      <c r="E87" s="5" t="s">
        <v>83</v>
      </c>
      <c r="F87" s="5" t="s">
        <v>83</v>
      </c>
    </row>
    <row r="88" spans="1:10" ht="13.5" customHeight="1">
      <c r="A88" s="67"/>
      <c r="B88" s="5" t="s">
        <v>83</v>
      </c>
      <c r="C88" s="509" t="s">
        <v>83</v>
      </c>
      <c r="D88" s="5" t="s">
        <v>83</v>
      </c>
      <c r="E88" s="5" t="s">
        <v>83</v>
      </c>
      <c r="F88" s="5" t="s">
        <v>83</v>
      </c>
    </row>
    <row r="89" spans="1:10">
      <c r="A89" s="67"/>
      <c r="B89" s="5" t="s">
        <v>83</v>
      </c>
      <c r="C89" s="509" t="s">
        <v>83</v>
      </c>
      <c r="D89" s="5" t="s">
        <v>83</v>
      </c>
      <c r="E89" s="5" t="s">
        <v>83</v>
      </c>
      <c r="F89" s="5" t="s">
        <v>83</v>
      </c>
    </row>
    <row r="90" spans="1:10" ht="15" thickBot="1">
      <c r="A90" s="67"/>
      <c r="B90" s="245" t="s">
        <v>117</v>
      </c>
      <c r="C90" s="245" t="s">
        <v>224</v>
      </c>
      <c r="D90" s="245" t="s">
        <v>83</v>
      </c>
      <c r="E90" s="245" t="s">
        <v>228</v>
      </c>
      <c r="F90" s="450" t="s">
        <v>116</v>
      </c>
      <c r="H90" s="17" t="s">
        <v>119</v>
      </c>
    </row>
    <row r="91" spans="1:10" ht="15" thickBot="1">
      <c r="A91" s="67"/>
      <c r="B91" s="245" t="s">
        <v>3273</v>
      </c>
      <c r="C91" s="245" t="s">
        <v>228</v>
      </c>
      <c r="D91" s="245" t="s">
        <v>3274</v>
      </c>
      <c r="E91" s="245" t="s">
        <v>83</v>
      </c>
      <c r="F91" s="450" t="s">
        <v>3275</v>
      </c>
      <c r="H91" s="13" t="s">
        <v>94</v>
      </c>
    </row>
    <row r="92" spans="1:10" ht="12.75" customHeight="1" thickBot="1">
      <c r="A92" s="67"/>
      <c r="B92" s="5" t="s">
        <v>83</v>
      </c>
      <c r="C92" s="509" t="s">
        <v>83</v>
      </c>
      <c r="D92" s="5" t="s">
        <v>83</v>
      </c>
      <c r="E92" s="5" t="s">
        <v>83</v>
      </c>
      <c r="F92" s="5" t="s">
        <v>83</v>
      </c>
      <c r="H92" s="45" t="s">
        <v>94</v>
      </c>
    </row>
    <row r="93" spans="1:10" s="51" customFormat="1" ht="30" customHeight="1">
      <c r="A93" s="853" t="s">
        <v>62</v>
      </c>
      <c r="B93" s="248" t="s">
        <v>710</v>
      </c>
      <c r="C93" s="510" t="s">
        <v>83</v>
      </c>
      <c r="D93" s="239" t="s">
        <v>711</v>
      </c>
      <c r="E93" s="270" t="s">
        <v>83</v>
      </c>
      <c r="F93" s="271" t="s">
        <v>83</v>
      </c>
      <c r="G93" s="53" t="s">
        <v>65</v>
      </c>
      <c r="H93" s="48" t="s">
        <v>108</v>
      </c>
      <c r="I93" s="49" t="s">
        <v>707</v>
      </c>
      <c r="J93" s="50" t="s">
        <v>520</v>
      </c>
    </row>
    <row r="94" spans="1:10" ht="15" customHeight="1">
      <c r="A94" s="854"/>
      <c r="B94" s="3" t="s">
        <v>83</v>
      </c>
      <c r="C94" s="4" t="s">
        <v>83</v>
      </c>
      <c r="D94" s="3" t="s">
        <v>83</v>
      </c>
      <c r="E94" s="3" t="s">
        <v>83</v>
      </c>
      <c r="F94" s="243" t="s">
        <v>83</v>
      </c>
      <c r="G94" s="4"/>
      <c r="J94" s="3"/>
    </row>
    <row r="95" spans="1:10" ht="15" customHeight="1">
      <c r="A95" s="854"/>
      <c r="B95" s="3" t="s">
        <v>83</v>
      </c>
      <c r="C95" s="4" t="s">
        <v>83</v>
      </c>
      <c r="D95" s="3" t="s">
        <v>83</v>
      </c>
      <c r="E95" s="3" t="s">
        <v>83</v>
      </c>
      <c r="F95" s="243" t="s">
        <v>83</v>
      </c>
      <c r="G95" s="4"/>
      <c r="J95" s="3"/>
    </row>
    <row r="96" spans="1:10" ht="15" customHeight="1">
      <c r="A96" s="854"/>
      <c r="B96" s="3" t="s">
        <v>83</v>
      </c>
      <c r="C96" s="4" t="s">
        <v>83</v>
      </c>
      <c r="D96" s="3" t="s">
        <v>83</v>
      </c>
      <c r="E96" s="3" t="s">
        <v>83</v>
      </c>
      <c r="F96" s="243" t="s">
        <v>83</v>
      </c>
      <c r="G96" s="4"/>
      <c r="J96" s="3"/>
    </row>
    <row r="97" spans="1:10" ht="15" customHeight="1">
      <c r="A97" s="854"/>
      <c r="B97" s="3" t="s">
        <v>83</v>
      </c>
      <c r="C97" s="4" t="s">
        <v>83</v>
      </c>
      <c r="D97" s="3" t="s">
        <v>83</v>
      </c>
      <c r="E97" s="3" t="s">
        <v>83</v>
      </c>
      <c r="F97" s="243" t="s">
        <v>83</v>
      </c>
      <c r="G97" s="4"/>
      <c r="J97" s="3"/>
    </row>
    <row r="98" spans="1:10" ht="15" customHeight="1">
      <c r="A98" s="854"/>
      <c r="B98" s="3" t="s">
        <v>83</v>
      </c>
      <c r="C98" s="4" t="s">
        <v>83</v>
      </c>
      <c r="D98" s="3" t="s">
        <v>83</v>
      </c>
      <c r="E98" s="3" t="s">
        <v>83</v>
      </c>
      <c r="F98" s="243" t="s">
        <v>83</v>
      </c>
      <c r="G98" s="4"/>
      <c r="J98" s="3"/>
    </row>
    <row r="99" spans="1:10" ht="15" customHeight="1">
      <c r="A99" s="854"/>
      <c r="B99" s="3" t="s">
        <v>83</v>
      </c>
      <c r="C99" s="4" t="s">
        <v>83</v>
      </c>
      <c r="D99" s="3" t="s">
        <v>83</v>
      </c>
      <c r="E99" s="3" t="s">
        <v>83</v>
      </c>
      <c r="F99" s="243" t="s">
        <v>83</v>
      </c>
      <c r="G99" s="4"/>
      <c r="J99" s="3"/>
    </row>
    <row r="100" spans="1:10" ht="15" customHeight="1">
      <c r="A100" s="854"/>
      <c r="B100" s="3" t="s">
        <v>83</v>
      </c>
      <c r="C100" s="4" t="s">
        <v>83</v>
      </c>
      <c r="D100" s="3" t="s">
        <v>83</v>
      </c>
      <c r="E100" s="3" t="s">
        <v>83</v>
      </c>
      <c r="F100" s="243" t="s">
        <v>83</v>
      </c>
      <c r="G100" s="4"/>
      <c r="J100" s="3"/>
    </row>
    <row r="101" spans="1:10" ht="15" customHeight="1">
      <c r="A101" s="854"/>
      <c r="B101" s="3" t="s">
        <v>83</v>
      </c>
      <c r="C101" s="4" t="s">
        <v>83</v>
      </c>
      <c r="D101" s="3" t="s">
        <v>83</v>
      </c>
      <c r="E101" s="3" t="s">
        <v>83</v>
      </c>
      <c r="F101" s="243" t="s">
        <v>83</v>
      </c>
      <c r="G101" s="4"/>
      <c r="J101" s="3"/>
    </row>
    <row r="102" spans="1:10" ht="15" customHeight="1">
      <c r="A102" s="854"/>
      <c r="B102" s="3" t="s">
        <v>83</v>
      </c>
      <c r="C102" s="4" t="s">
        <v>83</v>
      </c>
      <c r="D102" s="3" t="s">
        <v>83</v>
      </c>
      <c r="E102" s="3" t="s">
        <v>83</v>
      </c>
      <c r="F102" s="243" t="s">
        <v>83</v>
      </c>
      <c r="G102" s="4"/>
      <c r="J102" s="3"/>
    </row>
    <row r="103" spans="1:10" ht="15" thickBot="1">
      <c r="A103" s="855"/>
      <c r="B103" s="272" t="s">
        <v>63</v>
      </c>
      <c r="C103" s="246" t="s">
        <v>83</v>
      </c>
      <c r="D103" s="246" t="s">
        <v>216</v>
      </c>
      <c r="E103" s="246" t="s">
        <v>83</v>
      </c>
      <c r="F103" s="251" t="s">
        <v>4425</v>
      </c>
      <c r="G103" s="3"/>
      <c r="H103" s="13" t="s">
        <v>94</v>
      </c>
      <c r="J103" s="3"/>
    </row>
    <row r="104" spans="1:10">
      <c r="A104" s="66"/>
      <c r="B104" s="5" t="s">
        <v>83</v>
      </c>
      <c r="C104" s="509" t="s">
        <v>83</v>
      </c>
      <c r="D104" s="5" t="s">
        <v>83</v>
      </c>
      <c r="E104" s="5" t="s">
        <v>83</v>
      </c>
      <c r="F104" s="5" t="s">
        <v>83</v>
      </c>
      <c r="J104" s="3"/>
    </row>
    <row r="105" spans="1:10" ht="15" thickBot="1">
      <c r="A105" s="66"/>
      <c r="B105" s="4"/>
      <c r="C105" s="7"/>
      <c r="D105" s="4"/>
      <c r="E105" s="7"/>
      <c r="F105" s="7"/>
      <c r="G105" s="4"/>
      <c r="J105" s="3"/>
    </row>
    <row r="106" spans="1:10" s="51" customFormat="1" ht="30" customHeight="1">
      <c r="A106" s="853" t="s">
        <v>70</v>
      </c>
      <c r="B106" s="231" t="s">
        <v>731</v>
      </c>
      <c r="C106" s="46" t="s">
        <v>2286</v>
      </c>
      <c r="D106" s="46" t="s">
        <v>2239</v>
      </c>
      <c r="E106" s="46" t="s">
        <v>2287</v>
      </c>
      <c r="F106" s="274" t="s">
        <v>2288</v>
      </c>
      <c r="G106" s="52" t="s">
        <v>72</v>
      </c>
      <c r="H106" s="55" t="s">
        <v>100</v>
      </c>
      <c r="J106" s="56"/>
    </row>
    <row r="107" spans="1:10" ht="15" customHeight="1">
      <c r="A107" s="854"/>
      <c r="B107" s="5" t="s">
        <v>83</v>
      </c>
      <c r="C107" s="509" t="s">
        <v>83</v>
      </c>
      <c r="D107" s="5" t="s">
        <v>83</v>
      </c>
      <c r="E107" s="5" t="s">
        <v>83</v>
      </c>
      <c r="F107" s="5" t="s">
        <v>83</v>
      </c>
      <c r="G107" s="3"/>
      <c r="J107" s="3"/>
    </row>
    <row r="108" spans="1:10" ht="15" customHeight="1">
      <c r="A108" s="854"/>
      <c r="B108" s="5" t="s">
        <v>83</v>
      </c>
      <c r="C108" s="509" t="s">
        <v>83</v>
      </c>
      <c r="D108" s="5" t="s">
        <v>83</v>
      </c>
      <c r="E108" s="5" t="s">
        <v>83</v>
      </c>
      <c r="F108" s="5" t="s">
        <v>83</v>
      </c>
      <c r="G108" s="3"/>
      <c r="J108" s="3"/>
    </row>
    <row r="109" spans="1:10" ht="15" customHeight="1">
      <c r="A109" s="854"/>
      <c r="B109" s="5" t="s">
        <v>83</v>
      </c>
      <c r="C109" s="509" t="s">
        <v>83</v>
      </c>
      <c r="D109" s="5" t="s">
        <v>83</v>
      </c>
      <c r="E109" s="5" t="s">
        <v>83</v>
      </c>
      <c r="F109" s="5" t="s">
        <v>83</v>
      </c>
      <c r="G109" s="3"/>
      <c r="J109" s="3"/>
    </row>
    <row r="110" spans="1:10" ht="15" customHeight="1">
      <c r="A110" s="854"/>
      <c r="B110" s="5" t="s">
        <v>83</v>
      </c>
      <c r="C110" s="509" t="s">
        <v>83</v>
      </c>
      <c r="D110" s="5" t="s">
        <v>83</v>
      </c>
      <c r="E110" s="5" t="s">
        <v>83</v>
      </c>
      <c r="F110" s="5" t="s">
        <v>83</v>
      </c>
      <c r="G110" s="3"/>
      <c r="J110" s="3"/>
    </row>
    <row r="111" spans="1:10" ht="15" customHeight="1">
      <c r="A111" s="854"/>
      <c r="B111" s="5" t="s">
        <v>83</v>
      </c>
      <c r="C111" s="509" t="s">
        <v>83</v>
      </c>
      <c r="D111" s="5" t="s">
        <v>83</v>
      </c>
      <c r="E111" s="5" t="s">
        <v>83</v>
      </c>
      <c r="F111" s="5" t="s">
        <v>83</v>
      </c>
      <c r="G111" s="3"/>
      <c r="J111" s="3"/>
    </row>
    <row r="112" spans="1:10" ht="15" customHeight="1">
      <c r="A112" s="854"/>
      <c r="B112" s="5" t="s">
        <v>83</v>
      </c>
      <c r="C112" s="509" t="s">
        <v>83</v>
      </c>
      <c r="D112" s="5" t="s">
        <v>83</v>
      </c>
      <c r="E112" s="5" t="s">
        <v>83</v>
      </c>
      <c r="F112" s="5" t="s">
        <v>83</v>
      </c>
      <c r="G112" s="3"/>
      <c r="J112" s="3"/>
    </row>
    <row r="113" spans="1:10" ht="15" customHeight="1">
      <c r="A113" s="854"/>
      <c r="B113" s="5" t="s">
        <v>83</v>
      </c>
      <c r="C113" s="509" t="s">
        <v>83</v>
      </c>
      <c r="D113" s="5" t="s">
        <v>83</v>
      </c>
      <c r="E113" s="5" t="s">
        <v>83</v>
      </c>
      <c r="F113" s="5" t="s">
        <v>83</v>
      </c>
      <c r="G113" s="3"/>
      <c r="J113" s="3"/>
    </row>
    <row r="114" spans="1:10" ht="15" customHeight="1">
      <c r="A114" s="854"/>
      <c r="B114" s="5" t="s">
        <v>83</v>
      </c>
      <c r="C114" s="509" t="s">
        <v>83</v>
      </c>
      <c r="D114" s="5" t="s">
        <v>83</v>
      </c>
      <c r="E114" s="5" t="s">
        <v>83</v>
      </c>
      <c r="F114" s="5" t="s">
        <v>83</v>
      </c>
      <c r="G114" s="3"/>
      <c r="J114" s="3"/>
    </row>
    <row r="115" spans="1:10" ht="15" customHeight="1">
      <c r="A115" s="854"/>
      <c r="B115" s="5" t="s">
        <v>83</v>
      </c>
      <c r="C115" s="509" t="s">
        <v>83</v>
      </c>
      <c r="D115" s="5" t="s">
        <v>83</v>
      </c>
      <c r="E115" s="5" t="s">
        <v>83</v>
      </c>
      <c r="F115" s="5" t="s">
        <v>83</v>
      </c>
      <c r="G115" s="3"/>
      <c r="J115" s="3"/>
    </row>
    <row r="116" spans="1:10" ht="15" thickBot="1">
      <c r="A116" s="855"/>
      <c r="B116" s="230" t="s">
        <v>84</v>
      </c>
      <c r="C116" s="13" t="s">
        <v>218</v>
      </c>
      <c r="D116" s="13" t="s">
        <v>219</v>
      </c>
      <c r="E116" s="13" t="s">
        <v>2287</v>
      </c>
      <c r="F116" s="14" t="s">
        <v>71</v>
      </c>
      <c r="G116" s="3"/>
      <c r="H116" s="13" t="s">
        <v>94</v>
      </c>
      <c r="J116" s="3"/>
    </row>
    <row r="117" spans="1:10">
      <c r="A117" s="65"/>
      <c r="B117" s="5" t="s">
        <v>83</v>
      </c>
      <c r="C117" s="509" t="s">
        <v>83</v>
      </c>
      <c r="D117" s="5" t="s">
        <v>83</v>
      </c>
      <c r="E117" s="5" t="s">
        <v>83</v>
      </c>
      <c r="F117" s="5" t="s">
        <v>83</v>
      </c>
      <c r="G117" s="3"/>
      <c r="J117" s="3"/>
    </row>
    <row r="118" spans="1:10">
      <c r="A118" s="64"/>
      <c r="J118" s="3"/>
    </row>
    <row r="119" spans="1:10" s="51" customFormat="1" ht="30" customHeight="1">
      <c r="A119" s="236" t="s">
        <v>126</v>
      </c>
      <c r="B119" s="50" t="s">
        <v>83</v>
      </c>
      <c r="C119" s="49" t="s">
        <v>83</v>
      </c>
      <c r="D119" s="50" t="s">
        <v>83</v>
      </c>
      <c r="E119" s="50" t="s">
        <v>83</v>
      </c>
      <c r="F119" s="50" t="s">
        <v>83</v>
      </c>
      <c r="G119" s="52" t="s">
        <v>118</v>
      </c>
      <c r="H119" s="50"/>
      <c r="J119" s="56"/>
    </row>
    <row r="120" spans="1:10">
      <c r="A120" s="62"/>
      <c r="B120" s="5" t="s">
        <v>83</v>
      </c>
      <c r="C120" s="509" t="s">
        <v>83</v>
      </c>
      <c r="D120" s="5" t="s">
        <v>83</v>
      </c>
      <c r="E120" s="5" t="s">
        <v>83</v>
      </c>
      <c r="F120" s="5" t="s">
        <v>83</v>
      </c>
      <c r="J120" s="3"/>
    </row>
    <row r="121" spans="1:10">
      <c r="A121" s="63"/>
      <c r="B121" s="5" t="s">
        <v>83</v>
      </c>
      <c r="C121" s="509" t="s">
        <v>83</v>
      </c>
      <c r="D121" s="5" t="s">
        <v>83</v>
      </c>
      <c r="E121" s="5" t="s">
        <v>83</v>
      </c>
      <c r="F121" s="5" t="s">
        <v>83</v>
      </c>
      <c r="G121" s="3"/>
      <c r="J121" s="3"/>
    </row>
    <row r="122" spans="1:10">
      <c r="A122" s="63"/>
      <c r="B122" s="5" t="s">
        <v>83</v>
      </c>
      <c r="C122" s="509" t="s">
        <v>83</v>
      </c>
      <c r="D122" s="5" t="s">
        <v>83</v>
      </c>
      <c r="E122" s="5" t="s">
        <v>83</v>
      </c>
      <c r="F122" s="5" t="s">
        <v>83</v>
      </c>
      <c r="G122" s="3"/>
      <c r="J122" s="3"/>
    </row>
    <row r="123" spans="1:10">
      <c r="A123" s="63"/>
      <c r="B123" s="5" t="s">
        <v>83</v>
      </c>
      <c r="C123" s="509" t="s">
        <v>83</v>
      </c>
      <c r="D123" s="5" t="s">
        <v>83</v>
      </c>
      <c r="E123" s="5" t="s">
        <v>83</v>
      </c>
      <c r="F123" s="5" t="s">
        <v>83</v>
      </c>
      <c r="G123" s="3"/>
      <c r="J123" s="3"/>
    </row>
    <row r="124" spans="1:10">
      <c r="A124" s="63"/>
      <c r="B124" s="5" t="s">
        <v>83</v>
      </c>
      <c r="C124" s="509" t="s">
        <v>83</v>
      </c>
      <c r="D124" s="5" t="s">
        <v>83</v>
      </c>
      <c r="E124" s="5" t="s">
        <v>83</v>
      </c>
      <c r="F124" s="5" t="s">
        <v>83</v>
      </c>
      <c r="G124" s="3"/>
      <c r="J124" s="3"/>
    </row>
    <row r="125" spans="1:10">
      <c r="A125" s="63"/>
      <c r="B125" s="5" t="s">
        <v>83</v>
      </c>
      <c r="C125" s="509" t="s">
        <v>83</v>
      </c>
      <c r="D125" s="5" t="s">
        <v>83</v>
      </c>
      <c r="E125" s="5" t="s">
        <v>83</v>
      </c>
      <c r="F125" s="5" t="s">
        <v>83</v>
      </c>
      <c r="G125" s="3"/>
      <c r="J125" s="3"/>
    </row>
    <row r="126" spans="1:10">
      <c r="A126" s="63"/>
      <c r="B126" s="5" t="s">
        <v>83</v>
      </c>
      <c r="C126" s="509" t="s">
        <v>83</v>
      </c>
      <c r="D126" s="5" t="s">
        <v>83</v>
      </c>
      <c r="E126" s="5" t="s">
        <v>83</v>
      </c>
      <c r="F126" s="5" t="s">
        <v>83</v>
      </c>
      <c r="G126" s="3"/>
      <c r="J126" s="3"/>
    </row>
    <row r="127" spans="1:10">
      <c r="A127" s="63"/>
      <c r="B127" s="5" t="s">
        <v>83</v>
      </c>
      <c r="C127" s="509" t="s">
        <v>83</v>
      </c>
      <c r="D127" s="5" t="s">
        <v>83</v>
      </c>
      <c r="E127" s="5" t="s">
        <v>83</v>
      </c>
      <c r="F127" s="5" t="s">
        <v>83</v>
      </c>
      <c r="G127" s="3"/>
      <c r="J127" s="3"/>
    </row>
    <row r="128" spans="1:10">
      <c r="A128" s="63"/>
      <c r="B128" s="5" t="s">
        <v>83</v>
      </c>
      <c r="C128" s="509" t="s">
        <v>83</v>
      </c>
      <c r="D128" s="5" t="s">
        <v>83</v>
      </c>
      <c r="E128" s="5" t="s">
        <v>83</v>
      </c>
      <c r="F128" s="5" t="s">
        <v>83</v>
      </c>
      <c r="G128" s="3"/>
      <c r="J128" s="3"/>
    </row>
    <row r="129" spans="1:10">
      <c r="A129" s="63"/>
      <c r="B129" s="21" t="s">
        <v>232</v>
      </c>
      <c r="C129" s="13" t="s">
        <v>221</v>
      </c>
      <c r="D129" s="13" t="s">
        <v>220</v>
      </c>
      <c r="E129" s="21"/>
      <c r="F129" s="22" t="s">
        <v>73</v>
      </c>
      <c r="G129" s="3"/>
      <c r="H129" s="13" t="s">
        <v>94</v>
      </c>
      <c r="J129" s="3"/>
    </row>
    <row r="130" spans="1:10">
      <c r="A130" s="63"/>
      <c r="B130" s="5" t="s">
        <v>83</v>
      </c>
      <c r="C130" s="509" t="s">
        <v>83</v>
      </c>
      <c r="D130" s="5" t="s">
        <v>83</v>
      </c>
      <c r="E130" s="5" t="s">
        <v>83</v>
      </c>
      <c r="F130" s="5" t="s">
        <v>83</v>
      </c>
      <c r="G130" s="3"/>
      <c r="J130" s="3"/>
    </row>
    <row r="131" spans="1:10">
      <c r="A131" s="64"/>
      <c r="J131" s="3"/>
    </row>
    <row r="132" spans="1:10" s="51" customFormat="1" ht="30" customHeight="1">
      <c r="A132" s="236" t="s">
        <v>658</v>
      </c>
      <c r="B132" s="50" t="s">
        <v>83</v>
      </c>
      <c r="C132" s="49" t="s">
        <v>83</v>
      </c>
      <c r="D132" s="50" t="s">
        <v>83</v>
      </c>
      <c r="E132" s="50" t="s">
        <v>83</v>
      </c>
      <c r="F132" s="50" t="s">
        <v>83</v>
      </c>
      <c r="G132" s="47" t="s">
        <v>76</v>
      </c>
      <c r="H132" s="50" t="s">
        <v>121</v>
      </c>
      <c r="I132" s="57"/>
      <c r="J132" s="56"/>
    </row>
    <row r="133" spans="1:10">
      <c r="A133" s="59"/>
      <c r="B133" s="5" t="s">
        <v>83</v>
      </c>
      <c r="C133" s="509" t="s">
        <v>83</v>
      </c>
      <c r="D133" s="5" t="s">
        <v>83</v>
      </c>
      <c r="E133" s="5" t="s">
        <v>83</v>
      </c>
      <c r="F133" s="5" t="s">
        <v>83</v>
      </c>
      <c r="G133" s="7"/>
      <c r="H133" s="3"/>
      <c r="J133" s="3"/>
    </row>
    <row r="134" spans="1:10">
      <c r="A134" s="60"/>
      <c r="B134" s="5" t="s">
        <v>83</v>
      </c>
      <c r="C134" s="509" t="s">
        <v>83</v>
      </c>
      <c r="D134" s="5" t="s">
        <v>83</v>
      </c>
      <c r="E134" s="5" t="s">
        <v>83</v>
      </c>
      <c r="F134" s="5" t="s">
        <v>83</v>
      </c>
      <c r="G134" s="3"/>
      <c r="J134" s="3"/>
    </row>
    <row r="135" spans="1:10">
      <c r="A135" s="60"/>
      <c r="B135" s="5" t="s">
        <v>83</v>
      </c>
      <c r="C135" s="509" t="s">
        <v>83</v>
      </c>
      <c r="D135" s="5" t="s">
        <v>83</v>
      </c>
      <c r="E135" s="5" t="s">
        <v>83</v>
      </c>
      <c r="F135" s="5" t="s">
        <v>83</v>
      </c>
      <c r="G135" s="3"/>
      <c r="J135" s="3"/>
    </row>
    <row r="136" spans="1:10">
      <c r="A136" s="60"/>
      <c r="B136" s="5" t="s">
        <v>83</v>
      </c>
      <c r="C136" s="509" t="s">
        <v>83</v>
      </c>
      <c r="D136" s="5" t="s">
        <v>83</v>
      </c>
      <c r="E136" s="5" t="s">
        <v>83</v>
      </c>
      <c r="F136" s="5" t="s">
        <v>83</v>
      </c>
      <c r="G136" s="3"/>
      <c r="J136" s="3"/>
    </row>
    <row r="137" spans="1:10">
      <c r="A137" s="60"/>
      <c r="B137" s="5" t="s">
        <v>83</v>
      </c>
      <c r="C137" s="509" t="s">
        <v>83</v>
      </c>
      <c r="D137" s="5" t="s">
        <v>83</v>
      </c>
      <c r="E137" s="5" t="s">
        <v>83</v>
      </c>
      <c r="F137" s="5" t="s">
        <v>83</v>
      </c>
      <c r="G137" s="3"/>
      <c r="J137" s="3"/>
    </row>
    <row r="138" spans="1:10">
      <c r="A138" s="60"/>
      <c r="B138" s="5" t="s">
        <v>83</v>
      </c>
      <c r="C138" s="509" t="s">
        <v>83</v>
      </c>
      <c r="D138" s="5" t="s">
        <v>83</v>
      </c>
      <c r="E138" s="5" t="s">
        <v>83</v>
      </c>
      <c r="F138" s="5" t="s">
        <v>83</v>
      </c>
      <c r="G138" s="3"/>
      <c r="J138" s="3"/>
    </row>
    <row r="139" spans="1:10">
      <c r="A139" s="60"/>
      <c r="B139" s="5" t="s">
        <v>83</v>
      </c>
      <c r="C139" s="509" t="s">
        <v>83</v>
      </c>
      <c r="D139" s="5" t="s">
        <v>83</v>
      </c>
      <c r="E139" s="5" t="s">
        <v>83</v>
      </c>
      <c r="F139" s="5" t="s">
        <v>83</v>
      </c>
      <c r="G139" s="3"/>
      <c r="J139" s="3"/>
    </row>
    <row r="140" spans="1:10">
      <c r="A140" s="60"/>
      <c r="B140" s="5" t="s">
        <v>83</v>
      </c>
      <c r="C140" s="509" t="s">
        <v>83</v>
      </c>
      <c r="D140" s="5" t="s">
        <v>83</v>
      </c>
      <c r="E140" s="5" t="s">
        <v>83</v>
      </c>
      <c r="F140" s="5" t="s">
        <v>83</v>
      </c>
      <c r="G140" s="3"/>
      <c r="J140" s="3"/>
    </row>
    <row r="141" spans="1:10">
      <c r="A141" s="60"/>
      <c r="B141" s="5" t="s">
        <v>83</v>
      </c>
      <c r="C141" s="509" t="s">
        <v>83</v>
      </c>
      <c r="D141" s="5" t="s">
        <v>83</v>
      </c>
      <c r="E141" s="5" t="s">
        <v>83</v>
      </c>
      <c r="F141" s="5" t="s">
        <v>83</v>
      </c>
      <c r="G141" s="3"/>
      <c r="J141" s="3"/>
    </row>
    <row r="142" spans="1:10">
      <c r="A142" s="60"/>
      <c r="B142" s="13" t="s">
        <v>74</v>
      </c>
      <c r="C142" s="13" t="s">
        <v>83</v>
      </c>
      <c r="D142" s="13" t="s">
        <v>222</v>
      </c>
      <c r="E142" s="13" t="s">
        <v>83</v>
      </c>
      <c r="F142" s="14" t="s">
        <v>75</v>
      </c>
      <c r="G142" s="3"/>
      <c r="H142" s="13" t="s">
        <v>94</v>
      </c>
      <c r="J142" s="3"/>
    </row>
    <row r="143" spans="1:10">
      <c r="A143" s="60"/>
      <c r="B143" s="5" t="s">
        <v>83</v>
      </c>
      <c r="C143" s="509" t="s">
        <v>83</v>
      </c>
      <c r="D143" s="5" t="s">
        <v>83</v>
      </c>
      <c r="E143" s="5" t="s">
        <v>83</v>
      </c>
      <c r="F143" s="5" t="s">
        <v>83</v>
      </c>
      <c r="G143" s="3"/>
      <c r="J143" s="3"/>
    </row>
    <row r="144" spans="1:10">
      <c r="A144" s="61"/>
      <c r="B144" s="3"/>
      <c r="C144" s="4"/>
      <c r="D144" s="3"/>
      <c r="E144" s="3"/>
      <c r="F144" s="3"/>
      <c r="G144" s="3"/>
      <c r="H144" s="3"/>
    </row>
    <row r="145" spans="1:10" s="51" customFormat="1" ht="30" customHeight="1">
      <c r="A145" s="236" t="s">
        <v>77</v>
      </c>
      <c r="B145" s="50" t="s">
        <v>83</v>
      </c>
      <c r="C145" s="49" t="s">
        <v>83</v>
      </c>
      <c r="D145" s="50" t="s">
        <v>83</v>
      </c>
      <c r="E145" s="50" t="s">
        <v>83</v>
      </c>
      <c r="F145" s="50" t="s">
        <v>83</v>
      </c>
      <c r="G145" s="50" t="s">
        <v>83</v>
      </c>
      <c r="H145" s="50" t="s">
        <v>121</v>
      </c>
    </row>
    <row r="146" spans="1:10">
      <c r="A146" s="59"/>
      <c r="B146" s="5" t="s">
        <v>83</v>
      </c>
      <c r="C146" s="509" t="s">
        <v>83</v>
      </c>
      <c r="D146" s="5" t="s">
        <v>83</v>
      </c>
      <c r="E146" s="5" t="s">
        <v>83</v>
      </c>
      <c r="F146" s="5" t="s">
        <v>83</v>
      </c>
      <c r="G146" s="7"/>
      <c r="H146" s="3"/>
    </row>
    <row r="147" spans="1:10">
      <c r="A147" s="60"/>
      <c r="B147" s="5" t="s">
        <v>83</v>
      </c>
      <c r="C147" s="509" t="s">
        <v>83</v>
      </c>
      <c r="D147" s="5" t="s">
        <v>83</v>
      </c>
      <c r="E147" s="5" t="s">
        <v>83</v>
      </c>
      <c r="F147" s="5" t="s">
        <v>83</v>
      </c>
      <c r="G147" s="3"/>
    </row>
    <row r="148" spans="1:10">
      <c r="A148" s="60"/>
      <c r="B148" s="5" t="s">
        <v>83</v>
      </c>
      <c r="C148" s="509" t="s">
        <v>83</v>
      </c>
      <c r="D148" s="5" t="s">
        <v>83</v>
      </c>
      <c r="E148" s="5" t="s">
        <v>83</v>
      </c>
      <c r="F148" s="5" t="s">
        <v>83</v>
      </c>
      <c r="G148" s="3"/>
    </row>
    <row r="149" spans="1:10">
      <c r="A149" s="60"/>
      <c r="B149" s="5" t="s">
        <v>83</v>
      </c>
      <c r="C149" s="509" t="s">
        <v>83</v>
      </c>
      <c r="D149" s="5" t="s">
        <v>83</v>
      </c>
      <c r="E149" s="5" t="s">
        <v>83</v>
      </c>
      <c r="F149" s="5" t="s">
        <v>83</v>
      </c>
      <c r="G149" s="3"/>
    </row>
    <row r="150" spans="1:10">
      <c r="A150" s="60"/>
      <c r="B150" s="5" t="s">
        <v>83</v>
      </c>
      <c r="C150" s="509" t="s">
        <v>83</v>
      </c>
      <c r="D150" s="5" t="s">
        <v>83</v>
      </c>
      <c r="E150" s="5" t="s">
        <v>83</v>
      </c>
      <c r="F150" s="5" t="s">
        <v>83</v>
      </c>
      <c r="G150" s="3"/>
    </row>
    <row r="151" spans="1:10">
      <c r="A151" s="60"/>
      <c r="B151" s="5" t="s">
        <v>83</v>
      </c>
      <c r="C151" s="509" t="s">
        <v>83</v>
      </c>
      <c r="D151" s="5" t="s">
        <v>83</v>
      </c>
      <c r="E151" s="5" t="s">
        <v>83</v>
      </c>
      <c r="F151" s="5" t="s">
        <v>83</v>
      </c>
      <c r="G151" s="3"/>
    </row>
    <row r="152" spans="1:10">
      <c r="A152" s="60"/>
      <c r="B152" s="5" t="s">
        <v>83</v>
      </c>
      <c r="C152" s="509" t="s">
        <v>83</v>
      </c>
      <c r="D152" s="5" t="s">
        <v>83</v>
      </c>
      <c r="E152" s="5" t="s">
        <v>83</v>
      </c>
      <c r="F152" s="5" t="s">
        <v>83</v>
      </c>
      <c r="G152" s="3"/>
    </row>
    <row r="153" spans="1:10">
      <c r="A153" s="60"/>
      <c r="B153" s="5" t="s">
        <v>83</v>
      </c>
      <c r="C153" s="509" t="s">
        <v>83</v>
      </c>
      <c r="D153" s="5" t="s">
        <v>83</v>
      </c>
      <c r="E153" s="5" t="s">
        <v>83</v>
      </c>
      <c r="F153" s="5" t="s">
        <v>83</v>
      </c>
      <c r="G153" s="3"/>
    </row>
    <row r="154" spans="1:10">
      <c r="A154" s="60"/>
      <c r="B154" s="5" t="s">
        <v>83</v>
      </c>
      <c r="C154" s="509" t="s">
        <v>83</v>
      </c>
      <c r="D154" s="5" t="s">
        <v>83</v>
      </c>
      <c r="E154" s="5" t="s">
        <v>83</v>
      </c>
      <c r="F154" s="5" t="s">
        <v>83</v>
      </c>
      <c r="G154" s="3"/>
    </row>
    <row r="155" spans="1:10">
      <c r="A155" s="60"/>
      <c r="B155" s="12" t="s">
        <v>77</v>
      </c>
      <c r="C155" s="12"/>
      <c r="D155" s="13" t="s">
        <v>223</v>
      </c>
      <c r="E155" s="12"/>
      <c r="F155" s="14" t="s">
        <v>78</v>
      </c>
      <c r="G155" s="3"/>
      <c r="H155" s="13" t="s">
        <v>94</v>
      </c>
    </row>
    <row r="156" spans="1:10">
      <c r="A156" s="61"/>
      <c r="B156" s="5" t="s">
        <v>83</v>
      </c>
      <c r="C156" s="509" t="s">
        <v>83</v>
      </c>
      <c r="D156" s="5" t="s">
        <v>83</v>
      </c>
      <c r="E156" s="5" t="s">
        <v>83</v>
      </c>
      <c r="F156" s="5" t="s">
        <v>83</v>
      </c>
      <c r="G156" s="3"/>
      <c r="H156" s="3"/>
    </row>
    <row r="157" spans="1:10" s="51" customFormat="1" ht="30" customHeight="1">
      <c r="A157" s="236" t="s">
        <v>128</v>
      </c>
      <c r="B157" s="50" t="s">
        <v>83</v>
      </c>
      <c r="C157" s="49" t="s">
        <v>83</v>
      </c>
      <c r="D157" s="50" t="s">
        <v>83</v>
      </c>
      <c r="E157" s="50" t="s">
        <v>83</v>
      </c>
      <c r="F157" s="50" t="s">
        <v>83</v>
      </c>
      <c r="G157" s="47" t="s">
        <v>68</v>
      </c>
      <c r="H157" s="50"/>
      <c r="J157" s="56"/>
    </row>
    <row r="158" spans="1:10">
      <c r="A158" s="11"/>
      <c r="B158" s="5" t="s">
        <v>83</v>
      </c>
      <c r="C158" s="509" t="s">
        <v>83</v>
      </c>
      <c r="D158" s="5" t="s">
        <v>83</v>
      </c>
      <c r="E158" s="5" t="s">
        <v>83</v>
      </c>
      <c r="F158" s="27" t="s">
        <v>83</v>
      </c>
      <c r="G158" s="4"/>
      <c r="J158" s="3"/>
    </row>
    <row r="159" spans="1:10">
      <c r="A159" s="8"/>
      <c r="B159" s="5" t="s">
        <v>83</v>
      </c>
      <c r="C159" s="509" t="s">
        <v>83</v>
      </c>
      <c r="D159" s="5" t="s">
        <v>83</v>
      </c>
      <c r="E159" s="5" t="s">
        <v>83</v>
      </c>
      <c r="F159" s="5" t="s">
        <v>83</v>
      </c>
      <c r="G159" s="4"/>
      <c r="J159" s="3"/>
    </row>
    <row r="160" spans="1:10">
      <c r="A160" s="8"/>
      <c r="B160" s="5" t="s">
        <v>83</v>
      </c>
      <c r="C160" s="509" t="s">
        <v>83</v>
      </c>
      <c r="D160" s="5" t="s">
        <v>83</v>
      </c>
      <c r="E160" s="5" t="s">
        <v>83</v>
      </c>
      <c r="F160" s="5" t="s">
        <v>83</v>
      </c>
      <c r="G160" s="4"/>
      <c r="J160" s="3"/>
    </row>
    <row r="161" spans="1:10">
      <c r="A161" s="8"/>
      <c r="B161" s="5" t="s">
        <v>83</v>
      </c>
      <c r="C161" s="509" t="s">
        <v>83</v>
      </c>
      <c r="D161" s="5" t="s">
        <v>83</v>
      </c>
      <c r="E161" s="5" t="s">
        <v>83</v>
      </c>
      <c r="F161" s="5" t="s">
        <v>83</v>
      </c>
      <c r="G161" s="4"/>
      <c r="J161" s="3"/>
    </row>
    <row r="162" spans="1:10">
      <c r="B162" s="5" t="s">
        <v>83</v>
      </c>
      <c r="C162" s="509" t="s">
        <v>83</v>
      </c>
      <c r="D162" s="5" t="s">
        <v>83</v>
      </c>
      <c r="E162" s="5" t="s">
        <v>83</v>
      </c>
      <c r="F162" s="5" t="s">
        <v>83</v>
      </c>
      <c r="J162" s="3"/>
    </row>
    <row r="163" spans="1:10">
      <c r="B163" s="5" t="s">
        <v>83</v>
      </c>
      <c r="C163" s="509" t="s">
        <v>83</v>
      </c>
      <c r="D163" s="5" t="s">
        <v>83</v>
      </c>
      <c r="E163" s="5" t="s">
        <v>83</v>
      </c>
      <c r="F163" s="5" t="s">
        <v>83</v>
      </c>
      <c r="J163" s="3"/>
    </row>
    <row r="164" spans="1:10">
      <c r="B164" s="5" t="s">
        <v>83</v>
      </c>
      <c r="C164" s="509" t="s">
        <v>83</v>
      </c>
      <c r="D164" s="5" t="s">
        <v>83</v>
      </c>
      <c r="E164" s="5" t="s">
        <v>83</v>
      </c>
      <c r="F164" s="5" t="s">
        <v>83</v>
      </c>
      <c r="J164" s="3"/>
    </row>
    <row r="165" spans="1:10">
      <c r="B165" s="5" t="s">
        <v>83</v>
      </c>
      <c r="C165" s="509" t="s">
        <v>83</v>
      </c>
      <c r="D165" s="3" t="s">
        <v>83</v>
      </c>
      <c r="E165" s="5" t="s">
        <v>83</v>
      </c>
      <c r="F165" s="5" t="s">
        <v>83</v>
      </c>
      <c r="J165" s="3"/>
    </row>
    <row r="166" spans="1:10">
      <c r="B166" s="5" t="s">
        <v>83</v>
      </c>
      <c r="C166" s="509" t="s">
        <v>83</v>
      </c>
      <c r="D166" s="5" t="s">
        <v>83</v>
      </c>
      <c r="E166" s="5" t="s">
        <v>83</v>
      </c>
      <c r="F166" s="5" t="s">
        <v>83</v>
      </c>
      <c r="J166" s="3"/>
    </row>
    <row r="167" spans="1:10">
      <c r="A167" s="8"/>
      <c r="B167" s="12" t="s">
        <v>66</v>
      </c>
      <c r="C167" s="13" t="s">
        <v>2249</v>
      </c>
      <c r="D167" s="13" t="s">
        <v>217</v>
      </c>
      <c r="E167" s="16" t="s">
        <v>83</v>
      </c>
      <c r="F167" s="15" t="s">
        <v>67</v>
      </c>
      <c r="G167" s="4"/>
      <c r="H167" s="13" t="s">
        <v>94</v>
      </c>
      <c r="J167" s="3"/>
    </row>
    <row r="168" spans="1:10">
      <c r="A168" s="8"/>
      <c r="B168" s="13" t="s">
        <v>3570</v>
      </c>
      <c r="C168" s="13" t="s">
        <v>2249</v>
      </c>
      <c r="D168" s="13" t="s">
        <v>2240</v>
      </c>
      <c r="E168" s="16" t="s">
        <v>83</v>
      </c>
      <c r="F168" s="15" t="s">
        <v>734</v>
      </c>
      <c r="G168" s="4"/>
      <c r="H168" s="13" t="s">
        <v>94</v>
      </c>
      <c r="J168" s="3"/>
    </row>
    <row r="170" spans="1:10" ht="14.25" customHeight="1"/>
    <row r="172" spans="1:10" s="51" customFormat="1" ht="30" customHeight="1">
      <c r="A172" s="574" t="s">
        <v>127</v>
      </c>
      <c r="B172" s="522" t="s">
        <v>3460</v>
      </c>
      <c r="C172" s="523" t="s">
        <v>231</v>
      </c>
      <c r="D172" s="522" t="s">
        <v>3585</v>
      </c>
      <c r="E172" s="524" t="s">
        <v>229</v>
      </c>
      <c r="F172" s="525" t="s">
        <v>3461</v>
      </c>
      <c r="G172" s="521" t="s">
        <v>151</v>
      </c>
    </row>
    <row r="173" spans="1:10">
      <c r="B173" s="513" t="s">
        <v>3584</v>
      </c>
      <c r="C173" s="523" t="s">
        <v>231</v>
      </c>
      <c r="D173" s="513" t="s">
        <v>3583</v>
      </c>
      <c r="E173" s="524" t="s">
        <v>229</v>
      </c>
      <c r="F173" s="526" t="s">
        <v>3582</v>
      </c>
    </row>
    <row r="174" spans="1:10">
      <c r="B174" s="5" t="s">
        <v>83</v>
      </c>
      <c r="C174" s="509" t="s">
        <v>83</v>
      </c>
      <c r="D174" s="5" t="s">
        <v>83</v>
      </c>
      <c r="E174" s="5" t="s">
        <v>83</v>
      </c>
      <c r="F174" s="5" t="s">
        <v>83</v>
      </c>
    </row>
    <row r="175" spans="1:10">
      <c r="B175" s="5" t="s">
        <v>83</v>
      </c>
      <c r="C175" s="509" t="s">
        <v>83</v>
      </c>
      <c r="D175" s="5" t="s">
        <v>83</v>
      </c>
      <c r="E175" s="5" t="s">
        <v>83</v>
      </c>
      <c r="F175" s="5" t="s">
        <v>83</v>
      </c>
    </row>
    <row r="176" spans="1:10">
      <c r="B176" s="5" t="s">
        <v>83</v>
      </c>
      <c r="C176" s="509" t="s">
        <v>83</v>
      </c>
      <c r="D176" s="5" t="s">
        <v>83</v>
      </c>
      <c r="E176" s="5" t="s">
        <v>83</v>
      </c>
      <c r="F176" s="5" t="s">
        <v>83</v>
      </c>
    </row>
    <row r="177" spans="1:8">
      <c r="B177" s="5" t="s">
        <v>83</v>
      </c>
      <c r="C177" s="509" t="s">
        <v>83</v>
      </c>
      <c r="D177" s="5" t="s">
        <v>83</v>
      </c>
      <c r="E177" s="5" t="s">
        <v>83</v>
      </c>
      <c r="F177" s="5" t="s">
        <v>83</v>
      </c>
    </row>
    <row r="178" spans="1:8">
      <c r="B178" s="5" t="s">
        <v>83</v>
      </c>
      <c r="C178" s="509" t="s">
        <v>83</v>
      </c>
      <c r="D178" s="5" t="s">
        <v>83</v>
      </c>
      <c r="E178" s="5" t="s">
        <v>83</v>
      </c>
      <c r="F178" s="5" t="s">
        <v>83</v>
      </c>
    </row>
    <row r="179" spans="1:8">
      <c r="B179" s="5" t="s">
        <v>83</v>
      </c>
      <c r="C179" s="509" t="s">
        <v>83</v>
      </c>
      <c r="D179" s="5" t="s">
        <v>83</v>
      </c>
      <c r="E179" s="5" t="s">
        <v>83</v>
      </c>
      <c r="F179" s="5" t="s">
        <v>83</v>
      </c>
    </row>
    <row r="180" spans="1:8">
      <c r="B180" s="5" t="s">
        <v>83</v>
      </c>
      <c r="C180" s="509" t="s">
        <v>83</v>
      </c>
      <c r="D180" s="5" t="s">
        <v>83</v>
      </c>
      <c r="E180" s="5" t="s">
        <v>83</v>
      </c>
      <c r="F180" s="5" t="s">
        <v>83</v>
      </c>
    </row>
    <row r="181" spans="1:8">
      <c r="B181" s="5" t="s">
        <v>83</v>
      </c>
      <c r="C181" s="509" t="s">
        <v>83</v>
      </c>
      <c r="D181" s="5" t="s">
        <v>83</v>
      </c>
      <c r="E181" s="5" t="s">
        <v>83</v>
      </c>
      <c r="F181" s="5" t="s">
        <v>83</v>
      </c>
    </row>
    <row r="182" spans="1:8">
      <c r="B182" s="5" t="s">
        <v>83</v>
      </c>
      <c r="C182" s="509" t="s">
        <v>83</v>
      </c>
      <c r="D182" s="5" t="s">
        <v>83</v>
      </c>
      <c r="E182" s="5" t="s">
        <v>83</v>
      </c>
      <c r="F182" s="5" t="s">
        <v>83</v>
      </c>
    </row>
    <row r="183" spans="1:8">
      <c r="B183" s="12" t="s">
        <v>149</v>
      </c>
      <c r="C183" s="13" t="s">
        <v>231</v>
      </c>
      <c r="D183" s="13" t="s">
        <v>230</v>
      </c>
      <c r="E183" s="13" t="s">
        <v>229</v>
      </c>
      <c r="F183" s="15" t="s">
        <v>3367</v>
      </c>
      <c r="H183" s="13" t="s">
        <v>94</v>
      </c>
    </row>
    <row r="184" spans="1:8" ht="15.75" customHeight="1">
      <c r="B184" s="21" t="s">
        <v>3538</v>
      </c>
      <c r="C184" s="13" t="s">
        <v>231</v>
      </c>
      <c r="D184" s="21" t="s">
        <v>3537</v>
      </c>
      <c r="E184" s="21" t="s">
        <v>83</v>
      </c>
      <c r="F184" s="22" t="s">
        <v>3536</v>
      </c>
      <c r="H184" s="13" t="s">
        <v>94</v>
      </c>
    </row>
    <row r="187" spans="1:8" ht="15" thickBot="1"/>
    <row r="188" spans="1:8" s="51" customFormat="1" ht="30" customHeight="1">
      <c r="A188" s="853" t="s">
        <v>715</v>
      </c>
      <c r="B188" s="273" t="s">
        <v>2274</v>
      </c>
      <c r="C188" s="49" t="s">
        <v>716</v>
      </c>
      <c r="D188" s="50" t="s">
        <v>718</v>
      </c>
      <c r="E188" s="46" t="s">
        <v>83</v>
      </c>
      <c r="F188" s="277" t="s">
        <v>719</v>
      </c>
      <c r="G188" s="58" t="s">
        <v>717</v>
      </c>
    </row>
    <row r="189" spans="1:8" ht="15" customHeight="1">
      <c r="A189" s="854"/>
      <c r="B189" s="5" t="s">
        <v>3361</v>
      </c>
      <c r="C189" s="509" t="s">
        <v>716</v>
      </c>
      <c r="D189" s="5" t="s">
        <v>3362</v>
      </c>
      <c r="E189" s="5" t="s">
        <v>83</v>
      </c>
      <c r="F189" s="365" t="s">
        <v>3363</v>
      </c>
    </row>
    <row r="190" spans="1:8" ht="15" customHeight="1">
      <c r="A190" s="854"/>
      <c r="B190" s="5" t="s">
        <v>83</v>
      </c>
      <c r="C190" s="509" t="s">
        <v>83</v>
      </c>
      <c r="D190" s="5" t="s">
        <v>83</v>
      </c>
      <c r="E190" s="5" t="s">
        <v>83</v>
      </c>
      <c r="F190" s="5" t="s">
        <v>83</v>
      </c>
    </row>
    <row r="191" spans="1:8" ht="15" customHeight="1">
      <c r="A191" s="854"/>
      <c r="B191" s="5" t="s">
        <v>83</v>
      </c>
      <c r="C191" s="509" t="s">
        <v>83</v>
      </c>
      <c r="D191" s="5" t="s">
        <v>83</v>
      </c>
      <c r="E191" s="5" t="s">
        <v>83</v>
      </c>
      <c r="F191" s="5" t="s">
        <v>83</v>
      </c>
    </row>
    <row r="192" spans="1:8" ht="15" customHeight="1">
      <c r="A192" s="854"/>
      <c r="B192" s="5" t="s">
        <v>83</v>
      </c>
      <c r="C192" s="509" t="s">
        <v>83</v>
      </c>
      <c r="D192" s="5" t="s">
        <v>83</v>
      </c>
      <c r="E192" s="5" t="s">
        <v>83</v>
      </c>
      <c r="F192" s="5" t="s">
        <v>83</v>
      </c>
    </row>
    <row r="193" spans="1:10" ht="15" customHeight="1">
      <c r="A193" s="854"/>
      <c r="B193" s="5" t="s">
        <v>83</v>
      </c>
      <c r="C193" s="509" t="s">
        <v>83</v>
      </c>
      <c r="D193" s="5" t="s">
        <v>83</v>
      </c>
      <c r="E193" s="5" t="s">
        <v>83</v>
      </c>
      <c r="F193" s="5" t="s">
        <v>83</v>
      </c>
    </row>
    <row r="194" spans="1:10" ht="15" customHeight="1">
      <c r="A194" s="854"/>
      <c r="B194" s="5" t="s">
        <v>83</v>
      </c>
      <c r="C194" s="509" t="s">
        <v>83</v>
      </c>
      <c r="D194" s="5" t="s">
        <v>83</v>
      </c>
      <c r="E194" s="5" t="s">
        <v>83</v>
      </c>
      <c r="F194" s="5" t="s">
        <v>83</v>
      </c>
    </row>
    <row r="195" spans="1:10" ht="15" customHeight="1">
      <c r="A195" s="854"/>
      <c r="B195" s="5" t="s">
        <v>83</v>
      </c>
      <c r="C195" s="509" t="s">
        <v>83</v>
      </c>
      <c r="D195" s="5" t="s">
        <v>83</v>
      </c>
      <c r="E195" s="5" t="s">
        <v>83</v>
      </c>
      <c r="F195" s="5" t="s">
        <v>83</v>
      </c>
    </row>
    <row r="196" spans="1:10" ht="15" customHeight="1">
      <c r="A196" s="854"/>
      <c r="B196" s="5" t="s">
        <v>83</v>
      </c>
      <c r="C196" s="509" t="s">
        <v>83</v>
      </c>
      <c r="D196" s="5" t="s">
        <v>83</v>
      </c>
      <c r="E196" s="5" t="s">
        <v>83</v>
      </c>
      <c r="F196" s="5" t="s">
        <v>83</v>
      </c>
    </row>
    <row r="197" spans="1:10" ht="15" customHeight="1">
      <c r="A197" s="854"/>
      <c r="B197" s="5" t="s">
        <v>83</v>
      </c>
      <c r="C197" s="509" t="s">
        <v>83</v>
      </c>
      <c r="D197" s="5" t="s">
        <v>83</v>
      </c>
      <c r="E197" s="5" t="s">
        <v>83</v>
      </c>
      <c r="F197" s="5" t="s">
        <v>83</v>
      </c>
    </row>
    <row r="198" spans="1:10" ht="15" customHeight="1">
      <c r="A198" s="854"/>
      <c r="B198" s="5" t="s">
        <v>83</v>
      </c>
      <c r="C198" s="509" t="s">
        <v>83</v>
      </c>
      <c r="D198" s="5" t="s">
        <v>83</v>
      </c>
      <c r="E198" s="5" t="s">
        <v>83</v>
      </c>
      <c r="F198" s="5" t="s">
        <v>83</v>
      </c>
    </row>
    <row r="199" spans="1:10">
      <c r="A199" s="854"/>
      <c r="B199" s="230" t="s">
        <v>2274</v>
      </c>
      <c r="C199" s="13" t="s">
        <v>716</v>
      </c>
      <c r="D199" s="13" t="s">
        <v>718</v>
      </c>
      <c r="E199" s="13" t="s">
        <v>83</v>
      </c>
      <c r="F199" s="15" t="s">
        <v>719</v>
      </c>
      <c r="H199" s="13" t="s">
        <v>94</v>
      </c>
    </row>
    <row r="200" spans="1:10" ht="15" thickBot="1">
      <c r="A200" s="855"/>
      <c r="B200" s="233" t="s">
        <v>2246</v>
      </c>
      <c r="C200" s="13" t="s">
        <v>716</v>
      </c>
      <c r="D200" s="21" t="s">
        <v>2247</v>
      </c>
      <c r="E200" s="21" t="s">
        <v>83</v>
      </c>
      <c r="F200" s="22" t="s">
        <v>2248</v>
      </c>
      <c r="H200" s="13" t="s">
        <v>94</v>
      </c>
    </row>
    <row r="202" spans="1:10">
      <c r="J202" s="3"/>
    </row>
    <row r="203" spans="1:10" ht="15" thickBot="1"/>
    <row r="204" spans="1:10" ht="28.8">
      <c r="A204" s="853" t="s">
        <v>2258</v>
      </c>
      <c r="B204" s="275" t="s">
        <v>3246</v>
      </c>
      <c r="C204" s="46" t="s">
        <v>2259</v>
      </c>
      <c r="D204" s="46" t="s">
        <v>2260</v>
      </c>
      <c r="E204" s="46" t="s">
        <v>2266</v>
      </c>
      <c r="F204" s="274" t="s">
        <v>2261</v>
      </c>
      <c r="G204" s="276" t="s">
        <v>2264</v>
      </c>
      <c r="H204" s="55" t="s">
        <v>2268</v>
      </c>
      <c r="I204" s="278" t="s">
        <v>2275</v>
      </c>
      <c r="J204" s="278" t="s">
        <v>2276</v>
      </c>
    </row>
    <row r="205" spans="1:10">
      <c r="A205" s="854"/>
      <c r="B205" s="275" t="s">
        <v>2270</v>
      </c>
      <c r="C205" s="46" t="s">
        <v>2259</v>
      </c>
      <c r="D205" s="46" t="s">
        <v>2265</v>
      </c>
      <c r="E205" s="46" t="s">
        <v>2266</v>
      </c>
      <c r="F205" s="274" t="s">
        <v>2267</v>
      </c>
    </row>
    <row r="206" spans="1:10">
      <c r="A206" s="854"/>
      <c r="B206" s="275" t="s">
        <v>3284</v>
      </c>
      <c r="C206" s="275" t="s">
        <v>2259</v>
      </c>
      <c r="D206" s="275" t="s">
        <v>3282</v>
      </c>
      <c r="E206" s="275" t="s">
        <v>2266</v>
      </c>
      <c r="F206" s="361" t="s">
        <v>3283</v>
      </c>
    </row>
    <row r="207" spans="1:10">
      <c r="A207" s="854"/>
      <c r="B207" s="275" t="s">
        <v>3279</v>
      </c>
      <c r="C207" s="275" t="s">
        <v>2259</v>
      </c>
      <c r="D207" s="275" t="s">
        <v>3280</v>
      </c>
      <c r="E207" s="275" t="s">
        <v>2266</v>
      </c>
      <c r="F207" s="361" t="s">
        <v>3281</v>
      </c>
    </row>
    <row r="208" spans="1:10">
      <c r="A208" s="854"/>
      <c r="B208" s="5" t="s">
        <v>83</v>
      </c>
      <c r="C208" s="509" t="s">
        <v>83</v>
      </c>
      <c r="D208" s="5" t="s">
        <v>83</v>
      </c>
      <c r="E208" s="5" t="s">
        <v>83</v>
      </c>
      <c r="F208" s="5" t="s">
        <v>83</v>
      </c>
    </row>
    <row r="209" spans="1:10">
      <c r="A209" s="854"/>
      <c r="B209" s="5" t="s">
        <v>83</v>
      </c>
      <c r="C209" s="509" t="s">
        <v>83</v>
      </c>
      <c r="D209" s="5" t="s">
        <v>83</v>
      </c>
      <c r="E209" s="5" t="s">
        <v>83</v>
      </c>
      <c r="F209" s="5" t="s">
        <v>83</v>
      </c>
    </row>
    <row r="210" spans="1:10">
      <c r="A210" s="854"/>
      <c r="B210" s="5" t="s">
        <v>83</v>
      </c>
      <c r="C210" s="509" t="s">
        <v>83</v>
      </c>
      <c r="D210" s="5" t="s">
        <v>83</v>
      </c>
      <c r="E210" s="5" t="s">
        <v>83</v>
      </c>
      <c r="F210" s="5" t="s">
        <v>83</v>
      </c>
    </row>
    <row r="211" spans="1:10">
      <c r="A211" s="854"/>
      <c r="B211" s="5" t="s">
        <v>83</v>
      </c>
      <c r="C211" s="509" t="s">
        <v>83</v>
      </c>
      <c r="D211" s="5" t="s">
        <v>83</v>
      </c>
      <c r="E211" s="5" t="s">
        <v>83</v>
      </c>
      <c r="F211" s="5" t="s">
        <v>83</v>
      </c>
    </row>
    <row r="212" spans="1:10">
      <c r="A212" s="854"/>
      <c r="B212" s="5" t="s">
        <v>83</v>
      </c>
      <c r="C212" s="509" t="s">
        <v>83</v>
      </c>
      <c r="D212" s="5" t="s">
        <v>83</v>
      </c>
      <c r="E212" s="5" t="s">
        <v>83</v>
      </c>
      <c r="F212" s="5" t="s">
        <v>83</v>
      </c>
    </row>
    <row r="213" spans="1:10">
      <c r="A213" s="854"/>
      <c r="B213" s="5" t="s">
        <v>83</v>
      </c>
      <c r="C213" s="509" t="s">
        <v>83</v>
      </c>
      <c r="D213" s="5" t="s">
        <v>83</v>
      </c>
      <c r="E213" s="5" t="s">
        <v>83</v>
      </c>
      <c r="F213" s="5" t="s">
        <v>83</v>
      </c>
    </row>
    <row r="214" spans="1:10">
      <c r="A214" s="854"/>
      <c r="B214" s="5" t="s">
        <v>83</v>
      </c>
      <c r="C214" s="509" t="s">
        <v>83</v>
      </c>
      <c r="D214" s="5" t="s">
        <v>83</v>
      </c>
      <c r="E214" s="5" t="s">
        <v>83</v>
      </c>
      <c r="F214" s="5" t="s">
        <v>83</v>
      </c>
    </row>
    <row r="215" spans="1:10">
      <c r="A215" s="854"/>
      <c r="B215" s="233" t="s">
        <v>2270</v>
      </c>
      <c r="C215" s="13" t="s">
        <v>2259</v>
      </c>
      <c r="D215" s="21" t="s">
        <v>2265</v>
      </c>
      <c r="E215" s="13" t="s">
        <v>2266</v>
      </c>
      <c r="F215" s="22" t="s">
        <v>2267</v>
      </c>
      <c r="H215" s="13" t="s">
        <v>94</v>
      </c>
    </row>
    <row r="216" spans="1:10" ht="15" thickBot="1">
      <c r="A216" s="855"/>
      <c r="B216" s="233" t="s">
        <v>2269</v>
      </c>
      <c r="C216" s="13" t="s">
        <v>2272</v>
      </c>
      <c r="D216" s="21" t="s">
        <v>2271</v>
      </c>
      <c r="E216" s="13" t="s">
        <v>2266</v>
      </c>
      <c r="F216" s="22" t="s">
        <v>2273</v>
      </c>
      <c r="H216" s="13" t="s">
        <v>94</v>
      </c>
    </row>
    <row r="219" spans="1:10" ht="15" thickBot="1"/>
    <row r="220" spans="1:10">
      <c r="A220" s="853" t="s">
        <v>251</v>
      </c>
      <c r="B220" s="297" t="s">
        <v>2291</v>
      </c>
      <c r="C220" s="511" t="s">
        <v>2292</v>
      </c>
      <c r="D220" s="295" t="s">
        <v>2293</v>
      </c>
      <c r="E220" s="295" t="s">
        <v>2294</v>
      </c>
      <c r="F220" s="296" t="s">
        <v>2295</v>
      </c>
      <c r="G220" s="856" t="s">
        <v>2300</v>
      </c>
      <c r="H220" s="858" t="s">
        <v>2301</v>
      </c>
      <c r="I220" s="852" t="s">
        <v>707</v>
      </c>
      <c r="J220" s="852" t="s">
        <v>248</v>
      </c>
    </row>
    <row r="221" spans="1:10" ht="18" customHeight="1">
      <c r="A221" s="854"/>
      <c r="B221" s="297" t="s">
        <v>2296</v>
      </c>
      <c r="C221" s="511" t="s">
        <v>2297</v>
      </c>
      <c r="D221" s="295" t="s">
        <v>2298</v>
      </c>
      <c r="E221" s="295" t="s">
        <v>2294</v>
      </c>
      <c r="F221" s="296" t="s">
        <v>2299</v>
      </c>
      <c r="G221" s="857"/>
      <c r="H221" s="858"/>
      <c r="I221" s="852"/>
      <c r="J221" s="852"/>
    </row>
    <row r="222" spans="1:10">
      <c r="A222" s="854"/>
      <c r="H222" s="2"/>
      <c r="I222" s="2"/>
      <c r="J222" s="2"/>
    </row>
    <row r="223" spans="1:10">
      <c r="A223" s="854"/>
      <c r="H223" s="2"/>
      <c r="I223" s="2"/>
      <c r="J223" s="2"/>
    </row>
    <row r="224" spans="1:10">
      <c r="A224" s="854"/>
      <c r="H224" s="2"/>
      <c r="I224" s="2"/>
      <c r="J224" s="2"/>
    </row>
    <row r="225" spans="1:10">
      <c r="A225" s="854"/>
      <c r="H225" s="2"/>
      <c r="I225" s="2"/>
      <c r="J225" s="2"/>
    </row>
    <row r="226" spans="1:10">
      <c r="A226" s="854"/>
      <c r="H226" s="2"/>
      <c r="I226" s="2"/>
      <c r="J226" s="2"/>
    </row>
    <row r="227" spans="1:10">
      <c r="A227" s="854"/>
      <c r="H227" s="2"/>
      <c r="I227" s="2"/>
      <c r="J227" s="2"/>
    </row>
    <row r="228" spans="1:10">
      <c r="A228" s="854"/>
      <c r="H228" s="2"/>
      <c r="I228" s="2"/>
      <c r="J228" s="2"/>
    </row>
    <row r="229" spans="1:10" ht="15.75" customHeight="1">
      <c r="A229" s="854"/>
      <c r="H229" s="2"/>
      <c r="I229" s="2"/>
      <c r="J229" s="2"/>
    </row>
    <row r="230" spans="1:10" ht="15" thickBot="1">
      <c r="A230" s="855"/>
      <c r="H230" s="2"/>
      <c r="I230" s="2"/>
      <c r="J230" s="2"/>
    </row>
    <row r="231" spans="1:10">
      <c r="H231" s="2"/>
      <c r="I231" s="2"/>
      <c r="J231" s="2"/>
    </row>
    <row r="232" spans="1:10">
      <c r="H232" s="2"/>
      <c r="I232" s="2"/>
      <c r="J232" s="2"/>
    </row>
    <row r="233" spans="1:10" ht="15" thickBot="1">
      <c r="H233" s="368" t="s">
        <v>3383</v>
      </c>
      <c r="I233" s="367" t="s">
        <v>3384</v>
      </c>
      <c r="J233" s="367" t="s">
        <v>342</v>
      </c>
    </row>
    <row r="234" spans="1:10">
      <c r="A234" s="853" t="s">
        <v>3247</v>
      </c>
      <c r="B234" s="275" t="s">
        <v>3249</v>
      </c>
      <c r="C234" s="46" t="s">
        <v>3250</v>
      </c>
      <c r="D234" s="46" t="s">
        <v>3292</v>
      </c>
      <c r="E234" s="46" t="s">
        <v>83</v>
      </c>
      <c r="F234" s="274" t="s">
        <v>3625</v>
      </c>
    </row>
    <row r="235" spans="1:10">
      <c r="A235" s="854"/>
      <c r="B235" s="5" t="s">
        <v>83</v>
      </c>
      <c r="F235" s="5" t="s">
        <v>83</v>
      </c>
    </row>
    <row r="236" spans="1:10">
      <c r="A236" s="854"/>
      <c r="B236" s="5" t="s">
        <v>83</v>
      </c>
      <c r="F236" s="5" t="s">
        <v>83</v>
      </c>
    </row>
    <row r="237" spans="1:10">
      <c r="A237" s="854"/>
      <c r="B237" s="3" t="s">
        <v>83</v>
      </c>
      <c r="F237" s="5" t="s">
        <v>83</v>
      </c>
    </row>
    <row r="238" spans="1:10">
      <c r="A238" s="854"/>
      <c r="F238" s="5" t="s">
        <v>83</v>
      </c>
    </row>
    <row r="239" spans="1:10">
      <c r="A239" s="854"/>
      <c r="F239" s="5" t="s">
        <v>83</v>
      </c>
    </row>
    <row r="240" spans="1:10">
      <c r="A240" s="854"/>
      <c r="F240" s="5" t="s">
        <v>83</v>
      </c>
    </row>
    <row r="241" spans="1:10">
      <c r="A241" s="854"/>
      <c r="F241" s="5" t="s">
        <v>83</v>
      </c>
    </row>
    <row r="242" spans="1:10">
      <c r="A242" s="854"/>
      <c r="F242" s="5" t="s">
        <v>83</v>
      </c>
    </row>
    <row r="243" spans="1:10">
      <c r="A243" s="854"/>
      <c r="B243" s="233" t="s">
        <v>3290</v>
      </c>
      <c r="C243" s="13" t="s">
        <v>3250</v>
      </c>
      <c r="D243" s="21" t="s">
        <v>3291</v>
      </c>
      <c r="E243" s="13" t="s">
        <v>83</v>
      </c>
      <c r="F243" s="22" t="s">
        <v>3289</v>
      </c>
      <c r="G243" s="859"/>
      <c r="H243" s="13" t="s">
        <v>94</v>
      </c>
      <c r="I243" s="852"/>
      <c r="J243" s="852" t="s">
        <v>3251</v>
      </c>
    </row>
    <row r="244" spans="1:10" ht="15" thickBot="1">
      <c r="A244" s="855"/>
      <c r="B244" s="233" t="s">
        <v>3257</v>
      </c>
      <c r="C244" s="13" t="s">
        <v>3250</v>
      </c>
      <c r="D244" s="21" t="s">
        <v>3256</v>
      </c>
      <c r="E244" s="13"/>
      <c r="F244" s="22" t="s">
        <v>3258</v>
      </c>
      <c r="G244" s="860"/>
      <c r="H244" s="13" t="s">
        <v>94</v>
      </c>
      <c r="I244" s="852"/>
      <c r="J244" s="852"/>
    </row>
    <row r="245" spans="1:10" ht="15" thickBot="1"/>
    <row r="246" spans="1:10" ht="28.8">
      <c r="A246" s="849" t="s">
        <v>3368</v>
      </c>
      <c r="B246" s="359" t="s">
        <v>3369</v>
      </c>
      <c r="C246" s="46" t="s">
        <v>83</v>
      </c>
      <c r="D246" s="46" t="s">
        <v>3370</v>
      </c>
      <c r="E246" s="46" t="s">
        <v>83</v>
      </c>
      <c r="F246" s="274" t="s">
        <v>3371</v>
      </c>
      <c r="G246" s="276" t="s">
        <v>3372</v>
      </c>
      <c r="H246" s="55"/>
      <c r="I246" s="358"/>
      <c r="J246" s="358"/>
    </row>
    <row r="247" spans="1:10">
      <c r="A247" s="850"/>
      <c r="B247" s="359" t="s">
        <v>3520</v>
      </c>
      <c r="C247" s="46" t="s">
        <v>83</v>
      </c>
      <c r="D247" s="46" t="s">
        <v>3521</v>
      </c>
      <c r="E247" s="46" t="s">
        <v>83</v>
      </c>
      <c r="F247" s="274" t="s">
        <v>3522</v>
      </c>
    </row>
    <row r="248" spans="1:10" ht="31.5" customHeight="1">
      <c r="A248" s="850"/>
      <c r="B248" s="528" t="s">
        <v>83</v>
      </c>
      <c r="C248" s="509" t="s">
        <v>83</v>
      </c>
      <c r="D248" s="528" t="s">
        <v>83</v>
      </c>
      <c r="E248" s="528" t="s">
        <v>83</v>
      </c>
      <c r="F248" s="528" t="s">
        <v>83</v>
      </c>
    </row>
    <row r="249" spans="1:10">
      <c r="A249" s="850"/>
      <c r="B249" s="528" t="s">
        <v>83</v>
      </c>
      <c r="C249" s="509" t="s">
        <v>83</v>
      </c>
      <c r="D249" s="528" t="s">
        <v>83</v>
      </c>
      <c r="E249" s="528" t="s">
        <v>83</v>
      </c>
      <c r="F249" s="528" t="s">
        <v>83</v>
      </c>
    </row>
    <row r="250" spans="1:10">
      <c r="A250" s="850"/>
      <c r="B250" s="528" t="s">
        <v>83</v>
      </c>
      <c r="C250" s="509" t="s">
        <v>83</v>
      </c>
      <c r="D250" s="528" t="s">
        <v>83</v>
      </c>
      <c r="E250" s="528" t="s">
        <v>83</v>
      </c>
      <c r="F250" s="528" t="s">
        <v>83</v>
      </c>
    </row>
    <row r="251" spans="1:10">
      <c r="A251" s="850"/>
      <c r="B251" s="528" t="s">
        <v>83</v>
      </c>
      <c r="C251" s="509" t="s">
        <v>83</v>
      </c>
      <c r="D251" s="528" t="s">
        <v>83</v>
      </c>
      <c r="E251" s="528" t="s">
        <v>83</v>
      </c>
      <c r="F251" s="528" t="s">
        <v>83</v>
      </c>
    </row>
    <row r="252" spans="1:10">
      <c r="A252" s="850"/>
      <c r="B252" s="528" t="s">
        <v>83</v>
      </c>
      <c r="C252" s="509" t="s">
        <v>83</v>
      </c>
      <c r="D252" s="528" t="s">
        <v>83</v>
      </c>
      <c r="E252" s="528" t="s">
        <v>83</v>
      </c>
      <c r="F252" s="528" t="s">
        <v>83</v>
      </c>
    </row>
    <row r="253" spans="1:10">
      <c r="A253" s="850"/>
      <c r="B253" s="528" t="s">
        <v>83</v>
      </c>
      <c r="C253" s="509" t="s">
        <v>83</v>
      </c>
      <c r="D253" s="528" t="s">
        <v>83</v>
      </c>
      <c r="E253" s="528" t="s">
        <v>83</v>
      </c>
      <c r="F253" s="528" t="s">
        <v>83</v>
      </c>
    </row>
    <row r="254" spans="1:10">
      <c r="A254" s="850"/>
      <c r="B254" s="528" t="s">
        <v>83</v>
      </c>
      <c r="C254" s="509" t="s">
        <v>83</v>
      </c>
      <c r="D254" s="528" t="s">
        <v>83</v>
      </c>
      <c r="E254" s="528" t="s">
        <v>83</v>
      </c>
      <c r="F254" s="528" t="s">
        <v>83</v>
      </c>
    </row>
    <row r="255" spans="1:10">
      <c r="A255" s="850"/>
      <c r="B255" s="528" t="s">
        <v>83</v>
      </c>
      <c r="C255" s="509" t="s">
        <v>83</v>
      </c>
      <c r="D255" s="528" t="s">
        <v>83</v>
      </c>
      <c r="E255" s="528" t="s">
        <v>83</v>
      </c>
      <c r="F255" s="528" t="s">
        <v>83</v>
      </c>
    </row>
    <row r="256" spans="1:10" ht="15" thickBot="1">
      <c r="A256" s="851"/>
      <c r="B256" s="5" t="s">
        <v>83</v>
      </c>
      <c r="C256" s="509" t="s">
        <v>83</v>
      </c>
      <c r="D256" s="5" t="s">
        <v>83</v>
      </c>
      <c r="E256" s="5" t="s">
        <v>83</v>
      </c>
      <c r="F256" s="528" t="s">
        <v>83</v>
      </c>
    </row>
    <row r="257" spans="1:10" ht="16.5" customHeight="1" thickBot="1"/>
    <row r="258" spans="1:10">
      <c r="A258" s="849" t="s">
        <v>3352</v>
      </c>
      <c r="B258" s="359" t="s">
        <v>3528</v>
      </c>
      <c r="C258" s="46" t="s">
        <v>3353</v>
      </c>
      <c r="D258" s="46" t="s">
        <v>3527</v>
      </c>
      <c r="E258" s="46"/>
      <c r="F258" s="274" t="s">
        <v>3523</v>
      </c>
      <c r="G258" s="276" t="s">
        <v>3354</v>
      </c>
      <c r="H258" s="55" t="s">
        <v>3355</v>
      </c>
      <c r="I258" s="364"/>
      <c r="J258" s="364" t="s">
        <v>3356</v>
      </c>
    </row>
    <row r="259" spans="1:10" ht="30" customHeight="1">
      <c r="A259" s="850"/>
      <c r="B259" s="5" t="s">
        <v>3525</v>
      </c>
      <c r="C259" s="509" t="s">
        <v>3526</v>
      </c>
      <c r="F259" s="365" t="s">
        <v>3524</v>
      </c>
    </row>
    <row r="260" spans="1:10">
      <c r="A260" s="850"/>
    </row>
    <row r="261" spans="1:10">
      <c r="A261" s="850"/>
    </row>
    <row r="262" spans="1:10">
      <c r="A262" s="850"/>
    </row>
    <row r="263" spans="1:10">
      <c r="A263" s="850"/>
    </row>
    <row r="264" spans="1:10">
      <c r="A264" s="850"/>
    </row>
    <row r="265" spans="1:10">
      <c r="A265" s="850"/>
    </row>
    <row r="266" spans="1:10">
      <c r="A266" s="850"/>
    </row>
    <row r="267" spans="1:10">
      <c r="A267" s="850"/>
    </row>
    <row r="268" spans="1:10" ht="15" thickBot="1">
      <c r="A268" s="851"/>
    </row>
    <row r="269" spans="1:10" ht="15" thickBot="1"/>
    <row r="270" spans="1:10">
      <c r="A270" s="849" t="s">
        <v>3547</v>
      </c>
      <c r="B270" s="359" t="s">
        <v>3563</v>
      </c>
      <c r="C270" s="359" t="s">
        <v>3554</v>
      </c>
      <c r="D270" s="46" t="s">
        <v>3565</v>
      </c>
      <c r="E270" s="359"/>
      <c r="F270" s="512" t="s">
        <v>3564</v>
      </c>
      <c r="G270" s="513" t="s">
        <v>3543</v>
      </c>
      <c r="H270" s="513"/>
      <c r="I270" s="513"/>
      <c r="J270" s="513"/>
    </row>
    <row r="271" spans="1:10">
      <c r="A271" s="850"/>
    </row>
    <row r="272" spans="1:10">
      <c r="A272" s="850"/>
    </row>
    <row r="273" spans="1:10">
      <c r="A273" s="850"/>
    </row>
    <row r="274" spans="1:10">
      <c r="A274" s="850"/>
    </row>
    <row r="275" spans="1:10">
      <c r="A275" s="850"/>
    </row>
    <row r="276" spans="1:10">
      <c r="A276" s="850"/>
    </row>
    <row r="277" spans="1:10">
      <c r="A277" s="850"/>
    </row>
    <row r="278" spans="1:10">
      <c r="A278" s="850"/>
    </row>
    <row r="279" spans="1:10">
      <c r="A279" s="850"/>
      <c r="B279" s="233" t="s">
        <v>3563</v>
      </c>
      <c r="C279" s="13" t="s">
        <v>3554</v>
      </c>
      <c r="D279" s="21" t="s">
        <v>3565</v>
      </c>
      <c r="E279" s="13"/>
      <c r="F279" s="22" t="s">
        <v>3564</v>
      </c>
    </row>
    <row r="280" spans="1:10" ht="15" thickBot="1">
      <c r="A280" s="851"/>
      <c r="B280" s="233"/>
      <c r="C280" s="13"/>
      <c r="D280" s="21"/>
      <c r="E280" s="13"/>
      <c r="F280" s="22"/>
    </row>
    <row r="281" spans="1:10" ht="22.5" customHeight="1" thickBot="1"/>
    <row r="282" spans="1:10">
      <c r="A282" s="849" t="s">
        <v>3540</v>
      </c>
      <c r="B282" s="359" t="s">
        <v>3561</v>
      </c>
      <c r="C282" s="359" t="s">
        <v>3553</v>
      </c>
      <c r="D282" s="46" t="s">
        <v>3567</v>
      </c>
      <c r="E282" s="359"/>
      <c r="F282" s="512" t="s">
        <v>3562</v>
      </c>
      <c r="G282" s="513" t="s">
        <v>3545</v>
      </c>
      <c r="H282" s="513"/>
      <c r="I282" s="513"/>
      <c r="J282" s="513"/>
    </row>
    <row r="283" spans="1:10">
      <c r="A283" s="846"/>
      <c r="B283" s="539" t="s">
        <v>3622</v>
      </c>
      <c r="C283" s="540" t="s">
        <v>3553</v>
      </c>
      <c r="D283" s="539" t="s">
        <v>3623</v>
      </c>
      <c r="E283" s="539"/>
      <c r="F283" s="539" t="s">
        <v>3624</v>
      </c>
    </row>
    <row r="284" spans="1:10">
      <c r="A284" s="850"/>
    </row>
    <row r="285" spans="1:10">
      <c r="A285" s="850"/>
    </row>
    <row r="286" spans="1:10">
      <c r="A286" s="850"/>
    </row>
    <row r="287" spans="1:10">
      <c r="A287" s="850"/>
    </row>
    <row r="288" spans="1:10">
      <c r="A288" s="850"/>
    </row>
    <row r="289" spans="1:10">
      <c r="A289" s="850"/>
    </row>
    <row r="290" spans="1:10">
      <c r="A290" s="850"/>
    </row>
    <row r="291" spans="1:10">
      <c r="A291" s="850"/>
      <c r="B291" s="233" t="s">
        <v>3622</v>
      </c>
      <c r="C291" s="13" t="s">
        <v>3553</v>
      </c>
      <c r="D291" s="21" t="s">
        <v>3623</v>
      </c>
      <c r="E291" s="13"/>
      <c r="F291" s="22" t="s">
        <v>3624</v>
      </c>
    </row>
    <row r="292" spans="1:10" ht="15" thickBot="1">
      <c r="A292" s="851"/>
      <c r="B292" s="233"/>
      <c r="C292" s="13"/>
      <c r="D292" s="21"/>
      <c r="E292" s="13"/>
      <c r="F292" s="22"/>
    </row>
    <row r="293" spans="1:10" ht="15" thickBot="1"/>
    <row r="294" spans="1:10" ht="15" customHeight="1">
      <c r="A294" s="849" t="s">
        <v>3541</v>
      </c>
      <c r="B294" s="359" t="s">
        <v>3559</v>
      </c>
      <c r="C294" s="359" t="s">
        <v>3555</v>
      </c>
      <c r="D294" s="359"/>
      <c r="E294" s="359"/>
      <c r="F294" s="512" t="s">
        <v>3560</v>
      </c>
      <c r="G294" s="513" t="s">
        <v>3546</v>
      </c>
      <c r="H294" s="513"/>
      <c r="I294" s="513"/>
      <c r="J294" s="513"/>
    </row>
    <row r="295" spans="1:10" ht="15" customHeight="1">
      <c r="A295" s="850"/>
      <c r="B295" s="46" t="s">
        <v>3568</v>
      </c>
      <c r="C295" s="46" t="s">
        <v>3587</v>
      </c>
      <c r="D295" s="46" t="s">
        <v>3569</v>
      </c>
      <c r="E295" s="528"/>
      <c r="F295" s="365" t="s">
        <v>3586</v>
      </c>
    </row>
    <row r="296" spans="1:10" ht="15" customHeight="1">
      <c r="A296" s="850"/>
    </row>
    <row r="297" spans="1:10" ht="15" customHeight="1">
      <c r="A297" s="850"/>
    </row>
    <row r="298" spans="1:10" ht="15" customHeight="1">
      <c r="A298" s="850"/>
    </row>
    <row r="299" spans="1:10" ht="15" customHeight="1">
      <c r="A299" s="850"/>
    </row>
    <row r="300" spans="1:10" ht="15" customHeight="1">
      <c r="A300" s="850"/>
    </row>
    <row r="301" spans="1:10" ht="15" customHeight="1">
      <c r="A301" s="850"/>
    </row>
    <row r="302" spans="1:10" ht="15" customHeight="1">
      <c r="A302" s="850"/>
    </row>
    <row r="303" spans="1:10" ht="15" customHeight="1">
      <c r="A303" s="850"/>
      <c r="B303" s="528"/>
      <c r="D303" s="528"/>
      <c r="E303" s="528"/>
      <c r="F303" s="528"/>
    </row>
    <row r="304" spans="1:10" ht="15.75" customHeight="1" thickBot="1">
      <c r="A304" s="851"/>
      <c r="B304" s="233"/>
      <c r="C304" s="13"/>
      <c r="D304" s="21"/>
      <c r="E304" s="13"/>
      <c r="F304" s="22"/>
    </row>
    <row r="305" spans="1:10" ht="15" thickBot="1"/>
    <row r="306" spans="1:10">
      <c r="A306" s="849" t="s">
        <v>3542</v>
      </c>
      <c r="B306" s="46" t="s">
        <v>3558</v>
      </c>
      <c r="C306" s="46" t="s">
        <v>3556</v>
      </c>
      <c r="D306" s="46" t="s">
        <v>3566</v>
      </c>
      <c r="E306" s="359"/>
      <c r="F306" s="512" t="s">
        <v>3557</v>
      </c>
      <c r="G306" s="514" t="s">
        <v>3544</v>
      </c>
      <c r="H306" s="513"/>
      <c r="I306" s="513"/>
      <c r="J306" s="513"/>
    </row>
    <row r="307" spans="1:10">
      <c r="A307" s="850"/>
    </row>
    <row r="308" spans="1:10">
      <c r="A308" s="850"/>
    </row>
    <row r="309" spans="1:10">
      <c r="A309" s="850"/>
    </row>
    <row r="310" spans="1:10">
      <c r="A310" s="850"/>
    </row>
    <row r="311" spans="1:10">
      <c r="A311" s="850"/>
    </row>
    <row r="312" spans="1:10">
      <c r="A312" s="850"/>
    </row>
    <row r="313" spans="1:10">
      <c r="A313" s="850"/>
    </row>
    <row r="314" spans="1:10">
      <c r="A314" s="850"/>
    </row>
    <row r="315" spans="1:10">
      <c r="A315" s="850"/>
      <c r="B315" s="233" t="s">
        <v>3571</v>
      </c>
      <c r="C315" s="13"/>
      <c r="D315" s="21" t="s">
        <v>3573</v>
      </c>
      <c r="E315" s="13"/>
      <c r="F315" s="22" t="s">
        <v>3572</v>
      </c>
    </row>
    <row r="316" spans="1:10" ht="15" thickBot="1">
      <c r="A316" s="851"/>
      <c r="B316" s="233"/>
      <c r="C316" s="13"/>
      <c r="D316" s="21"/>
      <c r="E316" s="13"/>
      <c r="F316" s="22"/>
    </row>
    <row r="317" spans="1:10" ht="15" thickBot="1"/>
    <row r="318" spans="1:10" ht="28.8">
      <c r="A318" s="845" t="s">
        <v>3575</v>
      </c>
      <c r="B318" s="46" t="s">
        <v>3576</v>
      </c>
      <c r="C318" s="46" t="s">
        <v>3578</v>
      </c>
      <c r="D318" s="46" t="s">
        <v>3577</v>
      </c>
      <c r="E318" s="359"/>
      <c r="F318" s="512" t="s">
        <v>3579</v>
      </c>
      <c r="G318" s="520" t="s">
        <v>3580</v>
      </c>
    </row>
    <row r="319" spans="1:10">
      <c r="A319" s="846"/>
      <c r="B319" s="513"/>
      <c r="C319" s="519"/>
      <c r="D319" s="513"/>
      <c r="E319" s="513"/>
      <c r="F319" s="513"/>
    </row>
    <row r="320" spans="1:10">
      <c r="A320" s="846"/>
      <c r="B320" s="513"/>
      <c r="C320" s="519"/>
      <c r="D320" s="513"/>
      <c r="E320" s="513"/>
      <c r="F320" s="513"/>
    </row>
    <row r="321" spans="1:10">
      <c r="A321" s="846"/>
      <c r="B321" s="513"/>
      <c r="C321" s="519"/>
      <c r="D321" s="513"/>
      <c r="E321" s="513"/>
      <c r="F321" s="513"/>
    </row>
    <row r="322" spans="1:10">
      <c r="A322" s="846"/>
      <c r="B322" s="513"/>
      <c r="C322" s="519"/>
      <c r="D322" s="513"/>
      <c r="E322" s="513"/>
      <c r="F322" s="513"/>
    </row>
    <row r="323" spans="1:10">
      <c r="A323" s="846"/>
      <c r="B323" s="513"/>
      <c r="C323" s="519"/>
      <c r="D323" s="513"/>
      <c r="E323" s="513"/>
      <c r="F323" s="513"/>
    </row>
    <row r="324" spans="1:10">
      <c r="A324" s="846"/>
      <c r="B324" s="513"/>
      <c r="C324" s="519"/>
      <c r="D324" s="513"/>
      <c r="E324" s="513"/>
      <c r="F324" s="513"/>
    </row>
    <row r="325" spans="1:10">
      <c r="A325" s="846"/>
      <c r="B325" s="513"/>
      <c r="C325" s="519"/>
      <c r="D325" s="513"/>
      <c r="E325" s="513"/>
      <c r="F325" s="513"/>
    </row>
    <row r="326" spans="1:10">
      <c r="A326" s="846"/>
      <c r="B326" s="513"/>
      <c r="C326" s="519"/>
      <c r="D326" s="513"/>
      <c r="E326" s="513"/>
      <c r="F326" s="513"/>
    </row>
    <row r="327" spans="1:10">
      <c r="A327" s="846"/>
      <c r="B327" s="513"/>
      <c r="C327" s="519"/>
      <c r="D327" s="513"/>
      <c r="E327" s="513"/>
      <c r="F327" s="513"/>
    </row>
    <row r="328" spans="1:10" ht="15" thickBot="1">
      <c r="A328" s="847"/>
      <c r="B328" s="513"/>
      <c r="C328" s="519"/>
      <c r="D328" s="513"/>
      <c r="E328" s="513"/>
      <c r="F328" s="513"/>
    </row>
    <row r="329" spans="1:10" s="528" customFormat="1" ht="18.600000000000001" thickBot="1">
      <c r="A329" s="518"/>
      <c r="B329" s="530"/>
      <c r="C329" s="531"/>
      <c r="D329" s="530"/>
      <c r="E329" s="530"/>
      <c r="F329" s="530"/>
    </row>
    <row r="330" spans="1:10" ht="72.75" customHeight="1">
      <c r="A330" s="845" t="s">
        <v>4438</v>
      </c>
      <c r="B330" s="46" t="s">
        <v>4446</v>
      </c>
      <c r="C330" s="46"/>
      <c r="D330" s="46" t="s">
        <v>4449</v>
      </c>
      <c r="E330" s="359"/>
      <c r="F330" s="512" t="s">
        <v>4452</v>
      </c>
      <c r="G330" s="276"/>
      <c r="H330" s="55"/>
      <c r="I330" s="572"/>
      <c r="J330" s="572"/>
    </row>
    <row r="331" spans="1:10">
      <c r="A331" s="846"/>
      <c r="B331" s="46" t="s">
        <v>4447</v>
      </c>
      <c r="C331" s="46"/>
      <c r="D331" s="46" t="s">
        <v>4450</v>
      </c>
      <c r="E331" s="359"/>
      <c r="F331" s="512" t="s">
        <v>4453</v>
      </c>
      <c r="G331" s="528"/>
    </row>
    <row r="332" spans="1:10">
      <c r="A332" s="846"/>
      <c r="B332" s="46" t="s">
        <v>4448</v>
      </c>
      <c r="C332" s="46"/>
      <c r="D332" s="46" t="s">
        <v>4451</v>
      </c>
      <c r="E332" s="359"/>
      <c r="F332" s="512" t="s">
        <v>4454</v>
      </c>
      <c r="G332" s="528"/>
    </row>
    <row r="333" spans="1:10">
      <c r="A333" s="846"/>
      <c r="B333" s="46"/>
      <c r="C333" s="46"/>
      <c r="D333" s="46"/>
      <c r="E333" s="359"/>
      <c r="F333" s="512"/>
      <c r="G333" s="528"/>
    </row>
    <row r="334" spans="1:10">
      <c r="A334" s="846"/>
      <c r="B334" s="529"/>
      <c r="C334" s="519"/>
      <c r="D334" s="529"/>
      <c r="E334" s="529"/>
      <c r="F334" s="529"/>
      <c r="G334" s="528"/>
    </row>
    <row r="335" spans="1:10">
      <c r="A335" s="846"/>
      <c r="B335" s="529"/>
      <c r="C335" s="519"/>
      <c r="D335" s="529"/>
      <c r="E335" s="529"/>
      <c r="F335" s="529"/>
      <c r="G335" s="528"/>
    </row>
    <row r="336" spans="1:10">
      <c r="A336" s="846"/>
      <c r="B336" s="529"/>
      <c r="C336" s="519"/>
      <c r="D336" s="529"/>
      <c r="E336" s="529"/>
      <c r="F336" s="529"/>
      <c r="G336" s="528"/>
    </row>
    <row r="337" spans="1:10">
      <c r="A337" s="846"/>
      <c r="B337" s="529"/>
      <c r="C337" s="519"/>
      <c r="D337" s="529"/>
      <c r="E337" s="529"/>
      <c r="F337" s="529"/>
      <c r="G337" s="528"/>
    </row>
    <row r="338" spans="1:10">
      <c r="A338" s="846"/>
      <c r="B338" s="529"/>
      <c r="C338" s="519"/>
      <c r="D338" s="529"/>
      <c r="E338" s="529"/>
      <c r="F338" s="529"/>
      <c r="G338" s="528"/>
    </row>
    <row r="339" spans="1:10">
      <c r="A339" s="846"/>
      <c r="B339" s="529"/>
      <c r="C339" s="519"/>
      <c r="D339" s="529"/>
      <c r="E339" s="529"/>
      <c r="F339" s="529"/>
      <c r="G339" s="528"/>
    </row>
    <row r="340" spans="1:10" ht="15" thickBot="1">
      <c r="A340" s="847"/>
      <c r="B340" s="529"/>
      <c r="C340" s="519"/>
      <c r="D340" s="529"/>
      <c r="E340" s="529"/>
      <c r="F340" s="529"/>
      <c r="G340" s="528"/>
    </row>
    <row r="341" spans="1:10" ht="15" thickBot="1"/>
    <row r="342" spans="1:10">
      <c r="A342" s="845" t="s">
        <v>4442</v>
      </c>
      <c r="B342" s="46" t="s">
        <v>4458</v>
      </c>
      <c r="C342" s="46"/>
      <c r="D342" s="46" t="s">
        <v>4460</v>
      </c>
      <c r="E342" s="359"/>
      <c r="F342" s="512" t="s">
        <v>4462</v>
      </c>
      <c r="G342" s="276"/>
      <c r="H342" s="55"/>
      <c r="I342" s="572"/>
      <c r="J342" s="572"/>
    </row>
    <row r="343" spans="1:10">
      <c r="A343" s="846"/>
      <c r="B343" s="46" t="s">
        <v>4459</v>
      </c>
      <c r="C343" s="46"/>
      <c r="D343" s="46" t="s">
        <v>4461</v>
      </c>
      <c r="E343" s="359"/>
      <c r="F343" s="512" t="s">
        <v>4463</v>
      </c>
      <c r="G343" s="528"/>
    </row>
    <row r="344" spans="1:10">
      <c r="A344" s="846"/>
      <c r="B344" s="46" t="s">
        <v>4445</v>
      </c>
      <c r="C344" s="46"/>
      <c r="D344" s="46" t="s">
        <v>4465</v>
      </c>
      <c r="E344" s="359"/>
      <c r="F344" s="512" t="s">
        <v>4464</v>
      </c>
      <c r="G344" s="528"/>
    </row>
    <row r="345" spans="1:10">
      <c r="A345" s="846"/>
      <c r="B345" s="529"/>
      <c r="C345" s="519"/>
      <c r="D345" s="529"/>
      <c r="E345" s="529"/>
      <c r="F345" s="529"/>
      <c r="G345" s="528"/>
    </row>
    <row r="346" spans="1:10">
      <c r="A346" s="846"/>
      <c r="B346" s="529"/>
      <c r="C346" s="519"/>
      <c r="D346" s="529"/>
      <c r="E346" s="529"/>
      <c r="F346" s="529"/>
      <c r="G346" s="528"/>
    </row>
    <row r="347" spans="1:10">
      <c r="A347" s="846"/>
      <c r="B347" s="529"/>
      <c r="C347" s="519"/>
      <c r="D347" s="529"/>
      <c r="E347" s="529"/>
      <c r="F347" s="529"/>
      <c r="G347" s="528"/>
    </row>
    <row r="348" spans="1:10">
      <c r="A348" s="846"/>
      <c r="B348" s="529"/>
      <c r="C348" s="519"/>
      <c r="D348" s="529"/>
      <c r="E348" s="529"/>
      <c r="F348" s="529"/>
      <c r="G348" s="528"/>
    </row>
    <row r="349" spans="1:10">
      <c r="A349" s="846"/>
      <c r="B349" s="529"/>
      <c r="C349" s="519"/>
      <c r="D349" s="529"/>
      <c r="E349" s="529"/>
      <c r="F349" s="529"/>
      <c r="G349" s="528"/>
    </row>
    <row r="350" spans="1:10">
      <c r="A350" s="846"/>
      <c r="B350" s="529"/>
      <c r="C350" s="519"/>
      <c r="D350" s="529"/>
      <c r="E350" s="529"/>
      <c r="F350" s="529"/>
      <c r="G350" s="528"/>
    </row>
    <row r="351" spans="1:10">
      <c r="A351" s="846"/>
      <c r="B351" s="529"/>
      <c r="C351" s="519"/>
      <c r="D351" s="529"/>
      <c r="E351" s="529"/>
      <c r="F351" s="529"/>
      <c r="G351" s="528"/>
    </row>
    <row r="352" spans="1:10" ht="15" thickBot="1">
      <c r="A352" s="847"/>
      <c r="B352" s="529"/>
      <c r="C352" s="519"/>
      <c r="D352" s="529"/>
      <c r="E352" s="529"/>
      <c r="F352" s="529"/>
      <c r="G352" s="528"/>
    </row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429" spans="1:10" ht="36.6">
      <c r="B429" s="848" t="s">
        <v>3614</v>
      </c>
      <c r="C429" s="848"/>
      <c r="D429" s="848"/>
      <c r="E429" s="848"/>
      <c r="F429" s="848"/>
    </row>
    <row r="430" spans="1:10" ht="15" thickBot="1"/>
    <row r="431" spans="1:10" ht="43.2">
      <c r="A431" s="845" t="s">
        <v>3589</v>
      </c>
      <c r="B431" s="529" t="s">
        <v>3596</v>
      </c>
      <c r="C431" s="519" t="s">
        <v>3612</v>
      </c>
      <c r="D431" s="529"/>
      <c r="E431" s="529"/>
      <c r="F431" s="526" t="s">
        <v>3619</v>
      </c>
      <c r="G431" s="520" t="s">
        <v>3613</v>
      </c>
      <c r="H431" s="529"/>
      <c r="I431" s="529"/>
      <c r="J431" s="529"/>
    </row>
    <row r="432" spans="1:10">
      <c r="A432" s="846"/>
      <c r="B432" s="529"/>
      <c r="C432" s="519"/>
      <c r="D432" s="529"/>
      <c r="E432" s="529"/>
      <c r="F432" s="529"/>
    </row>
    <row r="433" spans="1:10">
      <c r="A433" s="846"/>
      <c r="B433" s="529"/>
      <c r="C433" s="519"/>
      <c r="D433" s="529"/>
      <c r="E433" s="529"/>
      <c r="F433" s="529"/>
    </row>
    <row r="434" spans="1:10">
      <c r="A434" s="846"/>
      <c r="B434" s="529"/>
      <c r="C434" s="519"/>
      <c r="D434" s="529"/>
      <c r="E434" s="529"/>
      <c r="F434" s="529"/>
    </row>
    <row r="435" spans="1:10">
      <c r="A435" s="846"/>
      <c r="B435" s="529"/>
      <c r="C435" s="519"/>
      <c r="D435" s="529"/>
      <c r="E435" s="529"/>
      <c r="F435" s="529"/>
    </row>
    <row r="436" spans="1:10">
      <c r="A436" s="846"/>
      <c r="B436" s="529"/>
      <c r="C436" s="519"/>
      <c r="D436" s="529"/>
      <c r="E436" s="529"/>
      <c r="F436" s="529"/>
    </row>
    <row r="437" spans="1:10">
      <c r="A437" s="846"/>
      <c r="B437" s="529"/>
      <c r="C437" s="519"/>
      <c r="D437" s="529"/>
      <c r="E437" s="529"/>
      <c r="F437" s="529"/>
    </row>
    <row r="438" spans="1:10">
      <c r="A438" s="846"/>
      <c r="B438" s="529"/>
      <c r="C438" s="519"/>
      <c r="D438" s="529"/>
      <c r="E438" s="529"/>
      <c r="F438" s="529"/>
    </row>
    <row r="439" spans="1:10">
      <c r="A439" s="846"/>
      <c r="B439" s="529"/>
      <c r="C439" s="519"/>
      <c r="D439" s="529"/>
      <c r="E439" s="529"/>
      <c r="F439" s="529"/>
    </row>
    <row r="440" spans="1:10">
      <c r="A440" s="846"/>
      <c r="B440" s="529"/>
      <c r="C440" s="519"/>
      <c r="D440" s="529"/>
      <c r="E440" s="529"/>
      <c r="F440" s="529"/>
    </row>
    <row r="441" spans="1:10" ht="15" thickBot="1">
      <c r="A441" s="847"/>
      <c r="B441" s="529"/>
      <c r="C441" s="519"/>
      <c r="D441" s="529"/>
      <c r="E441" s="529"/>
      <c r="F441" s="529"/>
    </row>
    <row r="442" spans="1:10" ht="15" thickBot="1"/>
    <row r="443" spans="1:10" ht="43.2">
      <c r="A443" s="845" t="s">
        <v>3595</v>
      </c>
      <c r="B443" s="529" t="s">
        <v>3597</v>
      </c>
      <c r="C443" s="519" t="s">
        <v>3610</v>
      </c>
      <c r="D443" s="529"/>
      <c r="E443" s="529"/>
      <c r="F443" s="526" t="s">
        <v>3611</v>
      </c>
      <c r="G443" s="520" t="s">
        <v>3609</v>
      </c>
      <c r="H443" s="529"/>
      <c r="I443" s="529"/>
      <c r="J443" s="529"/>
    </row>
    <row r="444" spans="1:10">
      <c r="A444" s="846"/>
      <c r="B444" s="529"/>
      <c r="C444" s="519"/>
      <c r="D444" s="529"/>
      <c r="E444" s="529"/>
      <c r="F444" s="529"/>
    </row>
    <row r="445" spans="1:10">
      <c r="A445" s="846"/>
      <c r="B445" s="529"/>
      <c r="C445" s="519"/>
      <c r="D445" s="529"/>
      <c r="E445" s="529"/>
      <c r="F445" s="529"/>
    </row>
    <row r="446" spans="1:10">
      <c r="A446" s="846"/>
      <c r="B446" s="529"/>
      <c r="C446" s="519"/>
      <c r="D446" s="529"/>
      <c r="E446" s="529"/>
      <c r="F446" s="529"/>
    </row>
    <row r="447" spans="1:10">
      <c r="A447" s="846"/>
      <c r="B447" s="529"/>
      <c r="C447" s="519"/>
      <c r="D447" s="529"/>
      <c r="E447" s="529"/>
      <c r="F447" s="529"/>
    </row>
    <row r="448" spans="1:10">
      <c r="A448" s="846"/>
      <c r="B448" s="529"/>
      <c r="C448" s="519"/>
      <c r="D448" s="529"/>
      <c r="E448" s="529"/>
      <c r="F448" s="529"/>
    </row>
    <row r="449" spans="1:10">
      <c r="A449" s="846"/>
      <c r="B449" s="529"/>
      <c r="C449" s="519"/>
      <c r="D449" s="529"/>
      <c r="E449" s="529"/>
      <c r="F449" s="529"/>
    </row>
    <row r="450" spans="1:10">
      <c r="A450" s="846"/>
      <c r="B450" s="529"/>
      <c r="C450" s="519"/>
      <c r="D450" s="529"/>
      <c r="E450" s="529"/>
      <c r="F450" s="529"/>
    </row>
    <row r="451" spans="1:10">
      <c r="A451" s="846"/>
      <c r="B451" s="529"/>
      <c r="C451" s="519"/>
      <c r="D451" s="529"/>
      <c r="E451" s="529"/>
      <c r="F451" s="529"/>
    </row>
    <row r="452" spans="1:10">
      <c r="A452" s="846"/>
      <c r="B452" s="529"/>
      <c r="C452" s="519"/>
      <c r="D452" s="529"/>
      <c r="E452" s="529"/>
      <c r="F452" s="529"/>
    </row>
    <row r="453" spans="1:10" ht="15" thickBot="1">
      <c r="A453" s="847"/>
      <c r="B453" s="529"/>
      <c r="C453" s="519"/>
      <c r="D453" s="529"/>
      <c r="E453" s="529"/>
      <c r="F453" s="529"/>
    </row>
    <row r="454" spans="1:10" ht="15" thickBot="1"/>
    <row r="455" spans="1:10" ht="43.2">
      <c r="A455" s="845" t="s">
        <v>3615</v>
      </c>
      <c r="B455" s="529" t="s">
        <v>3598</v>
      </c>
      <c r="C455" s="519" t="s">
        <v>716</v>
      </c>
      <c r="D455" s="529" t="s">
        <v>718</v>
      </c>
      <c r="E455" s="529"/>
      <c r="F455" s="526" t="s">
        <v>3608</v>
      </c>
      <c r="G455" s="520" t="s">
        <v>3607</v>
      </c>
      <c r="H455" s="529"/>
      <c r="I455" s="529"/>
      <c r="J455" s="529"/>
    </row>
    <row r="456" spans="1:10">
      <c r="A456" s="846"/>
      <c r="B456" s="529"/>
      <c r="C456" s="519"/>
      <c r="D456" s="529"/>
      <c r="E456" s="529"/>
      <c r="F456" s="529"/>
    </row>
    <row r="457" spans="1:10">
      <c r="A457" s="846"/>
      <c r="B457" s="529"/>
      <c r="C457" s="519"/>
      <c r="D457" s="529"/>
      <c r="E457" s="529"/>
      <c r="F457" s="529"/>
    </row>
    <row r="458" spans="1:10">
      <c r="A458" s="846"/>
      <c r="B458" s="529"/>
      <c r="C458" s="519"/>
      <c r="D458" s="529"/>
      <c r="E458" s="529"/>
      <c r="F458" s="529"/>
    </row>
    <row r="459" spans="1:10">
      <c r="A459" s="846"/>
      <c r="B459" s="529"/>
      <c r="C459" s="519"/>
      <c r="D459" s="529"/>
      <c r="E459" s="529"/>
      <c r="F459" s="529"/>
    </row>
    <row r="460" spans="1:10">
      <c r="A460" s="846"/>
      <c r="B460" s="529"/>
      <c r="C460" s="519"/>
      <c r="D460" s="529"/>
      <c r="E460" s="529"/>
      <c r="F460" s="529"/>
    </row>
    <row r="461" spans="1:10">
      <c r="A461" s="846"/>
      <c r="B461" s="529"/>
      <c r="C461" s="519"/>
      <c r="D461" s="529"/>
      <c r="E461" s="529"/>
      <c r="F461" s="529"/>
    </row>
    <row r="462" spans="1:10">
      <c r="A462" s="846"/>
      <c r="B462" s="529"/>
      <c r="C462" s="519"/>
      <c r="D462" s="529"/>
      <c r="E462" s="529"/>
      <c r="F462" s="529"/>
    </row>
    <row r="463" spans="1:10">
      <c r="A463" s="846"/>
      <c r="B463" s="529"/>
      <c r="C463" s="519"/>
      <c r="D463" s="529"/>
      <c r="E463" s="529"/>
      <c r="F463" s="529"/>
    </row>
    <row r="464" spans="1:10">
      <c r="A464" s="846"/>
      <c r="B464" s="529"/>
      <c r="C464" s="519"/>
      <c r="D464" s="529"/>
      <c r="E464" s="529"/>
      <c r="F464" s="529"/>
    </row>
    <row r="465" spans="1:10" ht="15" thickBot="1">
      <c r="A465" s="847"/>
      <c r="B465" s="529"/>
      <c r="C465" s="519"/>
      <c r="D465" s="529"/>
      <c r="E465" s="529"/>
      <c r="F465" s="529"/>
    </row>
    <row r="466" spans="1:10" ht="15" thickBot="1"/>
    <row r="467" spans="1:10" ht="43.2">
      <c r="A467" s="845" t="s">
        <v>3592</v>
      </c>
      <c r="B467" s="529" t="s">
        <v>3599</v>
      </c>
      <c r="C467" s="519" t="s">
        <v>3604</v>
      </c>
      <c r="D467" s="529"/>
      <c r="E467" s="529"/>
      <c r="F467" s="526" t="s">
        <v>3605</v>
      </c>
      <c r="G467" s="520" t="s">
        <v>3606</v>
      </c>
      <c r="H467" s="529"/>
      <c r="I467" s="529"/>
      <c r="J467" s="529"/>
    </row>
    <row r="468" spans="1:10">
      <c r="A468" s="846"/>
      <c r="B468" s="529"/>
      <c r="C468" s="519"/>
      <c r="D468" s="529"/>
      <c r="E468" s="529"/>
      <c r="F468" s="529"/>
    </row>
    <row r="469" spans="1:10">
      <c r="A469" s="846"/>
      <c r="B469" s="529"/>
      <c r="C469" s="519"/>
      <c r="D469" s="529"/>
      <c r="E469" s="529"/>
      <c r="F469" s="529"/>
    </row>
    <row r="470" spans="1:10">
      <c r="A470" s="846"/>
      <c r="B470" s="529"/>
      <c r="C470" s="519"/>
      <c r="D470" s="529"/>
      <c r="E470" s="529"/>
      <c r="F470" s="529"/>
    </row>
    <row r="471" spans="1:10">
      <c r="A471" s="846"/>
      <c r="B471" s="529"/>
      <c r="C471" s="519"/>
      <c r="D471" s="529"/>
      <c r="E471" s="529"/>
      <c r="F471" s="529"/>
    </row>
    <row r="472" spans="1:10">
      <c r="A472" s="846"/>
      <c r="B472" s="529"/>
      <c r="C472" s="519"/>
      <c r="D472" s="529"/>
      <c r="E472" s="529"/>
      <c r="F472" s="529"/>
    </row>
    <row r="473" spans="1:10">
      <c r="A473" s="846"/>
      <c r="B473" s="529"/>
      <c r="C473" s="519"/>
      <c r="D473" s="529"/>
      <c r="E473" s="529"/>
      <c r="F473" s="529"/>
    </row>
    <row r="474" spans="1:10">
      <c r="A474" s="846"/>
      <c r="B474" s="529"/>
      <c r="C474" s="519"/>
      <c r="D474" s="529"/>
      <c r="E474" s="529"/>
      <c r="F474" s="529"/>
    </row>
    <row r="475" spans="1:10">
      <c r="A475" s="846"/>
      <c r="B475" s="529"/>
      <c r="C475" s="519"/>
      <c r="D475" s="529"/>
      <c r="E475" s="529"/>
      <c r="F475" s="529"/>
    </row>
    <row r="476" spans="1:10">
      <c r="A476" s="846"/>
      <c r="B476" s="529"/>
      <c r="C476" s="519"/>
      <c r="D476" s="529"/>
      <c r="E476" s="529"/>
      <c r="F476" s="529"/>
    </row>
    <row r="477" spans="1:10" ht="15" thickBot="1">
      <c r="A477" s="847"/>
    </row>
    <row r="478" spans="1:10" ht="15" thickBot="1"/>
    <row r="479" spans="1:10" ht="43.2">
      <c r="A479" s="845" t="s">
        <v>3590</v>
      </c>
      <c r="B479" s="527" t="s">
        <v>3600</v>
      </c>
      <c r="C479" s="519" t="s">
        <v>3601</v>
      </c>
      <c r="D479" s="529"/>
      <c r="E479" s="529"/>
      <c r="F479" s="526" t="s">
        <v>3603</v>
      </c>
      <c r="G479" s="520" t="s">
        <v>3602</v>
      </c>
      <c r="H479" s="529"/>
      <c r="I479" s="529"/>
      <c r="J479" s="529"/>
    </row>
    <row r="480" spans="1:10">
      <c r="A480" s="846"/>
      <c r="B480" s="529"/>
      <c r="C480" s="519"/>
      <c r="D480" s="529"/>
      <c r="E480" s="529"/>
      <c r="F480" s="529"/>
    </row>
    <row r="481" spans="1:6">
      <c r="A481" s="846"/>
      <c r="B481" s="529"/>
      <c r="C481" s="519"/>
      <c r="D481" s="529"/>
      <c r="E481" s="529"/>
      <c r="F481" s="529"/>
    </row>
    <row r="482" spans="1:6">
      <c r="A482" s="846"/>
      <c r="B482" s="529"/>
      <c r="C482" s="519"/>
      <c r="D482" s="529"/>
      <c r="E482" s="529"/>
      <c r="F482" s="529"/>
    </row>
    <row r="483" spans="1:6">
      <c r="A483" s="846"/>
      <c r="B483" s="529"/>
      <c r="C483" s="519"/>
      <c r="D483" s="529"/>
      <c r="E483" s="529"/>
      <c r="F483" s="529"/>
    </row>
    <row r="484" spans="1:6">
      <c r="A484" s="846"/>
      <c r="B484" s="529"/>
      <c r="C484" s="519"/>
      <c r="D484" s="529"/>
      <c r="E484" s="529"/>
      <c r="F484" s="529"/>
    </row>
    <row r="485" spans="1:6">
      <c r="A485" s="846"/>
      <c r="B485" s="529"/>
      <c r="C485" s="519"/>
      <c r="D485" s="529"/>
      <c r="E485" s="529"/>
      <c r="F485" s="529"/>
    </row>
    <row r="486" spans="1:6">
      <c r="A486" s="846"/>
      <c r="B486" s="529"/>
      <c r="C486" s="519"/>
      <c r="D486" s="529"/>
      <c r="E486" s="529"/>
      <c r="F486" s="529"/>
    </row>
    <row r="487" spans="1:6">
      <c r="A487" s="846"/>
      <c r="B487" s="529"/>
      <c r="C487" s="519"/>
      <c r="D487" s="529"/>
      <c r="E487" s="529"/>
      <c r="F487" s="529"/>
    </row>
    <row r="488" spans="1:6">
      <c r="A488" s="846"/>
      <c r="B488" s="529"/>
      <c r="C488" s="519"/>
      <c r="D488" s="529"/>
      <c r="E488" s="529"/>
      <c r="F488" s="529"/>
    </row>
    <row r="489" spans="1:6" ht="15" thickBot="1">
      <c r="A489" s="847"/>
      <c r="B489" s="529"/>
      <c r="C489" s="519"/>
      <c r="D489" s="529"/>
      <c r="E489" s="529"/>
      <c r="F489" s="529"/>
    </row>
  </sheetData>
  <customSheetViews>
    <customSheetView guid="{BECB173C-2C16-4F55-8FDB-533A566352C8}" hiddenRows="1" hiddenColumns="1">
      <selection activeCell="K1" sqref="K1"/>
      <pageMargins left="0.7" right="0.7" top="0.75" bottom="0.75" header="0.3" footer="0.3"/>
      <pageSetup paperSize="9" orientation="portrait" r:id="rId1"/>
    </customSheetView>
    <customSheetView guid="{C51ED0E6-5FE7-4A01-882A-592CC4B54E23}" showGridLines="0" showRowCol="0" hiddenRows="1" hiddenColumns="1">
      <selection activeCell="A2" sqref="A2:A14"/>
      <pageMargins left="0.7" right="0.7" top="0.75" bottom="0.75" header="0.3" footer="0.3"/>
      <pageSetup paperSize="9" orientation="portrait" r:id="rId2"/>
    </customSheetView>
    <customSheetView guid="{A0E18595-1C25-402E-B28F-C59EA6B1B471}" showGridLines="0" showRowCol="0" hiddenRows="1" hiddenColumns="1">
      <selection activeCell="A2" sqref="A2:A14"/>
      <pageMargins left="0.7" right="0.7" top="0.75" bottom="0.75" header="0.3" footer="0.3"/>
      <pageSetup paperSize="9" orientation="portrait" r:id="rId3"/>
    </customSheetView>
    <customSheetView guid="{3ECB5EF0-3A1B-413E-AB93-C9EB57F92C9F}" showGridLines="0" showRowCol="0" hiddenRows="1" hiddenColumns="1">
      <selection activeCell="A2" sqref="A2:A14"/>
      <pageMargins left="0.7" right="0.7" top="0.75" bottom="0.75" header="0.3" footer="0.3"/>
      <pageSetup paperSize="9" orientation="portrait" r:id="rId4"/>
    </customSheetView>
    <customSheetView guid="{6523165F-DDE6-47C3-981C-749E6E0FE4E3}" showGridLines="0" showRowCol="0" hiddenRows="1" hiddenColumns="1">
      <selection activeCell="A2" sqref="A2:A14"/>
      <pageMargins left="0.7" right="0.7" top="0.75" bottom="0.75" header="0.3" footer="0.3"/>
      <pageSetup paperSize="9" orientation="portrait" r:id="rId5"/>
    </customSheetView>
  </customSheetViews>
  <mergeCells count="35">
    <mergeCell ref="A2:A13"/>
    <mergeCell ref="A246:A256"/>
    <mergeCell ref="G243:G244"/>
    <mergeCell ref="I243:I244"/>
    <mergeCell ref="A15:A26"/>
    <mergeCell ref="A28:A39"/>
    <mergeCell ref="A41:A51"/>
    <mergeCell ref="A54:A65"/>
    <mergeCell ref="A67:A77"/>
    <mergeCell ref="A80:A84"/>
    <mergeCell ref="A93:A103"/>
    <mergeCell ref="A106:A116"/>
    <mergeCell ref="A188:A200"/>
    <mergeCell ref="A258:A268"/>
    <mergeCell ref="A431:A441"/>
    <mergeCell ref="A443:A453"/>
    <mergeCell ref="J243:J244"/>
    <mergeCell ref="A204:A216"/>
    <mergeCell ref="A220:A230"/>
    <mergeCell ref="G220:G221"/>
    <mergeCell ref="H220:H221"/>
    <mergeCell ref="I220:I221"/>
    <mergeCell ref="J220:J221"/>
    <mergeCell ref="A234:A244"/>
    <mergeCell ref="A318:A328"/>
    <mergeCell ref="A270:A280"/>
    <mergeCell ref="A282:A292"/>
    <mergeCell ref="A330:A340"/>
    <mergeCell ref="A342:A352"/>
    <mergeCell ref="A455:A465"/>
    <mergeCell ref="A467:A477"/>
    <mergeCell ref="A479:A489"/>
    <mergeCell ref="B429:F429"/>
    <mergeCell ref="A294:A304"/>
    <mergeCell ref="A306:A316"/>
  </mergeCells>
  <dataValidations count="1">
    <dataValidation type="list" allowBlank="1" showDropDown="1" showInputMessage="1" showErrorMessage="1" sqref="A485:A494 A480:A483 A171:A188 A157:A168 A2 A15 A28 A41 A54 A67 A80 A93 A119:A120 A132:A133 A145:A146 A202:A204 A217:A294 A106 A442:A454 A456:A466 A468:A478 A305:A430">
      <formula1>$A$2:$A$494</formula1>
    </dataValidation>
  </dataValidations>
  <hyperlinks>
    <hyperlink ref="F2" r:id="rId6"/>
    <hyperlink ref="F3" r:id="rId7"/>
    <hyperlink ref="F12" r:id="rId8"/>
    <hyperlink ref="F13" r:id="rId9" display="s.zoratto@gabrielle.fayap.com"/>
    <hyperlink ref="F25" r:id="rId10"/>
    <hyperlink ref="F41" r:id="rId11"/>
    <hyperlink ref="F64" r:id="rId12"/>
    <hyperlink ref="F65" r:id="rId13"/>
    <hyperlink ref="F54" r:id="rId14"/>
    <hyperlink ref="F4" r:id="rId15"/>
    <hyperlink ref="F7" r:id="rId16"/>
    <hyperlink ref="F28" r:id="rId17"/>
    <hyperlink ref="F39" r:id="rId18"/>
    <hyperlink ref="F59" r:id="rId19"/>
    <hyperlink ref="F129" r:id="rId20"/>
    <hyperlink ref="F183" r:id="rId21"/>
    <hyperlink ref="F67" r:id="rId22"/>
    <hyperlink ref="F68" r:id="rId23"/>
    <hyperlink ref="F69" r:id="rId24"/>
    <hyperlink ref="F26" r:id="rId25"/>
    <hyperlink ref="F20" r:id="rId26"/>
    <hyperlink ref="F18" r:id="rId27"/>
    <hyperlink ref="F46" r:id="rId28"/>
    <hyperlink ref="F199" r:id="rId29"/>
    <hyperlink ref="F168" r:id="rId30"/>
    <hyperlink ref="F11" r:id="rId31"/>
    <hyperlink ref="F51" r:id="rId32"/>
    <hyperlink ref="F42" r:id="rId33"/>
    <hyperlink ref="F200" r:id="rId34"/>
    <hyperlink ref="F15" r:id="rId35"/>
    <hyperlink ref="F216" r:id="rId36"/>
    <hyperlink ref="F188" r:id="rId37"/>
    <hyperlink ref="F106" r:id="rId38"/>
    <hyperlink ref="F29" r:id="rId39"/>
    <hyperlink ref="F220" r:id="rId40"/>
    <hyperlink ref="F221" r:id="rId41"/>
    <hyperlink ref="F204" r:id="rId42"/>
    <hyperlink ref="F205" r:id="rId43"/>
    <hyperlink ref="F215" r:id="rId44"/>
    <hyperlink ref="F16" r:id="rId45"/>
    <hyperlink ref="F246" r:id="rId46"/>
    <hyperlink ref="F244" r:id="rId47"/>
    <hyperlink ref="F90" r:id="rId48"/>
    <hyperlink ref="F91" r:id="rId49"/>
    <hyperlink ref="F32" r:id="rId50"/>
    <hyperlink ref="F206" r:id="rId51"/>
    <hyperlink ref="F207" r:id="rId52"/>
    <hyperlink ref="F19" r:id="rId53"/>
    <hyperlink ref="F17" r:id="rId54"/>
    <hyperlink ref="F184" r:id="rId55"/>
    <hyperlink ref="F243" r:id="rId56"/>
    <hyperlink ref="F234" r:id="rId57" display="js.p@technilec-be.fr"/>
    <hyperlink ref="F258" r:id="rId58"/>
    <hyperlink ref="F189" r:id="rId59"/>
    <hyperlink ref="F6" r:id="rId60"/>
    <hyperlink ref="F5" r:id="rId61"/>
    <hyperlink ref="F33" r:id="rId62"/>
    <hyperlink ref="F81" r:id="rId63"/>
    <hyperlink ref="F172" r:id="rId64"/>
    <hyperlink ref="F247" r:id="rId65"/>
    <hyperlink ref="F259" r:id="rId66"/>
    <hyperlink ref="F44" r:id="rId67"/>
    <hyperlink ref="F306" r:id="rId68" display="mailto:contact@bemv.fr"/>
    <hyperlink ref="F294" r:id="rId69"/>
    <hyperlink ref="F282" r:id="rId70"/>
    <hyperlink ref="F270" r:id="rId71"/>
    <hyperlink ref="F315" r:id="rId72"/>
    <hyperlink ref="F279" r:id="rId73"/>
    <hyperlink ref="F318" r:id="rId74"/>
    <hyperlink ref="F173" r:id="rId75"/>
    <hyperlink ref="F479" r:id="rId76"/>
    <hyperlink ref="F467" r:id="rId77"/>
    <hyperlink ref="F455" r:id="rId78"/>
    <hyperlink ref="F443" r:id="rId79"/>
    <hyperlink ref="F431" r:id="rId80"/>
    <hyperlink ref="F295" r:id="rId81"/>
  </hyperlinks>
  <pageMargins left="0.7" right="0.7" top="0.75" bottom="0.75" header="0.3" footer="0.3"/>
  <pageSetup paperSize="9" orientation="portrait" r:id="rId82"/>
  <drawing r:id="rId8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4.4"/>
  <sheetData/>
  <customSheetViews>
    <customSheetView guid="{BECB173C-2C16-4F55-8FDB-533A566352C8}" state="hidden">
      <pageMargins left="0.7" right="0.7" top="0.75" bottom="0.75" header="0.3" footer="0.3"/>
    </customSheetView>
    <customSheetView guid="{C51ED0E6-5FE7-4A01-882A-592CC4B54E23}" state="hidden">
      <pageMargins left="0.7" right="0.7" top="0.75" bottom="0.75" header="0.3" footer="0.3"/>
    </customSheetView>
    <customSheetView guid="{A0E18595-1C25-402E-B28F-C59EA6B1B471}" state="hidden">
      <pageMargins left="0.7" right="0.7" top="0.75" bottom="0.75" header="0.3" footer="0.3"/>
    </customSheetView>
    <customSheetView guid="{3ECB5EF0-3A1B-413E-AB93-C9EB57F92C9F}" state="hidden">
      <pageMargins left="0.7" right="0.7" top="0.75" bottom="0.75" header="0.3" footer="0.3"/>
    </customSheetView>
    <customSheetView guid="{6523165F-DDE6-47C3-981C-749E6E0FE4E3}" state="hidden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4.4"/>
  <sheetData/>
  <customSheetViews>
    <customSheetView guid="{BECB173C-2C16-4F55-8FDB-533A566352C8}" state="hidden">
      <pageMargins left="0.7" right="0.7" top="0.75" bottom="0.75" header="0.3" footer="0.3"/>
    </customSheetView>
    <customSheetView guid="{C51ED0E6-5FE7-4A01-882A-592CC4B54E23}" state="hidden">
      <pageMargins left="0.7" right="0.7" top="0.75" bottom="0.75" header="0.3" footer="0.3"/>
    </customSheetView>
    <customSheetView guid="{A0E18595-1C25-402E-B28F-C59EA6B1B471}" state="hidden">
      <pageMargins left="0.7" right="0.7" top="0.75" bottom="0.75" header="0.3" footer="0.3"/>
    </customSheetView>
    <customSheetView guid="{3ECB5EF0-3A1B-413E-AB93-C9EB57F92C9F}" state="hidden">
      <pageMargins left="0.7" right="0.7" top="0.75" bottom="0.75" header="0.3" footer="0.3"/>
    </customSheetView>
    <customSheetView guid="{6523165F-DDE6-47C3-981C-749E6E0FE4E3}" state="hidden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4.4"/>
  <sheetData/>
  <customSheetViews>
    <customSheetView guid="{BECB173C-2C16-4F55-8FDB-533A566352C8}" state="hidden">
      <pageMargins left="0.7" right="0.7" top="0.75" bottom="0.75" header="0.3" footer="0.3"/>
    </customSheetView>
    <customSheetView guid="{C51ED0E6-5FE7-4A01-882A-592CC4B54E23}" state="hidden">
      <pageMargins left="0.7" right="0.7" top="0.75" bottom="0.75" header="0.3" footer="0.3"/>
    </customSheetView>
    <customSheetView guid="{A0E18595-1C25-402E-B28F-C59EA6B1B471}" state="hidden">
      <pageMargins left="0.7" right="0.7" top="0.75" bottom="0.75" header="0.3" footer="0.3"/>
    </customSheetView>
    <customSheetView guid="{3ECB5EF0-3A1B-413E-AB93-C9EB57F92C9F}" state="hidden">
      <pageMargins left="0.7" right="0.7" top="0.75" bottom="0.75" header="0.3" footer="0.3"/>
    </customSheetView>
    <customSheetView guid="{6523165F-DDE6-47C3-981C-749E6E0FE4E3}" state="hidden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4.4"/>
  <sheetData/>
  <customSheetViews>
    <customSheetView guid="{BECB173C-2C16-4F55-8FDB-533A566352C8}" state="hidden">
      <pageMargins left="0.7" right="0.7" top="0.75" bottom="0.75" header="0.3" footer="0.3"/>
    </customSheetView>
    <customSheetView guid="{C51ED0E6-5FE7-4A01-882A-592CC4B54E23}" state="hidden">
      <pageMargins left="0.7" right="0.7" top="0.75" bottom="0.75" header="0.3" footer="0.3"/>
    </customSheetView>
    <customSheetView guid="{A0E18595-1C25-402E-B28F-C59EA6B1B471}" state="hidden">
      <pageMargins left="0.7" right="0.7" top="0.75" bottom="0.75" header="0.3" footer="0.3"/>
    </customSheetView>
    <customSheetView guid="{3ECB5EF0-3A1B-413E-AB93-C9EB57F92C9F}" state="hidden">
      <pageMargins left="0.7" right="0.7" top="0.75" bottom="0.75" header="0.3" footer="0.3"/>
    </customSheetView>
    <customSheetView guid="{6523165F-DDE6-47C3-981C-749E6E0FE4E3}" state="hidden">
      <pageMargins left="0.7" right="0.7" top="0.75" bottom="0.75" header="0.3" footer="0.3"/>
    </customSheetView>
  </customSheetView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LEPM"/>
  <dimension ref="A1:O33"/>
  <sheetViews>
    <sheetView workbookViewId="0"/>
  </sheetViews>
  <sheetFormatPr baseColWidth="10" defaultRowHeight="14.4"/>
  <cols>
    <col min="1" max="1" width="25.77734375" style="363" customWidth="1"/>
    <col min="2" max="6" width="8.77734375" style="613" customWidth="1"/>
    <col min="7" max="7" width="8.77734375" style="363" customWidth="1"/>
    <col min="8" max="8" width="25.77734375" style="363" customWidth="1"/>
    <col min="9" max="15" width="8.77734375" style="613" customWidth="1"/>
    <col min="16" max="16384" width="11.5546875" style="363"/>
  </cols>
  <sheetData>
    <row r="1" spans="1:13">
      <c r="A1" s="363" t="s">
        <v>25</v>
      </c>
      <c r="B1" s="613">
        <v>2</v>
      </c>
      <c r="C1" s="613">
        <v>2</v>
      </c>
      <c r="D1" s="613">
        <v>8</v>
      </c>
      <c r="E1" s="613">
        <v>11</v>
      </c>
      <c r="F1" s="613">
        <v>13</v>
      </c>
      <c r="H1" s="363" t="s">
        <v>7</v>
      </c>
      <c r="I1" s="613">
        <v>2</v>
      </c>
      <c r="J1" s="613">
        <v>2</v>
      </c>
      <c r="K1" s="613">
        <v>8</v>
      </c>
      <c r="L1" s="613">
        <v>11</v>
      </c>
      <c r="M1" s="613">
        <v>13</v>
      </c>
    </row>
    <row r="2" spans="1:13">
      <c r="A2" s="363" t="s">
        <v>45</v>
      </c>
      <c r="B2" s="613">
        <v>15</v>
      </c>
      <c r="C2" s="613">
        <v>15</v>
      </c>
      <c r="D2" s="613">
        <v>20</v>
      </c>
      <c r="E2" s="613">
        <v>25</v>
      </c>
      <c r="F2" s="613">
        <v>26</v>
      </c>
      <c r="H2" s="363" t="s">
        <v>2290</v>
      </c>
      <c r="I2" s="613">
        <v>15</v>
      </c>
      <c r="J2" s="613">
        <v>15</v>
      </c>
      <c r="K2" s="613">
        <v>20</v>
      </c>
      <c r="L2" s="613">
        <v>25</v>
      </c>
      <c r="M2" s="613">
        <v>26</v>
      </c>
    </row>
    <row r="3" spans="1:13">
      <c r="A3" s="363" t="s">
        <v>125</v>
      </c>
      <c r="B3" s="613">
        <v>28</v>
      </c>
      <c r="C3" s="613">
        <v>28</v>
      </c>
      <c r="D3" s="613">
        <v>32</v>
      </c>
      <c r="E3" s="613">
        <v>38</v>
      </c>
      <c r="F3" s="613">
        <v>39</v>
      </c>
      <c r="H3" s="363" t="s">
        <v>25</v>
      </c>
      <c r="I3" s="613">
        <v>28</v>
      </c>
      <c r="J3" s="613">
        <v>28</v>
      </c>
      <c r="K3" s="613">
        <v>32</v>
      </c>
      <c r="L3" s="613">
        <v>38</v>
      </c>
      <c r="M3" s="613">
        <v>39</v>
      </c>
    </row>
    <row r="4" spans="1:13">
      <c r="A4" s="363" t="s">
        <v>3385</v>
      </c>
      <c r="B4" s="613">
        <v>41</v>
      </c>
      <c r="C4" s="613">
        <v>41</v>
      </c>
      <c r="D4" s="613">
        <v>47</v>
      </c>
      <c r="E4" s="613">
        <v>51</v>
      </c>
      <c r="F4" s="613">
        <v>51</v>
      </c>
      <c r="H4" s="363" t="s">
        <v>35</v>
      </c>
      <c r="I4" s="613">
        <v>41</v>
      </c>
      <c r="J4" s="613">
        <v>41</v>
      </c>
      <c r="K4" s="613">
        <v>46</v>
      </c>
      <c r="L4" s="613">
        <v>51</v>
      </c>
      <c r="M4" s="613">
        <v>51</v>
      </c>
    </row>
    <row r="5" spans="1:13">
      <c r="A5" s="363" t="s">
        <v>3247</v>
      </c>
      <c r="B5" s="613">
        <v>54</v>
      </c>
      <c r="C5" s="613">
        <v>54</v>
      </c>
      <c r="D5" s="613">
        <v>60</v>
      </c>
      <c r="E5" s="613">
        <v>64</v>
      </c>
      <c r="F5" s="613">
        <v>65</v>
      </c>
      <c r="H5" s="363" t="s">
        <v>45</v>
      </c>
      <c r="I5" s="613">
        <v>54</v>
      </c>
      <c r="J5" s="613">
        <v>54</v>
      </c>
      <c r="K5" s="613">
        <v>60</v>
      </c>
      <c r="L5" s="613">
        <v>64</v>
      </c>
      <c r="M5" s="613">
        <v>65</v>
      </c>
    </row>
    <row r="6" spans="1:13">
      <c r="A6" s="363" t="s">
        <v>3386</v>
      </c>
      <c r="B6" s="613">
        <v>67</v>
      </c>
      <c r="C6" s="613">
        <v>67</v>
      </c>
      <c r="D6" s="613">
        <v>76</v>
      </c>
      <c r="E6" s="613">
        <v>77</v>
      </c>
      <c r="F6" s="613">
        <v>77</v>
      </c>
      <c r="H6" s="363" t="s">
        <v>60</v>
      </c>
      <c r="I6" s="613">
        <v>67</v>
      </c>
      <c r="J6" s="613">
        <v>67</v>
      </c>
      <c r="K6" s="613">
        <v>69</v>
      </c>
      <c r="L6" s="613">
        <v>77</v>
      </c>
      <c r="M6" s="613">
        <v>77</v>
      </c>
    </row>
    <row r="7" spans="1:13">
      <c r="A7" s="363" t="s">
        <v>3387</v>
      </c>
      <c r="B7" s="613">
        <v>80</v>
      </c>
      <c r="C7" s="613">
        <v>80</v>
      </c>
      <c r="D7" s="613">
        <v>86</v>
      </c>
      <c r="E7" s="613">
        <v>89</v>
      </c>
      <c r="F7" s="613">
        <v>90</v>
      </c>
      <c r="H7" s="363" t="s">
        <v>4444</v>
      </c>
      <c r="I7" s="613">
        <v>80</v>
      </c>
      <c r="J7" s="613">
        <v>80</v>
      </c>
      <c r="K7" s="613">
        <v>84</v>
      </c>
      <c r="L7" s="613">
        <v>90</v>
      </c>
      <c r="M7" s="613">
        <v>91</v>
      </c>
    </row>
    <row r="8" spans="1:13">
      <c r="A8" s="363" t="s">
        <v>3388</v>
      </c>
      <c r="B8" s="613">
        <v>93</v>
      </c>
      <c r="C8" s="613">
        <v>93</v>
      </c>
      <c r="D8" s="613">
        <v>101</v>
      </c>
      <c r="E8" s="613">
        <v>102</v>
      </c>
      <c r="F8" s="613">
        <v>103</v>
      </c>
      <c r="H8" s="363" t="s">
        <v>62</v>
      </c>
      <c r="I8" s="613">
        <v>93</v>
      </c>
      <c r="J8" s="613">
        <v>93</v>
      </c>
      <c r="K8" s="613">
        <v>93</v>
      </c>
      <c r="L8" s="613">
        <v>103</v>
      </c>
      <c r="M8" s="613">
        <v>103</v>
      </c>
    </row>
    <row r="9" spans="1:13">
      <c r="A9" s="363" t="s">
        <v>3389</v>
      </c>
      <c r="B9" s="613">
        <v>106</v>
      </c>
      <c r="C9" s="613">
        <v>106</v>
      </c>
      <c r="D9" s="613">
        <v>114</v>
      </c>
      <c r="E9" s="613">
        <v>115</v>
      </c>
      <c r="F9" s="613">
        <v>116</v>
      </c>
      <c r="H9" s="363" t="s">
        <v>70</v>
      </c>
      <c r="I9" s="613">
        <v>106</v>
      </c>
      <c r="J9" s="613">
        <v>106</v>
      </c>
      <c r="K9" s="613">
        <v>106</v>
      </c>
      <c r="L9" s="613">
        <v>116</v>
      </c>
      <c r="M9" s="613">
        <v>116</v>
      </c>
    </row>
    <row r="10" spans="1:13">
      <c r="A10" s="363" t="s">
        <v>3368</v>
      </c>
      <c r="B10" s="613">
        <v>119</v>
      </c>
      <c r="C10" s="613">
        <v>119</v>
      </c>
      <c r="D10" s="613">
        <v>127</v>
      </c>
      <c r="E10" s="613">
        <v>128</v>
      </c>
      <c r="F10" s="613">
        <v>129</v>
      </c>
      <c r="H10" s="363" t="s">
        <v>126</v>
      </c>
      <c r="I10" s="613">
        <v>119</v>
      </c>
      <c r="L10" s="613">
        <v>129</v>
      </c>
      <c r="M10" s="613">
        <v>129</v>
      </c>
    </row>
    <row r="11" spans="1:13">
      <c r="A11" s="363" t="s">
        <v>3629</v>
      </c>
      <c r="B11" s="613">
        <v>132</v>
      </c>
      <c r="C11" s="613">
        <v>132</v>
      </c>
      <c r="D11" s="613">
        <v>140</v>
      </c>
      <c r="E11" s="613">
        <v>141</v>
      </c>
      <c r="F11" s="613">
        <v>142</v>
      </c>
      <c r="H11" s="363" t="s">
        <v>658</v>
      </c>
      <c r="I11" s="613">
        <v>132</v>
      </c>
      <c r="L11" s="613">
        <v>142</v>
      </c>
      <c r="M11" s="613">
        <v>142</v>
      </c>
    </row>
    <row r="12" spans="1:13">
      <c r="A12" s="363" t="s">
        <v>3542</v>
      </c>
      <c r="B12" s="613">
        <v>145</v>
      </c>
      <c r="C12" s="613">
        <v>145</v>
      </c>
      <c r="D12" s="613">
        <v>153</v>
      </c>
      <c r="E12" s="613">
        <v>154</v>
      </c>
      <c r="F12" s="613">
        <v>155</v>
      </c>
      <c r="H12" s="363" t="s">
        <v>77</v>
      </c>
      <c r="I12" s="613">
        <v>145</v>
      </c>
      <c r="L12" s="613">
        <v>155</v>
      </c>
      <c r="M12" s="613">
        <v>155</v>
      </c>
    </row>
    <row r="13" spans="1:13">
      <c r="A13" s="363" t="s">
        <v>3540</v>
      </c>
      <c r="B13" s="613">
        <v>158</v>
      </c>
      <c r="C13" s="613">
        <v>158</v>
      </c>
      <c r="D13" s="613">
        <v>166</v>
      </c>
      <c r="E13" s="613">
        <v>167</v>
      </c>
      <c r="F13" s="613">
        <v>168</v>
      </c>
      <c r="H13" s="363" t="s">
        <v>128</v>
      </c>
      <c r="I13" s="613">
        <v>157</v>
      </c>
      <c r="L13" s="613">
        <v>167</v>
      </c>
      <c r="M13" s="613">
        <v>168</v>
      </c>
    </row>
    <row r="14" spans="1:13">
      <c r="A14" s="363" t="s">
        <v>70</v>
      </c>
      <c r="B14" s="613">
        <v>171</v>
      </c>
      <c r="C14" s="613">
        <v>171</v>
      </c>
      <c r="D14" s="613">
        <v>179</v>
      </c>
      <c r="E14" s="613">
        <v>180</v>
      </c>
      <c r="F14" s="613">
        <v>181</v>
      </c>
      <c r="H14" s="363" t="s">
        <v>127</v>
      </c>
      <c r="I14" s="613">
        <v>172</v>
      </c>
      <c r="L14" s="613">
        <v>183</v>
      </c>
      <c r="M14" s="613">
        <v>184</v>
      </c>
    </row>
    <row r="15" spans="1:13">
      <c r="A15" s="363" t="s">
        <v>251</v>
      </c>
      <c r="B15" s="613">
        <v>184</v>
      </c>
      <c r="C15" s="613">
        <v>184</v>
      </c>
      <c r="D15" s="613">
        <v>192</v>
      </c>
      <c r="E15" s="613">
        <v>193</v>
      </c>
      <c r="F15" s="613">
        <v>194</v>
      </c>
      <c r="H15" s="363" t="s">
        <v>715</v>
      </c>
      <c r="I15" s="613">
        <v>188</v>
      </c>
      <c r="L15" s="613">
        <v>199</v>
      </c>
      <c r="M15" s="613">
        <v>200</v>
      </c>
    </row>
    <row r="16" spans="1:13">
      <c r="B16" s="613">
        <v>234</v>
      </c>
      <c r="H16" s="363" t="s">
        <v>2258</v>
      </c>
      <c r="I16" s="613">
        <v>204</v>
      </c>
      <c r="J16" s="613">
        <v>204</v>
      </c>
      <c r="K16" s="613">
        <v>207</v>
      </c>
      <c r="L16" s="613">
        <v>215</v>
      </c>
      <c r="M16" s="613">
        <v>216</v>
      </c>
    </row>
    <row r="17" spans="8:15">
      <c r="H17" s="363" t="s">
        <v>251</v>
      </c>
      <c r="I17" s="613">
        <v>220</v>
      </c>
      <c r="N17" s="613">
        <v>220</v>
      </c>
      <c r="O17" s="613">
        <v>221</v>
      </c>
    </row>
    <row r="18" spans="8:15">
      <c r="H18" s="363" t="s">
        <v>3247</v>
      </c>
      <c r="I18" s="613">
        <v>234</v>
      </c>
      <c r="J18" s="613">
        <v>234</v>
      </c>
      <c r="K18" s="613">
        <v>234</v>
      </c>
      <c r="L18" s="613">
        <v>243</v>
      </c>
      <c r="M18" s="613">
        <v>244</v>
      </c>
    </row>
    <row r="19" spans="8:15">
      <c r="H19" s="363" t="s">
        <v>3368</v>
      </c>
      <c r="I19" s="613">
        <v>246</v>
      </c>
      <c r="J19" s="613">
        <v>246</v>
      </c>
      <c r="K19" s="613">
        <v>247</v>
      </c>
    </row>
    <row r="20" spans="8:15">
      <c r="H20" s="363" t="s">
        <v>3352</v>
      </c>
      <c r="I20" s="613">
        <v>258</v>
      </c>
      <c r="J20" s="613">
        <v>258</v>
      </c>
      <c r="K20" s="613">
        <v>258</v>
      </c>
    </row>
    <row r="21" spans="8:15">
      <c r="H21" s="363" t="s">
        <v>3547</v>
      </c>
      <c r="I21" s="613">
        <v>270</v>
      </c>
      <c r="J21" s="613">
        <v>270</v>
      </c>
      <c r="K21" s="613">
        <v>270</v>
      </c>
      <c r="L21" s="613">
        <v>279</v>
      </c>
      <c r="M21" s="613">
        <v>280</v>
      </c>
    </row>
    <row r="22" spans="8:15">
      <c r="H22" s="363" t="s">
        <v>3540</v>
      </c>
      <c r="I22" s="613">
        <v>282</v>
      </c>
      <c r="J22" s="613">
        <v>282</v>
      </c>
      <c r="K22" s="613">
        <v>283</v>
      </c>
      <c r="L22" s="613">
        <v>291</v>
      </c>
      <c r="M22" s="613">
        <v>292</v>
      </c>
    </row>
    <row r="23" spans="8:15">
      <c r="H23" s="363" t="s">
        <v>3541</v>
      </c>
      <c r="I23" s="613">
        <v>294</v>
      </c>
      <c r="J23" s="613">
        <v>294</v>
      </c>
      <c r="K23" s="613">
        <v>295</v>
      </c>
      <c r="L23" s="613">
        <v>304</v>
      </c>
      <c r="M23" s="613">
        <v>304</v>
      </c>
    </row>
    <row r="24" spans="8:15">
      <c r="H24" s="363" t="s">
        <v>3542</v>
      </c>
      <c r="I24" s="613">
        <v>306</v>
      </c>
      <c r="J24" s="613">
        <v>306</v>
      </c>
      <c r="K24" s="613">
        <v>306</v>
      </c>
      <c r="L24" s="613">
        <v>315</v>
      </c>
      <c r="M24" s="613">
        <v>316</v>
      </c>
    </row>
    <row r="25" spans="8:15">
      <c r="H25" s="363" t="s">
        <v>3575</v>
      </c>
      <c r="I25" s="613">
        <v>318</v>
      </c>
      <c r="J25" s="613">
        <v>318</v>
      </c>
      <c r="K25" s="613">
        <v>318</v>
      </c>
    </row>
    <row r="26" spans="8:15">
      <c r="H26" s="363" t="s">
        <v>4438</v>
      </c>
      <c r="I26" s="613">
        <v>330</v>
      </c>
      <c r="J26" s="613">
        <v>330</v>
      </c>
      <c r="K26" s="613">
        <v>333</v>
      </c>
    </row>
    <row r="27" spans="8:15">
      <c r="H27" s="363" t="s">
        <v>4442</v>
      </c>
      <c r="I27" s="613">
        <v>342</v>
      </c>
      <c r="J27" s="613">
        <v>342</v>
      </c>
      <c r="K27" s="613">
        <v>344</v>
      </c>
    </row>
    <row r="28" spans="8:15">
      <c r="H28" s="363" t="s">
        <v>3589</v>
      </c>
      <c r="I28" s="613">
        <v>431</v>
      </c>
    </row>
    <row r="29" spans="8:15">
      <c r="H29" s="363" t="s">
        <v>3595</v>
      </c>
      <c r="I29" s="613">
        <v>443</v>
      </c>
    </row>
    <row r="30" spans="8:15">
      <c r="H30" s="363" t="s">
        <v>3615</v>
      </c>
      <c r="I30" s="613">
        <v>455</v>
      </c>
    </row>
    <row r="31" spans="8:15">
      <c r="H31" s="363" t="s">
        <v>3592</v>
      </c>
      <c r="I31" s="613">
        <v>467</v>
      </c>
    </row>
    <row r="32" spans="8:15">
      <c r="H32" s="363" t="s">
        <v>3590</v>
      </c>
      <c r="I32" s="613">
        <v>479</v>
      </c>
    </row>
    <row r="33" spans="9:9">
      <c r="I33" s="613">
        <v>529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95">
    <tabColor rgb="FFFFFF00"/>
  </sheetPr>
  <dimension ref="A1:N406"/>
  <sheetViews>
    <sheetView zoomScale="85" zoomScaleNormal="85" workbookViewId="0"/>
  </sheetViews>
  <sheetFormatPr baseColWidth="10" defaultColWidth="11.44140625" defaultRowHeight="14.4"/>
  <cols>
    <col min="1" max="1" width="18.33203125" style="372" customWidth="1"/>
    <col min="2" max="2" width="31.44140625" style="5" bestFit="1" customWidth="1"/>
    <col min="3" max="5" width="20.6640625" style="5" customWidth="1"/>
    <col min="6" max="6" width="46.6640625" style="5" bestFit="1" customWidth="1"/>
    <col min="7" max="7" width="31.5546875" style="5" customWidth="1"/>
    <col min="8" max="9" width="15.5546875" style="5" customWidth="1"/>
    <col min="10" max="10" width="29.88671875" style="5" bestFit="1" customWidth="1"/>
    <col min="11" max="11" width="11.44140625" style="5"/>
    <col min="12" max="13" width="11.44140625" style="5" customWidth="1"/>
    <col min="14" max="16384" width="11.44140625" style="5"/>
  </cols>
  <sheetData>
    <row r="1" spans="1:14" s="375" customFormat="1" ht="48.75" customHeight="1" thickBot="1">
      <c r="A1" s="373" t="s">
        <v>3364</v>
      </c>
      <c r="B1" s="374" t="s">
        <v>11</v>
      </c>
      <c r="C1" s="374" t="s">
        <v>81</v>
      </c>
      <c r="D1" s="374" t="s">
        <v>80</v>
      </c>
      <c r="E1" s="374" t="s">
        <v>2</v>
      </c>
      <c r="F1" s="374" t="s">
        <v>82</v>
      </c>
      <c r="G1" s="374" t="s">
        <v>4</v>
      </c>
      <c r="H1" s="374" t="s">
        <v>3252</v>
      </c>
      <c r="I1" s="374" t="s">
        <v>706</v>
      </c>
      <c r="J1" s="575" t="s">
        <v>727</v>
      </c>
    </row>
    <row r="2" spans="1:14" s="51" customFormat="1" ht="30" customHeight="1">
      <c r="A2" s="864" t="s">
        <v>25</v>
      </c>
      <c r="B2" s="248" t="s">
        <v>3414</v>
      </c>
      <c r="C2" s="239" t="s">
        <v>3391</v>
      </c>
      <c r="D2" s="239" t="s">
        <v>3392</v>
      </c>
      <c r="E2" s="239" t="s">
        <v>3393</v>
      </c>
      <c r="F2" s="250" t="s">
        <v>3394</v>
      </c>
      <c r="G2" s="237" t="s">
        <v>4473</v>
      </c>
      <c r="H2" s="48" t="s">
        <v>4472</v>
      </c>
      <c r="I2" s="49"/>
      <c r="J2" s="522" t="s">
        <v>3533</v>
      </c>
      <c r="K2" s="522"/>
      <c r="L2" s="522"/>
      <c r="M2" s="540" t="s">
        <v>4474</v>
      </c>
      <c r="N2" s="540" t="s">
        <v>4475</v>
      </c>
    </row>
    <row r="3" spans="1:14" ht="15" customHeight="1">
      <c r="A3" s="865"/>
      <c r="B3" s="228" t="s">
        <v>3390</v>
      </c>
      <c r="C3" s="18" t="s">
        <v>3417</v>
      </c>
      <c r="D3" s="18" t="s">
        <v>3397</v>
      </c>
      <c r="E3" s="20" t="s">
        <v>3393</v>
      </c>
      <c r="F3" s="242" t="s">
        <v>3398</v>
      </c>
      <c r="G3" s="4"/>
    </row>
    <row r="4" spans="1:14" ht="15" customHeight="1">
      <c r="A4" s="865"/>
      <c r="B4" s="228" t="s">
        <v>3395</v>
      </c>
      <c r="C4" s="18" t="s">
        <v>3396</v>
      </c>
      <c r="D4" s="18" t="s">
        <v>3415</v>
      </c>
      <c r="E4" s="20" t="s">
        <v>83</v>
      </c>
      <c r="F4" s="242" t="s">
        <v>3416</v>
      </c>
      <c r="G4" s="4"/>
    </row>
    <row r="5" spans="1:14" ht="15" customHeight="1">
      <c r="A5" s="865"/>
      <c r="B5" s="228" t="s">
        <v>3399</v>
      </c>
      <c r="C5" s="18" t="s">
        <v>3418</v>
      </c>
      <c r="D5" s="18" t="s">
        <v>3400</v>
      </c>
      <c r="E5" s="20" t="s">
        <v>3393</v>
      </c>
      <c r="F5" s="242" t="s">
        <v>3401</v>
      </c>
    </row>
    <row r="6" spans="1:14" ht="15" customHeight="1">
      <c r="A6" s="865"/>
      <c r="B6" s="228" t="s">
        <v>3402</v>
      </c>
      <c r="C6" s="18" t="s">
        <v>3403</v>
      </c>
      <c r="D6" s="18" t="s">
        <v>3404</v>
      </c>
      <c r="E6" s="20" t="s">
        <v>3393</v>
      </c>
      <c r="F6" s="242" t="s">
        <v>3405</v>
      </c>
    </row>
    <row r="7" spans="1:14" ht="15" customHeight="1">
      <c r="A7" s="865"/>
      <c r="B7" s="228" t="s">
        <v>83</v>
      </c>
      <c r="C7" s="18" t="s">
        <v>83</v>
      </c>
      <c r="D7" s="18" t="s">
        <v>83</v>
      </c>
      <c r="E7" s="20" t="s">
        <v>83</v>
      </c>
      <c r="F7" s="242" t="s">
        <v>83</v>
      </c>
    </row>
    <row r="8" spans="1:14" ht="15" customHeight="1">
      <c r="A8" s="865"/>
      <c r="B8" s="228" t="s">
        <v>83</v>
      </c>
      <c r="C8" s="18" t="s">
        <v>83</v>
      </c>
      <c r="D8" s="18" t="s">
        <v>83</v>
      </c>
      <c r="E8" s="20" t="s">
        <v>83</v>
      </c>
      <c r="F8" s="242" t="s">
        <v>83</v>
      </c>
    </row>
    <row r="9" spans="1:14" ht="16.5" customHeight="1">
      <c r="A9" s="865"/>
      <c r="B9" s="3" t="s">
        <v>83</v>
      </c>
      <c r="C9" s="3" t="s">
        <v>83</v>
      </c>
      <c r="D9" s="3" t="s">
        <v>83</v>
      </c>
      <c r="E9" s="3" t="s">
        <v>83</v>
      </c>
      <c r="F9" s="243" t="s">
        <v>83</v>
      </c>
    </row>
    <row r="10" spans="1:14" ht="15" customHeight="1">
      <c r="A10" s="865"/>
      <c r="B10" s="3" t="s">
        <v>83</v>
      </c>
      <c r="C10" s="3" t="s">
        <v>83</v>
      </c>
      <c r="D10" s="3" t="s">
        <v>83</v>
      </c>
      <c r="E10" s="3" t="s">
        <v>83</v>
      </c>
      <c r="F10" s="243" t="s">
        <v>83</v>
      </c>
    </row>
    <row r="11" spans="1:14" ht="15" customHeight="1">
      <c r="A11" s="865"/>
      <c r="B11" s="230" t="s">
        <v>83</v>
      </c>
      <c r="C11" s="13" t="s">
        <v>83</v>
      </c>
      <c r="D11" s="13" t="s">
        <v>83</v>
      </c>
      <c r="E11" s="13" t="s">
        <v>83</v>
      </c>
      <c r="F11" s="244" t="s">
        <v>83</v>
      </c>
    </row>
    <row r="12" spans="1:14" ht="15" customHeight="1">
      <c r="A12" s="865"/>
      <c r="B12" s="230" t="s">
        <v>3406</v>
      </c>
      <c r="C12" s="13" t="s">
        <v>3407</v>
      </c>
      <c r="D12" s="13" t="s">
        <v>3408</v>
      </c>
      <c r="E12" s="13" t="s">
        <v>83</v>
      </c>
      <c r="F12" s="260" t="s">
        <v>3409</v>
      </c>
      <c r="H12" s="13" t="s">
        <v>94</v>
      </c>
      <c r="I12" s="4"/>
    </row>
    <row r="13" spans="1:14" ht="13.5" customHeight="1" thickBot="1">
      <c r="A13" s="866"/>
      <c r="B13" s="245" t="s">
        <v>3410</v>
      </c>
      <c r="C13" s="246" t="s">
        <v>3407</v>
      </c>
      <c r="D13" s="246" t="s">
        <v>3411</v>
      </c>
      <c r="E13" s="246" t="s">
        <v>83</v>
      </c>
      <c r="F13" s="247" t="s">
        <v>3412</v>
      </c>
      <c r="H13" s="13" t="s">
        <v>94</v>
      </c>
      <c r="I13" s="7"/>
    </row>
    <row r="14" spans="1:14" ht="15" customHeight="1" thickBot="1">
      <c r="A14" s="376"/>
      <c r="B14" s="5" t="s">
        <v>83</v>
      </c>
      <c r="C14" s="5" t="s">
        <v>83</v>
      </c>
      <c r="D14" s="5" t="s">
        <v>83</v>
      </c>
      <c r="E14" s="5" t="s">
        <v>83</v>
      </c>
      <c r="F14" s="5" t="s">
        <v>83</v>
      </c>
    </row>
    <row r="15" spans="1:14" s="51" customFormat="1" ht="30" customHeight="1">
      <c r="A15" s="864" t="s">
        <v>45</v>
      </c>
      <c r="B15" s="248" t="s">
        <v>3420</v>
      </c>
      <c r="C15" s="239" t="s">
        <v>210</v>
      </c>
      <c r="D15" s="239" t="s">
        <v>3430</v>
      </c>
      <c r="E15" s="249" t="s">
        <v>3421</v>
      </c>
      <c r="F15" s="250" t="s">
        <v>3424</v>
      </c>
      <c r="G15" s="54" t="s">
        <v>3419</v>
      </c>
      <c r="H15" s="48" t="s">
        <v>104</v>
      </c>
      <c r="I15" s="49"/>
      <c r="J15" s="50" t="s">
        <v>3431</v>
      </c>
    </row>
    <row r="16" spans="1:14" ht="15" customHeight="1">
      <c r="A16" s="865"/>
      <c r="B16" s="228" t="s">
        <v>3422</v>
      </c>
      <c r="C16" s="18" t="s">
        <v>210</v>
      </c>
      <c r="D16" s="18" t="s">
        <v>3423</v>
      </c>
      <c r="E16" s="20" t="s">
        <v>3421</v>
      </c>
      <c r="F16" s="242" t="s">
        <v>3425</v>
      </c>
      <c r="G16" s="3"/>
    </row>
    <row r="17" spans="1:10" ht="15" customHeight="1">
      <c r="A17" s="865"/>
      <c r="B17" s="228" t="s">
        <v>3426</v>
      </c>
      <c r="C17" s="18" t="s">
        <v>210</v>
      </c>
      <c r="D17" s="18" t="s">
        <v>83</v>
      </c>
      <c r="E17" s="20" t="s">
        <v>3421</v>
      </c>
      <c r="F17" s="242" t="s">
        <v>3427</v>
      </c>
      <c r="G17" s="3"/>
    </row>
    <row r="18" spans="1:10" ht="15" customHeight="1">
      <c r="A18" s="865"/>
      <c r="B18" s="228" t="s">
        <v>4429</v>
      </c>
      <c r="C18" s="18" t="s">
        <v>210</v>
      </c>
      <c r="D18" s="18" t="s">
        <v>4430</v>
      </c>
      <c r="E18" s="20" t="s">
        <v>3421</v>
      </c>
      <c r="F18" s="242" t="s">
        <v>4431</v>
      </c>
      <c r="G18" s="4"/>
      <c r="H18" s="17"/>
      <c r="I18" s="4"/>
    </row>
    <row r="19" spans="1:10" ht="15" customHeight="1">
      <c r="A19" s="865"/>
      <c r="B19" s="228" t="s">
        <v>4433</v>
      </c>
      <c r="C19" s="18" t="s">
        <v>210</v>
      </c>
      <c r="D19" s="18" t="s">
        <v>4434</v>
      </c>
      <c r="E19" s="20" t="s">
        <v>3421</v>
      </c>
      <c r="F19" s="242" t="s">
        <v>4432</v>
      </c>
      <c r="H19" s="2"/>
    </row>
    <row r="20" spans="1:10" ht="15" customHeight="1">
      <c r="A20" s="865"/>
      <c r="B20" s="228" t="s">
        <v>83</v>
      </c>
      <c r="C20" s="18" t="s">
        <v>83</v>
      </c>
      <c r="D20" s="18" t="s">
        <v>83</v>
      </c>
      <c r="E20" s="20" t="s">
        <v>83</v>
      </c>
      <c r="F20" s="242" t="s">
        <v>83</v>
      </c>
      <c r="H20" s="2"/>
    </row>
    <row r="21" spans="1:10" ht="15" customHeight="1">
      <c r="A21" s="865"/>
      <c r="B21" s="3" t="s">
        <v>83</v>
      </c>
      <c r="C21" s="3" t="s">
        <v>83</v>
      </c>
      <c r="D21" s="3" t="s">
        <v>83</v>
      </c>
      <c r="E21" s="3" t="s">
        <v>83</v>
      </c>
      <c r="F21" s="243" t="s">
        <v>83</v>
      </c>
      <c r="H21" s="2"/>
    </row>
    <row r="22" spans="1:10" ht="15" customHeight="1">
      <c r="A22" s="865"/>
      <c r="B22" s="3" t="s">
        <v>83</v>
      </c>
      <c r="C22" s="3" t="s">
        <v>83</v>
      </c>
      <c r="D22" s="3" t="s">
        <v>83</v>
      </c>
      <c r="E22" s="3" t="s">
        <v>83</v>
      </c>
      <c r="F22" s="243" t="s">
        <v>83</v>
      </c>
      <c r="H22" s="2"/>
    </row>
    <row r="23" spans="1:10" ht="15" customHeight="1">
      <c r="A23" s="865"/>
      <c r="B23" s="3" t="s">
        <v>83</v>
      </c>
      <c r="C23" s="3" t="s">
        <v>83</v>
      </c>
      <c r="D23" s="3" t="s">
        <v>83</v>
      </c>
      <c r="E23" s="3" t="s">
        <v>83</v>
      </c>
      <c r="F23" s="243" t="s">
        <v>83</v>
      </c>
      <c r="H23" s="2"/>
    </row>
    <row r="24" spans="1:10" ht="15" customHeight="1">
      <c r="A24" s="865"/>
      <c r="B24" s="3" t="s">
        <v>83</v>
      </c>
      <c r="C24" s="3" t="s">
        <v>83</v>
      </c>
      <c r="D24" s="3" t="s">
        <v>83</v>
      </c>
      <c r="E24" s="3" t="s">
        <v>83</v>
      </c>
      <c r="F24" s="243" t="s">
        <v>83</v>
      </c>
      <c r="H24" s="2"/>
    </row>
    <row r="25" spans="1:10" ht="15" customHeight="1">
      <c r="A25" s="865"/>
      <c r="B25" s="230" t="s">
        <v>83</v>
      </c>
      <c r="C25" s="13" t="s">
        <v>83</v>
      </c>
      <c r="D25" s="13" t="s">
        <v>83</v>
      </c>
      <c r="E25" s="13" t="s">
        <v>83</v>
      </c>
      <c r="F25" s="260" t="s">
        <v>83</v>
      </c>
      <c r="H25" s="12" t="s">
        <v>94</v>
      </c>
      <c r="I25" s="7"/>
    </row>
    <row r="26" spans="1:10" ht="15.75" customHeight="1" thickBot="1">
      <c r="A26" s="866"/>
      <c r="B26" s="245" t="s">
        <v>3428</v>
      </c>
      <c r="C26" s="246" t="s">
        <v>210</v>
      </c>
      <c r="D26" s="246" t="s">
        <v>3429</v>
      </c>
      <c r="E26" s="246" t="s">
        <v>3421</v>
      </c>
      <c r="F26" s="247" t="s">
        <v>3466</v>
      </c>
      <c r="I26" s="3"/>
    </row>
    <row r="27" spans="1:10" ht="15" thickBot="1">
      <c r="A27" s="377"/>
    </row>
    <row r="28" spans="1:10" s="51" customFormat="1" ht="30" customHeight="1">
      <c r="A28" s="864" t="s">
        <v>125</v>
      </c>
      <c r="B28" s="248" t="s">
        <v>3434</v>
      </c>
      <c r="C28" s="239" t="s">
        <v>3435</v>
      </c>
      <c r="D28" s="239" t="s">
        <v>3436</v>
      </c>
      <c r="E28" s="239" t="s">
        <v>3437</v>
      </c>
      <c r="F28" s="250" t="s">
        <v>3438</v>
      </c>
      <c r="G28" s="54" t="s">
        <v>3439</v>
      </c>
      <c r="H28" s="48" t="s">
        <v>3432</v>
      </c>
      <c r="I28" s="49"/>
      <c r="J28" s="50" t="s">
        <v>3433</v>
      </c>
    </row>
    <row r="29" spans="1:10">
      <c r="A29" s="865"/>
      <c r="B29" s="228" t="s">
        <v>3440</v>
      </c>
      <c r="C29" s="18" t="s">
        <v>3435</v>
      </c>
      <c r="D29" s="18" t="s">
        <v>83</v>
      </c>
      <c r="E29" s="18" t="s">
        <v>3437</v>
      </c>
      <c r="F29" s="242" t="s">
        <v>83</v>
      </c>
      <c r="G29" s="7"/>
    </row>
    <row r="30" spans="1:10">
      <c r="A30" s="865"/>
      <c r="B30" s="228" t="s">
        <v>3444</v>
      </c>
      <c r="C30" s="18" t="s">
        <v>3435</v>
      </c>
      <c r="D30" s="18" t="s">
        <v>3445</v>
      </c>
      <c r="E30" s="18" t="s">
        <v>3437</v>
      </c>
      <c r="F30" s="242" t="s">
        <v>3446</v>
      </c>
      <c r="G30" s="3"/>
    </row>
    <row r="31" spans="1:10">
      <c r="A31" s="865"/>
      <c r="B31" s="228" t="s">
        <v>3447</v>
      </c>
      <c r="C31" s="18" t="s">
        <v>3435</v>
      </c>
      <c r="D31" s="18" t="s">
        <v>3448</v>
      </c>
      <c r="E31" s="18" t="s">
        <v>3437</v>
      </c>
      <c r="F31" s="242" t="s">
        <v>3449</v>
      </c>
    </row>
    <row r="32" spans="1:10" ht="15" customHeight="1">
      <c r="A32" s="865"/>
      <c r="B32" s="228" t="s">
        <v>83</v>
      </c>
      <c r="C32" s="228" t="s">
        <v>83</v>
      </c>
      <c r="D32" s="228" t="s">
        <v>83</v>
      </c>
      <c r="E32" s="228" t="s">
        <v>83</v>
      </c>
      <c r="F32" s="625" t="s">
        <v>83</v>
      </c>
    </row>
    <row r="33" spans="1:14" ht="15" customHeight="1">
      <c r="A33" s="865"/>
      <c r="B33" s="4" t="s">
        <v>83</v>
      </c>
      <c r="C33" s="4" t="s">
        <v>83</v>
      </c>
      <c r="D33" s="4" t="s">
        <v>83</v>
      </c>
      <c r="E33" s="4" t="s">
        <v>83</v>
      </c>
      <c r="F33" s="366" t="s">
        <v>83</v>
      </c>
    </row>
    <row r="34" spans="1:14" ht="15" customHeight="1">
      <c r="A34" s="865"/>
      <c r="B34" s="3" t="s">
        <v>83</v>
      </c>
      <c r="C34" s="3" t="s">
        <v>83</v>
      </c>
      <c r="D34" s="3" t="s">
        <v>83</v>
      </c>
      <c r="E34" s="3" t="s">
        <v>83</v>
      </c>
      <c r="F34" s="243" t="s">
        <v>83</v>
      </c>
    </row>
    <row r="35" spans="1:14" ht="15" customHeight="1">
      <c r="A35" s="865"/>
      <c r="B35" s="3" t="s">
        <v>83</v>
      </c>
      <c r="C35" s="3" t="s">
        <v>83</v>
      </c>
      <c r="D35" s="3" t="s">
        <v>83</v>
      </c>
      <c r="E35" s="3" t="s">
        <v>83</v>
      </c>
      <c r="F35" s="243" t="s">
        <v>83</v>
      </c>
    </row>
    <row r="36" spans="1:14" ht="15" customHeight="1">
      <c r="A36" s="865"/>
      <c r="B36" s="3" t="s">
        <v>83</v>
      </c>
      <c r="C36" s="3" t="s">
        <v>83</v>
      </c>
      <c r="D36" s="3" t="s">
        <v>83</v>
      </c>
      <c r="E36" s="3" t="s">
        <v>83</v>
      </c>
      <c r="F36" s="243" t="s">
        <v>83</v>
      </c>
    </row>
    <row r="37" spans="1:14" ht="15" customHeight="1">
      <c r="A37" s="865"/>
      <c r="B37" s="3" t="s">
        <v>83</v>
      </c>
      <c r="C37" s="3" t="s">
        <v>83</v>
      </c>
      <c r="D37" s="3" t="s">
        <v>83</v>
      </c>
      <c r="E37" s="3" t="s">
        <v>83</v>
      </c>
      <c r="F37" s="243" t="s">
        <v>83</v>
      </c>
    </row>
    <row r="38" spans="1:14">
      <c r="A38" s="865"/>
      <c r="B38" s="230" t="s">
        <v>3441</v>
      </c>
      <c r="C38" s="13" t="s">
        <v>3435</v>
      </c>
      <c r="D38" s="13" t="s">
        <v>3442</v>
      </c>
      <c r="E38" s="13" t="s">
        <v>3437</v>
      </c>
      <c r="F38" s="260" t="s">
        <v>3443</v>
      </c>
      <c r="H38" s="12" t="s">
        <v>94</v>
      </c>
      <c r="I38" s="7"/>
    </row>
    <row r="39" spans="1:14" ht="15" thickBot="1">
      <c r="A39" s="866"/>
      <c r="B39" s="254" t="s">
        <v>83</v>
      </c>
      <c r="C39" s="246" t="s">
        <v>83</v>
      </c>
      <c r="D39" s="246" t="s">
        <v>83</v>
      </c>
      <c r="E39" s="246" t="s">
        <v>83</v>
      </c>
      <c r="F39" s="255" t="s">
        <v>83</v>
      </c>
      <c r="H39" s="13" t="s">
        <v>94</v>
      </c>
      <c r="I39" s="7"/>
    </row>
    <row r="40" spans="1:14" ht="15" thickBot="1">
      <c r="A40" s="377"/>
      <c r="B40" s="4"/>
      <c r="C40" s="4"/>
      <c r="D40" s="4"/>
      <c r="E40" s="4"/>
      <c r="F40" s="4"/>
    </row>
    <row r="41" spans="1:14" s="51" customFormat="1" ht="30" customHeight="1">
      <c r="A41" s="864" t="s">
        <v>3385</v>
      </c>
      <c r="B41" s="248" t="s">
        <v>3453</v>
      </c>
      <c r="C41" s="239" t="s">
        <v>3452</v>
      </c>
      <c r="D41" s="239" t="s">
        <v>3454</v>
      </c>
      <c r="E41" s="249" t="s">
        <v>3452</v>
      </c>
      <c r="F41" s="250" t="s">
        <v>3455</v>
      </c>
      <c r="G41" s="54" t="s">
        <v>3450</v>
      </c>
      <c r="H41" s="48" t="s">
        <v>3451</v>
      </c>
      <c r="I41" s="49"/>
      <c r="J41" s="50" t="s">
        <v>3433</v>
      </c>
      <c r="L41" s="50"/>
      <c r="M41" s="50"/>
      <c r="N41" s="50"/>
    </row>
    <row r="42" spans="1:14" ht="15" customHeight="1">
      <c r="A42" s="865"/>
      <c r="B42" s="18" t="s">
        <v>83</v>
      </c>
      <c r="C42" s="18" t="s">
        <v>83</v>
      </c>
      <c r="D42" s="18" t="s">
        <v>83</v>
      </c>
      <c r="E42" s="18" t="s">
        <v>83</v>
      </c>
      <c r="F42" s="625" t="s">
        <v>83</v>
      </c>
      <c r="G42" s="256"/>
      <c r="H42" s="23"/>
      <c r="I42" s="6"/>
      <c r="J42" s="2"/>
    </row>
    <row r="43" spans="1:14" ht="15" customHeight="1">
      <c r="A43" s="865"/>
      <c r="B43" s="18" t="s">
        <v>83</v>
      </c>
      <c r="C43" s="18" t="s">
        <v>83</v>
      </c>
      <c r="D43" s="18" t="s">
        <v>83</v>
      </c>
      <c r="E43" s="18" t="s">
        <v>83</v>
      </c>
      <c r="F43" s="18" t="s">
        <v>83</v>
      </c>
    </row>
    <row r="44" spans="1:14" ht="15" customHeight="1">
      <c r="A44" s="865"/>
      <c r="B44" s="18" t="s">
        <v>83</v>
      </c>
      <c r="C44" s="18" t="s">
        <v>83</v>
      </c>
      <c r="D44" s="18" t="s">
        <v>83</v>
      </c>
      <c r="E44" s="18" t="s">
        <v>83</v>
      </c>
      <c r="F44" s="18" t="s">
        <v>83</v>
      </c>
    </row>
    <row r="45" spans="1:14" ht="15" customHeight="1">
      <c r="A45" s="865"/>
      <c r="B45" s="18" t="s">
        <v>83</v>
      </c>
      <c r="C45" s="18" t="s">
        <v>83</v>
      </c>
      <c r="D45" s="18" t="s">
        <v>83</v>
      </c>
      <c r="E45" s="18" t="s">
        <v>83</v>
      </c>
      <c r="F45" s="18" t="s">
        <v>83</v>
      </c>
    </row>
    <row r="46" spans="1:14" ht="15" customHeight="1">
      <c r="A46" s="865"/>
      <c r="B46" s="18" t="s">
        <v>83</v>
      </c>
      <c r="C46" s="18" t="s">
        <v>83</v>
      </c>
      <c r="D46" s="18" t="s">
        <v>83</v>
      </c>
      <c r="E46" s="18" t="s">
        <v>83</v>
      </c>
      <c r="F46" s="18" t="s">
        <v>83</v>
      </c>
    </row>
    <row r="47" spans="1:14" ht="15" customHeight="1">
      <c r="A47" s="865"/>
      <c r="B47" s="20" t="s">
        <v>83</v>
      </c>
      <c r="C47" s="20" t="s">
        <v>83</v>
      </c>
      <c r="D47" s="20" t="s">
        <v>83</v>
      </c>
      <c r="E47" s="20" t="s">
        <v>83</v>
      </c>
      <c r="F47" s="20" t="s">
        <v>83</v>
      </c>
    </row>
    <row r="48" spans="1:14" ht="15" customHeight="1">
      <c r="A48" s="865"/>
      <c r="B48" s="4" t="s">
        <v>83</v>
      </c>
      <c r="C48" s="4" t="s">
        <v>83</v>
      </c>
      <c r="D48" s="4" t="s">
        <v>83</v>
      </c>
      <c r="E48" s="4" t="s">
        <v>83</v>
      </c>
      <c r="F48" s="4" t="s">
        <v>83</v>
      </c>
    </row>
    <row r="49" spans="1:10" ht="15" customHeight="1">
      <c r="A49" s="865"/>
      <c r="B49" s="4" t="s">
        <v>83</v>
      </c>
      <c r="C49" s="4" t="s">
        <v>83</v>
      </c>
      <c r="D49" s="4" t="s">
        <v>83</v>
      </c>
      <c r="E49" s="4" t="s">
        <v>83</v>
      </c>
      <c r="F49" s="4" t="s">
        <v>83</v>
      </c>
    </row>
    <row r="50" spans="1:10" ht="15" customHeight="1">
      <c r="A50" s="865"/>
      <c r="B50" s="4" t="s">
        <v>83</v>
      </c>
      <c r="C50" s="4" t="s">
        <v>83</v>
      </c>
      <c r="D50" s="4" t="s">
        <v>83</v>
      </c>
      <c r="E50" s="4" t="s">
        <v>83</v>
      </c>
      <c r="F50" s="4" t="s">
        <v>83</v>
      </c>
    </row>
    <row r="51" spans="1:10" ht="15" customHeight="1" thickBot="1">
      <c r="A51" s="866"/>
      <c r="B51" s="245" t="s">
        <v>83</v>
      </c>
      <c r="C51" s="246" t="s">
        <v>83</v>
      </c>
      <c r="D51" s="246" t="s">
        <v>83</v>
      </c>
      <c r="E51" s="257" t="s">
        <v>83</v>
      </c>
      <c r="F51" s="247" t="s">
        <v>83</v>
      </c>
      <c r="H51" s="13"/>
      <c r="I51" s="7"/>
    </row>
    <row r="52" spans="1:10">
      <c r="A52" s="377"/>
      <c r="B52" s="4" t="s">
        <v>83</v>
      </c>
      <c r="C52" s="4" t="s">
        <v>83</v>
      </c>
      <c r="D52" s="4" t="s">
        <v>83</v>
      </c>
      <c r="E52" s="4" t="s">
        <v>83</v>
      </c>
      <c r="F52" s="4" t="s">
        <v>83</v>
      </c>
    </row>
    <row r="53" spans="1:10" ht="15" thickBot="1">
      <c r="A53" s="377"/>
      <c r="B53" s="4"/>
      <c r="C53" s="4"/>
      <c r="D53" s="4"/>
      <c r="E53" s="4"/>
      <c r="F53" s="4"/>
    </row>
    <row r="54" spans="1:10" s="51" customFormat="1" ht="30" customHeight="1">
      <c r="A54" s="869" t="s">
        <v>3247</v>
      </c>
      <c r="B54" s="248" t="s">
        <v>3476</v>
      </c>
      <c r="C54" s="239" t="s">
        <v>3250</v>
      </c>
      <c r="D54" s="239" t="s">
        <v>3478</v>
      </c>
      <c r="E54" s="239" t="s">
        <v>3479</v>
      </c>
      <c r="F54" s="445" t="s">
        <v>3480</v>
      </c>
      <c r="G54" s="54" t="s">
        <v>3481</v>
      </c>
      <c r="H54" s="48"/>
      <c r="I54" s="49"/>
      <c r="J54" s="50"/>
    </row>
    <row r="55" spans="1:10" ht="18" customHeight="1">
      <c r="A55" s="870"/>
      <c r="B55" s="18" t="s">
        <v>83</v>
      </c>
      <c r="C55" s="18" t="s">
        <v>83</v>
      </c>
      <c r="D55" s="18" t="s">
        <v>83</v>
      </c>
      <c r="E55" s="18" t="s">
        <v>83</v>
      </c>
      <c r="F55" s="259" t="s">
        <v>83</v>
      </c>
      <c r="G55" s="9"/>
    </row>
    <row r="56" spans="1:10" ht="15" customHeight="1">
      <c r="A56" s="870"/>
      <c r="B56" s="18" t="s">
        <v>83</v>
      </c>
      <c r="C56" s="18" t="s">
        <v>83</v>
      </c>
      <c r="D56" s="18" t="s">
        <v>83</v>
      </c>
      <c r="E56" s="18" t="s">
        <v>83</v>
      </c>
      <c r="F56" s="259" t="s">
        <v>83</v>
      </c>
      <c r="G56" s="7"/>
    </row>
    <row r="57" spans="1:10" ht="15" customHeight="1">
      <c r="A57" s="870"/>
      <c r="B57" s="18" t="s">
        <v>83</v>
      </c>
      <c r="C57" s="18" t="s">
        <v>83</v>
      </c>
      <c r="D57" s="18" t="s">
        <v>83</v>
      </c>
      <c r="E57" s="18" t="s">
        <v>83</v>
      </c>
      <c r="F57" s="259" t="s">
        <v>83</v>
      </c>
      <c r="G57" s="7"/>
    </row>
    <row r="58" spans="1:10" ht="15" customHeight="1">
      <c r="A58" s="870"/>
      <c r="B58" s="18" t="s">
        <v>83</v>
      </c>
      <c r="C58" s="18" t="s">
        <v>83</v>
      </c>
      <c r="D58" s="18" t="s">
        <v>83</v>
      </c>
      <c r="E58" s="18" t="s">
        <v>83</v>
      </c>
      <c r="F58" s="242" t="s">
        <v>83</v>
      </c>
      <c r="G58" s="4"/>
      <c r="H58" s="18"/>
    </row>
    <row r="59" spans="1:10" ht="15" customHeight="1">
      <c r="A59" s="870"/>
      <c r="B59" s="18" t="s">
        <v>83</v>
      </c>
      <c r="C59" s="18" t="s">
        <v>83</v>
      </c>
      <c r="D59" s="18" t="s">
        <v>83</v>
      </c>
      <c r="E59" s="18" t="s">
        <v>83</v>
      </c>
      <c r="F59" s="242" t="s">
        <v>83</v>
      </c>
      <c r="G59" s="7"/>
    </row>
    <row r="60" spans="1:10" ht="15" customHeight="1">
      <c r="A60" s="870"/>
      <c r="B60" s="20" t="s">
        <v>83</v>
      </c>
      <c r="C60" s="20" t="s">
        <v>83</v>
      </c>
      <c r="D60" s="20" t="s">
        <v>83</v>
      </c>
      <c r="E60" s="20" t="s">
        <v>83</v>
      </c>
      <c r="F60" s="242" t="s">
        <v>83</v>
      </c>
      <c r="G60" s="4"/>
      <c r="H60" s="4"/>
    </row>
    <row r="61" spans="1:10" ht="15" customHeight="1">
      <c r="A61" s="870"/>
      <c r="B61" s="4" t="s">
        <v>83</v>
      </c>
      <c r="C61" s="4" t="s">
        <v>83</v>
      </c>
      <c r="D61" s="4" t="s">
        <v>83</v>
      </c>
      <c r="E61" s="4" t="s">
        <v>83</v>
      </c>
      <c r="F61" s="253" t="s">
        <v>83</v>
      </c>
      <c r="G61" s="4"/>
    </row>
    <row r="62" spans="1:10" ht="15" customHeight="1">
      <c r="A62" s="870"/>
      <c r="B62" s="4" t="s">
        <v>83</v>
      </c>
      <c r="C62" s="4" t="s">
        <v>83</v>
      </c>
      <c r="D62" s="4" t="s">
        <v>83</v>
      </c>
      <c r="E62" s="4" t="s">
        <v>83</v>
      </c>
      <c r="F62" s="253" t="s">
        <v>83</v>
      </c>
      <c r="G62" s="4"/>
    </row>
    <row r="63" spans="1:10" ht="15" customHeight="1">
      <c r="A63" s="870"/>
      <c r="B63" s="4" t="s">
        <v>83</v>
      </c>
      <c r="C63" s="4" t="s">
        <v>83</v>
      </c>
      <c r="D63" s="4" t="s">
        <v>83</v>
      </c>
      <c r="E63" s="4" t="s">
        <v>83</v>
      </c>
      <c r="F63" s="253" t="s">
        <v>83</v>
      </c>
      <c r="G63" s="4"/>
    </row>
    <row r="64" spans="1:10" ht="15.75" customHeight="1">
      <c r="A64" s="870"/>
      <c r="B64" s="230" t="s">
        <v>3477</v>
      </c>
      <c r="C64" s="13" t="s">
        <v>3250</v>
      </c>
      <c r="D64" s="13" t="s">
        <v>3256</v>
      </c>
      <c r="E64" s="13" t="s">
        <v>3479</v>
      </c>
      <c r="F64" s="260" t="s">
        <v>3258</v>
      </c>
      <c r="G64" s="7"/>
      <c r="H64" s="13" t="s">
        <v>94</v>
      </c>
    </row>
    <row r="65" spans="1:10" ht="15" thickBot="1">
      <c r="A65" s="871"/>
      <c r="B65" s="245" t="s">
        <v>3290</v>
      </c>
      <c r="C65" s="246" t="s">
        <v>3250</v>
      </c>
      <c r="D65" s="246" t="s">
        <v>3291</v>
      </c>
      <c r="E65" s="246" t="s">
        <v>3479</v>
      </c>
      <c r="F65" s="247" t="s">
        <v>3289</v>
      </c>
      <c r="H65" s="13" t="s">
        <v>94</v>
      </c>
    </row>
    <row r="66" spans="1:10" ht="15" thickBot="1">
      <c r="A66" s="377"/>
      <c r="B66" s="4"/>
      <c r="C66" s="4"/>
      <c r="D66" s="4"/>
      <c r="E66" s="4"/>
      <c r="F66" s="4"/>
      <c r="G66" s="24"/>
      <c r="H66" s="25"/>
    </row>
    <row r="67" spans="1:10" s="51" customFormat="1" ht="30" customHeight="1">
      <c r="A67" s="864" t="s">
        <v>3386</v>
      </c>
      <c r="B67" s="248" t="s">
        <v>3484</v>
      </c>
      <c r="C67" s="239" t="s">
        <v>3485</v>
      </c>
      <c r="D67" s="239" t="s">
        <v>83</v>
      </c>
      <c r="E67" s="249" t="s">
        <v>3486</v>
      </c>
      <c r="F67" s="250" t="s">
        <v>83</v>
      </c>
      <c r="G67" s="54" t="s">
        <v>3483</v>
      </c>
      <c r="H67" s="48" t="s">
        <v>3482</v>
      </c>
      <c r="I67" s="49"/>
      <c r="J67" s="50"/>
    </row>
    <row r="68" spans="1:10">
      <c r="A68" s="865"/>
      <c r="B68" s="228" t="s">
        <v>3487</v>
      </c>
      <c r="C68" s="18" t="s">
        <v>3488</v>
      </c>
      <c r="D68" s="18" t="s">
        <v>3489</v>
      </c>
      <c r="E68" s="20" t="s">
        <v>3486</v>
      </c>
      <c r="F68" s="242" t="s">
        <v>3490</v>
      </c>
      <c r="G68" s="7"/>
      <c r="H68" s="29"/>
      <c r="I68" s="7"/>
      <c r="J68" s="3"/>
    </row>
    <row r="69" spans="1:10">
      <c r="A69" s="865"/>
      <c r="B69" s="228" t="s">
        <v>3494</v>
      </c>
      <c r="C69" s="18" t="s">
        <v>3495</v>
      </c>
      <c r="D69" s="18" t="s">
        <v>3496</v>
      </c>
      <c r="E69" s="20" t="s">
        <v>3486</v>
      </c>
      <c r="F69" s="242" t="s">
        <v>3497</v>
      </c>
      <c r="G69" s="7"/>
      <c r="H69" s="29"/>
      <c r="I69" s="7"/>
      <c r="J69" s="3"/>
    </row>
    <row r="70" spans="1:10" ht="15" customHeight="1">
      <c r="A70" s="865"/>
      <c r="B70" s="228" t="s">
        <v>3498</v>
      </c>
      <c r="C70" s="18" t="s">
        <v>3499</v>
      </c>
      <c r="D70" s="18" t="s">
        <v>3500</v>
      </c>
      <c r="E70" s="20" t="s">
        <v>3486</v>
      </c>
      <c r="F70" s="242" t="s">
        <v>3501</v>
      </c>
      <c r="G70" s="7"/>
      <c r="H70" s="29"/>
      <c r="I70" s="7"/>
      <c r="J70" s="3"/>
    </row>
    <row r="71" spans="1:10" ht="15" customHeight="1">
      <c r="A71" s="865"/>
      <c r="B71" s="228" t="s">
        <v>83</v>
      </c>
      <c r="C71" s="18" t="s">
        <v>83</v>
      </c>
      <c r="D71" s="18" t="s">
        <v>83</v>
      </c>
      <c r="E71" s="20" t="s">
        <v>83</v>
      </c>
      <c r="F71" s="242" t="s">
        <v>83</v>
      </c>
      <c r="G71" s="7"/>
      <c r="H71" s="29"/>
      <c r="I71" s="7"/>
      <c r="J71" s="3"/>
    </row>
    <row r="72" spans="1:10" ht="15" customHeight="1">
      <c r="A72" s="865"/>
      <c r="B72" s="228" t="s">
        <v>3502</v>
      </c>
      <c r="C72" s="18" t="s">
        <v>3485</v>
      </c>
      <c r="D72" s="18" t="s">
        <v>3503</v>
      </c>
      <c r="E72" s="20" t="s">
        <v>3486</v>
      </c>
      <c r="F72" s="242" t="s">
        <v>3504</v>
      </c>
      <c r="G72" s="7"/>
      <c r="H72" s="29"/>
      <c r="I72" s="7"/>
      <c r="J72" s="3"/>
    </row>
    <row r="73" spans="1:10" ht="15" customHeight="1">
      <c r="A73" s="865"/>
      <c r="B73" s="18" t="s">
        <v>83</v>
      </c>
      <c r="C73" s="18" t="s">
        <v>83</v>
      </c>
      <c r="D73" s="18" t="s">
        <v>83</v>
      </c>
      <c r="E73" s="18" t="s">
        <v>83</v>
      </c>
      <c r="F73" s="18" t="s">
        <v>83</v>
      </c>
      <c r="G73" s="7"/>
      <c r="H73" s="29"/>
      <c r="I73" s="7"/>
      <c r="J73" s="3"/>
    </row>
    <row r="74" spans="1:10" ht="15" customHeight="1">
      <c r="A74" s="865"/>
      <c r="B74" s="18" t="s">
        <v>83</v>
      </c>
      <c r="C74" s="18" t="s">
        <v>83</v>
      </c>
      <c r="D74" s="18" t="s">
        <v>83</v>
      </c>
      <c r="E74" s="18" t="s">
        <v>83</v>
      </c>
      <c r="F74" s="18" t="s">
        <v>83</v>
      </c>
      <c r="G74" s="7"/>
      <c r="H74" s="29"/>
      <c r="I74" s="7"/>
      <c r="J74" s="3"/>
    </row>
    <row r="75" spans="1:10" ht="15" customHeight="1">
      <c r="A75" s="865"/>
      <c r="B75" s="20" t="s">
        <v>83</v>
      </c>
      <c r="C75" s="20" t="s">
        <v>83</v>
      </c>
      <c r="D75" s="20" t="s">
        <v>83</v>
      </c>
      <c r="E75" s="20" t="s">
        <v>83</v>
      </c>
      <c r="F75" s="20" t="s">
        <v>83</v>
      </c>
      <c r="G75" s="7"/>
      <c r="H75" s="29"/>
      <c r="I75" s="7"/>
      <c r="J75" s="3"/>
    </row>
    <row r="76" spans="1:10" ht="15" customHeight="1">
      <c r="A76" s="865"/>
      <c r="B76" s="472" t="s">
        <v>83</v>
      </c>
      <c r="C76" s="472" t="s">
        <v>83</v>
      </c>
      <c r="D76" s="472" t="s">
        <v>83</v>
      </c>
      <c r="E76" s="472" t="s">
        <v>83</v>
      </c>
      <c r="F76" s="243" t="s">
        <v>83</v>
      </c>
      <c r="J76" s="3"/>
    </row>
    <row r="77" spans="1:10" ht="15" thickBot="1">
      <c r="A77" s="866"/>
      <c r="B77" s="245" t="s">
        <v>3491</v>
      </c>
      <c r="C77" s="246" t="s">
        <v>3485</v>
      </c>
      <c r="D77" s="246" t="s">
        <v>3492</v>
      </c>
      <c r="E77" s="246" t="s">
        <v>3486</v>
      </c>
      <c r="F77" s="247" t="s">
        <v>3493</v>
      </c>
      <c r="G77" s="7"/>
      <c r="H77" s="13"/>
      <c r="J77" s="3"/>
    </row>
    <row r="78" spans="1:10">
      <c r="A78" s="377"/>
      <c r="B78" s="4" t="s">
        <v>83</v>
      </c>
      <c r="C78" s="4" t="s">
        <v>83</v>
      </c>
      <c r="D78" s="4" t="s">
        <v>83</v>
      </c>
      <c r="E78" s="4" t="s">
        <v>83</v>
      </c>
      <c r="F78" s="4" t="s">
        <v>83</v>
      </c>
      <c r="G78" s="7"/>
      <c r="H78" s="7"/>
      <c r="J78" s="3"/>
    </row>
    <row r="79" spans="1:10" ht="15" thickBot="1">
      <c r="A79" s="377"/>
      <c r="B79" s="7"/>
      <c r="C79" s="7"/>
      <c r="D79" s="7"/>
      <c r="E79" s="7"/>
      <c r="F79" s="10"/>
      <c r="G79" s="7"/>
      <c r="H79" s="32"/>
      <c r="J79" s="3"/>
    </row>
    <row r="80" spans="1:10" s="51" customFormat="1" ht="30" customHeight="1">
      <c r="A80" s="872" t="s">
        <v>3387</v>
      </c>
      <c r="B80" s="455" t="s">
        <v>3513</v>
      </c>
      <c r="C80" s="455" t="s">
        <v>201</v>
      </c>
      <c r="D80" s="239" t="s">
        <v>3514</v>
      </c>
      <c r="E80" s="239" t="s">
        <v>83</v>
      </c>
      <c r="F80" s="250" t="s">
        <v>3515</v>
      </c>
      <c r="G80" s="263" t="s">
        <v>3505</v>
      </c>
      <c r="H80" s="48" t="s">
        <v>726</v>
      </c>
      <c r="I80" s="49"/>
      <c r="J80" s="50"/>
    </row>
    <row r="81" spans="1:10" ht="15" customHeight="1">
      <c r="A81" s="873"/>
      <c r="B81" s="18" t="s">
        <v>83</v>
      </c>
      <c r="C81" s="18" t="s">
        <v>83</v>
      </c>
      <c r="D81" s="18" t="s">
        <v>83</v>
      </c>
      <c r="E81" s="18" t="s">
        <v>83</v>
      </c>
      <c r="F81" s="18" t="s">
        <v>83</v>
      </c>
      <c r="G81" s="264"/>
      <c r="H81" s="28"/>
      <c r="I81" s="363"/>
    </row>
    <row r="82" spans="1:10" ht="15" customHeight="1">
      <c r="A82" s="873"/>
      <c r="B82" s="18" t="s">
        <v>83</v>
      </c>
      <c r="C82" s="18" t="s">
        <v>83</v>
      </c>
      <c r="D82" s="18" t="s">
        <v>83</v>
      </c>
      <c r="E82" s="18" t="s">
        <v>83</v>
      </c>
      <c r="F82" s="18" t="s">
        <v>83</v>
      </c>
      <c r="G82" s="265"/>
      <c r="H82" s="363"/>
      <c r="I82" s="363"/>
    </row>
    <row r="83" spans="1:10" ht="15" customHeight="1">
      <c r="A83" s="873"/>
      <c r="B83" s="18" t="s">
        <v>83</v>
      </c>
      <c r="C83" s="18" t="s">
        <v>83</v>
      </c>
      <c r="D83" s="18" t="s">
        <v>83</v>
      </c>
      <c r="E83" s="18" t="s">
        <v>83</v>
      </c>
      <c r="F83" s="18" t="s">
        <v>83</v>
      </c>
      <c r="G83" s="265"/>
      <c r="H83" s="363"/>
      <c r="I83" s="363"/>
    </row>
    <row r="84" spans="1:10" ht="15" customHeight="1">
      <c r="A84" s="873"/>
      <c r="B84" s="18" t="s">
        <v>83</v>
      </c>
      <c r="C84" s="18" t="s">
        <v>83</v>
      </c>
      <c r="D84" s="18" t="s">
        <v>83</v>
      </c>
      <c r="E84" s="18" t="s">
        <v>83</v>
      </c>
      <c r="F84" s="18" t="s">
        <v>83</v>
      </c>
      <c r="H84" s="363"/>
      <c r="I84" s="363"/>
    </row>
    <row r="85" spans="1:10">
      <c r="A85" s="873"/>
      <c r="B85" s="18" t="s">
        <v>83</v>
      </c>
      <c r="C85" s="18" t="s">
        <v>83</v>
      </c>
      <c r="D85" s="18" t="s">
        <v>83</v>
      </c>
      <c r="E85" s="18" t="s">
        <v>83</v>
      </c>
      <c r="F85" s="18" t="s">
        <v>83</v>
      </c>
    </row>
    <row r="86" spans="1:10">
      <c r="A86" s="873"/>
      <c r="B86" s="20" t="s">
        <v>83</v>
      </c>
      <c r="C86" s="20" t="s">
        <v>83</v>
      </c>
      <c r="D86" s="20" t="s">
        <v>83</v>
      </c>
      <c r="E86" s="20" t="s">
        <v>83</v>
      </c>
      <c r="F86" s="20" t="s">
        <v>83</v>
      </c>
    </row>
    <row r="87" spans="1:10">
      <c r="A87" s="873"/>
      <c r="B87" s="446" t="s">
        <v>83</v>
      </c>
      <c r="C87" s="446" t="s">
        <v>83</v>
      </c>
      <c r="D87" s="446" t="s">
        <v>83</v>
      </c>
      <c r="E87" s="446" t="s">
        <v>83</v>
      </c>
      <c r="F87" s="448" t="s">
        <v>83</v>
      </c>
    </row>
    <row r="88" spans="1:10" ht="13.5" customHeight="1">
      <c r="A88" s="873"/>
      <c r="B88" s="446" t="s">
        <v>83</v>
      </c>
      <c r="C88" s="446" t="s">
        <v>83</v>
      </c>
      <c r="D88" s="446" t="s">
        <v>83</v>
      </c>
      <c r="E88" s="446" t="s">
        <v>83</v>
      </c>
      <c r="F88" s="448" t="s">
        <v>83</v>
      </c>
    </row>
    <row r="89" spans="1:10">
      <c r="A89" s="873"/>
      <c r="B89" s="447" t="s">
        <v>3506</v>
      </c>
      <c r="C89" s="447" t="s">
        <v>2286</v>
      </c>
      <c r="D89" s="447" t="s">
        <v>219</v>
      </c>
      <c r="E89" s="13" t="s">
        <v>2287</v>
      </c>
      <c r="F89" s="626" t="s">
        <v>71</v>
      </c>
      <c r="H89" s="17"/>
    </row>
    <row r="90" spans="1:10" ht="15" thickBot="1">
      <c r="A90" s="874"/>
      <c r="B90" s="449" t="s">
        <v>83</v>
      </c>
      <c r="C90" s="449" t="s">
        <v>83</v>
      </c>
      <c r="D90" s="449" t="s">
        <v>83</v>
      </c>
      <c r="E90" s="449" t="s">
        <v>83</v>
      </c>
      <c r="F90" s="450" t="s">
        <v>83</v>
      </c>
      <c r="H90" s="13"/>
    </row>
    <row r="91" spans="1:10" ht="18">
      <c r="A91" s="473"/>
      <c r="B91" s="4"/>
      <c r="C91" s="4"/>
      <c r="D91" s="4"/>
      <c r="E91" s="4"/>
      <c r="F91" s="4"/>
      <c r="H91" s="474"/>
    </row>
    <row r="92" spans="1:10" ht="12.75" customHeight="1" thickBot="1">
      <c r="A92" s="377"/>
      <c r="H92" s="45"/>
    </row>
    <row r="93" spans="1:10" s="51" customFormat="1" ht="30" customHeight="1">
      <c r="A93" s="869" t="s">
        <v>3388</v>
      </c>
      <c r="B93" s="18" t="s">
        <v>83</v>
      </c>
      <c r="C93" s="18" t="s">
        <v>83</v>
      </c>
      <c r="D93" s="18" t="s">
        <v>83</v>
      </c>
      <c r="E93" s="18" t="s">
        <v>83</v>
      </c>
      <c r="F93" s="18" t="s">
        <v>83</v>
      </c>
      <c r="G93" s="54" t="s">
        <v>3507</v>
      </c>
      <c r="H93" s="48"/>
      <c r="I93" s="49"/>
      <c r="J93" s="50"/>
    </row>
    <row r="94" spans="1:10" ht="15" customHeight="1">
      <c r="A94" s="870"/>
      <c r="B94" s="18" t="s">
        <v>83</v>
      </c>
      <c r="C94" s="18" t="s">
        <v>83</v>
      </c>
      <c r="D94" s="18" t="s">
        <v>83</v>
      </c>
      <c r="E94" s="18" t="s">
        <v>83</v>
      </c>
      <c r="F94" s="18" t="s">
        <v>83</v>
      </c>
      <c r="G94" s="4"/>
      <c r="J94" s="3"/>
    </row>
    <row r="95" spans="1:10" ht="15" customHeight="1">
      <c r="A95" s="870"/>
      <c r="B95" s="18" t="s">
        <v>83</v>
      </c>
      <c r="C95" s="18" t="s">
        <v>83</v>
      </c>
      <c r="D95" s="18" t="s">
        <v>83</v>
      </c>
      <c r="E95" s="18" t="s">
        <v>83</v>
      </c>
      <c r="F95" s="18" t="s">
        <v>83</v>
      </c>
      <c r="G95" s="4"/>
      <c r="J95" s="3"/>
    </row>
    <row r="96" spans="1:10" ht="15" customHeight="1">
      <c r="A96" s="870"/>
      <c r="B96" s="18" t="s">
        <v>83</v>
      </c>
      <c r="C96" s="18" t="s">
        <v>83</v>
      </c>
      <c r="D96" s="18" t="s">
        <v>83</v>
      </c>
      <c r="E96" s="18" t="s">
        <v>83</v>
      </c>
      <c r="F96" s="18" t="s">
        <v>83</v>
      </c>
      <c r="G96" s="4"/>
      <c r="J96" s="3"/>
    </row>
    <row r="97" spans="1:11" ht="15" customHeight="1">
      <c r="A97" s="870"/>
      <c r="B97" s="18" t="s">
        <v>83</v>
      </c>
      <c r="C97" s="18" t="s">
        <v>83</v>
      </c>
      <c r="D97" s="18" t="s">
        <v>83</v>
      </c>
      <c r="E97" s="18" t="s">
        <v>83</v>
      </c>
      <c r="F97" s="18" t="s">
        <v>83</v>
      </c>
      <c r="G97" s="4"/>
      <c r="J97" s="3"/>
    </row>
    <row r="98" spans="1:11" ht="15" customHeight="1">
      <c r="A98" s="870"/>
      <c r="B98" s="20" t="s">
        <v>83</v>
      </c>
      <c r="C98" s="20" t="s">
        <v>83</v>
      </c>
      <c r="D98" s="20" t="s">
        <v>83</v>
      </c>
      <c r="E98" s="20" t="s">
        <v>83</v>
      </c>
      <c r="F98" s="20" t="s">
        <v>83</v>
      </c>
      <c r="G98" s="4"/>
      <c r="J98" s="3"/>
    </row>
    <row r="99" spans="1:11" ht="15" customHeight="1">
      <c r="A99" s="870"/>
      <c r="B99" s="18" t="s">
        <v>83</v>
      </c>
      <c r="C99" s="18" t="s">
        <v>83</v>
      </c>
      <c r="D99" s="18" t="s">
        <v>83</v>
      </c>
      <c r="E99" s="18" t="s">
        <v>83</v>
      </c>
      <c r="F99" s="18" t="s">
        <v>83</v>
      </c>
      <c r="G99" s="4"/>
      <c r="J99" s="3"/>
    </row>
    <row r="100" spans="1:11" ht="15" customHeight="1">
      <c r="A100" s="870"/>
      <c r="B100" s="18" t="s">
        <v>83</v>
      </c>
      <c r="C100" s="18" t="s">
        <v>83</v>
      </c>
      <c r="D100" s="18" t="s">
        <v>83</v>
      </c>
      <c r="E100" s="18" t="s">
        <v>83</v>
      </c>
      <c r="F100" s="18" t="s">
        <v>83</v>
      </c>
      <c r="G100" s="4"/>
      <c r="J100" s="3"/>
    </row>
    <row r="101" spans="1:11" ht="15" customHeight="1" thickBot="1">
      <c r="A101" s="870"/>
      <c r="B101" s="20" t="s">
        <v>83</v>
      </c>
      <c r="C101" s="20" t="s">
        <v>83</v>
      </c>
      <c r="D101" s="20" t="s">
        <v>83</v>
      </c>
      <c r="E101" s="20" t="s">
        <v>83</v>
      </c>
      <c r="F101" s="20" t="s">
        <v>83</v>
      </c>
      <c r="G101" s="4"/>
      <c r="J101" s="3"/>
    </row>
    <row r="102" spans="1:11" ht="15" customHeight="1">
      <c r="A102" s="884"/>
      <c r="B102" s="451" t="s">
        <v>3508</v>
      </c>
      <c r="C102" s="452" t="s">
        <v>3509</v>
      </c>
      <c r="D102" s="452" t="s">
        <v>3510</v>
      </c>
      <c r="E102" s="452" t="s">
        <v>3511</v>
      </c>
      <c r="F102" s="454" t="s">
        <v>3512</v>
      </c>
      <c r="G102" s="4"/>
      <c r="J102" s="3"/>
    </row>
    <row r="103" spans="1:11" ht="15" thickBot="1">
      <c r="A103" s="885"/>
      <c r="B103" s="456" t="s">
        <v>3517</v>
      </c>
      <c r="C103" s="449" t="s">
        <v>3509</v>
      </c>
      <c r="D103" s="449" t="s">
        <v>3516</v>
      </c>
      <c r="E103" s="449" t="s">
        <v>3511</v>
      </c>
      <c r="F103" s="453" t="s">
        <v>83</v>
      </c>
      <c r="G103" s="3"/>
      <c r="H103" s="13"/>
      <c r="J103" s="3"/>
    </row>
    <row r="104" spans="1:11">
      <c r="A104" s="377"/>
      <c r="J104" s="3"/>
    </row>
    <row r="105" spans="1:11" ht="15" thickBot="1">
      <c r="A105" s="66"/>
      <c r="B105" s="4"/>
      <c r="C105" s="7"/>
      <c r="D105" s="4"/>
      <c r="E105" s="7"/>
      <c r="F105" s="7"/>
      <c r="G105" s="4"/>
      <c r="H105" s="3"/>
      <c r="I105" s="3"/>
      <c r="J105" s="3"/>
      <c r="K105" s="3"/>
    </row>
    <row r="106" spans="1:11" s="51" customFormat="1" ht="30" customHeight="1">
      <c r="A106" s="849" t="s">
        <v>3389</v>
      </c>
      <c r="B106" s="359" t="s">
        <v>3528</v>
      </c>
      <c r="C106" s="46" t="s">
        <v>3353</v>
      </c>
      <c r="D106" s="46" t="s">
        <v>3527</v>
      </c>
      <c r="E106" s="46"/>
      <c r="F106" s="627" t="s">
        <v>3523</v>
      </c>
      <c r="G106" s="478" t="s">
        <v>3354</v>
      </c>
      <c r="H106" s="55" t="s">
        <v>3355</v>
      </c>
      <c r="I106" s="427"/>
      <c r="J106" s="427" t="s">
        <v>3356</v>
      </c>
      <c r="K106" s="56"/>
    </row>
    <row r="107" spans="1:11" ht="24" customHeight="1">
      <c r="A107" s="850"/>
      <c r="B107" s="479" t="s">
        <v>3525</v>
      </c>
      <c r="C107" s="480" t="s">
        <v>3526</v>
      </c>
      <c r="D107" s="480" t="s">
        <v>83</v>
      </c>
      <c r="E107" s="480" t="s">
        <v>83</v>
      </c>
      <c r="F107" s="481" t="s">
        <v>83</v>
      </c>
      <c r="K107" s="3"/>
    </row>
    <row r="108" spans="1:11" ht="15" customHeight="1">
      <c r="A108" s="850"/>
      <c r="B108" s="479" t="s">
        <v>83</v>
      </c>
      <c r="C108" s="480" t="s">
        <v>83</v>
      </c>
      <c r="D108" s="480" t="s">
        <v>83</v>
      </c>
      <c r="E108" s="480" t="s">
        <v>83</v>
      </c>
      <c r="F108" s="481" t="s">
        <v>83</v>
      </c>
      <c r="K108" s="3"/>
    </row>
    <row r="109" spans="1:11" ht="15" customHeight="1">
      <c r="A109" s="850"/>
      <c r="B109" s="479" t="s">
        <v>83</v>
      </c>
      <c r="C109" s="480" t="s">
        <v>83</v>
      </c>
      <c r="D109" s="480" t="s">
        <v>83</v>
      </c>
      <c r="E109" s="480" t="s">
        <v>83</v>
      </c>
      <c r="F109" s="481" t="s">
        <v>83</v>
      </c>
      <c r="K109" s="3"/>
    </row>
    <row r="110" spans="1:11" ht="15" customHeight="1">
      <c r="A110" s="850"/>
      <c r="B110" s="479" t="s">
        <v>83</v>
      </c>
      <c r="C110" s="480" t="s">
        <v>83</v>
      </c>
      <c r="D110" s="480" t="s">
        <v>83</v>
      </c>
      <c r="E110" s="480" t="s">
        <v>83</v>
      </c>
      <c r="F110" s="481" t="s">
        <v>83</v>
      </c>
      <c r="K110" s="3"/>
    </row>
    <row r="111" spans="1:11" ht="15" customHeight="1">
      <c r="A111" s="850"/>
      <c r="B111" s="479" t="s">
        <v>83</v>
      </c>
      <c r="C111" s="480" t="s">
        <v>83</v>
      </c>
      <c r="D111" s="480" t="s">
        <v>83</v>
      </c>
      <c r="E111" s="480" t="s">
        <v>83</v>
      </c>
      <c r="F111" s="481" t="s">
        <v>83</v>
      </c>
      <c r="K111" s="3"/>
    </row>
    <row r="112" spans="1:11" ht="15" customHeight="1">
      <c r="A112" s="850"/>
      <c r="B112" s="479" t="s">
        <v>83</v>
      </c>
      <c r="C112" s="480" t="s">
        <v>83</v>
      </c>
      <c r="D112" s="480" t="s">
        <v>83</v>
      </c>
      <c r="E112" s="480" t="s">
        <v>83</v>
      </c>
      <c r="F112" s="481" t="s">
        <v>83</v>
      </c>
      <c r="K112" s="3"/>
    </row>
    <row r="113" spans="1:11" ht="15" customHeight="1">
      <c r="A113" s="850"/>
      <c r="B113" s="479" t="s">
        <v>83</v>
      </c>
      <c r="C113" s="480" t="s">
        <v>83</v>
      </c>
      <c r="D113" s="480" t="s">
        <v>83</v>
      </c>
      <c r="E113" s="480" t="s">
        <v>83</v>
      </c>
      <c r="F113" s="481" t="s">
        <v>83</v>
      </c>
      <c r="K113" s="3"/>
    </row>
    <row r="114" spans="1:11" ht="15" customHeight="1">
      <c r="A114" s="850"/>
      <c r="B114" s="479" t="s">
        <v>83</v>
      </c>
      <c r="C114" s="480" t="s">
        <v>83</v>
      </c>
      <c r="D114" s="480" t="s">
        <v>83</v>
      </c>
      <c r="E114" s="480" t="s">
        <v>83</v>
      </c>
      <c r="F114" s="481" t="s">
        <v>83</v>
      </c>
      <c r="K114" s="3"/>
    </row>
    <row r="115" spans="1:11" ht="15" customHeight="1">
      <c r="A115" s="850"/>
      <c r="B115" s="614" t="s">
        <v>83</v>
      </c>
      <c r="C115" s="615" t="s">
        <v>83</v>
      </c>
      <c r="D115" s="615" t="s">
        <v>83</v>
      </c>
      <c r="E115" s="615" t="s">
        <v>83</v>
      </c>
      <c r="F115" s="616" t="s">
        <v>83</v>
      </c>
      <c r="K115" s="3"/>
    </row>
    <row r="116" spans="1:11" ht="15" customHeight="1" thickBot="1">
      <c r="A116" s="851"/>
      <c r="B116" s="617" t="s">
        <v>83</v>
      </c>
      <c r="C116" s="618" t="s">
        <v>83</v>
      </c>
      <c r="D116" s="618" t="s">
        <v>83</v>
      </c>
      <c r="E116" s="618" t="s">
        <v>83</v>
      </c>
      <c r="F116" s="619" t="s">
        <v>83</v>
      </c>
      <c r="K116" s="3"/>
    </row>
    <row r="117" spans="1:11">
      <c r="A117" s="65"/>
      <c r="B117" s="3"/>
      <c r="C117" s="3"/>
      <c r="D117" s="3"/>
      <c r="E117" s="3"/>
      <c r="F117" s="3"/>
      <c r="G117" s="3"/>
      <c r="H117" s="3"/>
      <c r="I117" s="3"/>
      <c r="J117" s="3"/>
      <c r="K117" s="3"/>
    </row>
    <row r="118" spans="1:11" ht="15" thickBot="1">
      <c r="A118" s="65"/>
      <c r="B118" s="3"/>
      <c r="C118" s="3"/>
      <c r="D118" s="3"/>
      <c r="E118" s="3"/>
      <c r="F118" s="3"/>
      <c r="G118" s="3"/>
      <c r="H118" s="3"/>
      <c r="I118" s="3"/>
      <c r="J118" s="3"/>
      <c r="K118" s="3"/>
    </row>
    <row r="119" spans="1:11" s="51" customFormat="1" ht="30" customHeight="1">
      <c r="A119" s="849" t="s">
        <v>3368</v>
      </c>
      <c r="B119" s="355" t="s">
        <v>3369</v>
      </c>
      <c r="C119" s="239"/>
      <c r="D119" s="239" t="s">
        <v>3370</v>
      </c>
      <c r="E119" s="239"/>
      <c r="F119" s="250" t="s">
        <v>3371</v>
      </c>
      <c r="G119" s="478" t="s">
        <v>3372</v>
      </c>
      <c r="H119" s="55"/>
      <c r="I119" s="427"/>
      <c r="J119" s="427"/>
      <c r="K119" s="56"/>
    </row>
    <row r="120" spans="1:11" ht="15" customHeight="1">
      <c r="A120" s="850"/>
      <c r="B120" s="479" t="s">
        <v>3520</v>
      </c>
      <c r="C120" s="480" t="s">
        <v>83</v>
      </c>
      <c r="D120" s="480" t="s">
        <v>3521</v>
      </c>
      <c r="E120" s="480" t="s">
        <v>83</v>
      </c>
      <c r="F120" s="484" t="s">
        <v>3522</v>
      </c>
      <c r="K120" s="3"/>
    </row>
    <row r="121" spans="1:11" ht="15" customHeight="1">
      <c r="A121" s="850"/>
      <c r="B121" s="479" t="s">
        <v>83</v>
      </c>
      <c r="C121" s="480" t="s">
        <v>83</v>
      </c>
      <c r="D121" s="480" t="s">
        <v>83</v>
      </c>
      <c r="E121" s="480" t="s">
        <v>83</v>
      </c>
      <c r="F121" s="481" t="s">
        <v>83</v>
      </c>
      <c r="K121" s="3"/>
    </row>
    <row r="122" spans="1:11" ht="15" customHeight="1">
      <c r="A122" s="850"/>
      <c r="B122" s="479" t="s">
        <v>83</v>
      </c>
      <c r="C122" s="480" t="s">
        <v>83</v>
      </c>
      <c r="D122" s="480" t="s">
        <v>83</v>
      </c>
      <c r="E122" s="480" t="s">
        <v>83</v>
      </c>
      <c r="F122" s="481" t="s">
        <v>83</v>
      </c>
      <c r="K122" s="3"/>
    </row>
    <row r="123" spans="1:11" ht="15" customHeight="1">
      <c r="A123" s="850"/>
      <c r="B123" s="479" t="s">
        <v>83</v>
      </c>
      <c r="C123" s="480" t="s">
        <v>83</v>
      </c>
      <c r="D123" s="480" t="s">
        <v>83</v>
      </c>
      <c r="E123" s="480" t="s">
        <v>83</v>
      </c>
      <c r="F123" s="481" t="s">
        <v>83</v>
      </c>
      <c r="K123" s="3"/>
    </row>
    <row r="124" spans="1:11" ht="15" customHeight="1">
      <c r="A124" s="850"/>
      <c r="B124" s="479" t="s">
        <v>83</v>
      </c>
      <c r="C124" s="480" t="s">
        <v>83</v>
      </c>
      <c r="D124" s="480" t="s">
        <v>83</v>
      </c>
      <c r="E124" s="480" t="s">
        <v>83</v>
      </c>
      <c r="F124" s="481" t="s">
        <v>83</v>
      </c>
      <c r="K124" s="3"/>
    </row>
    <row r="125" spans="1:11" ht="15" customHeight="1">
      <c r="A125" s="850"/>
      <c r="B125" s="479" t="s">
        <v>83</v>
      </c>
      <c r="C125" s="480" t="s">
        <v>83</v>
      </c>
      <c r="D125" s="480" t="s">
        <v>83</v>
      </c>
      <c r="E125" s="480" t="s">
        <v>83</v>
      </c>
      <c r="F125" s="481" t="s">
        <v>83</v>
      </c>
      <c r="K125" s="3"/>
    </row>
    <row r="126" spans="1:11" ht="15" customHeight="1">
      <c r="A126" s="850"/>
      <c r="B126" s="479" t="s">
        <v>83</v>
      </c>
      <c r="C126" s="480" t="s">
        <v>83</v>
      </c>
      <c r="D126" s="480" t="s">
        <v>83</v>
      </c>
      <c r="E126" s="480" t="s">
        <v>83</v>
      </c>
      <c r="F126" s="481" t="s">
        <v>83</v>
      </c>
      <c r="K126" s="3"/>
    </row>
    <row r="127" spans="1:11" ht="15" customHeight="1">
      <c r="A127" s="850"/>
      <c r="B127" s="479" t="s">
        <v>83</v>
      </c>
      <c r="C127" s="480" t="s">
        <v>83</v>
      </c>
      <c r="D127" s="480" t="s">
        <v>83</v>
      </c>
      <c r="E127" s="480" t="s">
        <v>83</v>
      </c>
      <c r="F127" s="481" t="s">
        <v>83</v>
      </c>
      <c r="K127" s="3"/>
    </row>
    <row r="128" spans="1:11" ht="15" customHeight="1">
      <c r="A128" s="850"/>
      <c r="B128" s="614" t="s">
        <v>83</v>
      </c>
      <c r="C128" s="615" t="s">
        <v>83</v>
      </c>
      <c r="D128" s="615" t="s">
        <v>83</v>
      </c>
      <c r="E128" s="615" t="s">
        <v>83</v>
      </c>
      <c r="F128" s="616" t="s">
        <v>83</v>
      </c>
      <c r="K128" s="3"/>
    </row>
    <row r="129" spans="1:11" ht="15.75" customHeight="1" thickBot="1">
      <c r="A129" s="851"/>
      <c r="B129" s="617" t="s">
        <v>83</v>
      </c>
      <c r="C129" s="618" t="s">
        <v>83</v>
      </c>
      <c r="D129" s="618" t="s">
        <v>83</v>
      </c>
      <c r="E129" s="618" t="s">
        <v>83</v>
      </c>
      <c r="F129" s="619" t="s">
        <v>83</v>
      </c>
      <c r="K129" s="3"/>
    </row>
    <row r="130" spans="1:11">
      <c r="A130" s="65"/>
      <c r="B130" s="3"/>
      <c r="C130" s="3"/>
      <c r="D130" s="3"/>
      <c r="E130" s="3"/>
      <c r="F130" s="3"/>
      <c r="G130" s="3"/>
      <c r="H130" s="3"/>
      <c r="I130" s="3"/>
      <c r="J130" s="3"/>
      <c r="K130" s="3"/>
    </row>
    <row r="131" spans="1:11" ht="15" thickBot="1">
      <c r="A131" s="65"/>
      <c r="B131" s="3"/>
      <c r="C131" s="3"/>
      <c r="D131" s="3"/>
      <c r="E131" s="3"/>
      <c r="F131" s="3"/>
      <c r="G131" s="3"/>
      <c r="H131" s="3"/>
      <c r="I131" s="3"/>
      <c r="J131" s="3"/>
      <c r="K131" s="3"/>
    </row>
    <row r="132" spans="1:11" s="51" customFormat="1" ht="30" customHeight="1">
      <c r="A132" s="875" t="s">
        <v>3629</v>
      </c>
      <c r="B132" s="355" t="s">
        <v>3630</v>
      </c>
      <c r="C132" s="239" t="s">
        <v>83</v>
      </c>
      <c r="D132" s="239" t="s">
        <v>3631</v>
      </c>
      <c r="E132" s="239" t="s">
        <v>83</v>
      </c>
      <c r="F132" s="250" t="s">
        <v>3632</v>
      </c>
      <c r="G132" s="478" t="s">
        <v>3633</v>
      </c>
      <c r="H132" s="55"/>
      <c r="I132" s="538"/>
      <c r="J132" s="538"/>
      <c r="K132" s="56"/>
    </row>
    <row r="133" spans="1:11" ht="15" customHeight="1">
      <c r="A133" s="876"/>
      <c r="B133" s="479" t="s">
        <v>83</v>
      </c>
      <c r="C133" s="479" t="s">
        <v>83</v>
      </c>
      <c r="D133" s="479" t="s">
        <v>83</v>
      </c>
      <c r="E133" s="479" t="s">
        <v>83</v>
      </c>
      <c r="F133" s="621" t="s">
        <v>83</v>
      </c>
      <c r="G133" s="528"/>
      <c r="H133" s="528"/>
      <c r="I133" s="528"/>
      <c r="J133" s="528"/>
      <c r="K133" s="3"/>
    </row>
    <row r="134" spans="1:11" ht="15" customHeight="1">
      <c r="A134" s="876"/>
      <c r="B134" s="479" t="s">
        <v>83</v>
      </c>
      <c r="C134" s="479" t="s">
        <v>83</v>
      </c>
      <c r="D134" s="479" t="s">
        <v>83</v>
      </c>
      <c r="E134" s="479" t="s">
        <v>83</v>
      </c>
      <c r="F134" s="621" t="s">
        <v>83</v>
      </c>
      <c r="G134" s="528"/>
      <c r="H134" s="528"/>
      <c r="I134" s="528"/>
      <c r="J134" s="528"/>
      <c r="K134" s="3"/>
    </row>
    <row r="135" spans="1:11" ht="15" customHeight="1">
      <c r="A135" s="876"/>
      <c r="B135" s="479" t="s">
        <v>83</v>
      </c>
      <c r="C135" s="479" t="s">
        <v>83</v>
      </c>
      <c r="D135" s="479" t="s">
        <v>83</v>
      </c>
      <c r="E135" s="479" t="s">
        <v>83</v>
      </c>
      <c r="F135" s="621" t="s">
        <v>83</v>
      </c>
      <c r="G135" s="528"/>
      <c r="H135" s="528"/>
      <c r="I135" s="528"/>
      <c r="J135" s="528"/>
      <c r="K135" s="3"/>
    </row>
    <row r="136" spans="1:11" ht="15" customHeight="1">
      <c r="A136" s="876"/>
      <c r="B136" s="479" t="s">
        <v>83</v>
      </c>
      <c r="C136" s="479" t="s">
        <v>83</v>
      </c>
      <c r="D136" s="479" t="s">
        <v>83</v>
      </c>
      <c r="E136" s="479" t="s">
        <v>83</v>
      </c>
      <c r="F136" s="621" t="s">
        <v>83</v>
      </c>
      <c r="G136" s="528"/>
      <c r="H136" s="528"/>
      <c r="I136" s="528"/>
      <c r="J136" s="528"/>
      <c r="K136" s="3"/>
    </row>
    <row r="137" spans="1:11" ht="15" customHeight="1">
      <c r="A137" s="876"/>
      <c r="B137" s="479" t="s">
        <v>83</v>
      </c>
      <c r="C137" s="479" t="s">
        <v>83</v>
      </c>
      <c r="D137" s="479" t="s">
        <v>83</v>
      </c>
      <c r="E137" s="479" t="s">
        <v>83</v>
      </c>
      <c r="F137" s="621" t="s">
        <v>83</v>
      </c>
      <c r="G137" s="528"/>
      <c r="H137" s="528"/>
      <c r="I137" s="528"/>
      <c r="J137" s="528"/>
      <c r="K137" s="3"/>
    </row>
    <row r="138" spans="1:11" ht="15" customHeight="1">
      <c r="A138" s="876"/>
      <c r="B138" s="479" t="s">
        <v>83</v>
      </c>
      <c r="C138" s="479" t="s">
        <v>83</v>
      </c>
      <c r="D138" s="479" t="s">
        <v>83</v>
      </c>
      <c r="E138" s="479" t="s">
        <v>83</v>
      </c>
      <c r="F138" s="621" t="s">
        <v>83</v>
      </c>
      <c r="G138" s="528"/>
      <c r="H138" s="528"/>
      <c r="I138" s="528"/>
      <c r="J138" s="528"/>
      <c r="K138" s="3"/>
    </row>
    <row r="139" spans="1:11" ht="15" customHeight="1">
      <c r="A139" s="876"/>
      <c r="B139" s="479" t="s">
        <v>83</v>
      </c>
      <c r="C139" s="479" t="s">
        <v>83</v>
      </c>
      <c r="D139" s="479" t="s">
        <v>83</v>
      </c>
      <c r="E139" s="479" t="s">
        <v>83</v>
      </c>
      <c r="F139" s="621" t="s">
        <v>83</v>
      </c>
      <c r="G139" s="528"/>
      <c r="H139" s="528"/>
      <c r="I139" s="528"/>
      <c r="J139" s="528"/>
      <c r="K139" s="3"/>
    </row>
    <row r="140" spans="1:11" ht="15" customHeight="1">
      <c r="A140" s="876"/>
      <c r="B140" s="479" t="s">
        <v>83</v>
      </c>
      <c r="C140" s="479" t="s">
        <v>83</v>
      </c>
      <c r="D140" s="479" t="s">
        <v>83</v>
      </c>
      <c r="E140" s="479" t="s">
        <v>83</v>
      </c>
      <c r="F140" s="621" t="s">
        <v>83</v>
      </c>
      <c r="G140" s="528"/>
      <c r="H140" s="528"/>
      <c r="I140" s="528"/>
      <c r="J140" s="528"/>
      <c r="K140" s="3"/>
    </row>
    <row r="141" spans="1:11" ht="15" customHeight="1">
      <c r="A141" s="876"/>
      <c r="B141" s="614" t="s">
        <v>3630</v>
      </c>
      <c r="C141" s="615" t="s">
        <v>83</v>
      </c>
      <c r="D141" s="615" t="s">
        <v>3631</v>
      </c>
      <c r="E141" s="615" t="s">
        <v>83</v>
      </c>
      <c r="F141" s="616" t="s">
        <v>3632</v>
      </c>
      <c r="G141" s="528"/>
      <c r="H141" s="528"/>
      <c r="I141" s="528"/>
      <c r="J141" s="528"/>
      <c r="K141" s="3"/>
    </row>
    <row r="142" spans="1:11" ht="15.75" customHeight="1" thickBot="1">
      <c r="A142" s="887"/>
      <c r="B142" s="617" t="s">
        <v>83</v>
      </c>
      <c r="C142" s="617" t="s">
        <v>83</v>
      </c>
      <c r="D142" s="617" t="s">
        <v>83</v>
      </c>
      <c r="E142" s="617" t="s">
        <v>83</v>
      </c>
      <c r="F142" s="624" t="s">
        <v>83</v>
      </c>
      <c r="G142" s="528"/>
      <c r="H142" s="528"/>
      <c r="I142" s="528"/>
      <c r="J142" s="528"/>
      <c r="K142" s="3"/>
    </row>
    <row r="143" spans="1:11">
      <c r="A143" s="60"/>
      <c r="B143" s="3"/>
      <c r="C143" s="3"/>
      <c r="D143" s="3"/>
      <c r="E143" s="3"/>
      <c r="F143" s="3"/>
      <c r="G143" s="3"/>
      <c r="H143" s="3"/>
      <c r="I143" s="3"/>
      <c r="J143" s="3"/>
      <c r="K143" s="3"/>
    </row>
    <row r="144" spans="1:11" ht="15" thickBot="1">
      <c r="A144" s="60"/>
      <c r="B144" s="3"/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51" customFormat="1" ht="30" customHeight="1">
      <c r="A145" s="875" t="s">
        <v>3542</v>
      </c>
      <c r="B145" s="355" t="s">
        <v>3634</v>
      </c>
      <c r="C145" s="239" t="s">
        <v>3556</v>
      </c>
      <c r="D145" s="239"/>
      <c r="E145" s="239"/>
      <c r="F145" s="250" t="s">
        <v>3557</v>
      </c>
      <c r="G145" s="478" t="s">
        <v>3635</v>
      </c>
      <c r="H145" s="55"/>
      <c r="I145" s="538"/>
      <c r="J145" s="538"/>
      <c r="K145" s="56"/>
    </row>
    <row r="146" spans="1:11" ht="15" customHeight="1">
      <c r="A146" s="876"/>
      <c r="B146" s="543" t="s">
        <v>83</v>
      </c>
      <c r="C146" s="544" t="s">
        <v>83</v>
      </c>
      <c r="D146" s="544" t="s">
        <v>83</v>
      </c>
      <c r="E146" s="544" t="s">
        <v>83</v>
      </c>
      <c r="F146" s="622" t="s">
        <v>83</v>
      </c>
      <c r="G146" s="528"/>
      <c r="H146" s="528"/>
      <c r="I146" s="528"/>
      <c r="J146" s="528"/>
      <c r="K146" s="3"/>
    </row>
    <row r="147" spans="1:11" ht="15" customHeight="1">
      <c r="A147" s="876"/>
      <c r="B147" s="543" t="s">
        <v>83</v>
      </c>
      <c r="C147" s="544" t="s">
        <v>83</v>
      </c>
      <c r="D147" s="544" t="s">
        <v>83</v>
      </c>
      <c r="E147" s="544" t="s">
        <v>83</v>
      </c>
      <c r="F147" s="622" t="s">
        <v>83</v>
      </c>
      <c r="G147" s="528"/>
      <c r="H147" s="528"/>
      <c r="I147" s="528"/>
      <c r="J147" s="528"/>
      <c r="K147" s="3"/>
    </row>
    <row r="148" spans="1:11" ht="15" customHeight="1">
      <c r="A148" s="876"/>
      <c r="B148" s="543" t="s">
        <v>83</v>
      </c>
      <c r="C148" s="544" t="s">
        <v>83</v>
      </c>
      <c r="D148" s="544" t="s">
        <v>83</v>
      </c>
      <c r="E148" s="544" t="s">
        <v>83</v>
      </c>
      <c r="F148" s="622" t="s">
        <v>83</v>
      </c>
      <c r="G148" s="528"/>
      <c r="H148" s="528"/>
      <c r="I148" s="528"/>
      <c r="J148" s="528"/>
      <c r="K148" s="3"/>
    </row>
    <row r="149" spans="1:11" ht="15" customHeight="1">
      <c r="A149" s="876"/>
      <c r="B149" s="543" t="s">
        <v>83</v>
      </c>
      <c r="C149" s="544" t="s">
        <v>83</v>
      </c>
      <c r="D149" s="544" t="s">
        <v>83</v>
      </c>
      <c r="E149" s="544" t="s">
        <v>83</v>
      </c>
      <c r="F149" s="622" t="s">
        <v>83</v>
      </c>
      <c r="G149" s="528"/>
      <c r="H149" s="528"/>
      <c r="I149" s="528"/>
      <c r="J149" s="528"/>
      <c r="K149" s="3"/>
    </row>
    <row r="150" spans="1:11" ht="15" customHeight="1">
      <c r="A150" s="876"/>
      <c r="B150" s="543" t="s">
        <v>83</v>
      </c>
      <c r="C150" s="544" t="s">
        <v>83</v>
      </c>
      <c r="D150" s="544" t="s">
        <v>83</v>
      </c>
      <c r="E150" s="544" t="s">
        <v>83</v>
      </c>
      <c r="F150" s="622" t="s">
        <v>83</v>
      </c>
      <c r="G150" s="528"/>
      <c r="H150" s="528"/>
      <c r="I150" s="528"/>
      <c r="J150" s="528"/>
      <c r="K150" s="3"/>
    </row>
    <row r="151" spans="1:11" ht="15" customHeight="1">
      <c r="A151" s="876"/>
      <c r="B151" s="543" t="s">
        <v>83</v>
      </c>
      <c r="C151" s="544" t="s">
        <v>83</v>
      </c>
      <c r="D151" s="544" t="s">
        <v>83</v>
      </c>
      <c r="E151" s="544" t="s">
        <v>83</v>
      </c>
      <c r="F151" s="622" t="s">
        <v>83</v>
      </c>
      <c r="G151" s="528"/>
      <c r="H151" s="528"/>
      <c r="I151" s="528"/>
      <c r="J151" s="528"/>
      <c r="K151" s="3"/>
    </row>
    <row r="152" spans="1:11" ht="15" customHeight="1">
      <c r="A152" s="876"/>
      <c r="B152" s="543" t="s">
        <v>83</v>
      </c>
      <c r="C152" s="544" t="s">
        <v>83</v>
      </c>
      <c r="D152" s="544" t="s">
        <v>83</v>
      </c>
      <c r="E152" s="544" t="s">
        <v>83</v>
      </c>
      <c r="F152" s="622" t="s">
        <v>83</v>
      </c>
      <c r="G152" s="528"/>
      <c r="H152" s="528"/>
      <c r="I152" s="528"/>
      <c r="J152" s="528"/>
      <c r="K152" s="3"/>
    </row>
    <row r="153" spans="1:11" ht="15" customHeight="1">
      <c r="A153" s="876"/>
      <c r="B153" s="543" t="s">
        <v>83</v>
      </c>
      <c r="C153" s="544" t="s">
        <v>83</v>
      </c>
      <c r="D153" s="544" t="s">
        <v>83</v>
      </c>
      <c r="E153" s="544" t="s">
        <v>83</v>
      </c>
      <c r="F153" s="622" t="s">
        <v>83</v>
      </c>
      <c r="G153" s="528"/>
      <c r="H153" s="528"/>
      <c r="I153" s="528"/>
      <c r="J153" s="528"/>
      <c r="K153" s="3"/>
    </row>
    <row r="154" spans="1:11">
      <c r="A154" s="877"/>
      <c r="B154" s="620" t="s">
        <v>3571</v>
      </c>
      <c r="C154" s="13"/>
      <c r="D154" s="21" t="s">
        <v>3573</v>
      </c>
      <c r="E154" s="13"/>
      <c r="F154" s="623" t="s">
        <v>3572</v>
      </c>
      <c r="G154" s="528"/>
      <c r="H154" s="528"/>
      <c r="I154" s="528"/>
      <c r="J154" s="528"/>
      <c r="K154" s="3"/>
    </row>
    <row r="155" spans="1:11" ht="15.75" customHeight="1" thickBot="1">
      <c r="A155" s="878"/>
      <c r="B155" s="617" t="s">
        <v>83</v>
      </c>
      <c r="C155" s="618" t="s">
        <v>83</v>
      </c>
      <c r="D155" s="618" t="s">
        <v>83</v>
      </c>
      <c r="E155" s="618" t="s">
        <v>83</v>
      </c>
      <c r="F155" s="619"/>
      <c r="G155" s="528"/>
      <c r="H155" s="528"/>
      <c r="I155" s="528"/>
      <c r="J155" s="528"/>
      <c r="K155" s="3"/>
    </row>
    <row r="156" spans="1:11">
      <c r="A156" s="60"/>
      <c r="B156" s="3"/>
      <c r="C156" s="3"/>
      <c r="D156" s="3"/>
      <c r="E156" s="3"/>
      <c r="F156" s="3"/>
      <c r="G156" s="3"/>
      <c r="H156" s="3"/>
      <c r="I156" s="3"/>
      <c r="J156" s="3"/>
      <c r="K156" s="3"/>
    </row>
    <row r="157" spans="1:11" s="51" customFormat="1" ht="30" customHeight="1" thickBot="1">
      <c r="A157" s="356"/>
      <c r="B157" s="56"/>
      <c r="C157" s="56"/>
      <c r="D157" s="56"/>
      <c r="E157" s="56"/>
      <c r="F157" s="56"/>
      <c r="G157" s="463"/>
      <c r="H157" s="56"/>
      <c r="I157" s="56"/>
      <c r="J157" s="56"/>
      <c r="K157" s="56"/>
    </row>
    <row r="158" spans="1:11" ht="28.8">
      <c r="A158" s="875" t="s">
        <v>3540</v>
      </c>
      <c r="B158" s="355" t="s">
        <v>3561</v>
      </c>
      <c r="C158" s="239"/>
      <c r="D158" s="239" t="s">
        <v>3567</v>
      </c>
      <c r="E158" s="239"/>
      <c r="F158" s="250" t="s">
        <v>3562</v>
      </c>
      <c r="G158" s="478" t="s">
        <v>3636</v>
      </c>
      <c r="H158" s="55"/>
      <c r="I158" s="538"/>
      <c r="J158" s="538"/>
      <c r="K158" s="3"/>
    </row>
    <row r="159" spans="1:11" ht="15" customHeight="1">
      <c r="A159" s="876"/>
      <c r="B159" s="479"/>
      <c r="C159" s="480"/>
      <c r="D159" s="480"/>
      <c r="E159" s="480"/>
      <c r="F159" s="484"/>
      <c r="G159" s="528"/>
      <c r="H159" s="528"/>
      <c r="I159" s="528"/>
      <c r="J159" s="528"/>
      <c r="K159" s="3"/>
    </row>
    <row r="160" spans="1:11" ht="15" customHeight="1">
      <c r="A160" s="876"/>
      <c r="B160" s="479"/>
      <c r="C160" s="480"/>
      <c r="D160" s="480"/>
      <c r="E160" s="480"/>
      <c r="F160" s="481"/>
      <c r="G160" s="528"/>
      <c r="H160" s="528"/>
      <c r="I160" s="528"/>
      <c r="J160" s="528"/>
      <c r="K160" s="3"/>
    </row>
    <row r="161" spans="1:11" ht="15" customHeight="1">
      <c r="A161" s="876"/>
      <c r="B161" s="479"/>
      <c r="C161" s="480"/>
      <c r="D161" s="480"/>
      <c r="E161" s="480"/>
      <c r="F161" s="481"/>
      <c r="G161" s="528"/>
      <c r="H161" s="528"/>
      <c r="I161" s="528"/>
      <c r="J161" s="528"/>
      <c r="K161" s="3"/>
    </row>
    <row r="162" spans="1:11" ht="15" customHeight="1">
      <c r="A162" s="876"/>
      <c r="B162" s="479"/>
      <c r="C162" s="480"/>
      <c r="D162" s="480"/>
      <c r="E162" s="480"/>
      <c r="F162" s="481"/>
      <c r="G162" s="528"/>
      <c r="H162" s="528"/>
      <c r="I162" s="528"/>
      <c r="J162" s="528"/>
      <c r="K162" s="3"/>
    </row>
    <row r="163" spans="1:11" ht="15" customHeight="1">
      <c r="A163" s="876"/>
      <c r="B163" s="479"/>
      <c r="C163" s="480"/>
      <c r="D163" s="480"/>
      <c r="E163" s="480"/>
      <c r="F163" s="481"/>
      <c r="G163" s="528"/>
      <c r="H163" s="528"/>
      <c r="I163" s="528"/>
      <c r="J163" s="528"/>
      <c r="K163" s="3"/>
    </row>
    <row r="164" spans="1:11" ht="15" customHeight="1">
      <c r="A164" s="876"/>
      <c r="B164" s="479"/>
      <c r="C164" s="480"/>
      <c r="D164" s="480"/>
      <c r="E164" s="480"/>
      <c r="F164" s="481"/>
      <c r="G164" s="528"/>
      <c r="H164" s="528"/>
      <c r="I164" s="528"/>
      <c r="J164" s="528"/>
      <c r="K164" s="3"/>
    </row>
    <row r="165" spans="1:11" ht="15" customHeight="1">
      <c r="A165" s="876"/>
      <c r="B165" s="479"/>
      <c r="C165" s="480"/>
      <c r="D165" s="480"/>
      <c r="E165" s="480"/>
      <c r="F165" s="481"/>
      <c r="G165" s="528"/>
      <c r="H165" s="528"/>
      <c r="I165" s="528"/>
      <c r="J165" s="528"/>
      <c r="K165" s="3"/>
    </row>
    <row r="166" spans="1:11" ht="15" customHeight="1">
      <c r="A166" s="876"/>
      <c r="B166" s="479"/>
      <c r="C166" s="480"/>
      <c r="D166" s="480"/>
      <c r="E166" s="480"/>
      <c r="F166" s="481"/>
      <c r="G166" s="528"/>
      <c r="H166" s="528"/>
      <c r="I166" s="528"/>
      <c r="J166" s="528"/>
      <c r="K166" s="3"/>
    </row>
    <row r="167" spans="1:11">
      <c r="A167" s="877"/>
      <c r="B167" s="614" t="s">
        <v>3622</v>
      </c>
      <c r="C167" s="615" t="s">
        <v>3553</v>
      </c>
      <c r="D167" s="615" t="s">
        <v>3623</v>
      </c>
      <c r="E167" s="615"/>
      <c r="F167" s="616" t="s">
        <v>3624</v>
      </c>
      <c r="G167" s="528"/>
      <c r="H167" s="528"/>
      <c r="I167" s="528"/>
      <c r="J167" s="528"/>
      <c r="K167" s="3"/>
    </row>
    <row r="168" spans="1:11" ht="15.75" customHeight="1" thickBot="1">
      <c r="A168" s="878"/>
      <c r="B168" s="617"/>
      <c r="C168" s="618"/>
      <c r="D168" s="618"/>
      <c r="E168" s="618"/>
      <c r="F168" s="619"/>
      <c r="G168" s="528"/>
      <c r="H168" s="528"/>
      <c r="I168" s="528"/>
      <c r="J168" s="528"/>
      <c r="K168" s="3"/>
    </row>
    <row r="169" spans="1:1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</row>
    <row r="170" spans="1:11" ht="15" thickBo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</row>
    <row r="171" spans="1:11" ht="28.8">
      <c r="A171" s="875" t="s">
        <v>70</v>
      </c>
      <c r="B171" s="355" t="s">
        <v>3637</v>
      </c>
      <c r="C171" s="239"/>
      <c r="D171" s="239" t="s">
        <v>3638</v>
      </c>
      <c r="E171" s="239"/>
      <c r="F171" s="250" t="s">
        <v>2288</v>
      </c>
      <c r="G171" s="478" t="s">
        <v>3639</v>
      </c>
      <c r="H171" s="55"/>
      <c r="I171" s="538"/>
      <c r="J171" s="538"/>
      <c r="K171" s="3"/>
    </row>
    <row r="172" spans="1:11" s="51" customFormat="1" ht="30" customHeight="1">
      <c r="A172" s="876"/>
      <c r="B172" s="479"/>
      <c r="C172" s="480"/>
      <c r="D172" s="480"/>
      <c r="E172" s="480"/>
      <c r="F172" s="484"/>
      <c r="G172" s="528"/>
      <c r="H172" s="528"/>
      <c r="I172" s="528"/>
      <c r="J172" s="528"/>
      <c r="K172" s="56"/>
    </row>
    <row r="173" spans="1:11" ht="15" customHeight="1">
      <c r="A173" s="876"/>
      <c r="B173" s="479"/>
      <c r="C173" s="480"/>
      <c r="D173" s="480"/>
      <c r="E173" s="480"/>
      <c r="F173" s="481"/>
      <c r="G173" s="528"/>
      <c r="H173" s="528"/>
      <c r="I173" s="528"/>
      <c r="J173" s="528"/>
      <c r="K173" s="3"/>
    </row>
    <row r="174" spans="1:11" ht="15" customHeight="1">
      <c r="A174" s="876"/>
      <c r="B174" s="479"/>
      <c r="C174" s="480"/>
      <c r="D174" s="480"/>
      <c r="E174" s="480"/>
      <c r="F174" s="481"/>
      <c r="G174" s="528"/>
      <c r="H174" s="528"/>
      <c r="I174" s="528"/>
      <c r="J174" s="528"/>
      <c r="K174" s="3"/>
    </row>
    <row r="175" spans="1:11" ht="15" customHeight="1">
      <c r="A175" s="876"/>
      <c r="B175" s="479"/>
      <c r="C175" s="480"/>
      <c r="D175" s="480"/>
      <c r="E175" s="480"/>
      <c r="F175" s="481"/>
      <c r="G175" s="528"/>
      <c r="H175" s="528"/>
      <c r="I175" s="528"/>
      <c r="J175" s="528"/>
      <c r="K175" s="3"/>
    </row>
    <row r="176" spans="1:11" ht="15" customHeight="1">
      <c r="A176" s="876"/>
      <c r="B176" s="479"/>
      <c r="C176" s="480"/>
      <c r="D176" s="480"/>
      <c r="E176" s="480"/>
      <c r="F176" s="481"/>
      <c r="G176" s="528"/>
      <c r="H176" s="528"/>
      <c r="I176" s="528"/>
      <c r="J176" s="528"/>
      <c r="K176" s="3"/>
    </row>
    <row r="177" spans="1:13" ht="15" customHeight="1">
      <c r="A177" s="876"/>
      <c r="B177" s="479"/>
      <c r="C177" s="480"/>
      <c r="D177" s="480"/>
      <c r="E177" s="480"/>
      <c r="F177" s="481"/>
      <c r="G177" s="528"/>
      <c r="H177" s="528"/>
      <c r="I177" s="528"/>
      <c r="J177" s="528"/>
      <c r="K177" s="3"/>
    </row>
    <row r="178" spans="1:13" ht="15" customHeight="1">
      <c r="A178" s="876"/>
      <c r="B178" s="479"/>
      <c r="C178" s="480"/>
      <c r="D178" s="480"/>
      <c r="E178" s="480"/>
      <c r="F178" s="481"/>
      <c r="G178" s="528"/>
      <c r="H178" s="528"/>
      <c r="I178" s="528"/>
      <c r="J178" s="528"/>
      <c r="K178" s="3"/>
    </row>
    <row r="179" spans="1:13" ht="15" customHeight="1">
      <c r="A179" s="876"/>
      <c r="B179" s="479"/>
      <c r="C179" s="480"/>
      <c r="D179" s="480"/>
      <c r="E179" s="480"/>
      <c r="F179" s="481"/>
      <c r="G179" s="528"/>
      <c r="H179" s="528"/>
      <c r="I179" s="528"/>
      <c r="J179" s="528"/>
      <c r="K179" s="3"/>
    </row>
    <row r="180" spans="1:13">
      <c r="A180" s="877"/>
      <c r="B180" s="614" t="s">
        <v>3506</v>
      </c>
      <c r="C180" s="615" t="s">
        <v>2286</v>
      </c>
      <c r="D180" s="615" t="s">
        <v>219</v>
      </c>
      <c r="E180" s="615" t="s">
        <v>2287</v>
      </c>
      <c r="F180" s="616" t="s">
        <v>71</v>
      </c>
      <c r="G180" s="528"/>
      <c r="H180" s="528"/>
      <c r="I180" s="528"/>
      <c r="J180" s="528"/>
      <c r="K180" s="3"/>
    </row>
    <row r="181" spans="1:13" ht="15.75" customHeight="1" thickBot="1">
      <c r="A181" s="878"/>
      <c r="B181" s="617"/>
      <c r="C181" s="618"/>
      <c r="D181" s="618"/>
      <c r="E181" s="618"/>
      <c r="F181" s="619"/>
      <c r="G181" s="528"/>
      <c r="H181" s="528"/>
      <c r="I181" s="528"/>
      <c r="J181" s="528"/>
      <c r="K181" s="3"/>
    </row>
    <row r="182" spans="1:1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</row>
    <row r="183" spans="1:13" ht="15" thickBot="1">
      <c r="A183" s="3"/>
      <c r="B183" s="7"/>
      <c r="C183" s="4"/>
      <c r="D183" s="4"/>
      <c r="E183" s="4"/>
      <c r="F183" s="464"/>
      <c r="G183" s="3"/>
      <c r="H183" s="4"/>
      <c r="I183" s="3"/>
      <c r="J183" s="3"/>
      <c r="K183" s="3"/>
    </row>
    <row r="184" spans="1:13" ht="31.5" customHeight="1">
      <c r="A184" s="879" t="s">
        <v>251</v>
      </c>
      <c r="B184" s="355" t="s">
        <v>83</v>
      </c>
      <c r="C184" s="239" t="s">
        <v>83</v>
      </c>
      <c r="D184" s="239" t="s">
        <v>83</v>
      </c>
      <c r="E184" s="239" t="s">
        <v>83</v>
      </c>
      <c r="F184" s="250" t="s">
        <v>83</v>
      </c>
      <c r="G184" s="478" t="s">
        <v>3641</v>
      </c>
      <c r="H184" s="55" t="s">
        <v>3640</v>
      </c>
      <c r="I184" s="538"/>
      <c r="J184" s="538"/>
      <c r="K184" s="3"/>
      <c r="M184" s="3" t="s">
        <v>3642</v>
      </c>
    </row>
    <row r="185" spans="1:13">
      <c r="A185" s="880"/>
      <c r="B185" s="543" t="s">
        <v>83</v>
      </c>
      <c r="C185" s="544" t="s">
        <v>83</v>
      </c>
      <c r="D185" s="544" t="s">
        <v>83</v>
      </c>
      <c r="E185" s="544" t="s">
        <v>83</v>
      </c>
      <c r="F185" s="622" t="s">
        <v>83</v>
      </c>
      <c r="G185" s="528"/>
      <c r="I185" s="528"/>
      <c r="J185" s="528"/>
      <c r="K185" s="3"/>
    </row>
    <row r="186" spans="1:13">
      <c r="A186" s="880"/>
      <c r="B186" s="543" t="s">
        <v>83</v>
      </c>
      <c r="C186" s="544" t="s">
        <v>83</v>
      </c>
      <c r="D186" s="544" t="s">
        <v>83</v>
      </c>
      <c r="E186" s="544" t="s">
        <v>83</v>
      </c>
      <c r="F186" s="622" t="s">
        <v>83</v>
      </c>
      <c r="G186" s="528"/>
      <c r="H186" s="528"/>
      <c r="I186" s="528"/>
      <c r="J186" s="528"/>
      <c r="K186" s="3"/>
    </row>
    <row r="187" spans="1:13">
      <c r="A187" s="880"/>
      <c r="B187" s="543" t="s">
        <v>83</v>
      </c>
      <c r="C187" s="544" t="s">
        <v>83</v>
      </c>
      <c r="D187" s="544" t="s">
        <v>83</v>
      </c>
      <c r="E187" s="544" t="s">
        <v>83</v>
      </c>
      <c r="F187" s="622" t="s">
        <v>83</v>
      </c>
      <c r="G187" s="528"/>
      <c r="H187" s="528"/>
      <c r="I187" s="528"/>
      <c r="J187" s="528"/>
      <c r="K187" s="3"/>
    </row>
    <row r="188" spans="1:13" s="51" customFormat="1" ht="30" customHeight="1">
      <c r="A188" s="880"/>
      <c r="B188" s="543" t="s">
        <v>83</v>
      </c>
      <c r="C188" s="544" t="s">
        <v>83</v>
      </c>
      <c r="D188" s="544" t="s">
        <v>83</v>
      </c>
      <c r="E188" s="544" t="s">
        <v>83</v>
      </c>
      <c r="F188" s="622" t="s">
        <v>83</v>
      </c>
      <c r="G188" s="528"/>
      <c r="H188" s="528"/>
      <c r="I188" s="528"/>
      <c r="J188" s="528"/>
      <c r="K188" s="56"/>
    </row>
    <row r="189" spans="1:13" ht="15" customHeight="1">
      <c r="A189" s="880"/>
      <c r="B189" s="543" t="s">
        <v>83</v>
      </c>
      <c r="C189" s="544" t="s">
        <v>83</v>
      </c>
      <c r="D189" s="544" t="s">
        <v>83</v>
      </c>
      <c r="E189" s="544" t="s">
        <v>83</v>
      </c>
      <c r="F189" s="622" t="s">
        <v>83</v>
      </c>
      <c r="G189" s="528"/>
      <c r="H189" s="528"/>
      <c r="I189" s="528"/>
      <c r="J189" s="528"/>
      <c r="K189" s="3"/>
    </row>
    <row r="190" spans="1:13" ht="15" customHeight="1">
      <c r="A190" s="880"/>
      <c r="B190" s="543" t="s">
        <v>83</v>
      </c>
      <c r="C190" s="544" t="s">
        <v>83</v>
      </c>
      <c r="D190" s="544" t="s">
        <v>83</v>
      </c>
      <c r="E190" s="544" t="s">
        <v>83</v>
      </c>
      <c r="F190" s="622" t="s">
        <v>83</v>
      </c>
      <c r="G190" s="528"/>
      <c r="H190" s="528"/>
      <c r="I190" s="528"/>
      <c r="J190" s="528"/>
      <c r="K190" s="3"/>
    </row>
    <row r="191" spans="1:13" ht="15" customHeight="1">
      <c r="A191" s="880"/>
      <c r="B191" s="543" t="s">
        <v>83</v>
      </c>
      <c r="C191" s="544" t="s">
        <v>83</v>
      </c>
      <c r="D191" s="544" t="s">
        <v>83</v>
      </c>
      <c r="E191" s="544" t="s">
        <v>83</v>
      </c>
      <c r="F191" s="622" t="s">
        <v>83</v>
      </c>
      <c r="G191" s="528"/>
      <c r="H191" s="528"/>
      <c r="I191" s="528"/>
      <c r="J191" s="528"/>
      <c r="K191" s="3"/>
    </row>
    <row r="192" spans="1:13" ht="15" customHeight="1">
      <c r="A192" s="880"/>
      <c r="B192" s="543" t="s">
        <v>83</v>
      </c>
      <c r="C192" s="544" t="s">
        <v>83</v>
      </c>
      <c r="D192" s="544" t="s">
        <v>83</v>
      </c>
      <c r="E192" s="544" t="s">
        <v>83</v>
      </c>
      <c r="F192" s="622" t="s">
        <v>83</v>
      </c>
      <c r="G192" s="528"/>
      <c r="H192" s="528"/>
      <c r="I192" s="528"/>
      <c r="J192" s="528"/>
      <c r="K192" s="3"/>
    </row>
    <row r="193" spans="1:11" ht="15" customHeight="1">
      <c r="A193" s="881"/>
      <c r="B193" s="614" t="s">
        <v>83</v>
      </c>
      <c r="C193" s="615" t="s">
        <v>83</v>
      </c>
      <c r="D193" s="615" t="s">
        <v>83</v>
      </c>
      <c r="E193" s="615" t="s">
        <v>83</v>
      </c>
      <c r="F193" s="616" t="s">
        <v>83</v>
      </c>
      <c r="G193" s="528"/>
      <c r="H193" s="528"/>
      <c r="I193" s="528"/>
      <c r="J193" s="528"/>
      <c r="K193" s="3"/>
    </row>
    <row r="194" spans="1:11" ht="15" customHeight="1" thickBot="1">
      <c r="A194" s="882"/>
      <c r="B194" s="617" t="s">
        <v>83</v>
      </c>
      <c r="C194" s="618" t="s">
        <v>83</v>
      </c>
      <c r="D194" s="618" t="s">
        <v>83</v>
      </c>
      <c r="E194" s="618" t="s">
        <v>83</v>
      </c>
      <c r="F194" s="619" t="s">
        <v>83</v>
      </c>
      <c r="G194" s="528"/>
      <c r="H194" s="528"/>
      <c r="I194" s="528"/>
      <c r="J194" s="528"/>
      <c r="K194" s="3"/>
    </row>
    <row r="195" spans="1:11" ht="15" customHeight="1">
      <c r="A195" s="65"/>
      <c r="B195" s="3"/>
      <c r="C195" s="3"/>
      <c r="D195" s="3"/>
      <c r="E195" s="3"/>
      <c r="F195" s="3"/>
      <c r="G195" s="3"/>
      <c r="I195" s="3"/>
      <c r="J195" s="3"/>
      <c r="K195" s="3"/>
    </row>
    <row r="196" spans="1:11" ht="15" customHeight="1">
      <c r="A196" s="65"/>
      <c r="B196" s="3"/>
      <c r="C196" s="3"/>
      <c r="D196" s="3"/>
      <c r="E196" s="3"/>
      <c r="F196" s="3"/>
      <c r="G196" s="3"/>
      <c r="H196" s="3"/>
      <c r="I196" s="3"/>
      <c r="J196" s="3"/>
      <c r="K196" s="3"/>
    </row>
    <row r="197" spans="1:11" ht="15" customHeight="1">
      <c r="A197" s="65"/>
      <c r="B197" s="3"/>
      <c r="C197" s="3"/>
      <c r="D197" s="3"/>
      <c r="E197" s="3"/>
      <c r="F197" s="3"/>
      <c r="G197" s="3"/>
      <c r="H197" s="3"/>
      <c r="I197" s="3"/>
      <c r="J197" s="3"/>
      <c r="K197" s="3"/>
    </row>
    <row r="198" spans="1:11" ht="15" customHeight="1">
      <c r="A198" s="65"/>
      <c r="B198" s="3"/>
      <c r="C198" s="3"/>
      <c r="D198" s="3"/>
      <c r="E198" s="3"/>
      <c r="F198" s="3"/>
      <c r="G198" s="3"/>
      <c r="H198" s="3"/>
      <c r="I198" s="3"/>
      <c r="J198" s="3"/>
      <c r="K198" s="3"/>
    </row>
    <row r="199" spans="1:11" ht="15" customHeight="1">
      <c r="A199" s="65"/>
      <c r="B199" s="4"/>
      <c r="C199" s="4"/>
      <c r="D199" s="4"/>
      <c r="E199" s="4"/>
      <c r="F199" s="464"/>
      <c r="G199" s="3"/>
      <c r="H199" s="4"/>
      <c r="I199" s="3"/>
      <c r="J199" s="3"/>
      <c r="K199" s="3"/>
    </row>
    <row r="200" spans="1:11" ht="15" customHeight="1">
      <c r="A200" s="65"/>
      <c r="B200" s="3"/>
      <c r="C200" s="3"/>
      <c r="D200" s="3"/>
      <c r="E200" s="3"/>
      <c r="F200" s="462"/>
      <c r="G200" s="3"/>
      <c r="H200" s="4"/>
      <c r="I200" s="3"/>
      <c r="J200" s="3"/>
      <c r="K200" s="3"/>
    </row>
    <row r="201" spans="1:1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</row>
    <row r="202" spans="1:1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</row>
    <row r="203" spans="1:1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</row>
    <row r="204" spans="1:11">
      <c r="A204" s="883"/>
      <c r="B204" s="463"/>
      <c r="C204" s="459"/>
      <c r="D204" s="459"/>
      <c r="E204" s="459"/>
      <c r="F204" s="460"/>
      <c r="G204" s="465"/>
      <c r="H204" s="461"/>
      <c r="I204" s="466"/>
      <c r="J204" s="466"/>
      <c r="K204" s="3"/>
    </row>
    <row r="205" spans="1:11">
      <c r="A205" s="883"/>
      <c r="B205" s="463"/>
      <c r="C205" s="459"/>
      <c r="D205" s="459"/>
      <c r="E205" s="459"/>
      <c r="F205" s="460"/>
      <c r="G205" s="3"/>
      <c r="H205" s="3"/>
      <c r="I205" s="3"/>
      <c r="J205" s="3"/>
      <c r="K205" s="3"/>
    </row>
    <row r="206" spans="1:11">
      <c r="A206" s="883"/>
      <c r="B206" s="463"/>
      <c r="C206" s="463"/>
      <c r="D206" s="463"/>
      <c r="E206" s="463"/>
      <c r="F206" s="467"/>
      <c r="G206" s="3"/>
      <c r="H206" s="3"/>
      <c r="I206" s="3"/>
      <c r="J206" s="3"/>
      <c r="K206" s="3"/>
    </row>
    <row r="207" spans="1:11">
      <c r="A207" s="883"/>
      <c r="B207" s="463"/>
      <c r="C207" s="463"/>
      <c r="D207" s="463"/>
      <c r="E207" s="463"/>
      <c r="F207" s="467"/>
      <c r="G207" s="3"/>
      <c r="H207" s="3"/>
      <c r="I207" s="3"/>
      <c r="J207" s="3"/>
      <c r="K207" s="3"/>
    </row>
    <row r="208" spans="1:11">
      <c r="A208" s="883"/>
      <c r="B208" s="3"/>
      <c r="C208" s="3"/>
      <c r="D208" s="3"/>
      <c r="E208" s="3"/>
      <c r="F208" s="3"/>
      <c r="G208" s="3"/>
      <c r="H208" s="3"/>
      <c r="I208" s="3"/>
      <c r="J208" s="3"/>
      <c r="K208" s="3"/>
    </row>
    <row r="209" spans="1:11">
      <c r="A209" s="883"/>
      <c r="B209" s="3"/>
      <c r="C209" s="3"/>
      <c r="D209" s="3"/>
      <c r="E209" s="3"/>
      <c r="F209" s="3"/>
      <c r="G209" s="3"/>
      <c r="H209" s="3"/>
      <c r="I209" s="3"/>
      <c r="J209" s="3"/>
      <c r="K209" s="3"/>
    </row>
    <row r="210" spans="1:11">
      <c r="A210" s="883"/>
      <c r="B210" s="3"/>
      <c r="C210" s="3"/>
      <c r="D210" s="3"/>
      <c r="E210" s="3"/>
      <c r="F210" s="3"/>
      <c r="G210" s="3"/>
      <c r="H210" s="3"/>
      <c r="I210" s="3"/>
      <c r="J210" s="3"/>
      <c r="K210" s="3"/>
    </row>
    <row r="211" spans="1:11">
      <c r="A211" s="883"/>
      <c r="B211" s="3"/>
      <c r="C211" s="3"/>
      <c r="D211" s="3"/>
      <c r="E211" s="3"/>
      <c r="F211" s="3"/>
      <c r="G211" s="3"/>
      <c r="H211" s="3"/>
      <c r="I211" s="3"/>
      <c r="J211" s="3"/>
      <c r="K211" s="3"/>
    </row>
    <row r="212" spans="1:11">
      <c r="A212" s="883"/>
      <c r="B212" s="3"/>
      <c r="C212" s="3"/>
      <c r="D212" s="3"/>
      <c r="E212" s="3"/>
      <c r="F212" s="3"/>
      <c r="G212" s="3"/>
      <c r="H212" s="3"/>
      <c r="I212" s="3"/>
      <c r="J212" s="3"/>
      <c r="K212" s="3"/>
    </row>
    <row r="213" spans="1:11">
      <c r="A213" s="883"/>
      <c r="B213" s="3"/>
      <c r="C213" s="3"/>
      <c r="D213" s="3"/>
      <c r="E213" s="3"/>
      <c r="F213" s="3"/>
      <c r="G213" s="3"/>
      <c r="H213" s="3"/>
      <c r="I213" s="3"/>
      <c r="J213" s="3"/>
      <c r="K213" s="3"/>
    </row>
    <row r="214" spans="1:11">
      <c r="A214" s="883"/>
      <c r="B214" s="3"/>
      <c r="C214" s="3"/>
      <c r="D214" s="3"/>
      <c r="E214" s="3"/>
      <c r="F214" s="3"/>
      <c r="G214" s="3"/>
      <c r="H214" s="3"/>
      <c r="I214" s="3"/>
      <c r="J214" s="3"/>
      <c r="K214" s="3"/>
    </row>
    <row r="215" spans="1:11">
      <c r="A215" s="883"/>
      <c r="B215" s="3"/>
      <c r="C215" s="4"/>
      <c r="D215" s="3"/>
      <c r="E215" s="4"/>
      <c r="F215" s="462"/>
      <c r="G215" s="3"/>
      <c r="H215" s="4"/>
      <c r="I215" s="3"/>
      <c r="J215" s="3"/>
      <c r="K215" s="3"/>
    </row>
    <row r="216" spans="1:11">
      <c r="A216" s="883"/>
      <c r="B216" s="3"/>
      <c r="C216" s="4"/>
      <c r="D216" s="3"/>
      <c r="E216" s="4"/>
      <c r="F216" s="462"/>
      <c r="G216" s="3"/>
      <c r="H216" s="4"/>
      <c r="I216" s="3"/>
      <c r="J216" s="3"/>
      <c r="K216" s="3"/>
    </row>
    <row r="217" spans="1:1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</row>
    <row r="218" spans="1:1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</row>
    <row r="219" spans="1:1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</row>
    <row r="220" spans="1:11">
      <c r="A220" s="883"/>
      <c r="B220" s="3"/>
      <c r="C220" s="3"/>
      <c r="D220" s="3"/>
      <c r="E220" s="3"/>
      <c r="F220" s="462"/>
      <c r="G220" s="868"/>
      <c r="H220" s="886"/>
      <c r="I220" s="868"/>
      <c r="J220" s="868"/>
      <c r="K220" s="3"/>
    </row>
    <row r="221" spans="1:11">
      <c r="A221" s="883"/>
      <c r="B221" s="3"/>
      <c r="C221" s="3"/>
      <c r="D221" s="3"/>
      <c r="E221" s="3"/>
      <c r="F221" s="462"/>
      <c r="G221" s="868"/>
      <c r="H221" s="886"/>
      <c r="I221" s="868"/>
      <c r="J221" s="868"/>
      <c r="K221" s="3"/>
    </row>
    <row r="222" spans="1:11">
      <c r="A222" s="883"/>
      <c r="B222" s="3"/>
      <c r="C222" s="3"/>
      <c r="D222" s="3"/>
      <c r="E222" s="3"/>
      <c r="F222" s="3"/>
      <c r="G222" s="3"/>
      <c r="H222" s="3"/>
      <c r="I222" s="3"/>
      <c r="J222" s="3"/>
      <c r="K222" s="3"/>
    </row>
    <row r="223" spans="1:11">
      <c r="A223" s="883"/>
      <c r="B223" s="3"/>
      <c r="C223" s="3"/>
      <c r="D223" s="3"/>
      <c r="E223" s="3"/>
      <c r="F223" s="3"/>
      <c r="G223" s="3"/>
      <c r="H223" s="3"/>
      <c r="I223" s="3"/>
      <c r="J223" s="3"/>
      <c r="K223" s="3"/>
    </row>
    <row r="224" spans="1:11">
      <c r="A224" s="883"/>
      <c r="B224" s="3"/>
      <c r="C224" s="3"/>
      <c r="D224" s="3"/>
      <c r="E224" s="3"/>
      <c r="F224" s="3"/>
      <c r="G224" s="3"/>
      <c r="H224" s="3"/>
      <c r="I224" s="3"/>
      <c r="J224" s="3"/>
      <c r="K224" s="3"/>
    </row>
    <row r="225" spans="1:11">
      <c r="A225" s="883"/>
      <c r="B225" s="3"/>
      <c r="C225" s="3"/>
      <c r="D225" s="3"/>
      <c r="E225" s="3"/>
      <c r="F225" s="3"/>
      <c r="G225" s="3"/>
      <c r="H225" s="3"/>
      <c r="I225" s="3"/>
      <c r="J225" s="3"/>
      <c r="K225" s="3"/>
    </row>
    <row r="226" spans="1:11">
      <c r="A226" s="883"/>
      <c r="B226" s="3"/>
      <c r="C226" s="3"/>
      <c r="D226" s="3"/>
      <c r="E226" s="3"/>
      <c r="F226" s="3"/>
      <c r="G226" s="3"/>
      <c r="H226" s="3"/>
      <c r="I226" s="3"/>
      <c r="J226" s="3"/>
      <c r="K226" s="3"/>
    </row>
    <row r="227" spans="1:11">
      <c r="A227" s="883"/>
      <c r="B227" s="3"/>
      <c r="C227" s="3"/>
      <c r="D227" s="3"/>
      <c r="E227" s="3"/>
      <c r="F227" s="3"/>
      <c r="G227" s="3"/>
      <c r="H227" s="3"/>
      <c r="I227" s="3"/>
      <c r="J227" s="3"/>
      <c r="K227" s="3"/>
    </row>
    <row r="228" spans="1:11">
      <c r="A228" s="883"/>
      <c r="B228" s="3"/>
      <c r="C228" s="3"/>
      <c r="D228" s="3"/>
      <c r="E228" s="3"/>
      <c r="F228" s="3"/>
      <c r="G228" s="3"/>
      <c r="H228" s="3"/>
      <c r="I228" s="3"/>
      <c r="J228" s="3"/>
      <c r="K228" s="3"/>
    </row>
    <row r="229" spans="1:11" ht="15.75" customHeight="1">
      <c r="A229" s="883"/>
      <c r="B229" s="3"/>
      <c r="C229" s="3"/>
      <c r="D229" s="3"/>
      <c r="E229" s="3"/>
      <c r="F229" s="3"/>
      <c r="G229" s="3"/>
      <c r="H229" s="3"/>
      <c r="I229" s="3"/>
      <c r="J229" s="3"/>
      <c r="K229" s="3"/>
    </row>
    <row r="230" spans="1:11">
      <c r="A230" s="883"/>
      <c r="B230" s="3"/>
      <c r="C230" s="3"/>
      <c r="D230" s="3"/>
      <c r="E230" s="3"/>
      <c r="F230" s="3"/>
      <c r="G230" s="3"/>
      <c r="H230" s="3"/>
      <c r="I230" s="3"/>
      <c r="J230" s="3"/>
      <c r="K230" s="3"/>
    </row>
    <row r="231" spans="1:1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</row>
    <row r="232" spans="1:1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</row>
    <row r="233" spans="1:11">
      <c r="A233" s="3"/>
      <c r="B233" s="3"/>
      <c r="C233" s="3"/>
      <c r="D233" s="3"/>
      <c r="E233" s="3"/>
      <c r="F233" s="3"/>
      <c r="G233" s="3"/>
      <c r="H233" s="468"/>
      <c r="I233" s="466"/>
      <c r="J233" s="466"/>
      <c r="K233" s="3"/>
    </row>
    <row r="234" spans="1:11">
      <c r="A234" s="883"/>
      <c r="B234" s="463"/>
      <c r="C234" s="459"/>
      <c r="D234" s="459"/>
      <c r="E234" s="459"/>
      <c r="F234" s="460"/>
      <c r="G234" s="3"/>
      <c r="H234" s="3"/>
      <c r="I234" s="3"/>
      <c r="J234" s="3"/>
      <c r="K234" s="3"/>
    </row>
    <row r="235" spans="1:11">
      <c r="A235" s="883"/>
      <c r="B235" s="3"/>
      <c r="C235" s="3"/>
      <c r="D235" s="3"/>
      <c r="E235" s="3"/>
      <c r="F235" s="3"/>
      <c r="G235" s="3"/>
      <c r="H235" s="3"/>
      <c r="I235" s="3"/>
      <c r="J235" s="3"/>
      <c r="K235" s="3"/>
    </row>
    <row r="236" spans="1:11">
      <c r="A236" s="883"/>
      <c r="B236" s="3"/>
      <c r="C236" s="3"/>
      <c r="D236" s="3"/>
      <c r="E236" s="3"/>
      <c r="F236" s="3"/>
      <c r="G236" s="3"/>
      <c r="H236" s="3"/>
      <c r="I236" s="3"/>
      <c r="J236" s="3"/>
      <c r="K236" s="3"/>
    </row>
    <row r="237" spans="1:11">
      <c r="A237" s="883"/>
      <c r="B237" s="3"/>
      <c r="C237" s="3"/>
      <c r="D237" s="3"/>
      <c r="E237" s="3"/>
      <c r="F237" s="3"/>
      <c r="G237" s="3"/>
      <c r="H237" s="3"/>
      <c r="I237" s="3"/>
      <c r="J237" s="3"/>
      <c r="K237" s="3"/>
    </row>
    <row r="238" spans="1:11">
      <c r="A238" s="883"/>
      <c r="B238" s="3"/>
      <c r="C238" s="3"/>
      <c r="D238" s="3"/>
      <c r="E238" s="3"/>
      <c r="F238" s="3"/>
      <c r="G238" s="3"/>
      <c r="H238" s="3"/>
      <c r="I238" s="3"/>
      <c r="J238" s="3"/>
      <c r="K238" s="3"/>
    </row>
    <row r="239" spans="1:11">
      <c r="A239" s="883"/>
      <c r="B239" s="3"/>
      <c r="C239" s="3"/>
      <c r="D239" s="3"/>
      <c r="E239" s="3"/>
      <c r="F239" s="3"/>
      <c r="G239" s="3"/>
      <c r="H239" s="3"/>
      <c r="I239" s="3"/>
      <c r="J239" s="3"/>
      <c r="K239" s="3"/>
    </row>
    <row r="240" spans="1:11">
      <c r="A240" s="883"/>
      <c r="B240" s="3"/>
      <c r="C240" s="3"/>
      <c r="D240" s="3"/>
      <c r="E240" s="3"/>
      <c r="F240" s="3"/>
      <c r="G240" s="3"/>
      <c r="H240" s="3"/>
      <c r="I240" s="3"/>
      <c r="J240" s="3"/>
      <c r="K240" s="3"/>
    </row>
    <row r="241" spans="1:11">
      <c r="A241" s="883"/>
      <c r="B241" s="3"/>
      <c r="C241" s="3"/>
      <c r="D241" s="3"/>
      <c r="E241" s="3"/>
      <c r="F241" s="3"/>
      <c r="G241" s="3"/>
      <c r="H241" s="3"/>
      <c r="I241" s="3"/>
      <c r="J241" s="3"/>
      <c r="K241" s="3"/>
    </row>
    <row r="242" spans="1:11">
      <c r="A242" s="883"/>
      <c r="B242" s="3"/>
      <c r="C242" s="3"/>
      <c r="D242" s="3"/>
      <c r="E242" s="3"/>
      <c r="F242" s="3"/>
      <c r="G242" s="3"/>
      <c r="H242" s="3"/>
      <c r="I242" s="3"/>
      <c r="J242" s="3"/>
      <c r="K242" s="3"/>
    </row>
    <row r="243" spans="1:11">
      <c r="A243" s="883"/>
      <c r="B243" s="3"/>
      <c r="C243" s="4"/>
      <c r="D243" s="3"/>
      <c r="E243" s="4"/>
      <c r="F243" s="462"/>
      <c r="G243" s="868"/>
      <c r="H243" s="4"/>
      <c r="I243" s="868"/>
      <c r="J243" s="868"/>
      <c r="K243" s="3"/>
    </row>
    <row r="244" spans="1:11">
      <c r="A244" s="883"/>
      <c r="B244" s="3"/>
      <c r="C244" s="4"/>
      <c r="D244" s="3"/>
      <c r="E244" s="4"/>
      <c r="F244" s="462"/>
      <c r="G244" s="868"/>
      <c r="H244" s="4"/>
      <c r="I244" s="868"/>
      <c r="J244" s="868"/>
      <c r="K244" s="3"/>
    </row>
    <row r="245" spans="1:1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</row>
    <row r="246" spans="1:11">
      <c r="A246" s="867"/>
      <c r="B246" s="463"/>
      <c r="C246" s="459"/>
      <c r="D246" s="459"/>
      <c r="E246" s="459"/>
      <c r="F246" s="460"/>
      <c r="G246" s="465"/>
      <c r="H246" s="461"/>
      <c r="I246" s="466"/>
      <c r="J246" s="466"/>
      <c r="K246" s="3"/>
    </row>
    <row r="247" spans="1:11">
      <c r="A247" s="867"/>
      <c r="B247" s="463"/>
      <c r="C247" s="459"/>
      <c r="D247" s="459"/>
      <c r="E247" s="459"/>
      <c r="F247" s="460"/>
      <c r="G247" s="3"/>
      <c r="H247" s="3"/>
      <c r="I247" s="3"/>
      <c r="J247" s="3"/>
      <c r="K247" s="3"/>
    </row>
    <row r="248" spans="1:11" ht="31.5" customHeight="1">
      <c r="A248" s="867"/>
      <c r="B248" s="3"/>
      <c r="C248" s="3"/>
      <c r="D248" s="3"/>
      <c r="E248" s="3"/>
      <c r="F248" s="3"/>
      <c r="G248" s="3"/>
      <c r="H248" s="3"/>
      <c r="I248" s="3"/>
      <c r="J248" s="3"/>
      <c r="K248" s="3"/>
    </row>
    <row r="249" spans="1:11">
      <c r="A249" s="867"/>
      <c r="B249" s="3"/>
      <c r="C249" s="3"/>
      <c r="D249" s="3"/>
      <c r="E249" s="3"/>
      <c r="F249" s="3"/>
      <c r="G249" s="3"/>
      <c r="H249" s="3"/>
      <c r="I249" s="3"/>
      <c r="J249" s="3"/>
      <c r="K249" s="3"/>
    </row>
    <row r="250" spans="1:11">
      <c r="A250" s="867"/>
      <c r="B250" s="3"/>
      <c r="C250" s="3"/>
      <c r="D250" s="3"/>
      <c r="E250" s="3"/>
      <c r="F250" s="3"/>
      <c r="G250" s="3"/>
      <c r="H250" s="3"/>
      <c r="I250" s="3"/>
      <c r="J250" s="3"/>
      <c r="K250" s="3"/>
    </row>
    <row r="251" spans="1:11">
      <c r="A251" s="867"/>
      <c r="B251" s="3"/>
      <c r="C251" s="3"/>
      <c r="D251" s="3"/>
      <c r="E251" s="3"/>
      <c r="F251" s="3"/>
      <c r="G251" s="3"/>
      <c r="H251" s="3"/>
      <c r="I251" s="3"/>
      <c r="J251" s="3"/>
      <c r="K251" s="3"/>
    </row>
    <row r="252" spans="1:11">
      <c r="A252" s="867"/>
      <c r="B252" s="3"/>
      <c r="C252" s="3"/>
      <c r="D252" s="3"/>
      <c r="E252" s="3"/>
      <c r="F252" s="3"/>
      <c r="G252" s="3"/>
      <c r="H252" s="3"/>
      <c r="I252" s="3"/>
      <c r="J252" s="3"/>
      <c r="K252" s="3"/>
    </row>
    <row r="253" spans="1:11">
      <c r="A253" s="867"/>
      <c r="B253" s="3"/>
      <c r="C253" s="3"/>
      <c r="D253" s="3"/>
      <c r="E253" s="3"/>
      <c r="F253" s="3"/>
      <c r="G253" s="3"/>
      <c r="H253" s="3"/>
      <c r="I253" s="3"/>
      <c r="J253" s="3"/>
      <c r="K253" s="3"/>
    </row>
    <row r="254" spans="1:11">
      <c r="A254" s="867"/>
      <c r="B254" s="3"/>
      <c r="C254" s="3"/>
      <c r="D254" s="3"/>
      <c r="E254" s="3"/>
      <c r="F254" s="3"/>
      <c r="G254" s="3"/>
      <c r="H254" s="3"/>
      <c r="I254" s="3"/>
      <c r="J254" s="3"/>
      <c r="K254" s="3"/>
    </row>
    <row r="255" spans="1:11">
      <c r="A255" s="867"/>
      <c r="B255" s="3"/>
      <c r="C255" s="3"/>
      <c r="D255" s="3"/>
      <c r="E255" s="3"/>
      <c r="F255" s="3"/>
      <c r="G255" s="3"/>
      <c r="H255" s="3"/>
      <c r="I255" s="3"/>
      <c r="J255" s="3"/>
      <c r="K255" s="3"/>
    </row>
    <row r="256" spans="1:11">
      <c r="A256" s="867"/>
      <c r="B256" s="3"/>
      <c r="C256" s="3"/>
      <c r="D256" s="3"/>
      <c r="E256" s="3"/>
      <c r="F256" s="3"/>
      <c r="G256" s="3"/>
      <c r="H256" s="3"/>
      <c r="I256" s="3"/>
      <c r="J256" s="3"/>
      <c r="K256" s="3"/>
    </row>
    <row r="257" spans="1:1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</row>
    <row r="258" spans="1:11">
      <c r="A258" s="867"/>
      <c r="B258" s="463"/>
      <c r="C258" s="459"/>
      <c r="D258" s="459"/>
      <c r="E258" s="459"/>
      <c r="F258" s="460"/>
      <c r="G258" s="465"/>
      <c r="H258" s="461"/>
      <c r="I258" s="466"/>
      <c r="J258" s="466"/>
      <c r="K258" s="3"/>
    </row>
    <row r="259" spans="1:11">
      <c r="A259" s="867"/>
      <c r="B259" s="3"/>
      <c r="C259" s="3"/>
      <c r="D259" s="3"/>
      <c r="E259" s="3"/>
      <c r="F259" s="3"/>
      <c r="G259" s="3"/>
      <c r="H259" s="3"/>
      <c r="I259" s="3"/>
      <c r="J259" s="3"/>
      <c r="K259" s="3"/>
    </row>
    <row r="260" spans="1:11">
      <c r="A260" s="867"/>
      <c r="B260" s="3"/>
      <c r="C260" s="3"/>
      <c r="D260" s="3"/>
      <c r="E260" s="3"/>
      <c r="F260" s="3"/>
      <c r="G260" s="3"/>
      <c r="H260" s="3"/>
      <c r="I260" s="3"/>
      <c r="J260" s="3"/>
      <c r="K260" s="3"/>
    </row>
    <row r="261" spans="1:11">
      <c r="A261" s="867"/>
      <c r="B261" s="3"/>
      <c r="C261" s="3"/>
      <c r="D261" s="3"/>
      <c r="E261" s="3"/>
      <c r="F261" s="3"/>
      <c r="G261" s="3"/>
      <c r="H261" s="3"/>
      <c r="I261" s="3"/>
      <c r="J261" s="3"/>
      <c r="K261" s="3"/>
    </row>
    <row r="262" spans="1:11">
      <c r="A262" s="867"/>
      <c r="B262" s="3"/>
      <c r="C262" s="3"/>
      <c r="D262" s="3"/>
      <c r="E262" s="3"/>
      <c r="F262" s="3"/>
      <c r="G262" s="3"/>
      <c r="H262" s="3"/>
      <c r="I262" s="3"/>
      <c r="J262" s="3"/>
      <c r="K262" s="3"/>
    </row>
    <row r="263" spans="1:11">
      <c r="A263" s="867"/>
      <c r="B263" s="3"/>
      <c r="C263" s="3"/>
      <c r="D263" s="3"/>
      <c r="E263" s="3"/>
      <c r="F263" s="3"/>
      <c r="G263" s="3"/>
      <c r="H263" s="3"/>
      <c r="I263" s="3"/>
      <c r="J263" s="3"/>
      <c r="K263" s="3"/>
    </row>
    <row r="264" spans="1:11">
      <c r="A264" s="867"/>
      <c r="B264" s="3"/>
      <c r="C264" s="3"/>
      <c r="D264" s="3"/>
      <c r="E264" s="3"/>
      <c r="F264" s="3"/>
      <c r="G264" s="3"/>
      <c r="H264" s="3"/>
      <c r="I264" s="3"/>
      <c r="J264" s="3"/>
      <c r="K264" s="3"/>
    </row>
    <row r="265" spans="1:11">
      <c r="A265" s="867"/>
      <c r="B265" s="3"/>
      <c r="C265" s="3"/>
      <c r="D265" s="3"/>
      <c r="E265" s="3"/>
      <c r="F265" s="3"/>
      <c r="G265" s="3"/>
      <c r="H265" s="3"/>
      <c r="I265" s="3"/>
      <c r="J265" s="3"/>
      <c r="K265" s="3"/>
    </row>
    <row r="266" spans="1:11">
      <c r="A266" s="867"/>
      <c r="B266" s="3"/>
      <c r="C266" s="3"/>
      <c r="D266" s="3"/>
      <c r="E266" s="3"/>
      <c r="F266" s="3"/>
      <c r="G266" s="3"/>
      <c r="H266" s="3"/>
      <c r="I266" s="3"/>
      <c r="J266" s="3"/>
      <c r="K266" s="3"/>
    </row>
    <row r="267" spans="1:11">
      <c r="A267" s="867"/>
      <c r="B267" s="3"/>
      <c r="C267" s="3"/>
      <c r="D267" s="3"/>
      <c r="E267" s="3"/>
      <c r="F267" s="3"/>
      <c r="G267" s="3"/>
      <c r="H267" s="3"/>
      <c r="I267" s="3"/>
      <c r="J267" s="3"/>
      <c r="K267" s="3"/>
    </row>
    <row r="268" spans="1:11">
      <c r="A268" s="867"/>
      <c r="B268" s="3"/>
      <c r="C268" s="3"/>
      <c r="D268" s="3"/>
      <c r="E268" s="3"/>
      <c r="F268" s="3"/>
      <c r="G268" s="3"/>
      <c r="H268" s="3"/>
      <c r="I268" s="3"/>
      <c r="J268" s="3"/>
      <c r="K268" s="3"/>
    </row>
    <row r="269" spans="1:1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</row>
    <row r="270" spans="1:1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</row>
    <row r="271" spans="1:1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</row>
    <row r="272" spans="1:1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</row>
    <row r="273" spans="1:1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</row>
    <row r="274" spans="1:1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</row>
    <row r="275" spans="1:1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</row>
    <row r="276" spans="1:1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</row>
    <row r="277" spans="1:1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</row>
    <row r="278" spans="1:1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</row>
    <row r="279" spans="1:1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</row>
    <row r="280" spans="1:1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</row>
    <row r="281" spans="1:1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</row>
    <row r="282" spans="1:1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</row>
    <row r="283" spans="1:1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</row>
    <row r="284" spans="1:1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</row>
    <row r="285" spans="1:1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</row>
    <row r="286" spans="1:1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</row>
    <row r="287" spans="1:1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</row>
    <row r="288" spans="1:1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</row>
    <row r="289" spans="1:1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</row>
    <row r="290" spans="1:1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</row>
    <row r="291" spans="1:1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</row>
    <row r="292" spans="1:1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</row>
    <row r="293" spans="1:1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</row>
    <row r="294" spans="1:1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</row>
    <row r="295" spans="1:1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</row>
    <row r="296" spans="1:1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</row>
    <row r="297" spans="1:1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</row>
    <row r="298" spans="1:1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</row>
    <row r="299" spans="1:1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</row>
    <row r="300" spans="1:1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</row>
    <row r="301" spans="1:1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</row>
    <row r="302" spans="1:1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</row>
    <row r="303" spans="1:1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</row>
    <row r="304" spans="1:1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</row>
    <row r="305" spans="1:1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</row>
    <row r="306" spans="1:1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</row>
    <row r="307" spans="1:1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</row>
    <row r="308" spans="1:1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</row>
    <row r="309" spans="1:1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</row>
    <row r="310" spans="1:1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</row>
    <row r="311" spans="1: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</row>
    <row r="312" spans="1:1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</row>
    <row r="313" spans="1:1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</row>
    <row r="314" spans="1:1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</row>
    <row r="315" spans="1:1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</row>
    <row r="316" spans="1:1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</row>
    <row r="317" spans="1:1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</row>
    <row r="318" spans="1:1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</row>
    <row r="319" spans="1:1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</row>
    <row r="320" spans="1:1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</row>
    <row r="321" spans="1:1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</row>
    <row r="322" spans="1:1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</row>
    <row r="323" spans="1:1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</row>
    <row r="324" spans="1:1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</row>
    <row r="325" spans="1:1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</row>
    <row r="326" spans="1:1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</row>
    <row r="327" spans="1:1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</row>
    <row r="328" spans="1:1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</row>
    <row r="329" spans="1:1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</row>
    <row r="330" spans="1:1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</row>
    <row r="331" spans="1:1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</row>
    <row r="332" spans="1:1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</row>
    <row r="333" spans="1:1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</row>
    <row r="334" spans="1:1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</row>
    <row r="335" spans="1:1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</row>
    <row r="336" spans="1:1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</row>
    <row r="337" spans="1:1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</row>
    <row r="338" spans="1:1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</row>
    <row r="339" spans="1:1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</row>
    <row r="340" spans="1:1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</row>
    <row r="341" spans="1:1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</row>
    <row r="342" spans="1:1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</row>
    <row r="343" spans="1:1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</row>
    <row r="344" spans="1:1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</row>
    <row r="345" spans="1:1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</row>
    <row r="346" spans="1:1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</row>
    <row r="347" spans="1:1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</row>
    <row r="348" spans="1:1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</row>
    <row r="349" spans="1:1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</row>
    <row r="350" spans="1:1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</row>
    <row r="351" spans="1:1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</row>
    <row r="352" spans="1:1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</row>
    <row r="353" spans="1:1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</row>
    <row r="354" spans="1:1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</row>
    <row r="355" spans="1:1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</row>
    <row r="356" spans="1:1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</row>
    <row r="357" spans="1:1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</row>
    <row r="358" spans="1:1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</row>
    <row r="359" spans="1:1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</row>
    <row r="360" spans="1:1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</row>
    <row r="361" spans="1:1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</row>
    <row r="362" spans="1:11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</row>
    <row r="363" spans="1:11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</row>
    <row r="364" spans="1:11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</row>
    <row r="365" spans="1:11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</row>
    <row r="366" spans="1:11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</row>
    <row r="367" spans="1:11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</row>
    <row r="368" spans="1:1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</row>
    <row r="369" spans="1:1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</row>
    <row r="370" spans="1:1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</row>
    <row r="371" spans="1:1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</row>
    <row r="372" spans="1:1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</row>
    <row r="373" spans="1:1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</row>
    <row r="374" spans="1:1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</row>
    <row r="375" spans="1:1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</row>
    <row r="376" spans="1:1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</row>
    <row r="377" spans="1:1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</row>
    <row r="378" spans="1:1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</row>
    <row r="379" spans="1:1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</row>
    <row r="380" spans="1:1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</row>
    <row r="381" spans="1:1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</row>
    <row r="382" spans="1:1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</row>
    <row r="383" spans="1:1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</row>
    <row r="384" spans="1:1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</row>
    <row r="385" spans="1:1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</row>
    <row r="386" spans="1:1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</row>
    <row r="387" spans="1:1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</row>
    <row r="388" spans="1:1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</row>
    <row r="389" spans="1:1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</row>
    <row r="390" spans="1:1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</row>
    <row r="391" spans="1:1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</row>
    <row r="392" spans="1:1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</row>
    <row r="393" spans="1:1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</row>
    <row r="394" spans="1:1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</row>
    <row r="395" spans="1:1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</row>
    <row r="396" spans="1:1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</row>
    <row r="397" spans="1:1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</row>
    <row r="398" spans="1:1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</row>
    <row r="399" spans="1:1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</row>
    <row r="400" spans="1:1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</row>
    <row r="401" spans="1:1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</row>
    <row r="402" spans="1:1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</row>
    <row r="403" spans="1:1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</row>
    <row r="404" spans="1:1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</row>
    <row r="405" spans="1:1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</row>
    <row r="406" spans="1:1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</row>
  </sheetData>
  <mergeCells count="27">
    <mergeCell ref="J243:J244"/>
    <mergeCell ref="A220:A230"/>
    <mergeCell ref="A93:A103"/>
    <mergeCell ref="A106:A116"/>
    <mergeCell ref="A204:A216"/>
    <mergeCell ref="J220:J221"/>
    <mergeCell ref="H220:H221"/>
    <mergeCell ref="I220:I221"/>
    <mergeCell ref="A234:A244"/>
    <mergeCell ref="G243:G244"/>
    <mergeCell ref="I243:I244"/>
    <mergeCell ref="A119:A129"/>
    <mergeCell ref="A132:A142"/>
    <mergeCell ref="A145:A155"/>
    <mergeCell ref="A158:A168"/>
    <mergeCell ref="A15:A26"/>
    <mergeCell ref="A2:A13"/>
    <mergeCell ref="A246:A256"/>
    <mergeCell ref="A258:A268"/>
    <mergeCell ref="G220:G221"/>
    <mergeCell ref="A28:A39"/>
    <mergeCell ref="A41:A51"/>
    <mergeCell ref="A54:A65"/>
    <mergeCell ref="A67:A77"/>
    <mergeCell ref="A80:A90"/>
    <mergeCell ref="A171:A181"/>
    <mergeCell ref="A184:A194"/>
  </mergeCells>
  <dataValidations count="1">
    <dataValidation type="list" allowBlank="1" showDropDown="1" showInputMessage="1" showErrorMessage="1" sqref="A484:A493 A217:A482 A202:A204 A145:A146 A119 A106 A93 A80 A67 A54 A41 A28 A15 A2 A157:A168 A132 A171:A184">
      <formula1>$A$2:$A$493</formula1>
    </dataValidation>
  </dataValidations>
  <hyperlinks>
    <hyperlink ref="F2" r:id="rId1"/>
    <hyperlink ref="F3" r:id="rId2"/>
    <hyperlink ref="F11" r:id="rId3" display="magasin@gabrielle.fr"/>
    <hyperlink ref="F13" r:id="rId4"/>
    <hyperlink ref="F5" r:id="rId5"/>
    <hyperlink ref="F6" r:id="rId6"/>
    <hyperlink ref="F4" r:id="rId7"/>
    <hyperlink ref="F15" r:id="rId8"/>
    <hyperlink ref="F16" r:id="rId9"/>
    <hyperlink ref="F17" r:id="rId10"/>
    <hyperlink ref="F18" r:id="rId11" display="jl.pierre@scop-citel.fr"/>
    <hyperlink ref="F19" r:id="rId12" display="j.salvetat@scop-citel.fr"/>
    <hyperlink ref="F28" r:id="rId13"/>
    <hyperlink ref="F38" r:id="rId14"/>
    <hyperlink ref="F30" r:id="rId15"/>
    <hyperlink ref="F31" r:id="rId16"/>
    <hyperlink ref="F41" r:id="rId17"/>
    <hyperlink ref="F26" r:id="rId18"/>
    <hyperlink ref="F54" r:id="rId19"/>
    <hyperlink ref="F64" r:id="rId20"/>
    <hyperlink ref="F65" r:id="rId21"/>
    <hyperlink ref="F68" r:id="rId22"/>
    <hyperlink ref="F77" r:id="rId23"/>
    <hyperlink ref="F69" r:id="rId24"/>
    <hyperlink ref="F70" r:id="rId25"/>
    <hyperlink ref="F72" r:id="rId26"/>
    <hyperlink ref="F102" r:id="rId27"/>
    <hyperlink ref="F80" r:id="rId28"/>
    <hyperlink ref="F119" r:id="rId29"/>
    <hyperlink ref="F120" r:id="rId30"/>
    <hyperlink ref="F154" r:id="rId31"/>
    <hyperlink ref="F106" r:id="rId32"/>
  </hyperlinks>
  <pageMargins left="0.7" right="0.7" top="0.75" bottom="0.75" header="0.3" footer="0.3"/>
  <pageSetup paperSize="9" orientation="portrait" r:id="rId33"/>
  <drawing r:id="rId34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9">
    <tabColor rgb="FF92D050"/>
  </sheetPr>
  <dimension ref="A1:HM50"/>
  <sheetViews>
    <sheetView zoomScaleNormal="100" workbookViewId="0"/>
  </sheetViews>
  <sheetFormatPr baseColWidth="10" defaultRowHeight="14.4"/>
  <cols>
    <col min="1" max="1" width="20.5546875" style="33" customWidth="1"/>
    <col min="2" max="2" width="23.6640625" bestFit="1" customWidth="1"/>
    <col min="3" max="3" width="30.88671875" customWidth="1"/>
    <col min="4" max="4" width="15.109375" style="33" customWidth="1"/>
    <col min="5" max="5" width="16.88671875" customWidth="1"/>
    <col min="6" max="6" width="23.5546875" bestFit="1" customWidth="1"/>
    <col min="7" max="7" width="15.88671875" customWidth="1"/>
    <col min="8" max="8" width="10.44140625" style="33" customWidth="1"/>
    <col min="9" max="9" width="6.109375" style="33" customWidth="1"/>
    <col min="10" max="10" width="21.5546875" customWidth="1"/>
    <col min="11" max="11" width="29.88671875" customWidth="1"/>
    <col min="12" max="12" width="25.5546875" bestFit="1" customWidth="1"/>
    <col min="13" max="13" width="38.88671875" bestFit="1" customWidth="1"/>
    <col min="14" max="14" width="21.88671875" customWidth="1"/>
  </cols>
  <sheetData>
    <row r="1" spans="1:221" s="31" customFormat="1" ht="56.25" customHeight="1">
      <c r="A1" s="280"/>
      <c r="B1" s="892" t="s">
        <v>148</v>
      </c>
      <c r="C1" s="892"/>
      <c r="D1" s="892"/>
      <c r="E1" s="892"/>
      <c r="F1" s="892"/>
      <c r="G1" s="892"/>
      <c r="H1" s="892"/>
      <c r="I1" s="892"/>
      <c r="J1" s="892"/>
      <c r="K1" s="892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</row>
    <row r="2" spans="1:221" s="31" customFormat="1" ht="15.6">
      <c r="A2" s="281"/>
      <c r="B2" s="888" t="s">
        <v>704</v>
      </c>
      <c r="C2" s="889"/>
      <c r="D2" s="294"/>
      <c r="E2" s="888" t="s">
        <v>122</v>
      </c>
      <c r="F2" s="889"/>
      <c r="G2" s="30"/>
      <c r="H2" s="30"/>
      <c r="J2" s="888" t="s">
        <v>3616</v>
      </c>
      <c r="K2" s="889"/>
      <c r="L2" s="3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</row>
    <row r="3" spans="1:221" s="31" customFormat="1">
      <c r="A3" s="281"/>
      <c r="B3" s="30"/>
      <c r="C3" s="30"/>
      <c r="D3" s="34"/>
      <c r="E3" s="30"/>
      <c r="F3" s="30"/>
      <c r="G3" s="30"/>
      <c r="H3" s="30"/>
      <c r="J3" s="30"/>
      <c r="K3" s="30"/>
      <c r="L3" s="30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</row>
    <row r="4" spans="1:221" s="31" customFormat="1" ht="30" customHeight="1">
      <c r="A4" s="895" t="s">
        <v>123</v>
      </c>
      <c r="B4" s="891"/>
      <c r="C4" s="30"/>
      <c r="D4" s="30"/>
      <c r="E4" s="890" t="s">
        <v>123</v>
      </c>
      <c r="F4" s="891"/>
      <c r="G4" s="30"/>
      <c r="H4" s="30"/>
      <c r="J4" s="890" t="s">
        <v>123</v>
      </c>
      <c r="K4" s="891"/>
      <c r="L4" s="30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</row>
    <row r="5" spans="1:221" s="31" customFormat="1">
      <c r="A5" s="282" t="s">
        <v>140</v>
      </c>
      <c r="B5" s="35" t="s">
        <v>139</v>
      </c>
      <c r="C5" s="35" t="s">
        <v>124</v>
      </c>
      <c r="D5" s="36"/>
      <c r="E5" s="35" t="s">
        <v>140</v>
      </c>
      <c r="F5" s="35" t="s">
        <v>139</v>
      </c>
      <c r="G5" s="35" t="s">
        <v>124</v>
      </c>
      <c r="H5" s="36"/>
      <c r="I5" s="36"/>
      <c r="J5" s="35" t="s">
        <v>140</v>
      </c>
      <c r="K5" s="35" t="s">
        <v>139</v>
      </c>
      <c r="L5" s="35" t="s">
        <v>124</v>
      </c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</row>
    <row r="6" spans="1:221" s="31" customFormat="1">
      <c r="A6" s="283" t="s">
        <v>2278</v>
      </c>
      <c r="B6" s="69" t="s">
        <v>4437</v>
      </c>
      <c r="C6" s="69" t="s">
        <v>35</v>
      </c>
      <c r="D6" s="37"/>
      <c r="E6" s="69" t="s">
        <v>147</v>
      </c>
      <c r="F6" s="69" t="s">
        <v>728</v>
      </c>
      <c r="G6" s="69" t="s">
        <v>70</v>
      </c>
      <c r="H6" s="30"/>
      <c r="I6" s="30"/>
      <c r="J6" s="69" t="s">
        <v>83</v>
      </c>
      <c r="K6" s="69" t="s">
        <v>3588</v>
      </c>
      <c r="L6" s="69" t="s">
        <v>3589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</row>
    <row r="7" spans="1:221" s="31" customFormat="1" ht="15" customHeight="1">
      <c r="A7" s="283" t="s">
        <v>2280</v>
      </c>
      <c r="B7" s="69" t="s">
        <v>4441</v>
      </c>
      <c r="C7" s="69" t="s">
        <v>2290</v>
      </c>
      <c r="D7" s="37"/>
      <c r="E7" s="69" t="s">
        <v>145</v>
      </c>
      <c r="F7" s="69" t="s">
        <v>146</v>
      </c>
      <c r="G7" s="69" t="s">
        <v>126</v>
      </c>
      <c r="H7" s="30"/>
      <c r="I7" s="30"/>
      <c r="J7" s="69" t="s">
        <v>83</v>
      </c>
      <c r="K7" s="532" t="s">
        <v>3594</v>
      </c>
      <c r="L7" s="69" t="s">
        <v>3595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</row>
    <row r="8" spans="1:221" s="31" customFormat="1">
      <c r="A8" s="283" t="s">
        <v>3272</v>
      </c>
      <c r="B8" s="69" t="s">
        <v>4435</v>
      </c>
      <c r="C8" s="69" t="s">
        <v>7</v>
      </c>
      <c r="D8" s="37"/>
      <c r="E8" s="69" t="s">
        <v>730</v>
      </c>
      <c r="F8" s="515" t="s">
        <v>3574</v>
      </c>
      <c r="G8" s="69" t="s">
        <v>127</v>
      </c>
      <c r="H8" s="30"/>
      <c r="I8" s="30"/>
      <c r="J8" s="69" t="s">
        <v>83</v>
      </c>
      <c r="K8" s="515" t="s">
        <v>3593</v>
      </c>
      <c r="L8" s="69" t="s">
        <v>3615</v>
      </c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</row>
    <row r="9" spans="1:221" s="31" customFormat="1">
      <c r="A9" s="283" t="s">
        <v>2277</v>
      </c>
      <c r="B9" s="69" t="s">
        <v>4436</v>
      </c>
      <c r="C9" s="69" t="s">
        <v>4444</v>
      </c>
      <c r="D9" s="37"/>
      <c r="E9" s="69" t="s">
        <v>3539</v>
      </c>
      <c r="F9" s="69" t="s">
        <v>3552</v>
      </c>
      <c r="G9" s="69" t="s">
        <v>128</v>
      </c>
      <c r="H9" s="30"/>
      <c r="I9" s="30"/>
      <c r="J9" s="69" t="s">
        <v>83</v>
      </c>
      <c r="K9" s="69" t="s">
        <v>3617</v>
      </c>
      <c r="L9" s="69" t="s">
        <v>3592</v>
      </c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</row>
    <row r="10" spans="1:221" s="31" customFormat="1">
      <c r="A10" s="283" t="s">
        <v>3374</v>
      </c>
      <c r="B10" s="69" t="s">
        <v>4440</v>
      </c>
      <c r="C10" s="69" t="s">
        <v>25</v>
      </c>
      <c r="D10" s="37"/>
      <c r="E10" s="69" t="s">
        <v>83</v>
      </c>
      <c r="F10" s="69" t="s">
        <v>729</v>
      </c>
      <c r="G10" s="69" t="s">
        <v>715</v>
      </c>
      <c r="H10" s="30"/>
      <c r="J10" s="69" t="s">
        <v>83</v>
      </c>
      <c r="K10" s="69" t="s">
        <v>3591</v>
      </c>
      <c r="L10" s="69" t="s">
        <v>3590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</row>
    <row r="11" spans="1:221" s="31" customFormat="1">
      <c r="A11" s="283" t="s">
        <v>138</v>
      </c>
      <c r="B11" s="69" t="s">
        <v>83</v>
      </c>
      <c r="C11" s="69" t="s">
        <v>45</v>
      </c>
      <c r="D11" s="37"/>
      <c r="E11" s="69" t="s">
        <v>83</v>
      </c>
      <c r="F11" s="69" t="s">
        <v>3248</v>
      </c>
      <c r="G11" s="69" t="s">
        <v>3247</v>
      </c>
      <c r="H11" s="30"/>
      <c r="J11" s="69" t="s">
        <v>83</v>
      </c>
      <c r="K11" s="69"/>
      <c r="L11" s="69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</row>
    <row r="12" spans="1:221" s="31" customFormat="1">
      <c r="A12" s="283" t="s">
        <v>83</v>
      </c>
      <c r="B12" s="69" t="s">
        <v>2279</v>
      </c>
      <c r="C12" s="69" t="s">
        <v>2258</v>
      </c>
      <c r="D12" s="37"/>
      <c r="E12" s="69" t="s">
        <v>83</v>
      </c>
      <c r="F12" s="69" t="s">
        <v>3548</v>
      </c>
      <c r="G12" s="69" t="s">
        <v>3547</v>
      </c>
      <c r="H12" s="30"/>
      <c r="J12" s="69" t="s">
        <v>83</v>
      </c>
      <c r="K12" s="69"/>
      <c r="L12" s="69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</row>
    <row r="13" spans="1:221" s="38" customFormat="1">
      <c r="A13" s="283" t="s">
        <v>83</v>
      </c>
      <c r="B13" s="69" t="s">
        <v>4439</v>
      </c>
      <c r="C13" s="69" t="s">
        <v>4438</v>
      </c>
      <c r="D13" s="37"/>
      <c r="E13" s="69" t="s">
        <v>83</v>
      </c>
      <c r="F13" s="69" t="s">
        <v>3549</v>
      </c>
      <c r="G13" s="69" t="s">
        <v>3542</v>
      </c>
      <c r="H13" s="30"/>
      <c r="I13" s="30"/>
      <c r="J13" s="69" t="s">
        <v>83</v>
      </c>
      <c r="K13" s="69"/>
      <c r="L13" s="69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288"/>
      <c r="AX13" s="288"/>
      <c r="AY13" s="288"/>
      <c r="AZ13" s="288"/>
      <c r="BA13" s="288"/>
      <c r="BB13" s="288"/>
      <c r="BC13" s="288"/>
      <c r="BD13" s="288"/>
      <c r="BE13" s="288"/>
      <c r="BF13" s="288"/>
      <c r="BG13" s="288"/>
      <c r="BH13" s="288"/>
      <c r="BI13" s="288"/>
      <c r="BJ13" s="288"/>
      <c r="BK13" s="288"/>
      <c r="BL13" s="288"/>
      <c r="BM13" s="288"/>
      <c r="BN13" s="288"/>
      <c r="BO13" s="288"/>
      <c r="BP13" s="288"/>
      <c r="BQ13" s="288"/>
      <c r="BR13" s="288"/>
      <c r="BS13" s="288"/>
      <c r="BT13" s="288"/>
      <c r="BU13" s="288"/>
      <c r="BV13" s="288"/>
      <c r="BW13" s="288"/>
      <c r="BX13" s="288"/>
      <c r="BY13" s="288"/>
      <c r="BZ13" s="288"/>
      <c r="CA13" s="288"/>
      <c r="CB13" s="288"/>
      <c r="CC13" s="288"/>
      <c r="CD13" s="288"/>
      <c r="CE13" s="288"/>
      <c r="CF13" s="288"/>
      <c r="CG13" s="288"/>
      <c r="CH13" s="288"/>
      <c r="CI13" s="288"/>
      <c r="CJ13" s="288"/>
      <c r="CK13" s="288"/>
      <c r="CL13" s="288"/>
      <c r="CM13" s="288"/>
      <c r="CN13" s="288"/>
      <c r="CO13" s="288"/>
      <c r="CP13" s="288"/>
      <c r="CQ13" s="288"/>
      <c r="CR13" s="288"/>
      <c r="CS13" s="288"/>
      <c r="CT13" s="288"/>
      <c r="CU13" s="288"/>
      <c r="CV13" s="288"/>
      <c r="CW13" s="288"/>
      <c r="CX13" s="288"/>
      <c r="CY13" s="288"/>
      <c r="CZ13" s="288"/>
      <c r="DA13" s="288"/>
      <c r="DB13" s="288"/>
      <c r="DC13" s="288"/>
      <c r="DD13" s="288"/>
      <c r="DE13" s="288"/>
      <c r="DF13" s="288"/>
      <c r="DG13" s="288"/>
      <c r="DH13" s="288"/>
      <c r="DI13" s="288"/>
      <c r="DJ13" s="288"/>
      <c r="DK13" s="288"/>
      <c r="DL13" s="288"/>
      <c r="DM13" s="288"/>
      <c r="DN13" s="288"/>
      <c r="DO13" s="288"/>
      <c r="DP13" s="288"/>
      <c r="DQ13" s="288"/>
      <c r="DR13" s="288"/>
      <c r="DS13" s="288"/>
      <c r="DT13" s="288"/>
      <c r="DU13" s="288"/>
      <c r="DV13" s="288"/>
      <c r="DW13" s="288"/>
      <c r="DX13" s="288"/>
      <c r="DY13" s="288"/>
      <c r="DZ13" s="288"/>
      <c r="EA13" s="288"/>
      <c r="EB13" s="288"/>
      <c r="EC13" s="288"/>
      <c r="ED13" s="288"/>
      <c r="EE13" s="288"/>
      <c r="EF13" s="288"/>
      <c r="EG13" s="288"/>
      <c r="EH13" s="288"/>
      <c r="EI13" s="288"/>
      <c r="EJ13" s="288"/>
      <c r="EK13" s="288"/>
      <c r="EL13" s="288"/>
      <c r="EM13" s="288"/>
      <c r="EN13" s="288"/>
      <c r="EO13" s="288"/>
      <c r="EP13" s="288"/>
      <c r="EQ13" s="288"/>
      <c r="ER13" s="288"/>
      <c r="ES13" s="288"/>
      <c r="ET13" s="288"/>
      <c r="EU13" s="288"/>
      <c r="EV13" s="288"/>
      <c r="EW13" s="288"/>
      <c r="EX13" s="288"/>
      <c r="EY13" s="288"/>
      <c r="EZ13" s="288"/>
      <c r="FA13" s="288"/>
      <c r="FB13" s="288"/>
      <c r="FC13" s="288"/>
      <c r="FD13" s="288"/>
      <c r="FE13" s="288"/>
      <c r="FF13" s="288"/>
      <c r="FG13" s="288"/>
      <c r="FH13" s="288"/>
      <c r="FI13" s="288"/>
      <c r="FJ13" s="288"/>
      <c r="FK13" s="288"/>
      <c r="FL13" s="288"/>
      <c r="FM13" s="288"/>
      <c r="FN13" s="288"/>
      <c r="FO13" s="288"/>
      <c r="FP13" s="288"/>
      <c r="FQ13" s="288"/>
      <c r="FR13" s="288"/>
      <c r="FS13" s="288"/>
      <c r="FT13" s="288"/>
      <c r="FU13" s="288"/>
      <c r="FV13" s="288"/>
      <c r="FW13" s="288"/>
      <c r="FX13" s="288"/>
      <c r="FY13" s="288"/>
      <c r="FZ13" s="288"/>
      <c r="GA13" s="288"/>
      <c r="GB13" s="288"/>
      <c r="GC13" s="288"/>
      <c r="GD13" s="288"/>
      <c r="GE13" s="288"/>
      <c r="GF13" s="288"/>
      <c r="GG13" s="288"/>
      <c r="GH13" s="288"/>
      <c r="GI13" s="288"/>
      <c r="GJ13" s="288"/>
      <c r="GK13" s="288"/>
      <c r="GL13" s="288"/>
      <c r="GM13" s="288"/>
      <c r="GN13" s="288"/>
      <c r="GO13" s="288"/>
      <c r="GP13" s="288"/>
      <c r="GQ13" s="288"/>
      <c r="GR13" s="288"/>
      <c r="GS13" s="288"/>
      <c r="GT13" s="288"/>
      <c r="GU13" s="288"/>
      <c r="GV13" s="288"/>
      <c r="GW13" s="288"/>
      <c r="GX13" s="288"/>
      <c r="GY13" s="288"/>
      <c r="GZ13" s="288"/>
      <c r="HA13" s="288"/>
      <c r="HB13" s="288"/>
      <c r="HC13" s="288"/>
      <c r="HD13" s="288"/>
      <c r="HE13" s="288"/>
      <c r="HF13" s="288"/>
      <c r="HG13" s="288"/>
      <c r="HH13" s="288"/>
      <c r="HI13" s="288"/>
      <c r="HJ13" s="288"/>
      <c r="HK13" s="288"/>
      <c r="HL13" s="288"/>
      <c r="HM13" s="288"/>
    </row>
    <row r="14" spans="1:221" s="39" customFormat="1">
      <c r="A14" s="283" t="s">
        <v>83</v>
      </c>
      <c r="B14" s="69" t="s">
        <v>4443</v>
      </c>
      <c r="C14" s="69" t="s">
        <v>4442</v>
      </c>
      <c r="D14" s="37"/>
      <c r="E14" s="69" t="s">
        <v>83</v>
      </c>
      <c r="F14" s="69" t="s">
        <v>3550</v>
      </c>
      <c r="G14" s="69" t="s">
        <v>3540</v>
      </c>
      <c r="H14" s="30"/>
      <c r="I14" s="31"/>
      <c r="J14" s="69" t="s">
        <v>83</v>
      </c>
      <c r="K14" s="69"/>
      <c r="L14" s="69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</row>
    <row r="15" spans="1:221" s="39" customFormat="1">
      <c r="A15" s="69" t="s">
        <v>83</v>
      </c>
      <c r="B15" s="69" t="s">
        <v>3373</v>
      </c>
      <c r="C15" s="69" t="s">
        <v>3368</v>
      </c>
      <c r="D15" s="37"/>
      <c r="E15" s="69" t="s">
        <v>83</v>
      </c>
      <c r="F15" s="69" t="s">
        <v>3551</v>
      </c>
      <c r="G15" s="69" t="s">
        <v>3541</v>
      </c>
      <c r="H15" s="30"/>
      <c r="I15" s="533"/>
      <c r="J15" s="69" t="s">
        <v>83</v>
      </c>
      <c r="K15" s="69"/>
      <c r="L15" s="69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</row>
    <row r="16" spans="1:221" s="39" customFormat="1">
      <c r="A16" s="69"/>
      <c r="B16" s="69" t="s">
        <v>3376</v>
      </c>
      <c r="C16" s="507" t="s">
        <v>3352</v>
      </c>
      <c r="D16" s="37"/>
      <c r="E16" s="30"/>
      <c r="F16" s="30"/>
      <c r="G16" s="30"/>
      <c r="H16" s="30"/>
      <c r="I16" s="31"/>
      <c r="J16" s="30"/>
      <c r="K16" s="30"/>
      <c r="L16" s="30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</row>
    <row r="17" spans="1:221" s="39" customFormat="1">
      <c r="A17" s="34"/>
      <c r="B17" s="507" t="s">
        <v>3581</v>
      </c>
      <c r="C17" s="507" t="s">
        <v>3575</v>
      </c>
      <c r="D17" s="37"/>
      <c r="E17" s="30"/>
      <c r="F17" s="30"/>
      <c r="G17" s="30"/>
      <c r="H17" s="30"/>
      <c r="I17" s="31"/>
      <c r="J17" s="30"/>
      <c r="K17" s="30"/>
      <c r="L17" s="30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</row>
    <row r="18" spans="1:221" s="40" customFormat="1" ht="51.7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</row>
    <row r="19" spans="1:221" s="40" customFormat="1">
      <c r="A19" s="290"/>
      <c r="B19" s="290"/>
      <c r="C19" s="290"/>
      <c r="D19" s="290"/>
      <c r="E19" s="290"/>
      <c r="F19" s="290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</row>
    <row r="20" spans="1:221" s="40" customFormat="1">
      <c r="A20" s="290"/>
      <c r="B20" s="893" t="s">
        <v>129</v>
      </c>
      <c r="C20" s="894"/>
      <c r="D20" s="290"/>
      <c r="E20" s="290"/>
      <c r="F20" s="290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</row>
    <row r="21" spans="1:221" s="40" customFormat="1">
      <c r="A21" s="290"/>
      <c r="B21" s="291"/>
      <c r="C21" s="291"/>
      <c r="D21" s="290"/>
      <c r="E21" s="290"/>
      <c r="F21" s="290"/>
      <c r="G21" s="5"/>
      <c r="H21" s="5"/>
      <c r="I21" s="287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</row>
    <row r="22" spans="1:221" s="40" customFormat="1" ht="15" customHeight="1">
      <c r="A22" s="290"/>
      <c r="B22" s="292" t="s">
        <v>123</v>
      </c>
      <c r="C22" s="292" t="s">
        <v>124</v>
      </c>
      <c r="D22" s="290"/>
      <c r="E22" s="290"/>
      <c r="F22" s="290"/>
      <c r="G22" s="5"/>
      <c r="H22" s="5"/>
      <c r="I22" s="3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</row>
    <row r="23" spans="1:221" s="40" customFormat="1" ht="15" customHeight="1">
      <c r="A23" s="290"/>
      <c r="B23" s="293" t="s">
        <v>3375</v>
      </c>
      <c r="C23" s="293" t="s">
        <v>130</v>
      </c>
      <c r="D23" s="291" t="s">
        <v>131</v>
      </c>
      <c r="E23" s="290"/>
      <c r="F23" s="290"/>
      <c r="G23" s="5"/>
      <c r="H23" s="5"/>
      <c r="I23" s="3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</row>
    <row r="24" spans="1:221" s="40" customFormat="1" ht="15" customHeight="1">
      <c r="A24" s="290"/>
      <c r="B24" s="293" t="s">
        <v>132</v>
      </c>
      <c r="C24" s="293" t="s">
        <v>133</v>
      </c>
      <c r="D24" s="290"/>
      <c r="E24" s="290"/>
      <c r="F24" s="290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</row>
    <row r="25" spans="1:221" s="40" customFormat="1" ht="15" customHeight="1">
      <c r="A25" s="290"/>
      <c r="B25" s="293" t="s">
        <v>134</v>
      </c>
      <c r="C25" s="293" t="s">
        <v>135</v>
      </c>
      <c r="D25" s="290"/>
      <c r="E25" s="290"/>
      <c r="F25" s="290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</row>
    <row r="26" spans="1:221" s="40" customFormat="1" ht="15" customHeight="1">
      <c r="A26" s="290"/>
      <c r="B26" s="293" t="s">
        <v>136</v>
      </c>
      <c r="C26" s="293" t="s">
        <v>137</v>
      </c>
      <c r="D26" s="290"/>
      <c r="E26" s="290"/>
      <c r="F26" s="290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</row>
    <row r="27" spans="1:221" s="40" customFormat="1" ht="15" customHeight="1">
      <c r="A27" s="290"/>
      <c r="B27" s="290"/>
      <c r="C27" s="290"/>
      <c r="D27" s="290"/>
      <c r="E27" s="290"/>
      <c r="F27" s="290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</row>
    <row r="28" spans="1:221" s="40" customFormat="1" ht="15" customHeight="1">
      <c r="A28" s="290"/>
      <c r="B28" s="290"/>
      <c r="C28" s="290"/>
      <c r="D28" s="290"/>
      <c r="E28" s="290"/>
      <c r="F28" s="290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</row>
    <row r="29" spans="1:221" s="40" customFormat="1" ht="1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</row>
    <row r="30" spans="1:221" s="40" customFormat="1" ht="1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</row>
    <row r="31" spans="1:221" s="40" customFormat="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</row>
    <row r="32" spans="1:221" s="40" customForma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</row>
    <row r="33" spans="1:221" s="40" customForma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</row>
    <row r="34" spans="1:221" s="40" customForma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</row>
    <row r="35" spans="1:221" s="40" customForma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</row>
    <row r="36" spans="1:221" s="40" customForma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</row>
    <row r="37" spans="1:221" s="40" customForma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</row>
    <row r="38" spans="1:221" s="40" customForma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</row>
    <row r="39" spans="1:221" s="40" customForma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</row>
    <row r="40" spans="1:221" s="40" customForma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</row>
    <row r="41" spans="1:221" s="40" customForma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</row>
    <row r="42" spans="1:221" s="40" customForma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</row>
    <row r="43" spans="1:221" s="40" customForma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</row>
    <row r="44" spans="1:221" s="40" customForma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</row>
    <row r="45" spans="1:221" s="40" customForma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</row>
    <row r="46" spans="1:221" s="40" customForma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</row>
    <row r="47" spans="1:221" s="40" customForma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</row>
    <row r="48" spans="1:221" s="40" customForma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</row>
    <row r="49" spans="1:221" s="40" customForma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</row>
    <row r="50" spans="1:221" ht="15" thickBot="1">
      <c r="A50" s="284"/>
      <c r="B50" s="285"/>
      <c r="C50" s="285"/>
      <c r="D50" s="285"/>
      <c r="E50" s="285"/>
      <c r="F50" s="285"/>
      <c r="G50" s="285"/>
      <c r="H50" s="286"/>
    </row>
  </sheetData>
  <customSheetViews>
    <customSheetView guid="{BECB173C-2C16-4F55-8FDB-533A566352C8}">
      <selection activeCell="B15" sqref="B15"/>
      <pageMargins left="0.7" right="0.7" top="0.75" bottom="0.75" header="0.3" footer="0.3"/>
      <pageSetup paperSize="9" orientation="portrait" r:id="rId1"/>
    </customSheetView>
    <customSheetView guid="{C51ED0E6-5FE7-4A01-882A-592CC4B54E23}" showGridLines="0" showRowCol="0">
      <selection activeCell="B10" sqref="B10"/>
      <pageMargins left="0.7" right="0.7" top="0.75" bottom="0.75" header="0.3" footer="0.3"/>
      <pageSetup paperSize="9" orientation="portrait" r:id="rId2"/>
    </customSheetView>
    <customSheetView guid="{A0E18595-1C25-402E-B28F-C59EA6B1B471}" showGridLines="0" showRowCol="0">
      <selection activeCell="B10" sqref="B10"/>
      <pageMargins left="0.7" right="0.7" top="0.75" bottom="0.75" header="0.3" footer="0.3"/>
      <pageSetup paperSize="9" orientation="portrait" r:id="rId3"/>
    </customSheetView>
    <customSheetView guid="{3ECB5EF0-3A1B-413E-AB93-C9EB57F92C9F}" showGridLines="0" showRowCol="0">
      <selection activeCell="B10" sqref="B10"/>
      <pageMargins left="0.7" right="0.7" top="0.75" bottom="0.75" header="0.3" footer="0.3"/>
      <pageSetup paperSize="9" orientation="portrait" r:id="rId4"/>
    </customSheetView>
    <customSheetView guid="{6523165F-DDE6-47C3-981C-749E6E0FE4E3}" showGridLines="0" showRowCol="0">
      <selection activeCell="B10" sqref="B10"/>
      <pageMargins left="0.7" right="0.7" top="0.75" bottom="0.75" header="0.3" footer="0.3"/>
      <pageSetup paperSize="9" orientation="portrait" r:id="rId5"/>
    </customSheetView>
  </customSheetViews>
  <mergeCells count="8">
    <mergeCell ref="J2:K2"/>
    <mergeCell ref="J4:K4"/>
    <mergeCell ref="B1:K1"/>
    <mergeCell ref="B20:C20"/>
    <mergeCell ref="B2:C2"/>
    <mergeCell ref="E2:F2"/>
    <mergeCell ref="A4:B4"/>
    <mergeCell ref="E4:F4"/>
  </mergeCells>
  <pageMargins left="0.7" right="0.7" top="0.75" bottom="0.75" header="0.3" footer="0.3"/>
  <pageSetup paperSize="9" orientation="portrait" r:id="rId6"/>
  <drawing r:id="rId7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98">
    <tabColor rgb="FFFFFF00"/>
  </sheetPr>
  <dimension ref="A1:HO45"/>
  <sheetViews>
    <sheetView zoomScaleNormal="100" workbookViewId="0">
      <selection activeCell="F16" sqref="F16"/>
    </sheetView>
  </sheetViews>
  <sheetFormatPr baseColWidth="10" defaultColWidth="11.44140625" defaultRowHeight="14.4"/>
  <cols>
    <col min="1" max="2" width="30.33203125" style="363" customWidth="1"/>
    <col min="3" max="3" width="18" style="363" customWidth="1"/>
    <col min="4" max="5" width="30.88671875" style="363" customWidth="1"/>
    <col min="6" max="6" width="21.5546875" style="363" customWidth="1"/>
    <col min="7" max="7" width="21" style="363" customWidth="1"/>
    <col min="8" max="8" width="23.5546875" style="363" bestFit="1" customWidth="1"/>
    <col min="9" max="9" width="15.88671875" style="363" customWidth="1"/>
    <col min="10" max="10" width="10.44140625" style="363" customWidth="1"/>
    <col min="11" max="11" width="6.109375" style="363" customWidth="1"/>
    <col min="12" max="12" width="21.5546875" style="363" customWidth="1"/>
    <col min="13" max="13" width="29.88671875" style="363" customWidth="1"/>
    <col min="14" max="14" width="25.5546875" style="363" bestFit="1" customWidth="1"/>
    <col min="15" max="15" width="38.88671875" style="363" bestFit="1" customWidth="1"/>
    <col min="16" max="16" width="21.88671875" style="363" customWidth="1"/>
    <col min="17" max="16384" width="11.44140625" style="363"/>
  </cols>
  <sheetData>
    <row r="1" spans="1:223" s="31" customFormat="1" ht="56.25" customHeight="1">
      <c r="A1" s="901" t="s">
        <v>3462</v>
      </c>
      <c r="B1" s="902"/>
      <c r="C1" s="902"/>
      <c r="D1" s="902"/>
      <c r="E1" s="902"/>
      <c r="F1" s="902"/>
      <c r="G1" s="902"/>
      <c r="H1" s="902"/>
      <c r="I1" s="902"/>
      <c r="J1" s="902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</row>
    <row r="2" spans="1:223" s="31" customFormat="1" ht="15.6">
      <c r="A2" s="289"/>
      <c r="B2" s="3"/>
      <c r="C2" s="898" t="s">
        <v>704</v>
      </c>
      <c r="D2" s="899"/>
      <c r="E2" s="47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</row>
    <row r="3" spans="1:223" s="31" customFormat="1" ht="15" thickBot="1">
      <c r="A3" s="289"/>
      <c r="B3" s="3"/>
      <c r="C3" s="3"/>
      <c r="D3" s="3"/>
      <c r="E3" s="3"/>
      <c r="F3" s="428"/>
      <c r="G3" s="3"/>
      <c r="H3" s="3"/>
      <c r="I3" s="3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</row>
    <row r="4" spans="1:223" s="31" customFormat="1" ht="30" customHeight="1">
      <c r="A4" s="905" t="s">
        <v>3467</v>
      </c>
      <c r="B4" s="906"/>
      <c r="C4" s="906"/>
      <c r="D4" s="906"/>
      <c r="E4" s="906"/>
      <c r="F4" s="906"/>
      <c r="G4" s="906"/>
      <c r="H4" s="90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</row>
    <row r="5" spans="1:223" s="31" customFormat="1">
      <c r="A5" s="429" t="s">
        <v>5</v>
      </c>
      <c r="B5" s="457" t="s">
        <v>3518</v>
      </c>
      <c r="C5" s="430" t="s">
        <v>2282</v>
      </c>
      <c r="D5" s="430" t="s">
        <v>2281</v>
      </c>
      <c r="E5" s="430" t="s">
        <v>83</v>
      </c>
      <c r="F5" s="908" t="s">
        <v>2283</v>
      </c>
      <c r="G5" s="908"/>
      <c r="H5" s="431" t="s">
        <v>2284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</row>
    <row r="6" spans="1:223" s="31" customFormat="1" ht="15" customHeight="1">
      <c r="A6" s="435" t="s">
        <v>25</v>
      </c>
      <c r="B6" s="437" t="s">
        <v>3463</v>
      </c>
      <c r="C6" s="437" t="s">
        <v>4470</v>
      </c>
      <c r="D6" s="436">
        <v>2400000</v>
      </c>
      <c r="E6" s="440" t="s">
        <v>83</v>
      </c>
      <c r="F6" s="477">
        <v>43191</v>
      </c>
      <c r="G6" s="438">
        <v>44286</v>
      </c>
      <c r="H6" s="439" t="s">
        <v>3468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</row>
    <row r="7" spans="1:223" s="31" customFormat="1" ht="15" customHeight="1">
      <c r="A7" s="435" t="s">
        <v>3385</v>
      </c>
      <c r="B7" s="437" t="s">
        <v>3469</v>
      </c>
      <c r="C7" s="437" t="s">
        <v>4468</v>
      </c>
      <c r="D7" s="436">
        <v>2250000</v>
      </c>
      <c r="E7" s="436" t="s">
        <v>83</v>
      </c>
      <c r="F7" s="438">
        <v>43191</v>
      </c>
      <c r="G7" s="438">
        <v>44286</v>
      </c>
      <c r="H7" s="439" t="s">
        <v>3468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</row>
    <row r="8" spans="1:223" s="31" customFormat="1" ht="15" customHeight="1">
      <c r="A8" s="435" t="s">
        <v>3387</v>
      </c>
      <c r="B8" s="437" t="s">
        <v>3470</v>
      </c>
      <c r="C8" s="437" t="s">
        <v>4467</v>
      </c>
      <c r="D8" s="436">
        <v>3000000</v>
      </c>
      <c r="E8" s="436" t="s">
        <v>83</v>
      </c>
      <c r="F8" s="438">
        <v>43191</v>
      </c>
      <c r="G8" s="438">
        <v>44286</v>
      </c>
      <c r="H8" s="439" t="s">
        <v>3468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</row>
    <row r="9" spans="1:223" s="31" customFormat="1" ht="15" customHeight="1">
      <c r="A9" s="435" t="s">
        <v>125</v>
      </c>
      <c r="B9" s="437" t="s">
        <v>3465</v>
      </c>
      <c r="C9" s="437" t="s">
        <v>4469</v>
      </c>
      <c r="D9" s="436">
        <v>2200200</v>
      </c>
      <c r="E9" s="436" t="s">
        <v>83</v>
      </c>
      <c r="F9" s="438">
        <v>43191</v>
      </c>
      <c r="G9" s="438">
        <v>44286</v>
      </c>
      <c r="H9" s="439" t="s">
        <v>3468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</row>
    <row r="10" spans="1:223" s="39" customFormat="1" ht="15" customHeight="1">
      <c r="A10" s="435" t="s">
        <v>45</v>
      </c>
      <c r="B10" s="437" t="s">
        <v>3464</v>
      </c>
      <c r="C10" s="437" t="s">
        <v>4466</v>
      </c>
      <c r="D10" s="436">
        <v>3150000</v>
      </c>
      <c r="E10" s="436" t="s">
        <v>83</v>
      </c>
      <c r="F10" s="438">
        <v>43191</v>
      </c>
      <c r="G10" s="438">
        <v>44286</v>
      </c>
      <c r="H10" s="439" t="s">
        <v>3468</v>
      </c>
      <c r="I10" s="5"/>
      <c r="J10" s="5"/>
      <c r="K10" s="5"/>
      <c r="L10" s="5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</row>
    <row r="11" spans="1:223" s="40" customFormat="1" ht="15" customHeight="1">
      <c r="A11" s="435" t="s">
        <v>3386</v>
      </c>
      <c r="B11" s="442" t="s">
        <v>3471</v>
      </c>
      <c r="C11" s="442" t="s">
        <v>83</v>
      </c>
      <c r="D11" s="443">
        <v>1600000</v>
      </c>
      <c r="E11" s="443" t="s">
        <v>83</v>
      </c>
      <c r="F11" s="444">
        <v>43191</v>
      </c>
      <c r="G11" s="444">
        <v>44286</v>
      </c>
      <c r="H11" s="442" t="s">
        <v>3468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</row>
    <row r="12" spans="1:223" s="40" customFormat="1" ht="15" customHeight="1" thickBot="1">
      <c r="A12" s="432" t="s">
        <v>2285</v>
      </c>
      <c r="B12" s="458"/>
      <c r="C12" s="433"/>
      <c r="D12" s="441">
        <f>SUM(D6:D11)</f>
        <v>14600200</v>
      </c>
      <c r="E12" s="476"/>
      <c r="F12" s="433"/>
      <c r="G12" s="433"/>
      <c r="H12" s="434"/>
      <c r="I12" s="5"/>
      <c r="J12" s="5"/>
      <c r="K12" s="287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</row>
    <row r="13" spans="1:223" s="40" customFormat="1" ht="1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3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</row>
    <row r="14" spans="1:223" s="40" customFormat="1" ht="1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3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</row>
    <row r="15" spans="1:223" s="40" customFormat="1" ht="1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</row>
    <row r="16" spans="1:223" s="40" customFormat="1" ht="15" customHeight="1">
      <c r="A16" s="5"/>
      <c r="B16" s="5"/>
      <c r="C16" s="898" t="s">
        <v>3475</v>
      </c>
      <c r="D16" s="899"/>
      <c r="E16" s="47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</row>
    <row r="17" spans="1:223" s="40" customFormat="1" ht="15" customHeight="1" thickBo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</row>
    <row r="18" spans="1:223" s="40" customFormat="1" ht="15" customHeight="1">
      <c r="A18" s="903" t="s">
        <v>732</v>
      </c>
      <c r="B18" s="904"/>
      <c r="C18" s="904"/>
      <c r="D18" s="471" t="s">
        <v>3518</v>
      </c>
      <c r="E18" s="469" t="s">
        <v>3472</v>
      </c>
      <c r="F18" s="470" t="s">
        <v>3473</v>
      </c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</row>
    <row r="19" spans="1:223" s="40" customFormat="1" ht="15" customHeight="1">
      <c r="A19" s="900" t="s">
        <v>3388</v>
      </c>
      <c r="B19" s="900"/>
      <c r="C19" s="900"/>
      <c r="D19" s="541" t="s">
        <v>3627</v>
      </c>
      <c r="E19" s="541" t="s">
        <v>3627</v>
      </c>
      <c r="F19" s="542">
        <v>150000</v>
      </c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</row>
    <row r="20" spans="1:223" s="40" customFormat="1" ht="15" customHeight="1">
      <c r="A20" s="900" t="s">
        <v>3247</v>
      </c>
      <c r="B20" s="900"/>
      <c r="C20" s="900"/>
      <c r="D20" s="529" t="s">
        <v>3474</v>
      </c>
      <c r="E20" s="529" t="s">
        <v>3626</v>
      </c>
      <c r="F20" s="542">
        <v>150000</v>
      </c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</row>
    <row r="21" spans="1:223" s="40" customFormat="1" ht="15" customHeight="1">
      <c r="A21" s="900" t="s">
        <v>70</v>
      </c>
      <c r="B21" s="900"/>
      <c r="C21" s="900"/>
      <c r="D21" s="529"/>
      <c r="E21" s="529" t="s">
        <v>3628</v>
      </c>
      <c r="F21" s="529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</row>
    <row r="22" spans="1:223" s="40" customFormat="1" ht="15" customHeight="1">
      <c r="A22" s="900" t="s">
        <v>3540</v>
      </c>
      <c r="B22" s="900"/>
      <c r="C22" s="900"/>
      <c r="D22" s="529"/>
      <c r="E22" s="529" t="s">
        <v>4428</v>
      </c>
      <c r="F22" s="529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</row>
    <row r="23" spans="1:223" s="40" customFormat="1" ht="15" customHeight="1">
      <c r="A23" s="900" t="s">
        <v>3629</v>
      </c>
      <c r="B23" s="900"/>
      <c r="C23" s="900"/>
      <c r="D23" s="529"/>
      <c r="E23" s="529" t="s">
        <v>4426</v>
      </c>
      <c r="F23" s="529"/>
      <c r="G23" s="528"/>
      <c r="H23" s="528"/>
      <c r="I23" s="528"/>
      <c r="J23" s="528"/>
      <c r="K23" s="528"/>
      <c r="L23" s="528"/>
      <c r="M23" s="528"/>
      <c r="N23" s="528"/>
      <c r="O23" s="528"/>
      <c r="P23" s="528"/>
      <c r="Q23" s="528"/>
      <c r="R23" s="528"/>
      <c r="S23" s="528"/>
      <c r="T23" s="528"/>
      <c r="U23" s="528"/>
      <c r="V23" s="528"/>
      <c r="W23" s="528"/>
      <c r="X23" s="528"/>
      <c r="Y23" s="528"/>
      <c r="Z23" s="528"/>
      <c r="AA23" s="528"/>
      <c r="AB23" s="528"/>
      <c r="AC23" s="528"/>
      <c r="AD23" s="528"/>
      <c r="AE23" s="528"/>
      <c r="AF23" s="528"/>
      <c r="AG23" s="528"/>
      <c r="AH23" s="528"/>
      <c r="AI23" s="528"/>
      <c r="AJ23" s="528"/>
      <c r="AK23" s="528"/>
      <c r="AL23" s="528"/>
      <c r="AM23" s="528"/>
      <c r="AN23" s="528"/>
      <c r="AO23" s="528"/>
      <c r="AP23" s="528"/>
      <c r="AQ23" s="528"/>
      <c r="AR23" s="528"/>
      <c r="AS23" s="528"/>
      <c r="AT23" s="528"/>
      <c r="AU23" s="528"/>
      <c r="AV23" s="528"/>
      <c r="AW23" s="528"/>
      <c r="AX23" s="528"/>
      <c r="AY23" s="528"/>
      <c r="AZ23" s="528"/>
      <c r="BA23" s="528"/>
      <c r="BB23" s="528"/>
      <c r="BC23" s="528"/>
      <c r="BD23" s="528"/>
      <c r="BE23" s="528"/>
      <c r="BF23" s="528"/>
      <c r="BG23" s="528"/>
      <c r="BH23" s="528"/>
      <c r="BI23" s="528"/>
      <c r="BJ23" s="528"/>
      <c r="BK23" s="528"/>
      <c r="BL23" s="528"/>
      <c r="BM23" s="528"/>
      <c r="BN23" s="528"/>
      <c r="BO23" s="528"/>
      <c r="BP23" s="528"/>
      <c r="BQ23" s="528"/>
      <c r="BR23" s="528"/>
      <c r="BS23" s="528"/>
      <c r="BT23" s="528"/>
      <c r="BU23" s="528"/>
      <c r="BV23" s="528"/>
      <c r="BW23" s="528"/>
      <c r="BX23" s="528"/>
      <c r="BY23" s="528"/>
      <c r="BZ23" s="528"/>
      <c r="CA23" s="528"/>
      <c r="CB23" s="528"/>
      <c r="CC23" s="528"/>
      <c r="CD23" s="528"/>
      <c r="CE23" s="528"/>
      <c r="CF23" s="528"/>
      <c r="CG23" s="528"/>
      <c r="CH23" s="528"/>
      <c r="CI23" s="528"/>
      <c r="CJ23" s="528"/>
      <c r="CK23" s="528"/>
      <c r="CL23" s="528"/>
      <c r="CM23" s="528"/>
      <c r="CN23" s="528"/>
      <c r="CO23" s="528"/>
      <c r="CP23" s="528"/>
      <c r="CQ23" s="528"/>
      <c r="CR23" s="528"/>
      <c r="CS23" s="528"/>
      <c r="CT23" s="528"/>
      <c r="CU23" s="528"/>
      <c r="CV23" s="528"/>
      <c r="CW23" s="528"/>
      <c r="CX23" s="528"/>
      <c r="CY23" s="528"/>
      <c r="CZ23" s="528"/>
      <c r="DA23" s="528"/>
      <c r="DB23" s="528"/>
      <c r="DC23" s="528"/>
      <c r="DD23" s="528"/>
      <c r="DE23" s="528"/>
      <c r="DF23" s="528"/>
      <c r="DG23" s="528"/>
      <c r="DH23" s="528"/>
      <c r="DI23" s="528"/>
      <c r="DJ23" s="528"/>
      <c r="DK23" s="528"/>
      <c r="DL23" s="528"/>
      <c r="DM23" s="528"/>
      <c r="DN23" s="528"/>
      <c r="DO23" s="528"/>
      <c r="DP23" s="528"/>
      <c r="DQ23" s="528"/>
      <c r="DR23" s="528"/>
      <c r="DS23" s="528"/>
      <c r="DT23" s="528"/>
      <c r="DU23" s="528"/>
      <c r="DV23" s="528"/>
      <c r="DW23" s="528"/>
      <c r="DX23" s="528"/>
      <c r="DY23" s="528"/>
      <c r="DZ23" s="528"/>
      <c r="EA23" s="528"/>
      <c r="EB23" s="528"/>
      <c r="EC23" s="528"/>
      <c r="ED23" s="528"/>
      <c r="EE23" s="528"/>
      <c r="EF23" s="528"/>
      <c r="EG23" s="528"/>
      <c r="EH23" s="528"/>
      <c r="EI23" s="528"/>
      <c r="EJ23" s="528"/>
      <c r="EK23" s="528"/>
      <c r="EL23" s="528"/>
      <c r="EM23" s="528"/>
      <c r="EN23" s="528"/>
      <c r="EO23" s="528"/>
      <c r="EP23" s="528"/>
      <c r="EQ23" s="528"/>
      <c r="ER23" s="528"/>
      <c r="ES23" s="528"/>
      <c r="ET23" s="528"/>
      <c r="EU23" s="528"/>
      <c r="EV23" s="528"/>
      <c r="EW23" s="528"/>
      <c r="EX23" s="528"/>
      <c r="EY23" s="528"/>
      <c r="EZ23" s="528"/>
      <c r="FA23" s="528"/>
      <c r="FB23" s="528"/>
      <c r="FC23" s="528"/>
      <c r="FD23" s="528"/>
      <c r="FE23" s="528"/>
      <c r="FF23" s="528"/>
      <c r="FG23" s="528"/>
      <c r="FH23" s="528"/>
      <c r="FI23" s="528"/>
      <c r="FJ23" s="528"/>
      <c r="FK23" s="528"/>
      <c r="FL23" s="528"/>
      <c r="FM23" s="528"/>
      <c r="FN23" s="528"/>
      <c r="FO23" s="528"/>
      <c r="FP23" s="528"/>
      <c r="FQ23" s="528"/>
      <c r="FR23" s="528"/>
      <c r="FS23" s="528"/>
      <c r="FT23" s="528"/>
      <c r="FU23" s="528"/>
      <c r="FV23" s="528"/>
      <c r="FW23" s="528"/>
      <c r="FX23" s="528"/>
      <c r="FY23" s="528"/>
      <c r="FZ23" s="528"/>
      <c r="GA23" s="528"/>
      <c r="GB23" s="528"/>
      <c r="GC23" s="528"/>
      <c r="GD23" s="528"/>
      <c r="GE23" s="528"/>
      <c r="GF23" s="528"/>
      <c r="GG23" s="528"/>
      <c r="GH23" s="528"/>
      <c r="GI23" s="528"/>
      <c r="GJ23" s="528"/>
      <c r="GK23" s="528"/>
      <c r="GL23" s="528"/>
      <c r="GM23" s="528"/>
      <c r="GN23" s="528"/>
      <c r="GO23" s="528"/>
      <c r="GP23" s="528"/>
      <c r="GQ23" s="528"/>
      <c r="GR23" s="528"/>
      <c r="GS23" s="528"/>
      <c r="GT23" s="528"/>
      <c r="GU23" s="528"/>
      <c r="GV23" s="528"/>
      <c r="GW23" s="528"/>
      <c r="GX23" s="528"/>
      <c r="GY23" s="528"/>
      <c r="GZ23" s="528"/>
      <c r="HA23" s="528"/>
      <c r="HB23" s="528"/>
      <c r="HC23" s="528"/>
      <c r="HD23" s="528"/>
      <c r="HE23" s="528"/>
      <c r="HF23" s="528"/>
      <c r="HG23" s="528"/>
      <c r="HH23" s="528"/>
      <c r="HI23" s="528"/>
      <c r="HJ23" s="528"/>
      <c r="HK23" s="528"/>
      <c r="HL23" s="528"/>
      <c r="HM23" s="528"/>
      <c r="HN23" s="528"/>
      <c r="HO23" s="528"/>
    </row>
    <row r="24" spans="1:223" s="40" customFormat="1" ht="15" customHeight="1">
      <c r="A24" s="900" t="s">
        <v>3542</v>
      </c>
      <c r="B24" s="900"/>
      <c r="C24" s="900"/>
      <c r="D24" s="529"/>
      <c r="E24" s="529" t="s">
        <v>4427</v>
      </c>
      <c r="F24" s="529"/>
      <c r="G24" s="528"/>
      <c r="H24" s="528"/>
      <c r="I24" s="528"/>
      <c r="J24" s="528"/>
      <c r="K24" s="528"/>
      <c r="L24" s="528"/>
      <c r="M24" s="528"/>
      <c r="N24" s="528"/>
      <c r="O24" s="528"/>
      <c r="P24" s="528"/>
      <c r="Q24" s="528"/>
      <c r="R24" s="528"/>
      <c r="S24" s="528"/>
      <c r="T24" s="528"/>
      <c r="U24" s="528"/>
      <c r="V24" s="528"/>
      <c r="W24" s="528"/>
      <c r="X24" s="528"/>
      <c r="Y24" s="528"/>
      <c r="Z24" s="528"/>
      <c r="AA24" s="528"/>
      <c r="AB24" s="528"/>
      <c r="AC24" s="528"/>
      <c r="AD24" s="528"/>
      <c r="AE24" s="528"/>
      <c r="AF24" s="528"/>
      <c r="AG24" s="528"/>
      <c r="AH24" s="528"/>
      <c r="AI24" s="528"/>
      <c r="AJ24" s="528"/>
      <c r="AK24" s="528"/>
      <c r="AL24" s="528"/>
      <c r="AM24" s="528"/>
      <c r="AN24" s="528"/>
      <c r="AO24" s="528"/>
      <c r="AP24" s="528"/>
      <c r="AQ24" s="528"/>
      <c r="AR24" s="528"/>
      <c r="AS24" s="528"/>
      <c r="AT24" s="528"/>
      <c r="AU24" s="528"/>
      <c r="AV24" s="528"/>
      <c r="AW24" s="528"/>
      <c r="AX24" s="528"/>
      <c r="AY24" s="528"/>
      <c r="AZ24" s="528"/>
      <c r="BA24" s="528"/>
      <c r="BB24" s="528"/>
      <c r="BC24" s="528"/>
      <c r="BD24" s="528"/>
      <c r="BE24" s="528"/>
      <c r="BF24" s="528"/>
      <c r="BG24" s="528"/>
      <c r="BH24" s="528"/>
      <c r="BI24" s="528"/>
      <c r="BJ24" s="528"/>
      <c r="BK24" s="528"/>
      <c r="BL24" s="528"/>
      <c r="BM24" s="528"/>
      <c r="BN24" s="528"/>
      <c r="BO24" s="528"/>
      <c r="BP24" s="528"/>
      <c r="BQ24" s="528"/>
      <c r="BR24" s="528"/>
      <c r="BS24" s="528"/>
      <c r="BT24" s="528"/>
      <c r="BU24" s="528"/>
      <c r="BV24" s="528"/>
      <c r="BW24" s="528"/>
      <c r="BX24" s="528"/>
      <c r="BY24" s="528"/>
      <c r="BZ24" s="528"/>
      <c r="CA24" s="528"/>
      <c r="CB24" s="528"/>
      <c r="CC24" s="528"/>
      <c r="CD24" s="528"/>
      <c r="CE24" s="528"/>
      <c r="CF24" s="528"/>
      <c r="CG24" s="528"/>
      <c r="CH24" s="528"/>
      <c r="CI24" s="528"/>
      <c r="CJ24" s="528"/>
      <c r="CK24" s="528"/>
      <c r="CL24" s="528"/>
      <c r="CM24" s="528"/>
      <c r="CN24" s="528"/>
      <c r="CO24" s="528"/>
      <c r="CP24" s="528"/>
      <c r="CQ24" s="528"/>
      <c r="CR24" s="528"/>
      <c r="CS24" s="528"/>
      <c r="CT24" s="528"/>
      <c r="CU24" s="528"/>
      <c r="CV24" s="528"/>
      <c r="CW24" s="528"/>
      <c r="CX24" s="528"/>
      <c r="CY24" s="528"/>
      <c r="CZ24" s="528"/>
      <c r="DA24" s="528"/>
      <c r="DB24" s="528"/>
      <c r="DC24" s="528"/>
      <c r="DD24" s="528"/>
      <c r="DE24" s="528"/>
      <c r="DF24" s="528"/>
      <c r="DG24" s="528"/>
      <c r="DH24" s="528"/>
      <c r="DI24" s="528"/>
      <c r="DJ24" s="528"/>
      <c r="DK24" s="528"/>
      <c r="DL24" s="528"/>
      <c r="DM24" s="528"/>
      <c r="DN24" s="528"/>
      <c r="DO24" s="528"/>
      <c r="DP24" s="528"/>
      <c r="DQ24" s="528"/>
      <c r="DR24" s="528"/>
      <c r="DS24" s="528"/>
      <c r="DT24" s="528"/>
      <c r="DU24" s="528"/>
      <c r="DV24" s="528"/>
      <c r="DW24" s="528"/>
      <c r="DX24" s="528"/>
      <c r="DY24" s="528"/>
      <c r="DZ24" s="528"/>
      <c r="EA24" s="528"/>
      <c r="EB24" s="528"/>
      <c r="EC24" s="528"/>
      <c r="ED24" s="528"/>
      <c r="EE24" s="528"/>
      <c r="EF24" s="528"/>
      <c r="EG24" s="528"/>
      <c r="EH24" s="528"/>
      <c r="EI24" s="528"/>
      <c r="EJ24" s="528"/>
      <c r="EK24" s="528"/>
      <c r="EL24" s="528"/>
      <c r="EM24" s="528"/>
      <c r="EN24" s="528"/>
      <c r="EO24" s="528"/>
      <c r="EP24" s="528"/>
      <c r="EQ24" s="528"/>
      <c r="ER24" s="528"/>
      <c r="ES24" s="528"/>
      <c r="ET24" s="528"/>
      <c r="EU24" s="528"/>
      <c r="EV24" s="528"/>
      <c r="EW24" s="528"/>
      <c r="EX24" s="528"/>
      <c r="EY24" s="528"/>
      <c r="EZ24" s="528"/>
      <c r="FA24" s="528"/>
      <c r="FB24" s="528"/>
      <c r="FC24" s="528"/>
      <c r="FD24" s="528"/>
      <c r="FE24" s="528"/>
      <c r="FF24" s="528"/>
      <c r="FG24" s="528"/>
      <c r="FH24" s="528"/>
      <c r="FI24" s="528"/>
      <c r="FJ24" s="528"/>
      <c r="FK24" s="528"/>
      <c r="FL24" s="528"/>
      <c r="FM24" s="528"/>
      <c r="FN24" s="528"/>
      <c r="FO24" s="528"/>
      <c r="FP24" s="528"/>
      <c r="FQ24" s="528"/>
      <c r="FR24" s="528"/>
      <c r="FS24" s="528"/>
      <c r="FT24" s="528"/>
      <c r="FU24" s="528"/>
      <c r="FV24" s="528"/>
      <c r="FW24" s="528"/>
      <c r="FX24" s="528"/>
      <c r="FY24" s="528"/>
      <c r="FZ24" s="528"/>
      <c r="GA24" s="528"/>
      <c r="GB24" s="528"/>
      <c r="GC24" s="528"/>
      <c r="GD24" s="528"/>
      <c r="GE24" s="528"/>
      <c r="GF24" s="528"/>
      <c r="GG24" s="528"/>
      <c r="GH24" s="528"/>
      <c r="GI24" s="528"/>
      <c r="GJ24" s="528"/>
      <c r="GK24" s="528"/>
      <c r="GL24" s="528"/>
      <c r="GM24" s="528"/>
      <c r="GN24" s="528"/>
      <c r="GO24" s="528"/>
      <c r="GP24" s="528"/>
      <c r="GQ24" s="528"/>
      <c r="GR24" s="528"/>
      <c r="GS24" s="528"/>
      <c r="GT24" s="528"/>
      <c r="GU24" s="528"/>
      <c r="GV24" s="528"/>
      <c r="GW24" s="528"/>
      <c r="GX24" s="528"/>
      <c r="GY24" s="528"/>
      <c r="GZ24" s="528"/>
      <c r="HA24" s="528"/>
      <c r="HB24" s="528"/>
      <c r="HC24" s="528"/>
      <c r="HD24" s="528"/>
      <c r="HE24" s="528"/>
      <c r="HF24" s="528"/>
      <c r="HG24" s="528"/>
      <c r="HH24" s="528"/>
      <c r="HI24" s="528"/>
      <c r="HJ24" s="528"/>
      <c r="HK24" s="528"/>
      <c r="HL24" s="528"/>
      <c r="HM24" s="528"/>
      <c r="HN24" s="528"/>
      <c r="HO24" s="528"/>
    </row>
    <row r="25" spans="1:223" s="40" customFormat="1" ht="1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</row>
    <row r="26" spans="1:223" s="40" customFormat="1" ht="15.75" customHeight="1">
      <c r="A26" s="5"/>
      <c r="B26" s="5"/>
      <c r="C26" s="898" t="s">
        <v>3519</v>
      </c>
      <c r="D26" s="899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</row>
    <row r="27" spans="1:223" s="40" customFormat="1" ht="15" customHeight="1">
      <c r="A27" s="896" t="s">
        <v>3368</v>
      </c>
      <c r="B27" s="897"/>
      <c r="C27" s="896" t="s">
        <v>3373</v>
      </c>
      <c r="D27" s="897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</row>
    <row r="28" spans="1:223" s="40" customFormat="1" ht="15" customHeight="1">
      <c r="A28" s="896" t="s">
        <v>3389</v>
      </c>
      <c r="B28" s="897"/>
      <c r="C28" s="896" t="s">
        <v>3376</v>
      </c>
      <c r="D28" s="897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</row>
    <row r="29" spans="1:223" s="40" customFormat="1" ht="15" customHeight="1">
      <c r="A29" s="528"/>
      <c r="B29" s="528"/>
      <c r="C29" s="528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</row>
    <row r="30" spans="1:223" s="40" customFormat="1" ht="15" customHeight="1">
      <c r="A30" s="5"/>
      <c r="B30" s="5"/>
      <c r="C30" s="5"/>
      <c r="D30" s="5"/>
      <c r="E30" s="482"/>
      <c r="F30" s="483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</row>
    <row r="31" spans="1:223" s="40" customFormat="1" ht="15" customHeight="1">
      <c r="A31" s="5"/>
      <c r="B31" s="5"/>
      <c r="C31" s="5"/>
      <c r="D31" s="5"/>
      <c r="E31" s="3"/>
      <c r="F31" s="3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</row>
    <row r="32" spans="1:223" s="40" customFormat="1" ht="1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</row>
    <row r="33" spans="1:223" s="40" customForma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</row>
    <row r="34" spans="1:223" s="40" customForma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</row>
    <row r="35" spans="1:223" s="40" customForma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</row>
    <row r="36" spans="1:223" s="40" customForma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</row>
    <row r="37" spans="1:223" s="40" customForma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</row>
    <row r="38" spans="1:223" s="40" customForma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</row>
    <row r="39" spans="1:223" s="40" customForma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</row>
    <row r="40" spans="1:223" s="40" customForma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</row>
    <row r="41" spans="1:223" s="40" customForma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</row>
    <row r="42" spans="1:223" s="40" customForma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</row>
    <row r="43" spans="1:223" s="40" customForma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</row>
    <row r="44" spans="1:223">
      <c r="A44" s="5"/>
      <c r="B44" s="5"/>
      <c r="C44" s="5"/>
      <c r="D44" s="5"/>
      <c r="E44" s="5"/>
      <c r="F44" s="5"/>
      <c r="G44" s="5"/>
      <c r="H44" s="5"/>
      <c r="I44" s="5"/>
      <c r="J44" s="5"/>
    </row>
    <row r="45" spans="1:223">
      <c r="A45" s="5"/>
      <c r="B45" s="5"/>
      <c r="C45" s="5"/>
      <c r="D45" s="5"/>
      <c r="E45" s="5"/>
      <c r="F45" s="5"/>
      <c r="G45" s="5"/>
      <c r="H45" s="5"/>
      <c r="I45" s="5"/>
      <c r="J45" s="5"/>
    </row>
  </sheetData>
  <mergeCells count="17">
    <mergeCell ref="A21:C21"/>
    <mergeCell ref="A22:C22"/>
    <mergeCell ref="A23:C23"/>
    <mergeCell ref="A24:C24"/>
    <mergeCell ref="A1:J1"/>
    <mergeCell ref="C16:D16"/>
    <mergeCell ref="A19:C19"/>
    <mergeCell ref="A20:C20"/>
    <mergeCell ref="A18:C18"/>
    <mergeCell ref="A4:H4"/>
    <mergeCell ref="F5:G5"/>
    <mergeCell ref="C2:D2"/>
    <mergeCell ref="A27:B27"/>
    <mergeCell ref="A28:B28"/>
    <mergeCell ref="C27:D27"/>
    <mergeCell ref="C28:D28"/>
    <mergeCell ref="C26:D26"/>
  </mergeCells>
  <pageMargins left="0.7" right="0.7" top="0.75" bottom="0.75" header="0.3" footer="0.3"/>
  <pageSetup paperSize="9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61"/>
  <dimension ref="A1:BZ325"/>
  <sheetViews>
    <sheetView zoomScaleNormal="100" workbookViewId="0"/>
  </sheetViews>
  <sheetFormatPr baseColWidth="10" defaultColWidth="11.44140625" defaultRowHeight="21.75" customHeight="1"/>
  <cols>
    <col min="1" max="1" width="27.109375" style="554" bestFit="1" customWidth="1"/>
    <col min="2" max="2" width="7.33203125" style="553" bestFit="1" customWidth="1"/>
    <col min="3" max="3" width="7.6640625" style="554" bestFit="1" customWidth="1"/>
    <col min="4" max="4" width="11.44140625" style="555" customWidth="1"/>
    <col min="5" max="5" width="20" style="554" customWidth="1"/>
    <col min="6" max="6" width="16.33203125" style="558" bestFit="1" customWidth="1"/>
    <col min="7" max="7" width="14.44140625" style="558" bestFit="1" customWidth="1"/>
    <col min="8" max="8" width="13.5546875" style="558" bestFit="1" customWidth="1"/>
    <col min="9" max="9" width="10.6640625" style="550" bestFit="1" customWidth="1"/>
    <col min="10" max="10" width="5.88671875" style="550" bestFit="1" customWidth="1"/>
    <col min="11" max="11" width="12" style="550" bestFit="1" customWidth="1"/>
    <col min="12" max="12" width="6.44140625" style="557" bestFit="1" customWidth="1"/>
    <col min="13" max="13" width="5.109375" style="558" bestFit="1" customWidth="1"/>
    <col min="14" max="14" width="6.109375" style="558" customWidth="1"/>
    <col min="15" max="15" width="43.6640625" style="558" bestFit="1" customWidth="1"/>
    <col min="16" max="16" width="33.88671875" style="558" bestFit="1" customWidth="1"/>
    <col min="17" max="17" width="25.6640625" style="558" bestFit="1" customWidth="1"/>
    <col min="18" max="18" width="20" style="558" bestFit="1" customWidth="1"/>
    <col min="19" max="19" width="11.33203125" style="558" bestFit="1" customWidth="1"/>
    <col min="20" max="20" width="46.6640625" style="558" bestFit="1" customWidth="1"/>
    <col min="21" max="21" width="18.44140625" style="558" bestFit="1" customWidth="1"/>
    <col min="22" max="22" width="11.44140625" style="558"/>
    <col min="23" max="24" width="13.33203125" style="558" bestFit="1" customWidth="1"/>
    <col min="25" max="26" width="25.33203125" style="558" bestFit="1" customWidth="1"/>
    <col min="27" max="27" width="10.44140625" style="558" bestFit="1" customWidth="1"/>
    <col min="28" max="28" width="26.6640625" style="558" bestFit="1" customWidth="1"/>
    <col min="29" max="29" width="19.5546875" style="558" bestFit="1" customWidth="1"/>
    <col min="30" max="30" width="48.109375" style="558" bestFit="1" customWidth="1"/>
    <col min="31" max="31" width="20" style="558" customWidth="1"/>
    <col min="32" max="32" width="32.33203125" style="558" bestFit="1" customWidth="1"/>
    <col min="33" max="33" width="26.6640625" style="552" customWidth="1"/>
    <col min="34" max="34" width="31.33203125" style="558" customWidth="1"/>
    <col min="35" max="16384" width="11.44140625" style="558"/>
  </cols>
  <sheetData>
    <row r="1" spans="1:78" s="550" customFormat="1" ht="22.5" customHeight="1">
      <c r="A1" s="546" t="s">
        <v>661</v>
      </c>
      <c r="B1" s="545" t="s">
        <v>659</v>
      </c>
      <c r="C1" s="546" t="s">
        <v>660</v>
      </c>
      <c r="D1" s="547" t="s">
        <v>662</v>
      </c>
      <c r="E1" s="546" t="s">
        <v>663</v>
      </c>
      <c r="F1" s="548" t="s">
        <v>664</v>
      </c>
      <c r="G1" s="549" t="s">
        <v>665</v>
      </c>
      <c r="H1" s="549" t="s">
        <v>666</v>
      </c>
      <c r="I1" s="550" t="s">
        <v>667</v>
      </c>
      <c r="J1" s="550" t="s">
        <v>668</v>
      </c>
      <c r="K1" s="550" t="s">
        <v>669</v>
      </c>
      <c r="L1" s="550" t="s">
        <v>670</v>
      </c>
      <c r="M1" s="550" t="s">
        <v>671</v>
      </c>
      <c r="O1" s="550" t="s">
        <v>672</v>
      </c>
      <c r="P1" s="550" t="s">
        <v>673</v>
      </c>
      <c r="Q1" s="550" t="s">
        <v>674</v>
      </c>
      <c r="R1" s="550" t="s">
        <v>675</v>
      </c>
      <c r="S1" s="550" t="s">
        <v>2</v>
      </c>
      <c r="U1" s="550" t="s">
        <v>676</v>
      </c>
      <c r="V1" s="550" t="s">
        <v>677</v>
      </c>
      <c r="W1" s="550" t="s">
        <v>0</v>
      </c>
      <c r="X1" s="550" t="s">
        <v>678</v>
      </c>
      <c r="Y1" s="550" t="s">
        <v>679</v>
      </c>
      <c r="Z1" s="550" t="s">
        <v>680</v>
      </c>
      <c r="AA1" s="550" t="s">
        <v>681</v>
      </c>
      <c r="AB1" s="550" t="s">
        <v>682</v>
      </c>
      <c r="AC1" s="131" t="s">
        <v>683</v>
      </c>
      <c r="AD1" s="131" t="s">
        <v>684</v>
      </c>
      <c r="AE1" s="131" t="s">
        <v>685</v>
      </c>
      <c r="AF1" s="551" t="s">
        <v>686</v>
      </c>
      <c r="AG1" s="552" t="s">
        <v>687</v>
      </c>
      <c r="AH1" s="550" t="s">
        <v>688</v>
      </c>
      <c r="AI1" s="550" t="s">
        <v>689</v>
      </c>
    </row>
    <row r="2" spans="1:78" ht="13.2">
      <c r="A2" s="554" t="s">
        <v>3649</v>
      </c>
      <c r="B2" s="553" t="s">
        <v>3648</v>
      </c>
      <c r="C2" s="554">
        <v>232</v>
      </c>
      <c r="D2" s="555" t="s">
        <v>3648</v>
      </c>
      <c r="E2" s="554">
        <v>187</v>
      </c>
      <c r="F2" s="556">
        <v>1</v>
      </c>
      <c r="G2" s="556" t="s">
        <v>235</v>
      </c>
      <c r="H2" s="556">
        <v>81470</v>
      </c>
      <c r="I2" s="550" t="s">
        <v>236</v>
      </c>
      <c r="J2" s="550" t="s">
        <v>3650</v>
      </c>
      <c r="K2" s="550" t="s">
        <v>3468</v>
      </c>
      <c r="L2" s="557" t="s">
        <v>3651</v>
      </c>
      <c r="M2" s="558" t="s">
        <v>3652</v>
      </c>
      <c r="O2" s="558" t="s">
        <v>3653</v>
      </c>
      <c r="P2" s="558" t="s">
        <v>3654</v>
      </c>
      <c r="Q2" s="550" t="s">
        <v>3655</v>
      </c>
      <c r="R2" s="550" t="s">
        <v>3656</v>
      </c>
      <c r="S2" s="550" t="s">
        <v>3657</v>
      </c>
      <c r="T2" s="550" t="s">
        <v>3658</v>
      </c>
      <c r="U2" s="558" t="s">
        <v>3659</v>
      </c>
      <c r="V2" s="188" t="s">
        <v>2434</v>
      </c>
      <c r="W2" s="559" t="s">
        <v>3660</v>
      </c>
      <c r="X2" s="559" t="s">
        <v>3661</v>
      </c>
      <c r="Y2" s="558" t="s">
        <v>3662</v>
      </c>
      <c r="Z2" s="558" t="s">
        <v>3662</v>
      </c>
      <c r="AA2" s="558" t="s">
        <v>671</v>
      </c>
      <c r="AB2" s="558" t="s">
        <v>3663</v>
      </c>
      <c r="AC2" s="558" t="s">
        <v>3664</v>
      </c>
      <c r="AD2" s="558" t="s">
        <v>3665</v>
      </c>
      <c r="AE2" s="558" t="s">
        <v>3666</v>
      </c>
      <c r="AF2" s="558" t="s">
        <v>83</v>
      </c>
      <c r="AG2" s="552" t="s">
        <v>3667</v>
      </c>
      <c r="AH2" s="558" t="s">
        <v>83</v>
      </c>
    </row>
    <row r="3" spans="1:78" ht="31.2">
      <c r="A3" s="554" t="s">
        <v>3669</v>
      </c>
      <c r="B3" s="553" t="s">
        <v>3668</v>
      </c>
      <c r="C3" s="554">
        <v>232</v>
      </c>
      <c r="D3" s="555" t="s">
        <v>3668</v>
      </c>
      <c r="E3" s="554">
        <v>2631</v>
      </c>
      <c r="F3" s="556">
        <v>2</v>
      </c>
      <c r="G3" s="556" t="s">
        <v>292</v>
      </c>
      <c r="H3" s="556">
        <v>81200</v>
      </c>
      <c r="I3" s="550" t="s">
        <v>293</v>
      </c>
      <c r="J3" s="550" t="s">
        <v>3650</v>
      </c>
      <c r="K3" s="550" t="s">
        <v>3468</v>
      </c>
      <c r="L3" s="557" t="s">
        <v>3651</v>
      </c>
      <c r="M3" s="558" t="s">
        <v>3670</v>
      </c>
      <c r="O3" s="558" t="s">
        <v>3653</v>
      </c>
      <c r="P3" s="558" t="s">
        <v>3654</v>
      </c>
      <c r="Q3" s="550" t="s">
        <v>3655</v>
      </c>
      <c r="R3" s="550" t="s">
        <v>3656</v>
      </c>
      <c r="S3" s="550" t="s">
        <v>3657</v>
      </c>
      <c r="T3" s="550" t="s">
        <v>3658</v>
      </c>
      <c r="U3" s="558" t="s">
        <v>3671</v>
      </c>
      <c r="V3" s="191" t="s">
        <v>2907</v>
      </c>
      <c r="W3" s="559" t="s">
        <v>3672</v>
      </c>
      <c r="X3" s="559" t="s">
        <v>3673</v>
      </c>
      <c r="Y3" s="558" t="s">
        <v>251</v>
      </c>
      <c r="Z3" s="558" t="s">
        <v>251</v>
      </c>
      <c r="AA3" s="558" t="s">
        <v>251</v>
      </c>
      <c r="AB3" s="558" t="s">
        <v>3663</v>
      </c>
      <c r="AC3" s="558" t="s">
        <v>3664</v>
      </c>
      <c r="AD3" s="558" t="s">
        <v>3665</v>
      </c>
      <c r="AE3" s="558" t="s">
        <v>3666</v>
      </c>
      <c r="AF3" s="558" t="s">
        <v>3674</v>
      </c>
      <c r="AG3" s="552" t="s">
        <v>3675</v>
      </c>
      <c r="AH3" s="552" t="s">
        <v>3676</v>
      </c>
    </row>
    <row r="4" spans="1:78" ht="13.2">
      <c r="A4" s="554" t="s">
        <v>3678</v>
      </c>
      <c r="B4" s="553" t="s">
        <v>3677</v>
      </c>
      <c r="C4" s="554">
        <v>232</v>
      </c>
      <c r="D4" s="555" t="s">
        <v>3677</v>
      </c>
      <c r="E4" s="554">
        <v>848</v>
      </c>
      <c r="F4" s="556">
        <v>1</v>
      </c>
      <c r="G4" s="556" t="s">
        <v>235</v>
      </c>
      <c r="H4" s="556">
        <v>81250</v>
      </c>
      <c r="I4" s="550" t="s">
        <v>236</v>
      </c>
      <c r="J4" s="550" t="s">
        <v>3650</v>
      </c>
      <c r="K4" s="550" t="s">
        <v>3468</v>
      </c>
      <c r="L4" s="557" t="s">
        <v>3679</v>
      </c>
      <c r="M4" s="558" t="s">
        <v>3652</v>
      </c>
      <c r="O4" s="558" t="s">
        <v>3680</v>
      </c>
      <c r="P4" s="558" t="s">
        <v>3654</v>
      </c>
      <c r="Q4" s="558" t="s">
        <v>3681</v>
      </c>
      <c r="R4" s="558" t="s">
        <v>3682</v>
      </c>
      <c r="S4" s="558" t="s">
        <v>3683</v>
      </c>
      <c r="T4" s="558" t="s">
        <v>3684</v>
      </c>
      <c r="U4" s="558" t="s">
        <v>3659</v>
      </c>
      <c r="V4" s="560" t="s">
        <v>2434</v>
      </c>
      <c r="W4" s="559" t="s">
        <v>3660</v>
      </c>
      <c r="X4" s="559" t="s">
        <v>3661</v>
      </c>
      <c r="Y4" s="558" t="s">
        <v>3662</v>
      </c>
      <c r="Z4" s="558" t="s">
        <v>3662</v>
      </c>
      <c r="AA4" s="558" t="s">
        <v>671</v>
      </c>
      <c r="AB4" s="558" t="s">
        <v>3663</v>
      </c>
      <c r="AC4" s="558" t="s">
        <v>25</v>
      </c>
      <c r="AD4" s="558" t="s">
        <v>3685</v>
      </c>
      <c r="AE4" s="558" t="s">
        <v>3686</v>
      </c>
      <c r="AF4" s="558" t="s">
        <v>83</v>
      </c>
      <c r="AG4" s="552" t="s">
        <v>83</v>
      </c>
      <c r="AH4" s="558" t="s">
        <v>83</v>
      </c>
    </row>
    <row r="5" spans="1:78" s="550" customFormat="1" ht="20.399999999999999">
      <c r="A5" s="554" t="s">
        <v>3433</v>
      </c>
      <c r="B5" s="553" t="s">
        <v>3687</v>
      </c>
      <c r="C5" s="554">
        <v>232</v>
      </c>
      <c r="D5" s="555" t="s">
        <v>3687</v>
      </c>
      <c r="E5" s="554">
        <v>46163</v>
      </c>
      <c r="F5" s="556">
        <v>2</v>
      </c>
      <c r="G5" s="556" t="s">
        <v>292</v>
      </c>
      <c r="H5" s="556">
        <v>81000</v>
      </c>
      <c r="I5" s="550" t="s">
        <v>293</v>
      </c>
      <c r="J5" s="550" t="s">
        <v>3650</v>
      </c>
      <c r="K5" s="550" t="s">
        <v>3468</v>
      </c>
      <c r="L5" s="557" t="s">
        <v>3679</v>
      </c>
      <c r="M5" s="558" t="s">
        <v>3670</v>
      </c>
      <c r="N5" s="558"/>
      <c r="O5" s="558" t="s">
        <v>3680</v>
      </c>
      <c r="P5" s="558" t="s">
        <v>3654</v>
      </c>
      <c r="Q5" s="558" t="s">
        <v>3681</v>
      </c>
      <c r="R5" s="558" t="s">
        <v>3682</v>
      </c>
      <c r="S5" s="558" t="s">
        <v>3683</v>
      </c>
      <c r="T5" s="558" t="s">
        <v>3684</v>
      </c>
      <c r="U5" s="558" t="s">
        <v>3688</v>
      </c>
      <c r="V5" s="142" t="s">
        <v>2434</v>
      </c>
      <c r="W5" s="559" t="s">
        <v>3689</v>
      </c>
      <c r="X5" s="559" t="s">
        <v>3690</v>
      </c>
      <c r="Y5" s="558" t="s">
        <v>251</v>
      </c>
      <c r="Z5" s="558" t="s">
        <v>251</v>
      </c>
      <c r="AA5" s="558" t="s">
        <v>251</v>
      </c>
      <c r="AB5" s="558" t="s">
        <v>3663</v>
      </c>
      <c r="AC5" s="558" t="s">
        <v>25</v>
      </c>
      <c r="AD5" s="558" t="s">
        <v>3685</v>
      </c>
      <c r="AE5" s="558" t="s">
        <v>3686</v>
      </c>
      <c r="AF5" s="558" t="s">
        <v>3691</v>
      </c>
      <c r="AG5" s="552" t="s">
        <v>3692</v>
      </c>
      <c r="AH5" s="552" t="s">
        <v>3693</v>
      </c>
      <c r="AI5" s="558"/>
      <c r="AJ5" s="558"/>
      <c r="AK5" s="558"/>
      <c r="AL5" s="558"/>
      <c r="AM5" s="558"/>
      <c r="AN5" s="558"/>
      <c r="AO5" s="558"/>
      <c r="AP5" s="558"/>
      <c r="AQ5" s="558"/>
      <c r="AR5" s="558"/>
      <c r="AS5" s="558"/>
      <c r="AT5" s="558"/>
      <c r="AU5" s="558"/>
      <c r="AV5" s="558"/>
      <c r="AW5" s="558"/>
      <c r="AX5" s="558"/>
      <c r="AY5" s="558"/>
      <c r="AZ5" s="558"/>
      <c r="BA5" s="558"/>
      <c r="BB5" s="558"/>
      <c r="BC5" s="558"/>
      <c r="BD5" s="558"/>
      <c r="BE5" s="558"/>
      <c r="BF5" s="558"/>
      <c r="BG5" s="558"/>
      <c r="BH5" s="558"/>
      <c r="BI5" s="558"/>
      <c r="BJ5" s="558"/>
      <c r="BK5" s="558"/>
      <c r="BL5" s="558"/>
      <c r="BM5" s="558"/>
      <c r="BN5" s="558"/>
      <c r="BO5" s="558"/>
      <c r="BP5" s="558"/>
      <c r="BQ5" s="558"/>
      <c r="BR5" s="558"/>
      <c r="BS5" s="558"/>
      <c r="BT5" s="558"/>
      <c r="BU5" s="558"/>
      <c r="BV5" s="558"/>
      <c r="BW5" s="558"/>
      <c r="BX5" s="558"/>
      <c r="BY5" s="558"/>
      <c r="BZ5" s="558"/>
    </row>
    <row r="6" spans="1:78" ht="13.2">
      <c r="A6" s="554" t="s">
        <v>3695</v>
      </c>
      <c r="B6" s="553" t="s">
        <v>3694</v>
      </c>
      <c r="C6" s="554">
        <v>232</v>
      </c>
      <c r="D6" s="555" t="s">
        <v>3694</v>
      </c>
      <c r="E6" s="554">
        <v>547</v>
      </c>
      <c r="F6" s="556">
        <v>1</v>
      </c>
      <c r="G6" s="556" t="s">
        <v>235</v>
      </c>
      <c r="H6" s="556">
        <v>81240</v>
      </c>
      <c r="I6" s="550" t="s">
        <v>236</v>
      </c>
      <c r="J6" s="550" t="s">
        <v>3650</v>
      </c>
      <c r="K6" s="550" t="s">
        <v>3468</v>
      </c>
      <c r="L6" s="557" t="s">
        <v>3651</v>
      </c>
      <c r="M6" s="558" t="s">
        <v>3652</v>
      </c>
      <c r="O6" s="558" t="s">
        <v>3653</v>
      </c>
      <c r="P6" s="558" t="s">
        <v>3654</v>
      </c>
      <c r="Q6" s="550" t="s">
        <v>3655</v>
      </c>
      <c r="R6" s="550" t="s">
        <v>3656</v>
      </c>
      <c r="S6" s="550" t="s">
        <v>3657</v>
      </c>
      <c r="T6" s="550" t="s">
        <v>3658</v>
      </c>
      <c r="U6" s="558" t="s">
        <v>3696</v>
      </c>
      <c r="V6" s="561" t="s">
        <v>2434</v>
      </c>
      <c r="W6" s="559" t="s">
        <v>3697</v>
      </c>
      <c r="X6" s="559" t="s">
        <v>3698</v>
      </c>
      <c r="Y6" s="558" t="s">
        <v>3662</v>
      </c>
      <c r="Z6" s="558" t="s">
        <v>3662</v>
      </c>
      <c r="AA6" s="558" t="s">
        <v>671</v>
      </c>
      <c r="AB6" s="558" t="s">
        <v>3663</v>
      </c>
      <c r="AC6" s="558" t="s">
        <v>3664</v>
      </c>
      <c r="AD6" s="558" t="s">
        <v>3665</v>
      </c>
      <c r="AE6" s="558" t="s">
        <v>3666</v>
      </c>
      <c r="AF6" s="558" t="s">
        <v>83</v>
      </c>
      <c r="AG6" s="552" t="s">
        <v>83</v>
      </c>
      <c r="AH6" s="558" t="s">
        <v>83</v>
      </c>
    </row>
    <row r="7" spans="1:78" ht="13.2">
      <c r="A7" s="554" t="s">
        <v>3700</v>
      </c>
      <c r="B7" s="553" t="s">
        <v>3699</v>
      </c>
      <c r="C7" s="554">
        <v>232</v>
      </c>
      <c r="D7" s="555" t="s">
        <v>3699</v>
      </c>
      <c r="E7" s="554">
        <v>200</v>
      </c>
      <c r="F7" s="556">
        <v>1</v>
      </c>
      <c r="G7" s="556" t="s">
        <v>235</v>
      </c>
      <c r="H7" s="556">
        <v>81470</v>
      </c>
      <c r="I7" s="550" t="s">
        <v>236</v>
      </c>
      <c r="J7" s="550" t="s">
        <v>3650</v>
      </c>
      <c r="K7" s="550" t="s">
        <v>3468</v>
      </c>
      <c r="L7" s="557" t="s">
        <v>3651</v>
      </c>
      <c r="M7" s="558" t="s">
        <v>3652</v>
      </c>
      <c r="O7" s="558" t="s">
        <v>3653</v>
      </c>
      <c r="P7" s="558" t="s">
        <v>3654</v>
      </c>
      <c r="Q7" s="550" t="s">
        <v>3655</v>
      </c>
      <c r="R7" s="550" t="s">
        <v>3656</v>
      </c>
      <c r="S7" s="550" t="s">
        <v>3657</v>
      </c>
      <c r="T7" s="550" t="s">
        <v>3658</v>
      </c>
      <c r="U7" s="558" t="s">
        <v>3659</v>
      </c>
      <c r="V7" s="188" t="s">
        <v>2434</v>
      </c>
      <c r="W7" s="559" t="s">
        <v>3660</v>
      </c>
      <c r="X7" s="559" t="s">
        <v>3661</v>
      </c>
      <c r="Y7" s="558" t="s">
        <v>3662</v>
      </c>
      <c r="Z7" s="558" t="s">
        <v>3662</v>
      </c>
      <c r="AA7" s="558" t="s">
        <v>671</v>
      </c>
      <c r="AB7" s="558" t="s">
        <v>3663</v>
      </c>
      <c r="AC7" s="558" t="s">
        <v>3664</v>
      </c>
      <c r="AD7" s="558" t="s">
        <v>3665</v>
      </c>
      <c r="AE7" s="558" t="s">
        <v>3666</v>
      </c>
      <c r="AF7" s="558" t="s">
        <v>83</v>
      </c>
      <c r="AG7" s="552" t="s">
        <v>83</v>
      </c>
      <c r="AH7" s="558" t="s">
        <v>83</v>
      </c>
    </row>
    <row r="8" spans="1:78" ht="13.2">
      <c r="A8" s="554" t="s">
        <v>3710</v>
      </c>
      <c r="B8" s="553" t="s">
        <v>3709</v>
      </c>
      <c r="C8" s="554">
        <v>232</v>
      </c>
      <c r="D8" s="555" t="s">
        <v>3709</v>
      </c>
      <c r="E8" s="554">
        <v>130</v>
      </c>
      <c r="F8" s="556">
        <v>1</v>
      </c>
      <c r="G8" s="556" t="s">
        <v>235</v>
      </c>
      <c r="H8" s="556">
        <v>81140</v>
      </c>
      <c r="I8" s="550" t="s">
        <v>236</v>
      </c>
      <c r="J8" s="550" t="s">
        <v>3650</v>
      </c>
      <c r="K8" s="550" t="s">
        <v>3468</v>
      </c>
      <c r="L8" s="557" t="s">
        <v>3679</v>
      </c>
      <c r="M8" s="558" t="s">
        <v>3652</v>
      </c>
      <c r="O8" s="558" t="s">
        <v>3680</v>
      </c>
      <c r="P8" s="558" t="s">
        <v>3654</v>
      </c>
      <c r="Q8" s="558" t="s">
        <v>3711</v>
      </c>
      <c r="R8" s="550" t="s">
        <v>3712</v>
      </c>
      <c r="S8" s="550" t="s">
        <v>3713</v>
      </c>
      <c r="T8" s="550" t="s">
        <v>3413</v>
      </c>
      <c r="U8" s="558" t="s">
        <v>3696</v>
      </c>
      <c r="V8" s="561" t="s">
        <v>2434</v>
      </c>
      <c r="W8" s="559" t="s">
        <v>3697</v>
      </c>
      <c r="X8" s="559" t="s">
        <v>3698</v>
      </c>
      <c r="Y8" s="558" t="s">
        <v>3662</v>
      </c>
      <c r="Z8" s="558" t="s">
        <v>3662</v>
      </c>
      <c r="AA8" s="558" t="s">
        <v>671</v>
      </c>
      <c r="AB8" s="558" t="s">
        <v>3663</v>
      </c>
      <c r="AC8" s="558" t="s">
        <v>25</v>
      </c>
      <c r="AD8" s="558" t="s">
        <v>3685</v>
      </c>
      <c r="AE8" s="558" t="s">
        <v>3686</v>
      </c>
      <c r="AF8" s="558" t="s">
        <v>83</v>
      </c>
      <c r="AG8" s="552" t="s">
        <v>3714</v>
      </c>
      <c r="AH8" s="558" t="s">
        <v>83</v>
      </c>
    </row>
    <row r="9" spans="1:78" ht="13.2">
      <c r="A9" s="554" t="s">
        <v>3702</v>
      </c>
      <c r="B9" s="553" t="s">
        <v>3701</v>
      </c>
      <c r="C9" s="554">
        <v>232</v>
      </c>
      <c r="D9" s="555" t="s">
        <v>3701</v>
      </c>
      <c r="E9" s="554">
        <v>275</v>
      </c>
      <c r="F9" s="556">
        <v>1</v>
      </c>
      <c r="G9" s="556" t="s">
        <v>292</v>
      </c>
      <c r="H9" s="556">
        <v>81190</v>
      </c>
      <c r="I9" s="558" t="s">
        <v>3703</v>
      </c>
      <c r="J9" s="550" t="s">
        <v>3650</v>
      </c>
      <c r="K9" s="550" t="s">
        <v>3468</v>
      </c>
      <c r="L9" s="557" t="s">
        <v>3679</v>
      </c>
      <c r="M9" s="558" t="s">
        <v>3704</v>
      </c>
      <c r="O9" s="558" t="s">
        <v>3703</v>
      </c>
      <c r="P9" s="558" t="s">
        <v>3654</v>
      </c>
      <c r="Q9" s="558" t="s">
        <v>3703</v>
      </c>
      <c r="R9" s="558" t="s">
        <v>83</v>
      </c>
      <c r="S9" s="558" t="s">
        <v>83</v>
      </c>
      <c r="T9" s="558" t="s">
        <v>83</v>
      </c>
      <c r="U9" s="558" t="s">
        <v>3688</v>
      </c>
      <c r="V9" s="142" t="s">
        <v>2434</v>
      </c>
      <c r="W9" s="559" t="s">
        <v>3689</v>
      </c>
      <c r="X9" s="559" t="s">
        <v>3690</v>
      </c>
      <c r="Y9" s="558" t="s">
        <v>3662</v>
      </c>
      <c r="Z9" s="558" t="s">
        <v>3662</v>
      </c>
      <c r="AA9" s="558" t="s">
        <v>671</v>
      </c>
      <c r="AB9" s="558" t="s">
        <v>3663</v>
      </c>
      <c r="AC9" s="558" t="s">
        <v>3705</v>
      </c>
      <c r="AD9" s="558" t="s">
        <v>83</v>
      </c>
      <c r="AE9" s="558" t="s">
        <v>83</v>
      </c>
      <c r="AF9" s="558" t="s">
        <v>83</v>
      </c>
      <c r="AG9" s="552" t="s">
        <v>83</v>
      </c>
      <c r="AH9" s="558" t="s">
        <v>83</v>
      </c>
    </row>
    <row r="10" spans="1:78" ht="13.2">
      <c r="A10" s="554" t="s">
        <v>3716</v>
      </c>
      <c r="B10" s="553" t="s">
        <v>3715</v>
      </c>
      <c r="C10" s="554">
        <v>232</v>
      </c>
      <c r="D10" s="555" t="s">
        <v>3715</v>
      </c>
      <c r="E10" s="554">
        <v>78</v>
      </c>
      <c r="F10" s="556">
        <v>1</v>
      </c>
      <c r="G10" s="556" t="s">
        <v>235</v>
      </c>
      <c r="H10" s="556">
        <v>81170</v>
      </c>
      <c r="I10" s="550" t="s">
        <v>236</v>
      </c>
      <c r="J10" s="550" t="s">
        <v>3650</v>
      </c>
      <c r="K10" s="550" t="s">
        <v>3468</v>
      </c>
      <c r="L10" s="557" t="s">
        <v>3679</v>
      </c>
      <c r="M10" s="558" t="s">
        <v>3652</v>
      </c>
      <c r="O10" s="558" t="s">
        <v>3680</v>
      </c>
      <c r="P10" s="558" t="s">
        <v>3654</v>
      </c>
      <c r="Q10" s="558" t="s">
        <v>3711</v>
      </c>
      <c r="R10" s="550" t="s">
        <v>3712</v>
      </c>
      <c r="S10" s="550" t="s">
        <v>3713</v>
      </c>
      <c r="T10" s="550" t="s">
        <v>3413</v>
      </c>
      <c r="U10" s="558" t="s">
        <v>3696</v>
      </c>
      <c r="V10" s="187" t="s">
        <v>2434</v>
      </c>
      <c r="W10" s="559" t="s">
        <v>3697</v>
      </c>
      <c r="X10" s="559" t="s">
        <v>3698</v>
      </c>
      <c r="Y10" s="558" t="s">
        <v>3662</v>
      </c>
      <c r="Z10" s="558" t="s">
        <v>3662</v>
      </c>
      <c r="AA10" s="558" t="s">
        <v>671</v>
      </c>
      <c r="AB10" s="558" t="s">
        <v>3663</v>
      </c>
      <c r="AC10" s="558" t="s">
        <v>25</v>
      </c>
      <c r="AD10" s="558" t="s">
        <v>3685</v>
      </c>
      <c r="AE10" s="558" t="s">
        <v>3686</v>
      </c>
      <c r="AF10" s="558" t="s">
        <v>83</v>
      </c>
      <c r="AG10" s="552" t="s">
        <v>83</v>
      </c>
      <c r="AH10" s="558" t="s">
        <v>83</v>
      </c>
    </row>
    <row r="11" spans="1:78" ht="13.2">
      <c r="A11" s="554" t="s">
        <v>3718</v>
      </c>
      <c r="B11" s="553" t="s">
        <v>3717</v>
      </c>
      <c r="C11" s="554">
        <v>232</v>
      </c>
      <c r="D11" s="555" t="s">
        <v>3717</v>
      </c>
      <c r="E11" s="554">
        <v>381</v>
      </c>
      <c r="F11" s="556">
        <v>1</v>
      </c>
      <c r="G11" s="556" t="s">
        <v>235</v>
      </c>
      <c r="H11" s="556">
        <v>81430</v>
      </c>
      <c r="I11" s="550" t="s">
        <v>236</v>
      </c>
      <c r="J11" s="550" t="s">
        <v>3650</v>
      </c>
      <c r="K11" s="550" t="s">
        <v>3468</v>
      </c>
      <c r="L11" s="557" t="s">
        <v>3679</v>
      </c>
      <c r="M11" s="558" t="s">
        <v>3652</v>
      </c>
      <c r="O11" s="558" t="s">
        <v>3680</v>
      </c>
      <c r="P11" s="558" t="s">
        <v>3654</v>
      </c>
      <c r="Q11" s="558" t="s">
        <v>3681</v>
      </c>
      <c r="R11" s="558" t="s">
        <v>3682</v>
      </c>
      <c r="S11" s="558" t="s">
        <v>3683</v>
      </c>
      <c r="T11" s="558" t="s">
        <v>3684</v>
      </c>
      <c r="U11" s="558" t="s">
        <v>3659</v>
      </c>
      <c r="V11" s="188" t="s">
        <v>2434</v>
      </c>
      <c r="W11" s="559" t="s">
        <v>3660</v>
      </c>
      <c r="X11" s="559" t="s">
        <v>3661</v>
      </c>
      <c r="Y11" s="558" t="s">
        <v>3662</v>
      </c>
      <c r="Z11" s="558" t="s">
        <v>3662</v>
      </c>
      <c r="AA11" s="558" t="s">
        <v>671</v>
      </c>
      <c r="AB11" s="558" t="s">
        <v>3663</v>
      </c>
      <c r="AC11" s="558" t="s">
        <v>25</v>
      </c>
      <c r="AD11" s="558" t="s">
        <v>3685</v>
      </c>
      <c r="AE11" s="558" t="s">
        <v>3686</v>
      </c>
      <c r="AF11" s="558" t="s">
        <v>83</v>
      </c>
      <c r="AG11" s="552" t="s">
        <v>83</v>
      </c>
      <c r="AH11" s="558" t="s">
        <v>83</v>
      </c>
    </row>
    <row r="12" spans="1:78" ht="13.2">
      <c r="A12" s="554" t="s">
        <v>3720</v>
      </c>
      <c r="B12" s="553" t="s">
        <v>3719</v>
      </c>
      <c r="C12" s="554">
        <v>232</v>
      </c>
      <c r="D12" s="555" t="s">
        <v>3719</v>
      </c>
      <c r="E12" s="554">
        <v>732</v>
      </c>
      <c r="F12" s="556">
        <v>1</v>
      </c>
      <c r="G12" s="556" t="s">
        <v>292</v>
      </c>
      <c r="H12" s="556">
        <v>81500</v>
      </c>
      <c r="I12" s="558" t="s">
        <v>3703</v>
      </c>
      <c r="J12" s="550" t="s">
        <v>3650</v>
      </c>
      <c r="K12" s="550" t="s">
        <v>3468</v>
      </c>
      <c r="L12" s="557" t="s">
        <v>3679</v>
      </c>
      <c r="M12" s="558" t="s">
        <v>3704</v>
      </c>
      <c r="O12" s="558" t="s">
        <v>3703</v>
      </c>
      <c r="P12" s="558" t="s">
        <v>3654</v>
      </c>
      <c r="Q12" s="558" t="s">
        <v>3703</v>
      </c>
      <c r="R12" s="558" t="s">
        <v>83</v>
      </c>
      <c r="S12" s="558" t="s">
        <v>83</v>
      </c>
      <c r="T12" s="558" t="s">
        <v>83</v>
      </c>
      <c r="U12" s="558" t="s">
        <v>3688</v>
      </c>
      <c r="V12" s="142" t="s">
        <v>2434</v>
      </c>
      <c r="W12" s="559" t="s">
        <v>3689</v>
      </c>
      <c r="X12" s="559" t="s">
        <v>3690</v>
      </c>
      <c r="Y12" s="558" t="s">
        <v>3662</v>
      </c>
      <c r="Z12" s="558" t="s">
        <v>3662</v>
      </c>
      <c r="AA12" s="558" t="s">
        <v>671</v>
      </c>
      <c r="AB12" s="558" t="s">
        <v>3663</v>
      </c>
      <c r="AC12" s="558" t="s">
        <v>3705</v>
      </c>
      <c r="AD12" s="558" t="s">
        <v>83</v>
      </c>
      <c r="AE12" s="558" t="s">
        <v>83</v>
      </c>
      <c r="AF12" s="558" t="s">
        <v>83</v>
      </c>
      <c r="AG12" s="552" t="s">
        <v>83</v>
      </c>
      <c r="AH12" s="558" t="s">
        <v>83</v>
      </c>
    </row>
    <row r="13" spans="1:78" s="550" customFormat="1" ht="13.2">
      <c r="A13" s="554" t="s">
        <v>3722</v>
      </c>
      <c r="B13" s="553" t="s">
        <v>3721</v>
      </c>
      <c r="C13" s="554">
        <v>232</v>
      </c>
      <c r="D13" s="555" t="s">
        <v>3721</v>
      </c>
      <c r="E13" s="554">
        <v>102</v>
      </c>
      <c r="F13" s="556">
        <v>1</v>
      </c>
      <c r="G13" s="556" t="s">
        <v>235</v>
      </c>
      <c r="H13" s="556">
        <v>81140</v>
      </c>
      <c r="I13" s="550" t="s">
        <v>236</v>
      </c>
      <c r="J13" s="550" t="s">
        <v>3650</v>
      </c>
      <c r="K13" s="550" t="s">
        <v>3468</v>
      </c>
      <c r="L13" s="557" t="s">
        <v>3679</v>
      </c>
      <c r="M13" s="558" t="s">
        <v>3652</v>
      </c>
      <c r="N13" s="558"/>
      <c r="O13" s="558" t="s">
        <v>3680</v>
      </c>
      <c r="P13" s="558" t="s">
        <v>3654</v>
      </c>
      <c r="Q13" s="558" t="s">
        <v>3711</v>
      </c>
      <c r="R13" s="550" t="s">
        <v>3712</v>
      </c>
      <c r="S13" s="550" t="s">
        <v>3713</v>
      </c>
      <c r="T13" s="550" t="s">
        <v>3413</v>
      </c>
      <c r="U13" s="558" t="s">
        <v>3696</v>
      </c>
      <c r="V13" s="187" t="s">
        <v>2434</v>
      </c>
      <c r="W13" s="559" t="s">
        <v>3697</v>
      </c>
      <c r="X13" s="559" t="s">
        <v>3698</v>
      </c>
      <c r="Y13" s="558" t="s">
        <v>3662</v>
      </c>
      <c r="Z13" s="558" t="s">
        <v>3662</v>
      </c>
      <c r="AA13" s="558" t="s">
        <v>671</v>
      </c>
      <c r="AB13" s="558" t="s">
        <v>3663</v>
      </c>
      <c r="AC13" s="558" t="s">
        <v>25</v>
      </c>
      <c r="AD13" s="558" t="s">
        <v>3685</v>
      </c>
      <c r="AE13" s="558" t="s">
        <v>3686</v>
      </c>
      <c r="AF13" s="558" t="s">
        <v>83</v>
      </c>
      <c r="AG13" s="552" t="s">
        <v>83</v>
      </c>
      <c r="AH13" s="558" t="s">
        <v>83</v>
      </c>
      <c r="AI13" s="558"/>
      <c r="AJ13" s="558"/>
      <c r="AK13" s="558"/>
      <c r="AL13" s="558"/>
      <c r="AM13" s="558"/>
      <c r="AN13" s="558"/>
      <c r="AO13" s="558"/>
      <c r="AP13" s="558"/>
      <c r="AQ13" s="558"/>
      <c r="AR13" s="558"/>
      <c r="AS13" s="558"/>
      <c r="AT13" s="558"/>
      <c r="AU13" s="558"/>
      <c r="AV13" s="558"/>
      <c r="AW13" s="558"/>
      <c r="AX13" s="558"/>
      <c r="AY13" s="558"/>
      <c r="AZ13" s="558"/>
      <c r="BA13" s="558"/>
      <c r="BB13" s="558"/>
      <c r="BC13" s="558"/>
      <c r="BD13" s="558"/>
      <c r="BE13" s="558"/>
      <c r="BF13" s="558"/>
      <c r="BG13" s="558"/>
      <c r="BH13" s="558"/>
      <c r="BI13" s="558"/>
      <c r="BJ13" s="558"/>
      <c r="BK13" s="558"/>
      <c r="BL13" s="558"/>
      <c r="BM13" s="558"/>
      <c r="BN13" s="558"/>
      <c r="BO13" s="558"/>
      <c r="BP13" s="558"/>
      <c r="BQ13" s="558"/>
      <c r="BR13" s="558"/>
      <c r="BS13" s="558"/>
      <c r="BT13" s="558"/>
      <c r="BU13" s="558"/>
      <c r="BV13" s="558"/>
      <c r="BW13" s="558"/>
      <c r="BX13" s="558"/>
      <c r="BY13" s="558"/>
      <c r="BZ13" s="558"/>
    </row>
    <row r="14" spans="1:78" ht="13.2">
      <c r="A14" s="554" t="s">
        <v>3724</v>
      </c>
      <c r="B14" s="553" t="s">
        <v>3723</v>
      </c>
      <c r="C14" s="554">
        <v>232</v>
      </c>
      <c r="D14" s="555" t="s">
        <v>3723</v>
      </c>
      <c r="E14" s="554">
        <v>370</v>
      </c>
      <c r="F14" s="556">
        <v>1</v>
      </c>
      <c r="G14" s="556" t="s">
        <v>235</v>
      </c>
      <c r="H14" s="556">
        <v>81350</v>
      </c>
      <c r="I14" s="550" t="s">
        <v>236</v>
      </c>
      <c r="J14" s="550" t="s">
        <v>3650</v>
      </c>
      <c r="K14" s="550" t="s">
        <v>3468</v>
      </c>
      <c r="L14" s="557" t="s">
        <v>3679</v>
      </c>
      <c r="M14" s="558" t="s">
        <v>3652</v>
      </c>
      <c r="O14" s="558" t="s">
        <v>3680</v>
      </c>
      <c r="P14" s="558" t="s">
        <v>3654</v>
      </c>
      <c r="Q14" s="558" t="s">
        <v>3681</v>
      </c>
      <c r="R14" s="558" t="s">
        <v>3682</v>
      </c>
      <c r="S14" s="558" t="s">
        <v>3683</v>
      </c>
      <c r="T14" s="558" t="s">
        <v>3684</v>
      </c>
      <c r="U14" s="558" t="s">
        <v>3659</v>
      </c>
      <c r="V14" s="188" t="s">
        <v>2434</v>
      </c>
      <c r="W14" s="559" t="s">
        <v>3660</v>
      </c>
      <c r="X14" s="559" t="s">
        <v>3661</v>
      </c>
      <c r="Y14" s="558" t="s">
        <v>3662</v>
      </c>
      <c r="Z14" s="558" t="s">
        <v>3662</v>
      </c>
      <c r="AA14" s="558" t="s">
        <v>671</v>
      </c>
      <c r="AB14" s="558" t="s">
        <v>3663</v>
      </c>
      <c r="AC14" s="558" t="s">
        <v>25</v>
      </c>
      <c r="AD14" s="558" t="s">
        <v>3685</v>
      </c>
      <c r="AE14" s="558" t="s">
        <v>3686</v>
      </c>
      <c r="AF14" s="558" t="s">
        <v>83</v>
      </c>
      <c r="AG14" s="552" t="s">
        <v>83</v>
      </c>
      <c r="AH14" s="558" t="s">
        <v>83</v>
      </c>
    </row>
    <row r="15" spans="1:78" ht="13.2">
      <c r="A15" s="554" t="s">
        <v>3726</v>
      </c>
      <c r="B15" s="553" t="s">
        <v>3725</v>
      </c>
      <c r="C15" s="554">
        <v>232</v>
      </c>
      <c r="D15" s="555" t="s">
        <v>3725</v>
      </c>
      <c r="E15" s="554">
        <v>563</v>
      </c>
      <c r="F15" s="556">
        <v>1</v>
      </c>
      <c r="G15" s="556" t="s">
        <v>235</v>
      </c>
      <c r="H15" s="556">
        <v>81260</v>
      </c>
      <c r="I15" s="550" t="s">
        <v>236</v>
      </c>
      <c r="J15" s="550" t="s">
        <v>3650</v>
      </c>
      <c r="K15" s="550" t="s">
        <v>3468</v>
      </c>
      <c r="L15" s="557" t="s">
        <v>3651</v>
      </c>
      <c r="M15" s="558" t="s">
        <v>3652</v>
      </c>
      <c r="O15" s="558" t="s">
        <v>3653</v>
      </c>
      <c r="P15" s="558" t="s">
        <v>3654</v>
      </c>
      <c r="Q15" s="550" t="s">
        <v>3655</v>
      </c>
      <c r="R15" s="550" t="s">
        <v>3656</v>
      </c>
      <c r="S15" s="550" t="s">
        <v>3657</v>
      </c>
      <c r="T15" s="550" t="s">
        <v>3658</v>
      </c>
      <c r="U15" s="558" t="s">
        <v>3696</v>
      </c>
      <c r="V15" s="187" t="s">
        <v>2434</v>
      </c>
      <c r="W15" s="559" t="s">
        <v>3697</v>
      </c>
      <c r="X15" s="559" t="s">
        <v>3698</v>
      </c>
      <c r="Y15" s="558" t="s">
        <v>3662</v>
      </c>
      <c r="Z15" s="558" t="s">
        <v>3662</v>
      </c>
      <c r="AA15" s="558" t="s">
        <v>671</v>
      </c>
      <c r="AB15" s="558" t="s">
        <v>3663</v>
      </c>
      <c r="AC15" s="558" t="s">
        <v>3664</v>
      </c>
      <c r="AD15" s="558" t="s">
        <v>3665</v>
      </c>
      <c r="AE15" s="558" t="s">
        <v>3666</v>
      </c>
      <c r="AF15" s="558" t="s">
        <v>83</v>
      </c>
      <c r="AG15" s="552" t="s">
        <v>83</v>
      </c>
      <c r="AH15" s="558" t="s">
        <v>83</v>
      </c>
    </row>
    <row r="16" spans="1:78" ht="13.2">
      <c r="A16" s="554" t="s">
        <v>3728</v>
      </c>
      <c r="B16" s="553" t="s">
        <v>3727</v>
      </c>
      <c r="C16" s="554">
        <v>232</v>
      </c>
      <c r="D16" s="555" t="s">
        <v>3727</v>
      </c>
      <c r="E16" s="554">
        <v>71</v>
      </c>
      <c r="F16" s="556">
        <v>1</v>
      </c>
      <c r="G16" s="556" t="s">
        <v>235</v>
      </c>
      <c r="H16" s="556">
        <v>81700</v>
      </c>
      <c r="I16" s="550" t="s">
        <v>236</v>
      </c>
      <c r="J16" s="550" t="s">
        <v>3650</v>
      </c>
      <c r="K16" s="550" t="s">
        <v>3468</v>
      </c>
      <c r="L16" s="557" t="s">
        <v>3651</v>
      </c>
      <c r="M16" s="558" t="s">
        <v>3652</v>
      </c>
      <c r="O16" s="558" t="s">
        <v>3653</v>
      </c>
      <c r="P16" s="558" t="s">
        <v>3654</v>
      </c>
      <c r="Q16" s="550" t="s">
        <v>3655</v>
      </c>
      <c r="R16" s="550" t="s">
        <v>3656</v>
      </c>
      <c r="S16" s="550" t="s">
        <v>3657</v>
      </c>
      <c r="T16" s="550" t="s">
        <v>3658</v>
      </c>
      <c r="U16" s="558" t="s">
        <v>3659</v>
      </c>
      <c r="V16" s="560" t="s">
        <v>2434</v>
      </c>
      <c r="W16" s="559" t="s">
        <v>3660</v>
      </c>
      <c r="X16" s="559" t="s">
        <v>3661</v>
      </c>
      <c r="Y16" s="558" t="s">
        <v>3662</v>
      </c>
      <c r="Z16" s="558" t="s">
        <v>3662</v>
      </c>
      <c r="AA16" s="558" t="s">
        <v>671</v>
      </c>
      <c r="AB16" s="558" t="s">
        <v>3663</v>
      </c>
      <c r="AC16" s="558" t="s">
        <v>3664</v>
      </c>
      <c r="AD16" s="558" t="s">
        <v>3665</v>
      </c>
      <c r="AE16" s="558" t="s">
        <v>3666</v>
      </c>
      <c r="AF16" s="558" t="s">
        <v>83</v>
      </c>
      <c r="AG16" s="552" t="s">
        <v>83</v>
      </c>
      <c r="AH16" s="558" t="s">
        <v>83</v>
      </c>
    </row>
    <row r="17" spans="1:78" ht="13.2">
      <c r="A17" s="554" t="s">
        <v>3730</v>
      </c>
      <c r="B17" s="553" t="s">
        <v>3729</v>
      </c>
      <c r="C17" s="554">
        <v>232</v>
      </c>
      <c r="D17" s="555" t="s">
        <v>3729</v>
      </c>
      <c r="E17" s="554">
        <v>176</v>
      </c>
      <c r="F17" s="556">
        <v>1</v>
      </c>
      <c r="G17" s="556" t="s">
        <v>235</v>
      </c>
      <c r="H17" s="556">
        <v>81110</v>
      </c>
      <c r="I17" s="550" t="s">
        <v>236</v>
      </c>
      <c r="J17" s="550" t="s">
        <v>3650</v>
      </c>
      <c r="K17" s="550" t="s">
        <v>3468</v>
      </c>
      <c r="L17" s="557" t="s">
        <v>3651</v>
      </c>
      <c r="M17" s="558" t="s">
        <v>3652</v>
      </c>
      <c r="O17" s="558" t="s">
        <v>3653</v>
      </c>
      <c r="P17" s="558" t="s">
        <v>3654</v>
      </c>
      <c r="Q17" s="550" t="s">
        <v>3655</v>
      </c>
      <c r="R17" s="550" t="s">
        <v>3656</v>
      </c>
      <c r="S17" s="550" t="s">
        <v>3657</v>
      </c>
      <c r="T17" s="550" t="s">
        <v>3658</v>
      </c>
      <c r="U17" s="558" t="s">
        <v>3696</v>
      </c>
      <c r="V17" s="187" t="s">
        <v>2434</v>
      </c>
      <c r="W17" s="559" t="s">
        <v>3697</v>
      </c>
      <c r="X17" s="559" t="s">
        <v>3698</v>
      </c>
      <c r="Y17" s="558" t="s">
        <v>3662</v>
      </c>
      <c r="Z17" s="558" t="s">
        <v>3662</v>
      </c>
      <c r="AA17" s="558" t="s">
        <v>671</v>
      </c>
      <c r="AB17" s="558" t="s">
        <v>3663</v>
      </c>
      <c r="AC17" s="558" t="s">
        <v>3664</v>
      </c>
      <c r="AD17" s="558" t="s">
        <v>3665</v>
      </c>
      <c r="AE17" s="558" t="s">
        <v>3666</v>
      </c>
      <c r="AF17" s="558" t="s">
        <v>83</v>
      </c>
      <c r="AG17" s="552" t="s">
        <v>83</v>
      </c>
      <c r="AH17" s="558" t="s">
        <v>83</v>
      </c>
    </row>
    <row r="18" spans="1:78" ht="13.2">
      <c r="A18" s="554" t="s">
        <v>3732</v>
      </c>
      <c r="B18" s="553" t="s">
        <v>3731</v>
      </c>
      <c r="C18" s="554">
        <v>232</v>
      </c>
      <c r="D18" s="555" t="s">
        <v>3731</v>
      </c>
      <c r="E18" s="554">
        <v>158</v>
      </c>
      <c r="F18" s="556">
        <v>1</v>
      </c>
      <c r="G18" s="556" t="s">
        <v>235</v>
      </c>
      <c r="H18" s="556">
        <v>81360</v>
      </c>
      <c r="I18" s="550" t="s">
        <v>236</v>
      </c>
      <c r="J18" s="550" t="s">
        <v>3650</v>
      </c>
      <c r="K18" s="550" t="s">
        <v>3468</v>
      </c>
      <c r="L18" s="557" t="s">
        <v>3679</v>
      </c>
      <c r="M18" s="558" t="s">
        <v>3652</v>
      </c>
      <c r="O18" s="558" t="s">
        <v>3680</v>
      </c>
      <c r="P18" s="558" t="s">
        <v>3654</v>
      </c>
      <c r="Q18" s="558" t="s">
        <v>3681</v>
      </c>
      <c r="R18" s="558" t="s">
        <v>3682</v>
      </c>
      <c r="S18" s="558" t="s">
        <v>3683</v>
      </c>
      <c r="T18" s="558" t="s">
        <v>3684</v>
      </c>
      <c r="U18" s="558" t="s">
        <v>3659</v>
      </c>
      <c r="V18" s="188" t="s">
        <v>2434</v>
      </c>
      <c r="W18" s="559" t="s">
        <v>3660</v>
      </c>
      <c r="X18" s="559" t="s">
        <v>3661</v>
      </c>
      <c r="Y18" s="558" t="s">
        <v>3662</v>
      </c>
      <c r="Z18" s="558" t="s">
        <v>3662</v>
      </c>
      <c r="AA18" s="558" t="s">
        <v>671</v>
      </c>
      <c r="AB18" s="558" t="s">
        <v>3663</v>
      </c>
      <c r="AC18" s="558" t="s">
        <v>25</v>
      </c>
      <c r="AD18" s="558" t="s">
        <v>3685</v>
      </c>
      <c r="AE18" s="558" t="s">
        <v>3686</v>
      </c>
      <c r="AF18" s="558" t="s">
        <v>83</v>
      </c>
      <c r="AG18" s="552" t="s">
        <v>83</v>
      </c>
      <c r="AH18" s="558" t="s">
        <v>83</v>
      </c>
    </row>
    <row r="19" spans="1:78" ht="21">
      <c r="A19" s="554" t="s">
        <v>3734</v>
      </c>
      <c r="B19" s="553" t="s">
        <v>3733</v>
      </c>
      <c r="C19" s="554">
        <v>232</v>
      </c>
      <c r="D19" s="555" t="s">
        <v>3733</v>
      </c>
      <c r="E19" s="554">
        <v>2164</v>
      </c>
      <c r="F19" s="556">
        <v>2</v>
      </c>
      <c r="G19" s="556" t="s">
        <v>292</v>
      </c>
      <c r="H19" s="556">
        <v>81160</v>
      </c>
      <c r="I19" s="550" t="s">
        <v>293</v>
      </c>
      <c r="J19" s="550" t="s">
        <v>3650</v>
      </c>
      <c r="K19" s="550" t="s">
        <v>3468</v>
      </c>
      <c r="L19" s="557" t="s">
        <v>3679</v>
      </c>
      <c r="M19" s="558" t="s">
        <v>3670</v>
      </c>
      <c r="O19" s="558" t="s">
        <v>3680</v>
      </c>
      <c r="P19" s="558" t="s">
        <v>3654</v>
      </c>
      <c r="Q19" s="558" t="s">
        <v>3681</v>
      </c>
      <c r="R19" s="558" t="s">
        <v>3682</v>
      </c>
      <c r="S19" s="558" t="s">
        <v>3683</v>
      </c>
      <c r="T19" s="558" t="s">
        <v>3684</v>
      </c>
      <c r="U19" s="558" t="s">
        <v>3659</v>
      </c>
      <c r="V19" s="188" t="s">
        <v>2434</v>
      </c>
      <c r="W19" s="559" t="s">
        <v>3660</v>
      </c>
      <c r="X19" s="559" t="s">
        <v>3661</v>
      </c>
      <c r="Y19" s="558" t="s">
        <v>251</v>
      </c>
      <c r="Z19" s="558" t="s">
        <v>251</v>
      </c>
      <c r="AA19" s="558" t="s">
        <v>251</v>
      </c>
      <c r="AB19" s="558" t="s">
        <v>3663</v>
      </c>
      <c r="AC19" s="558" t="s">
        <v>25</v>
      </c>
      <c r="AD19" s="558" t="s">
        <v>3685</v>
      </c>
      <c r="AE19" s="558" t="s">
        <v>3686</v>
      </c>
      <c r="AF19" s="558" t="s">
        <v>3735</v>
      </c>
      <c r="AG19" s="562" t="s">
        <v>3736</v>
      </c>
      <c r="AH19" s="552" t="s">
        <v>3737</v>
      </c>
    </row>
    <row r="20" spans="1:78" ht="13.8" thickBot="1">
      <c r="A20" s="554" t="s">
        <v>3739</v>
      </c>
      <c r="B20" s="553" t="s">
        <v>3738</v>
      </c>
      <c r="C20" s="554">
        <v>232</v>
      </c>
      <c r="D20" s="555" t="s">
        <v>3738</v>
      </c>
      <c r="E20" s="554">
        <v>154</v>
      </c>
      <c r="F20" s="556">
        <v>1</v>
      </c>
      <c r="G20" s="556" t="s">
        <v>235</v>
      </c>
      <c r="H20" s="556">
        <v>81340</v>
      </c>
      <c r="I20" s="550" t="s">
        <v>236</v>
      </c>
      <c r="J20" s="550" t="s">
        <v>3650</v>
      </c>
      <c r="K20" s="550" t="s">
        <v>3468</v>
      </c>
      <c r="L20" s="557" t="s">
        <v>3679</v>
      </c>
      <c r="M20" s="558" t="s">
        <v>3652</v>
      </c>
      <c r="O20" s="558" t="s">
        <v>3680</v>
      </c>
      <c r="P20" s="558" t="s">
        <v>3654</v>
      </c>
      <c r="Q20" s="558" t="s">
        <v>3681</v>
      </c>
      <c r="R20" s="558" t="s">
        <v>3682</v>
      </c>
      <c r="S20" s="558" t="s">
        <v>3683</v>
      </c>
      <c r="T20" s="558" t="s">
        <v>3684</v>
      </c>
      <c r="U20" s="558" t="s">
        <v>3659</v>
      </c>
      <c r="V20" s="560" t="s">
        <v>2434</v>
      </c>
      <c r="W20" s="559" t="s">
        <v>3660</v>
      </c>
      <c r="X20" s="559" t="s">
        <v>3661</v>
      </c>
      <c r="Y20" s="558" t="s">
        <v>3662</v>
      </c>
      <c r="Z20" s="558" t="s">
        <v>3662</v>
      </c>
      <c r="AA20" s="558" t="s">
        <v>671</v>
      </c>
      <c r="AB20" s="558" t="s">
        <v>3663</v>
      </c>
      <c r="AC20" s="558" t="s">
        <v>25</v>
      </c>
      <c r="AD20" s="558" t="s">
        <v>3685</v>
      </c>
      <c r="AE20" s="558" t="s">
        <v>3686</v>
      </c>
      <c r="AF20" s="558" t="s">
        <v>83</v>
      </c>
      <c r="AG20" s="552" t="s">
        <v>83</v>
      </c>
      <c r="AH20" s="558" t="s">
        <v>83</v>
      </c>
    </row>
    <row r="21" spans="1:78" ht="13.2">
      <c r="A21" s="554" t="s">
        <v>3741</v>
      </c>
      <c r="B21" s="553" t="s">
        <v>3740</v>
      </c>
      <c r="C21" s="554">
        <v>232</v>
      </c>
      <c r="D21" s="555" t="s">
        <v>3740</v>
      </c>
      <c r="E21" s="554">
        <v>214</v>
      </c>
      <c r="F21" s="556">
        <v>1</v>
      </c>
      <c r="G21" s="556" t="s">
        <v>235</v>
      </c>
      <c r="H21" s="556">
        <v>81600</v>
      </c>
      <c r="I21" s="550" t="s">
        <v>236</v>
      </c>
      <c r="J21" s="550" t="s">
        <v>3650</v>
      </c>
      <c r="K21" s="550" t="s">
        <v>3468</v>
      </c>
      <c r="L21" s="557" t="s">
        <v>3679</v>
      </c>
      <c r="M21" s="558" t="s">
        <v>3652</v>
      </c>
      <c r="O21" s="558" t="s">
        <v>3680</v>
      </c>
      <c r="P21" s="558" t="s">
        <v>3654</v>
      </c>
      <c r="Q21" s="558" t="s">
        <v>3742</v>
      </c>
      <c r="R21" s="550" t="s">
        <v>3712</v>
      </c>
      <c r="S21" s="550" t="s">
        <v>3743</v>
      </c>
      <c r="T21" s="550" t="s">
        <v>3744</v>
      </c>
      <c r="U21" s="558" t="s">
        <v>3696</v>
      </c>
      <c r="V21" s="112" t="s">
        <v>2434</v>
      </c>
      <c r="W21" s="559" t="s">
        <v>3697</v>
      </c>
      <c r="X21" s="559" t="s">
        <v>3698</v>
      </c>
      <c r="Y21" s="558" t="s">
        <v>3662</v>
      </c>
      <c r="Z21" s="558" t="s">
        <v>3662</v>
      </c>
      <c r="AA21" s="558" t="s">
        <v>671</v>
      </c>
      <c r="AB21" s="558" t="s">
        <v>3663</v>
      </c>
      <c r="AC21" s="558" t="s">
        <v>25</v>
      </c>
      <c r="AD21" s="558" t="s">
        <v>3685</v>
      </c>
      <c r="AE21" s="558" t="s">
        <v>3686</v>
      </c>
      <c r="AF21" s="558" t="s">
        <v>83</v>
      </c>
      <c r="AG21" s="552" t="s">
        <v>83</v>
      </c>
      <c r="AH21" s="558" t="s">
        <v>83</v>
      </c>
    </row>
    <row r="22" spans="1:78" ht="21">
      <c r="A22" s="554" t="s">
        <v>3746</v>
      </c>
      <c r="B22" s="553" t="s">
        <v>3745</v>
      </c>
      <c r="C22" s="554">
        <v>232</v>
      </c>
      <c r="D22" s="555" t="s">
        <v>3745</v>
      </c>
      <c r="E22" s="554">
        <v>6865</v>
      </c>
      <c r="F22" s="556">
        <v>2</v>
      </c>
      <c r="G22" s="556" t="s">
        <v>292</v>
      </c>
      <c r="H22" s="556">
        <v>81200</v>
      </c>
      <c r="I22" s="550" t="s">
        <v>293</v>
      </c>
      <c r="J22" s="550" t="s">
        <v>3650</v>
      </c>
      <c r="K22" s="550" t="s">
        <v>3468</v>
      </c>
      <c r="L22" s="557" t="s">
        <v>3651</v>
      </c>
      <c r="M22" s="558" t="s">
        <v>3670</v>
      </c>
      <c r="O22" s="558" t="s">
        <v>3653</v>
      </c>
      <c r="P22" s="558" t="s">
        <v>3654</v>
      </c>
      <c r="Q22" s="550" t="s">
        <v>3655</v>
      </c>
      <c r="R22" s="550" t="s">
        <v>3656</v>
      </c>
      <c r="S22" s="550" t="s">
        <v>3657</v>
      </c>
      <c r="T22" s="550" t="s">
        <v>3658</v>
      </c>
      <c r="U22" s="558" t="s">
        <v>3671</v>
      </c>
      <c r="V22" s="191" t="s">
        <v>2907</v>
      </c>
      <c r="W22" s="559" t="s">
        <v>3672</v>
      </c>
      <c r="X22" s="559" t="s">
        <v>3673</v>
      </c>
      <c r="Y22" s="558" t="s">
        <v>251</v>
      </c>
      <c r="Z22" s="558" t="s">
        <v>251</v>
      </c>
      <c r="AA22" s="558" t="s">
        <v>251</v>
      </c>
      <c r="AB22" s="558" t="s">
        <v>3663</v>
      </c>
      <c r="AC22" s="558" t="s">
        <v>3664</v>
      </c>
      <c r="AD22" s="558" t="s">
        <v>3665</v>
      </c>
      <c r="AE22" s="558" t="s">
        <v>3666</v>
      </c>
      <c r="AF22" s="558" t="s">
        <v>3747</v>
      </c>
      <c r="AG22" s="552" t="s">
        <v>3748</v>
      </c>
      <c r="AH22" s="552" t="s">
        <v>3749</v>
      </c>
    </row>
    <row r="23" spans="1:78" ht="13.2">
      <c r="A23" s="554" t="s">
        <v>3751</v>
      </c>
      <c r="B23" s="553" t="s">
        <v>3750</v>
      </c>
      <c r="C23" s="554">
        <v>232</v>
      </c>
      <c r="D23" s="555" t="s">
        <v>3750</v>
      </c>
      <c r="E23" s="554">
        <v>130</v>
      </c>
      <c r="F23" s="556">
        <v>1</v>
      </c>
      <c r="G23" s="556" t="s">
        <v>235</v>
      </c>
      <c r="H23" s="556">
        <v>81500</v>
      </c>
      <c r="I23" s="550" t="s">
        <v>236</v>
      </c>
      <c r="J23" s="550" t="s">
        <v>3650</v>
      </c>
      <c r="K23" s="550" t="s">
        <v>3468</v>
      </c>
      <c r="L23" s="557" t="s">
        <v>3651</v>
      </c>
      <c r="M23" s="558" t="s">
        <v>3652</v>
      </c>
      <c r="O23" s="558" t="s">
        <v>3653</v>
      </c>
      <c r="P23" s="558" t="s">
        <v>3654</v>
      </c>
      <c r="Q23" s="550" t="s">
        <v>3655</v>
      </c>
      <c r="R23" s="550" t="s">
        <v>3656</v>
      </c>
      <c r="S23" s="550" t="s">
        <v>3657</v>
      </c>
      <c r="T23" s="550" t="s">
        <v>3658</v>
      </c>
      <c r="U23" s="558" t="s">
        <v>3659</v>
      </c>
      <c r="V23" s="188" t="s">
        <v>2434</v>
      </c>
      <c r="W23" s="559" t="s">
        <v>3660</v>
      </c>
      <c r="X23" s="559" t="s">
        <v>3661</v>
      </c>
      <c r="Y23" s="558" t="s">
        <v>3662</v>
      </c>
      <c r="Z23" s="558" t="s">
        <v>3662</v>
      </c>
      <c r="AA23" s="558" t="s">
        <v>671</v>
      </c>
      <c r="AB23" s="558" t="s">
        <v>3663</v>
      </c>
      <c r="AC23" s="558" t="s">
        <v>3664</v>
      </c>
      <c r="AD23" s="558" t="s">
        <v>3665</v>
      </c>
      <c r="AE23" s="558" t="s">
        <v>3666</v>
      </c>
      <c r="AF23" s="558" t="s">
        <v>83</v>
      </c>
      <c r="AG23" s="552" t="s">
        <v>83</v>
      </c>
      <c r="AH23" s="558" t="s">
        <v>83</v>
      </c>
    </row>
    <row r="24" spans="1:78" ht="13.2">
      <c r="A24" s="554" t="s">
        <v>3753</v>
      </c>
      <c r="B24" s="553" t="s">
        <v>3752</v>
      </c>
      <c r="C24" s="554">
        <v>232</v>
      </c>
      <c r="D24" s="555" t="s">
        <v>3752</v>
      </c>
      <c r="E24" s="554">
        <v>215</v>
      </c>
      <c r="F24" s="556">
        <v>1</v>
      </c>
      <c r="G24" s="556" t="s">
        <v>235</v>
      </c>
      <c r="H24" s="556">
        <v>81320</v>
      </c>
      <c r="I24" s="550" t="s">
        <v>236</v>
      </c>
      <c r="J24" s="550" t="s">
        <v>3650</v>
      </c>
      <c r="K24" s="550" t="s">
        <v>3468</v>
      </c>
      <c r="L24" s="557" t="s">
        <v>3651</v>
      </c>
      <c r="M24" s="558" t="s">
        <v>3652</v>
      </c>
      <c r="O24" s="558" t="s">
        <v>3653</v>
      </c>
      <c r="P24" s="558" t="s">
        <v>3654</v>
      </c>
      <c r="Q24" s="558" t="s">
        <v>3754</v>
      </c>
      <c r="R24" s="558" t="s">
        <v>3755</v>
      </c>
      <c r="S24" s="558" t="s">
        <v>3756</v>
      </c>
      <c r="U24" s="558" t="s">
        <v>3696</v>
      </c>
      <c r="V24" s="187" t="s">
        <v>2434</v>
      </c>
      <c r="W24" s="559" t="s">
        <v>3697</v>
      </c>
      <c r="X24" s="559" t="s">
        <v>3698</v>
      </c>
      <c r="Y24" s="558" t="s">
        <v>3662</v>
      </c>
      <c r="Z24" s="558" t="s">
        <v>3662</v>
      </c>
      <c r="AA24" s="558" t="s">
        <v>671</v>
      </c>
      <c r="AB24" s="558" t="s">
        <v>3663</v>
      </c>
      <c r="AC24" s="558" t="s">
        <v>3664</v>
      </c>
      <c r="AD24" s="558" t="s">
        <v>3665</v>
      </c>
      <c r="AE24" s="558" t="s">
        <v>3666</v>
      </c>
      <c r="AF24" s="558" t="s">
        <v>83</v>
      </c>
      <c r="AG24" s="552" t="s">
        <v>83</v>
      </c>
      <c r="AH24" s="558" t="s">
        <v>83</v>
      </c>
    </row>
    <row r="25" spans="1:78" ht="13.2">
      <c r="A25" s="554" t="s">
        <v>3758</v>
      </c>
      <c r="B25" s="553" t="s">
        <v>3757</v>
      </c>
      <c r="C25" s="554">
        <v>232</v>
      </c>
      <c r="D25" s="555" t="s">
        <v>3757</v>
      </c>
      <c r="E25" s="554">
        <v>259</v>
      </c>
      <c r="F25" s="556">
        <v>1</v>
      </c>
      <c r="G25" s="556" t="s">
        <v>235</v>
      </c>
      <c r="H25" s="556">
        <v>81630</v>
      </c>
      <c r="I25" s="550" t="s">
        <v>236</v>
      </c>
      <c r="J25" s="550" t="s">
        <v>3650</v>
      </c>
      <c r="K25" s="550" t="s">
        <v>3468</v>
      </c>
      <c r="L25" s="557" t="s">
        <v>3679</v>
      </c>
      <c r="M25" s="558" t="s">
        <v>3652</v>
      </c>
      <c r="O25" s="558" t="s">
        <v>3680</v>
      </c>
      <c r="P25" s="558" t="s">
        <v>3654</v>
      </c>
      <c r="Q25" s="558" t="s">
        <v>3711</v>
      </c>
      <c r="R25" s="550" t="s">
        <v>3712</v>
      </c>
      <c r="S25" s="550" t="s">
        <v>3713</v>
      </c>
      <c r="T25" s="550" t="s">
        <v>3413</v>
      </c>
      <c r="U25" s="558" t="s">
        <v>3696</v>
      </c>
      <c r="V25" s="187" t="s">
        <v>2434</v>
      </c>
      <c r="W25" s="559" t="s">
        <v>3697</v>
      </c>
      <c r="X25" s="559" t="s">
        <v>3698</v>
      </c>
      <c r="Y25" s="558" t="s">
        <v>3662</v>
      </c>
      <c r="Z25" s="558" t="s">
        <v>3662</v>
      </c>
      <c r="AA25" s="558" t="s">
        <v>671</v>
      </c>
      <c r="AB25" s="558" t="s">
        <v>3663</v>
      </c>
      <c r="AC25" s="558" t="s">
        <v>25</v>
      </c>
      <c r="AD25" s="558" t="s">
        <v>3685</v>
      </c>
      <c r="AE25" s="558" t="s">
        <v>3686</v>
      </c>
      <c r="AF25" s="558" t="s">
        <v>83</v>
      </c>
      <c r="AG25" s="552" t="s">
        <v>83</v>
      </c>
      <c r="AH25" s="558" t="s">
        <v>83</v>
      </c>
    </row>
    <row r="26" spans="1:78" ht="13.2">
      <c r="A26" s="554" t="s">
        <v>3759</v>
      </c>
      <c r="B26" s="553" t="s">
        <v>3760</v>
      </c>
      <c r="C26" s="554">
        <v>232</v>
      </c>
      <c r="D26" s="555" t="s">
        <v>3760</v>
      </c>
      <c r="E26" s="554">
        <v>176</v>
      </c>
      <c r="F26" s="556">
        <v>1</v>
      </c>
      <c r="G26" s="556" t="s">
        <v>235</v>
      </c>
      <c r="H26" s="556">
        <v>81500</v>
      </c>
      <c r="I26" s="550" t="s">
        <v>236</v>
      </c>
      <c r="J26" s="550" t="s">
        <v>3650</v>
      </c>
      <c r="K26" s="550" t="s">
        <v>3468</v>
      </c>
      <c r="L26" s="557" t="s">
        <v>3651</v>
      </c>
      <c r="M26" s="558" t="s">
        <v>3652</v>
      </c>
      <c r="O26" s="558" t="s">
        <v>3653</v>
      </c>
      <c r="P26" s="558" t="s">
        <v>3654</v>
      </c>
      <c r="Q26" s="550" t="s">
        <v>3655</v>
      </c>
      <c r="R26" s="550" t="s">
        <v>3656</v>
      </c>
      <c r="S26" s="550" t="s">
        <v>3657</v>
      </c>
      <c r="T26" s="550" t="s">
        <v>3658</v>
      </c>
      <c r="U26" s="558" t="s">
        <v>3659</v>
      </c>
      <c r="V26" s="188" t="s">
        <v>2434</v>
      </c>
      <c r="W26" s="559" t="s">
        <v>3660</v>
      </c>
      <c r="X26" s="559" t="s">
        <v>3661</v>
      </c>
      <c r="Y26" s="558" t="s">
        <v>3662</v>
      </c>
      <c r="Z26" s="558" t="s">
        <v>3662</v>
      </c>
      <c r="AA26" s="558" t="s">
        <v>671</v>
      </c>
      <c r="AB26" s="558" t="s">
        <v>3663</v>
      </c>
      <c r="AC26" s="558" t="s">
        <v>3664</v>
      </c>
      <c r="AD26" s="558" t="s">
        <v>3665</v>
      </c>
      <c r="AE26" s="558" t="s">
        <v>3666</v>
      </c>
      <c r="AF26" s="558" t="s">
        <v>83</v>
      </c>
      <c r="AG26" s="552" t="s">
        <v>83</v>
      </c>
      <c r="AH26" s="558" t="s">
        <v>83</v>
      </c>
    </row>
    <row r="27" spans="1:78" ht="13.2">
      <c r="A27" s="554" t="s">
        <v>3762</v>
      </c>
      <c r="B27" s="553" t="s">
        <v>3761</v>
      </c>
      <c r="C27" s="554">
        <v>232</v>
      </c>
      <c r="D27" s="555" t="s">
        <v>3761</v>
      </c>
      <c r="E27" s="554">
        <v>318</v>
      </c>
      <c r="F27" s="556">
        <v>1</v>
      </c>
      <c r="G27" s="556" t="s">
        <v>235</v>
      </c>
      <c r="H27" s="556">
        <v>81430</v>
      </c>
      <c r="I27" s="550" t="s">
        <v>236</v>
      </c>
      <c r="J27" s="550" t="s">
        <v>3650</v>
      </c>
      <c r="K27" s="550" t="s">
        <v>3468</v>
      </c>
      <c r="L27" s="557" t="s">
        <v>3679</v>
      </c>
      <c r="M27" s="558" t="s">
        <v>3652</v>
      </c>
      <c r="O27" s="558" t="s">
        <v>3680</v>
      </c>
      <c r="P27" s="558" t="s">
        <v>3654</v>
      </c>
      <c r="Q27" s="558" t="s">
        <v>3681</v>
      </c>
      <c r="R27" s="558" t="s">
        <v>3682</v>
      </c>
      <c r="S27" s="558" t="s">
        <v>3683</v>
      </c>
      <c r="T27" s="558" t="s">
        <v>3684</v>
      </c>
      <c r="U27" s="558" t="s">
        <v>3659</v>
      </c>
      <c r="V27" s="188" t="s">
        <v>2434</v>
      </c>
      <c r="W27" s="559" t="s">
        <v>3660</v>
      </c>
      <c r="X27" s="559" t="s">
        <v>3661</v>
      </c>
      <c r="Y27" s="558" t="s">
        <v>3662</v>
      </c>
      <c r="Z27" s="558" t="s">
        <v>3662</v>
      </c>
      <c r="AA27" s="558" t="s">
        <v>671</v>
      </c>
      <c r="AB27" s="558" t="s">
        <v>3663</v>
      </c>
      <c r="AC27" s="558" t="s">
        <v>25</v>
      </c>
      <c r="AD27" s="558" t="s">
        <v>3685</v>
      </c>
      <c r="AE27" s="558" t="s">
        <v>3686</v>
      </c>
      <c r="AF27" s="558" t="s">
        <v>83</v>
      </c>
      <c r="AG27" s="552" t="s">
        <v>83</v>
      </c>
      <c r="AH27" s="558" t="s">
        <v>83</v>
      </c>
    </row>
    <row r="28" spans="1:78" ht="13.2">
      <c r="A28" s="554" t="s">
        <v>3764</v>
      </c>
      <c r="B28" s="553" t="s">
        <v>3763</v>
      </c>
      <c r="C28" s="554">
        <v>232</v>
      </c>
      <c r="D28" s="555" t="s">
        <v>3763</v>
      </c>
      <c r="E28" s="554">
        <v>103</v>
      </c>
      <c r="F28" s="556">
        <v>1</v>
      </c>
      <c r="G28" s="556" t="s">
        <v>235</v>
      </c>
      <c r="H28" s="556">
        <v>81540</v>
      </c>
      <c r="I28" s="550" t="s">
        <v>236</v>
      </c>
      <c r="J28" s="550" t="s">
        <v>3650</v>
      </c>
      <c r="K28" s="550" t="s">
        <v>3468</v>
      </c>
      <c r="L28" s="557" t="s">
        <v>3651</v>
      </c>
      <c r="M28" s="558" t="s">
        <v>3652</v>
      </c>
      <c r="O28" s="558" t="s">
        <v>3653</v>
      </c>
      <c r="P28" s="558" t="s">
        <v>3654</v>
      </c>
      <c r="Q28" s="550" t="s">
        <v>3655</v>
      </c>
      <c r="R28" s="550" t="s">
        <v>3656</v>
      </c>
      <c r="S28" s="550" t="s">
        <v>3657</v>
      </c>
      <c r="T28" s="550" t="s">
        <v>3658</v>
      </c>
      <c r="U28" s="558" t="s">
        <v>3696</v>
      </c>
      <c r="V28" s="561" t="s">
        <v>2434</v>
      </c>
      <c r="W28" s="559" t="s">
        <v>3697</v>
      </c>
      <c r="X28" s="559" t="s">
        <v>3698</v>
      </c>
      <c r="Y28" s="558" t="s">
        <v>3662</v>
      </c>
      <c r="Z28" s="558" t="s">
        <v>3662</v>
      </c>
      <c r="AA28" s="558" t="s">
        <v>671</v>
      </c>
      <c r="AB28" s="558" t="s">
        <v>3663</v>
      </c>
      <c r="AC28" s="558" t="s">
        <v>3664</v>
      </c>
      <c r="AD28" s="558" t="s">
        <v>3665</v>
      </c>
      <c r="AE28" s="558" t="s">
        <v>3666</v>
      </c>
      <c r="AF28" s="558" t="s">
        <v>83</v>
      </c>
      <c r="AG28" s="552" t="s">
        <v>83</v>
      </c>
      <c r="AH28" s="558" t="s">
        <v>83</v>
      </c>
    </row>
    <row r="29" spans="1:78" s="550" customFormat="1" ht="13.2">
      <c r="A29" s="554" t="s">
        <v>3766</v>
      </c>
      <c r="B29" s="553" t="s">
        <v>3765</v>
      </c>
      <c r="C29" s="554">
        <v>232</v>
      </c>
      <c r="D29" s="555" t="s">
        <v>3765</v>
      </c>
      <c r="E29" s="554">
        <v>110</v>
      </c>
      <c r="F29" s="556">
        <v>1</v>
      </c>
      <c r="G29" s="556" t="s">
        <v>235</v>
      </c>
      <c r="H29" s="556">
        <v>81260</v>
      </c>
      <c r="I29" s="550" t="s">
        <v>236</v>
      </c>
      <c r="J29" s="550" t="s">
        <v>3650</v>
      </c>
      <c r="K29" s="550" t="s">
        <v>3468</v>
      </c>
      <c r="L29" s="557" t="s">
        <v>3651</v>
      </c>
      <c r="M29" s="558" t="s">
        <v>3652</v>
      </c>
      <c r="N29" s="558"/>
      <c r="O29" s="558" t="s">
        <v>3653</v>
      </c>
      <c r="P29" s="558" t="s">
        <v>3654</v>
      </c>
      <c r="Q29" s="558" t="s">
        <v>3754</v>
      </c>
      <c r="R29" s="558" t="s">
        <v>3755</v>
      </c>
      <c r="S29" s="558" t="s">
        <v>3756</v>
      </c>
      <c r="T29" s="558"/>
      <c r="U29" s="558" t="s">
        <v>3696</v>
      </c>
      <c r="V29" s="561" t="s">
        <v>2434</v>
      </c>
      <c r="W29" s="559" t="s">
        <v>3697</v>
      </c>
      <c r="X29" s="559" t="s">
        <v>3698</v>
      </c>
      <c r="Y29" s="558" t="s">
        <v>3662</v>
      </c>
      <c r="Z29" s="558" t="s">
        <v>3662</v>
      </c>
      <c r="AA29" s="558" t="s">
        <v>671</v>
      </c>
      <c r="AB29" s="558" t="s">
        <v>3663</v>
      </c>
      <c r="AC29" s="558" t="s">
        <v>3705</v>
      </c>
      <c r="AD29" s="558" t="s">
        <v>83</v>
      </c>
      <c r="AE29" s="558" t="s">
        <v>83</v>
      </c>
      <c r="AF29" s="558" t="s">
        <v>83</v>
      </c>
      <c r="AG29" s="552" t="s">
        <v>83</v>
      </c>
      <c r="AH29" s="558" t="s">
        <v>83</v>
      </c>
      <c r="AI29" s="558"/>
      <c r="AJ29" s="558"/>
      <c r="AK29" s="558"/>
      <c r="AL29" s="558"/>
      <c r="AM29" s="558"/>
      <c r="AN29" s="558"/>
      <c r="AO29" s="558"/>
      <c r="AP29" s="558"/>
      <c r="AQ29" s="558"/>
      <c r="AR29" s="558"/>
      <c r="AS29" s="558"/>
      <c r="AT29" s="558"/>
      <c r="AU29" s="558"/>
      <c r="AV29" s="558"/>
      <c r="AW29" s="558"/>
      <c r="AX29" s="558"/>
      <c r="AY29" s="558"/>
      <c r="AZ29" s="558"/>
      <c r="BA29" s="558"/>
      <c r="BB29" s="558"/>
      <c r="BC29" s="558"/>
      <c r="BD29" s="558"/>
      <c r="BE29" s="558"/>
      <c r="BF29" s="558"/>
      <c r="BG29" s="558"/>
      <c r="BH29" s="558"/>
      <c r="BI29" s="558"/>
      <c r="BJ29" s="558"/>
      <c r="BK29" s="558"/>
      <c r="BL29" s="558"/>
      <c r="BM29" s="558"/>
      <c r="BN29" s="558"/>
      <c r="BO29" s="558"/>
      <c r="BP29" s="558"/>
      <c r="BQ29" s="558"/>
      <c r="BR29" s="558"/>
      <c r="BS29" s="558"/>
      <c r="BT29" s="558"/>
      <c r="BU29" s="558"/>
      <c r="BV29" s="558"/>
      <c r="BW29" s="558"/>
      <c r="BX29" s="558"/>
      <c r="BY29" s="558"/>
      <c r="BZ29" s="558"/>
    </row>
    <row r="30" spans="1:78" ht="13.2">
      <c r="A30" s="554" t="s">
        <v>3768</v>
      </c>
      <c r="B30" s="553" t="s">
        <v>3767</v>
      </c>
      <c r="C30" s="554">
        <v>232</v>
      </c>
      <c r="D30" s="555" t="s">
        <v>3767</v>
      </c>
      <c r="E30" s="554">
        <v>159</v>
      </c>
      <c r="F30" s="556">
        <v>1</v>
      </c>
      <c r="G30" s="556" t="s">
        <v>235</v>
      </c>
      <c r="H30" s="556">
        <v>81150</v>
      </c>
      <c r="I30" s="550" t="s">
        <v>236</v>
      </c>
      <c r="J30" s="550" t="s">
        <v>3650</v>
      </c>
      <c r="K30" s="550" t="s">
        <v>3468</v>
      </c>
      <c r="L30" s="557" t="s">
        <v>3679</v>
      </c>
      <c r="M30" s="558" t="s">
        <v>3652</v>
      </c>
      <c r="O30" s="558" t="s">
        <v>3680</v>
      </c>
      <c r="P30" s="558" t="s">
        <v>3654</v>
      </c>
      <c r="Q30" s="558" t="s">
        <v>3681</v>
      </c>
      <c r="R30" s="558" t="s">
        <v>3682</v>
      </c>
      <c r="S30" s="558" t="s">
        <v>3683</v>
      </c>
      <c r="T30" s="558" t="s">
        <v>3684</v>
      </c>
      <c r="U30" s="558" t="s">
        <v>3696</v>
      </c>
      <c r="V30" s="561" t="s">
        <v>2434</v>
      </c>
      <c r="W30" s="559" t="s">
        <v>3697</v>
      </c>
      <c r="X30" s="559" t="s">
        <v>3698</v>
      </c>
      <c r="Y30" s="558" t="s">
        <v>3662</v>
      </c>
      <c r="Z30" s="558" t="s">
        <v>3662</v>
      </c>
      <c r="AA30" s="558" t="s">
        <v>671</v>
      </c>
      <c r="AB30" s="558" t="s">
        <v>3663</v>
      </c>
      <c r="AC30" s="558" t="s">
        <v>25</v>
      </c>
      <c r="AD30" s="558" t="s">
        <v>3685</v>
      </c>
      <c r="AE30" s="558" t="s">
        <v>3686</v>
      </c>
      <c r="AF30" s="558" t="s">
        <v>83</v>
      </c>
      <c r="AG30" s="552" t="s">
        <v>83</v>
      </c>
      <c r="AH30" s="558" t="s">
        <v>83</v>
      </c>
    </row>
    <row r="31" spans="1:78" ht="13.2">
      <c r="A31" s="554" t="s">
        <v>3770</v>
      </c>
      <c r="B31" s="553" t="s">
        <v>3769</v>
      </c>
      <c r="C31" s="554">
        <v>232</v>
      </c>
      <c r="D31" s="555" t="s">
        <v>3769</v>
      </c>
      <c r="E31" s="554">
        <v>66</v>
      </c>
      <c r="F31" s="556">
        <v>1</v>
      </c>
      <c r="G31" s="556" t="s">
        <v>235</v>
      </c>
      <c r="H31" s="556">
        <v>81700</v>
      </c>
      <c r="I31" s="550" t="s">
        <v>236</v>
      </c>
      <c r="J31" s="550" t="s">
        <v>3650</v>
      </c>
      <c r="K31" s="550" t="s">
        <v>3468</v>
      </c>
      <c r="L31" s="557" t="s">
        <v>3651</v>
      </c>
      <c r="M31" s="558" t="s">
        <v>3652</v>
      </c>
      <c r="O31" s="558" t="s">
        <v>3653</v>
      </c>
      <c r="P31" s="558" t="s">
        <v>3654</v>
      </c>
      <c r="Q31" s="550" t="s">
        <v>3655</v>
      </c>
      <c r="R31" s="550" t="s">
        <v>3656</v>
      </c>
      <c r="S31" s="550" t="s">
        <v>3657</v>
      </c>
      <c r="T31" s="550" t="s">
        <v>3658</v>
      </c>
      <c r="U31" s="558" t="s">
        <v>3659</v>
      </c>
      <c r="V31" s="188" t="s">
        <v>2434</v>
      </c>
      <c r="W31" s="559" t="s">
        <v>3660</v>
      </c>
      <c r="X31" s="559" t="s">
        <v>3661</v>
      </c>
      <c r="Y31" s="558" t="s">
        <v>3662</v>
      </c>
      <c r="Z31" s="558" t="s">
        <v>3662</v>
      </c>
      <c r="AA31" s="558" t="s">
        <v>671</v>
      </c>
      <c r="AB31" s="558" t="s">
        <v>3663</v>
      </c>
      <c r="AC31" s="558" t="s">
        <v>3664</v>
      </c>
      <c r="AD31" s="558" t="s">
        <v>3665</v>
      </c>
      <c r="AE31" s="558" t="s">
        <v>3666</v>
      </c>
      <c r="AF31" s="558" t="s">
        <v>83</v>
      </c>
      <c r="AG31" s="552" t="s">
        <v>83</v>
      </c>
      <c r="AH31" s="558" t="s">
        <v>83</v>
      </c>
    </row>
    <row r="32" spans="1:78" ht="13.2">
      <c r="A32" s="554" t="s">
        <v>4016</v>
      </c>
      <c r="B32" s="553" t="s">
        <v>4015</v>
      </c>
      <c r="C32" s="554">
        <v>232</v>
      </c>
      <c r="D32" s="555" t="s">
        <v>4015</v>
      </c>
      <c r="E32" s="554">
        <v>716</v>
      </c>
      <c r="F32" s="556">
        <v>1</v>
      </c>
      <c r="G32" s="556" t="s">
        <v>235</v>
      </c>
      <c r="H32" s="556">
        <v>81260</v>
      </c>
      <c r="I32" s="550" t="s">
        <v>236</v>
      </c>
      <c r="J32" s="550" t="s">
        <v>3650</v>
      </c>
      <c r="K32" s="550" t="s">
        <v>3468</v>
      </c>
      <c r="L32" s="557" t="s">
        <v>3651</v>
      </c>
      <c r="M32" s="558" t="s">
        <v>3652</v>
      </c>
      <c r="O32" s="558" t="s">
        <v>3653</v>
      </c>
      <c r="P32" s="558" t="s">
        <v>3654</v>
      </c>
      <c r="Q32" s="550" t="s">
        <v>3655</v>
      </c>
      <c r="R32" s="550" t="s">
        <v>3656</v>
      </c>
      <c r="S32" s="550" t="s">
        <v>3657</v>
      </c>
      <c r="T32" s="550" t="s">
        <v>3658</v>
      </c>
      <c r="U32" s="558" t="s">
        <v>3696</v>
      </c>
      <c r="V32" s="187" t="s">
        <v>2434</v>
      </c>
      <c r="W32" s="559" t="s">
        <v>3697</v>
      </c>
      <c r="X32" s="559" t="s">
        <v>3698</v>
      </c>
      <c r="Y32" s="558" t="s">
        <v>3662</v>
      </c>
      <c r="Z32" s="558" t="s">
        <v>3662</v>
      </c>
      <c r="AA32" s="558" t="s">
        <v>671</v>
      </c>
      <c r="AB32" s="558" t="s">
        <v>3663</v>
      </c>
      <c r="AC32" s="558" t="s">
        <v>3664</v>
      </c>
      <c r="AD32" s="558" t="s">
        <v>3665</v>
      </c>
      <c r="AE32" s="558" t="s">
        <v>3666</v>
      </c>
      <c r="AF32" s="558" t="s">
        <v>83</v>
      </c>
      <c r="AG32" s="552" t="s">
        <v>83</v>
      </c>
      <c r="AH32" s="558" t="s">
        <v>83</v>
      </c>
    </row>
    <row r="33" spans="1:34" ht="13.2">
      <c r="A33" s="554" t="s">
        <v>3772</v>
      </c>
      <c r="B33" s="553" t="s">
        <v>3771</v>
      </c>
      <c r="C33" s="554">
        <v>232</v>
      </c>
      <c r="D33" s="555" t="s">
        <v>3771</v>
      </c>
      <c r="E33" s="554">
        <v>944</v>
      </c>
      <c r="F33" s="556">
        <v>1</v>
      </c>
      <c r="G33" s="556" t="s">
        <v>235</v>
      </c>
      <c r="H33" s="556">
        <v>81700</v>
      </c>
      <c r="I33" s="550" t="s">
        <v>236</v>
      </c>
      <c r="J33" s="550" t="s">
        <v>3650</v>
      </c>
      <c r="K33" s="550" t="s">
        <v>3468</v>
      </c>
      <c r="L33" s="557" t="s">
        <v>3651</v>
      </c>
      <c r="M33" s="558" t="s">
        <v>3652</v>
      </c>
      <c r="O33" s="558" t="s">
        <v>3653</v>
      </c>
      <c r="P33" s="558" t="s">
        <v>3654</v>
      </c>
      <c r="Q33" s="550" t="s">
        <v>3655</v>
      </c>
      <c r="R33" s="550" t="s">
        <v>3656</v>
      </c>
      <c r="S33" s="550" t="s">
        <v>3657</v>
      </c>
      <c r="T33" s="550" t="s">
        <v>3658</v>
      </c>
      <c r="U33" s="558" t="s">
        <v>3696</v>
      </c>
      <c r="V33" s="561" t="s">
        <v>2434</v>
      </c>
      <c r="W33" s="559" t="s">
        <v>3697</v>
      </c>
      <c r="X33" s="559" t="s">
        <v>3698</v>
      </c>
      <c r="Y33" s="558" t="s">
        <v>3662</v>
      </c>
      <c r="Z33" s="558" t="s">
        <v>3662</v>
      </c>
      <c r="AA33" s="558" t="s">
        <v>671</v>
      </c>
      <c r="AB33" s="558" t="s">
        <v>3663</v>
      </c>
      <c r="AC33" s="558" t="s">
        <v>3664</v>
      </c>
      <c r="AD33" s="558" t="s">
        <v>3665</v>
      </c>
      <c r="AE33" s="558" t="s">
        <v>3666</v>
      </c>
      <c r="AF33" s="558" t="s">
        <v>83</v>
      </c>
      <c r="AG33" s="552" t="s">
        <v>83</v>
      </c>
      <c r="AH33" s="558" t="s">
        <v>83</v>
      </c>
    </row>
    <row r="34" spans="1:34" ht="31.2">
      <c r="A34" s="554" t="s">
        <v>3774</v>
      </c>
      <c r="B34" s="553" t="s">
        <v>3773</v>
      </c>
      <c r="C34" s="554">
        <v>232</v>
      </c>
      <c r="D34" s="555" t="s">
        <v>3773</v>
      </c>
      <c r="E34" s="554">
        <v>2944</v>
      </c>
      <c r="F34" s="556">
        <v>2</v>
      </c>
      <c r="G34" s="556" t="s">
        <v>292</v>
      </c>
      <c r="H34" s="556">
        <v>81400</v>
      </c>
      <c r="I34" s="550" t="s">
        <v>293</v>
      </c>
      <c r="J34" s="550" t="s">
        <v>3650</v>
      </c>
      <c r="K34" s="550" t="s">
        <v>3468</v>
      </c>
      <c r="L34" s="557" t="s">
        <v>3679</v>
      </c>
      <c r="M34" s="558" t="s">
        <v>3670</v>
      </c>
      <c r="O34" s="558" t="s">
        <v>3680</v>
      </c>
      <c r="P34" s="558" t="s">
        <v>3654</v>
      </c>
      <c r="Q34" s="558" t="s">
        <v>3681</v>
      </c>
      <c r="R34" s="558" t="s">
        <v>3682</v>
      </c>
      <c r="S34" s="558" t="s">
        <v>3683</v>
      </c>
      <c r="T34" s="558" t="s">
        <v>3684</v>
      </c>
      <c r="U34" s="558" t="s">
        <v>3659</v>
      </c>
      <c r="V34" s="560" t="s">
        <v>2434</v>
      </c>
      <c r="W34" s="559" t="s">
        <v>3660</v>
      </c>
      <c r="X34" s="559" t="s">
        <v>3661</v>
      </c>
      <c r="Y34" s="558" t="s">
        <v>251</v>
      </c>
      <c r="Z34" s="558" t="s">
        <v>251</v>
      </c>
      <c r="AA34" s="558" t="s">
        <v>251</v>
      </c>
      <c r="AB34" s="558" t="s">
        <v>3663</v>
      </c>
      <c r="AC34" s="558" t="s">
        <v>25</v>
      </c>
      <c r="AD34" s="558" t="s">
        <v>3685</v>
      </c>
      <c r="AE34" s="558" t="s">
        <v>3686</v>
      </c>
      <c r="AF34" s="558" t="s">
        <v>3775</v>
      </c>
      <c r="AG34" s="552" t="s">
        <v>3776</v>
      </c>
      <c r="AH34" s="552" t="s">
        <v>3777</v>
      </c>
    </row>
    <row r="35" spans="1:34" ht="13.2">
      <c r="A35" s="554" t="s">
        <v>3779</v>
      </c>
      <c r="B35" s="553" t="s">
        <v>3778</v>
      </c>
      <c r="C35" s="554">
        <v>232</v>
      </c>
      <c r="D35" s="555" t="s">
        <v>3778</v>
      </c>
      <c r="E35" s="554">
        <v>390</v>
      </c>
      <c r="F35" s="556">
        <v>1</v>
      </c>
      <c r="G35" s="556" t="s">
        <v>235</v>
      </c>
      <c r="H35" s="556">
        <v>81490</v>
      </c>
      <c r="I35" s="550" t="s">
        <v>236</v>
      </c>
      <c r="J35" s="550" t="s">
        <v>3650</v>
      </c>
      <c r="K35" s="550" t="s">
        <v>3468</v>
      </c>
      <c r="L35" s="557" t="s">
        <v>3651</v>
      </c>
      <c r="M35" s="558" t="s">
        <v>3652</v>
      </c>
      <c r="O35" s="558" t="s">
        <v>3653</v>
      </c>
      <c r="P35" s="558" t="s">
        <v>3654</v>
      </c>
      <c r="Q35" s="550" t="s">
        <v>3655</v>
      </c>
      <c r="R35" s="550" t="s">
        <v>3656</v>
      </c>
      <c r="S35" s="550" t="s">
        <v>3657</v>
      </c>
      <c r="T35" s="550" t="s">
        <v>3658</v>
      </c>
      <c r="U35" s="558" t="s">
        <v>3671</v>
      </c>
      <c r="V35" s="569" t="s">
        <v>2907</v>
      </c>
      <c r="W35" s="559" t="s">
        <v>3672</v>
      </c>
      <c r="X35" s="559" t="s">
        <v>3673</v>
      </c>
      <c r="Y35" s="558" t="s">
        <v>3662</v>
      </c>
      <c r="Z35" s="558" t="s">
        <v>3662</v>
      </c>
      <c r="AA35" s="558" t="s">
        <v>671</v>
      </c>
      <c r="AB35" s="558" t="s">
        <v>3663</v>
      </c>
      <c r="AC35" s="558" t="s">
        <v>3664</v>
      </c>
      <c r="AD35" s="558" t="s">
        <v>3665</v>
      </c>
      <c r="AE35" s="558" t="s">
        <v>3666</v>
      </c>
      <c r="AF35" s="558" t="s">
        <v>83</v>
      </c>
      <c r="AG35" s="552" t="s">
        <v>83</v>
      </c>
      <c r="AH35" s="558" t="s">
        <v>83</v>
      </c>
    </row>
    <row r="36" spans="1:34" ht="13.2">
      <c r="A36" s="554" t="s">
        <v>3780</v>
      </c>
      <c r="B36" s="553" t="s">
        <v>3781</v>
      </c>
      <c r="C36" s="554">
        <v>232</v>
      </c>
      <c r="D36" s="555" t="s">
        <v>3781</v>
      </c>
      <c r="E36" s="554">
        <v>152</v>
      </c>
      <c r="F36" s="556">
        <v>1</v>
      </c>
      <c r="G36" s="556" t="s">
        <v>235</v>
      </c>
      <c r="H36" s="556">
        <v>81170</v>
      </c>
      <c r="I36" s="550" t="s">
        <v>236</v>
      </c>
      <c r="J36" s="550" t="s">
        <v>3650</v>
      </c>
      <c r="K36" s="550" t="s">
        <v>3468</v>
      </c>
      <c r="L36" s="557" t="s">
        <v>3679</v>
      </c>
      <c r="M36" s="558" t="s">
        <v>3652</v>
      </c>
      <c r="O36" s="558" t="s">
        <v>3680</v>
      </c>
      <c r="P36" s="558" t="s">
        <v>3654</v>
      </c>
      <c r="Q36" s="558" t="s">
        <v>3711</v>
      </c>
      <c r="R36" s="550" t="s">
        <v>3712</v>
      </c>
      <c r="S36" s="550" t="s">
        <v>3713</v>
      </c>
      <c r="T36" s="550" t="s">
        <v>3413</v>
      </c>
      <c r="U36" s="558" t="s">
        <v>3696</v>
      </c>
      <c r="V36" s="187" t="s">
        <v>2434</v>
      </c>
      <c r="W36" s="559" t="s">
        <v>3697</v>
      </c>
      <c r="X36" s="559" t="s">
        <v>3698</v>
      </c>
      <c r="Y36" s="558" t="s">
        <v>3662</v>
      </c>
      <c r="Z36" s="558" t="s">
        <v>3662</v>
      </c>
      <c r="AA36" s="558" t="s">
        <v>671</v>
      </c>
      <c r="AB36" s="558" t="s">
        <v>3663</v>
      </c>
      <c r="AC36" s="558" t="s">
        <v>25</v>
      </c>
      <c r="AD36" s="558" t="s">
        <v>3685</v>
      </c>
      <c r="AE36" s="558" t="s">
        <v>3686</v>
      </c>
      <c r="AF36" s="558" t="s">
        <v>83</v>
      </c>
      <c r="AG36" s="552" t="s">
        <v>83</v>
      </c>
      <c r="AH36" s="558" t="s">
        <v>83</v>
      </c>
    </row>
    <row r="37" spans="1:34" ht="31.2">
      <c r="A37" s="554" t="s">
        <v>3783</v>
      </c>
      <c r="B37" s="553" t="s">
        <v>3782</v>
      </c>
      <c r="C37" s="554">
        <v>232</v>
      </c>
      <c r="D37" s="555" t="s">
        <v>3782</v>
      </c>
      <c r="E37" s="554">
        <v>1070</v>
      </c>
      <c r="F37" s="556">
        <v>2</v>
      </c>
      <c r="G37" s="556" t="s">
        <v>292</v>
      </c>
      <c r="H37" s="556">
        <v>81660</v>
      </c>
      <c r="I37" s="550" t="s">
        <v>293</v>
      </c>
      <c r="J37" s="550" t="s">
        <v>3650</v>
      </c>
      <c r="K37" s="550" t="s">
        <v>3468</v>
      </c>
      <c r="L37" s="557" t="s">
        <v>3651</v>
      </c>
      <c r="M37" s="558" t="s">
        <v>3670</v>
      </c>
      <c r="O37" s="558" t="s">
        <v>3653</v>
      </c>
      <c r="P37" s="558" t="s">
        <v>3654</v>
      </c>
      <c r="Q37" s="550" t="s">
        <v>3655</v>
      </c>
      <c r="R37" s="550" t="s">
        <v>3656</v>
      </c>
      <c r="S37" s="550" t="s">
        <v>3657</v>
      </c>
      <c r="T37" s="550" t="s">
        <v>3658</v>
      </c>
      <c r="U37" s="558" t="s">
        <v>3696</v>
      </c>
      <c r="V37" s="561" t="s">
        <v>2434</v>
      </c>
      <c r="W37" s="559" t="s">
        <v>3697</v>
      </c>
      <c r="X37" s="559" t="s">
        <v>3698</v>
      </c>
      <c r="Y37" s="558" t="s">
        <v>251</v>
      </c>
      <c r="Z37" s="558" t="s">
        <v>251</v>
      </c>
      <c r="AA37" s="558" t="s">
        <v>251</v>
      </c>
      <c r="AB37" s="558" t="s">
        <v>3663</v>
      </c>
      <c r="AC37" s="558" t="s">
        <v>3664</v>
      </c>
      <c r="AD37" s="558" t="s">
        <v>3665</v>
      </c>
      <c r="AE37" s="558" t="s">
        <v>3666</v>
      </c>
      <c r="AF37" s="558" t="s">
        <v>3784</v>
      </c>
      <c r="AG37" s="552" t="s">
        <v>3785</v>
      </c>
      <c r="AH37" s="552" t="s">
        <v>3786</v>
      </c>
    </row>
    <row r="38" spans="1:34" ht="13.2">
      <c r="A38" s="554" t="s">
        <v>3788</v>
      </c>
      <c r="B38" s="553" t="s">
        <v>3787</v>
      </c>
      <c r="C38" s="554">
        <v>232</v>
      </c>
      <c r="D38" s="555" t="s">
        <v>3787</v>
      </c>
      <c r="E38" s="554">
        <v>1427</v>
      </c>
      <c r="F38" s="556">
        <v>1</v>
      </c>
      <c r="G38" s="556" t="s">
        <v>235</v>
      </c>
      <c r="H38" s="556">
        <v>81260</v>
      </c>
      <c r="I38" s="550" t="s">
        <v>236</v>
      </c>
      <c r="J38" s="550" t="s">
        <v>3650</v>
      </c>
      <c r="K38" s="550" t="s">
        <v>3468</v>
      </c>
      <c r="L38" s="557" t="s">
        <v>3651</v>
      </c>
      <c r="M38" s="558" t="s">
        <v>3652</v>
      </c>
      <c r="O38" s="558" t="s">
        <v>3653</v>
      </c>
      <c r="P38" s="558" t="s">
        <v>3654</v>
      </c>
      <c r="Q38" s="550" t="s">
        <v>3655</v>
      </c>
      <c r="R38" s="550" t="s">
        <v>3656</v>
      </c>
      <c r="S38" s="550" t="s">
        <v>3657</v>
      </c>
      <c r="T38" s="550" t="s">
        <v>3658</v>
      </c>
      <c r="U38" s="558" t="s">
        <v>3696</v>
      </c>
      <c r="V38" s="187" t="s">
        <v>2434</v>
      </c>
      <c r="W38" s="559" t="s">
        <v>3697</v>
      </c>
      <c r="X38" s="559" t="s">
        <v>3698</v>
      </c>
      <c r="Y38" s="558" t="s">
        <v>3662</v>
      </c>
      <c r="Z38" s="558" t="s">
        <v>3662</v>
      </c>
      <c r="AA38" s="558" t="s">
        <v>671</v>
      </c>
      <c r="AB38" s="558" t="s">
        <v>3663</v>
      </c>
      <c r="AC38" s="558" t="s">
        <v>3664</v>
      </c>
      <c r="AD38" s="558" t="s">
        <v>3665</v>
      </c>
      <c r="AE38" s="558" t="s">
        <v>3666</v>
      </c>
      <c r="AF38" s="558" t="s">
        <v>83</v>
      </c>
      <c r="AG38" s="552" t="s">
        <v>83</v>
      </c>
      <c r="AH38" s="558" t="s">
        <v>83</v>
      </c>
    </row>
    <row r="39" spans="1:34" ht="13.2">
      <c r="A39" s="554" t="s">
        <v>3790</v>
      </c>
      <c r="B39" s="553" t="s">
        <v>3789</v>
      </c>
      <c r="C39" s="554">
        <v>232</v>
      </c>
      <c r="D39" s="555" t="s">
        <v>3789</v>
      </c>
      <c r="E39" s="554">
        <v>1598</v>
      </c>
      <c r="F39" s="556">
        <v>2</v>
      </c>
      <c r="G39" s="556" t="s">
        <v>235</v>
      </c>
      <c r="H39" s="556">
        <v>81600</v>
      </c>
      <c r="I39" s="550" t="s">
        <v>236</v>
      </c>
      <c r="J39" s="550" t="s">
        <v>3650</v>
      </c>
      <c r="K39" s="550" t="s">
        <v>3468</v>
      </c>
      <c r="L39" s="557" t="s">
        <v>3679</v>
      </c>
      <c r="M39" s="558" t="s">
        <v>3652</v>
      </c>
      <c r="O39" s="558" t="s">
        <v>3680</v>
      </c>
      <c r="P39" s="558" t="s">
        <v>3654</v>
      </c>
      <c r="Q39" s="558" t="s">
        <v>3711</v>
      </c>
      <c r="R39" s="550" t="s">
        <v>3712</v>
      </c>
      <c r="S39" s="550" t="s">
        <v>3713</v>
      </c>
      <c r="T39" s="550" t="s">
        <v>3413</v>
      </c>
      <c r="U39" s="558" t="s">
        <v>3696</v>
      </c>
      <c r="V39" s="187" t="s">
        <v>2434</v>
      </c>
      <c r="W39" s="559" t="s">
        <v>3697</v>
      </c>
      <c r="X39" s="559" t="s">
        <v>3698</v>
      </c>
      <c r="Y39" s="558" t="s">
        <v>3662</v>
      </c>
      <c r="Z39" s="558" t="s">
        <v>3662</v>
      </c>
      <c r="AA39" s="558" t="s">
        <v>671</v>
      </c>
      <c r="AB39" s="558" t="s">
        <v>3663</v>
      </c>
      <c r="AC39" s="558" t="s">
        <v>25</v>
      </c>
      <c r="AD39" s="558" t="s">
        <v>3685</v>
      </c>
      <c r="AE39" s="558" t="s">
        <v>3686</v>
      </c>
      <c r="AF39" s="558" t="s">
        <v>83</v>
      </c>
      <c r="AG39" s="552" t="s">
        <v>83</v>
      </c>
      <c r="AH39" s="558" t="s">
        <v>83</v>
      </c>
    </row>
    <row r="40" spans="1:34" ht="13.2">
      <c r="A40" s="554" t="s">
        <v>3792</v>
      </c>
      <c r="B40" s="553" t="s">
        <v>3791</v>
      </c>
      <c r="C40" s="554">
        <v>232</v>
      </c>
      <c r="D40" s="555" t="s">
        <v>3791</v>
      </c>
      <c r="E40" s="554">
        <v>1662</v>
      </c>
      <c r="F40" s="556">
        <v>1</v>
      </c>
      <c r="G40" s="556" t="s">
        <v>235</v>
      </c>
      <c r="H40" s="556">
        <v>81390</v>
      </c>
      <c r="I40" s="550" t="s">
        <v>236</v>
      </c>
      <c r="J40" s="550" t="s">
        <v>3650</v>
      </c>
      <c r="K40" s="550" t="s">
        <v>3468</v>
      </c>
      <c r="L40" s="557" t="s">
        <v>3679</v>
      </c>
      <c r="M40" s="558" t="s">
        <v>3652</v>
      </c>
      <c r="O40" s="558" t="s">
        <v>3680</v>
      </c>
      <c r="P40" s="558" t="s">
        <v>3654</v>
      </c>
      <c r="Q40" s="558" t="s">
        <v>3742</v>
      </c>
      <c r="R40" s="550" t="s">
        <v>3712</v>
      </c>
      <c r="S40" s="550" t="s">
        <v>3743</v>
      </c>
      <c r="T40" s="550" t="s">
        <v>3744</v>
      </c>
      <c r="U40" s="558" t="s">
        <v>3696</v>
      </c>
      <c r="V40" s="561" t="s">
        <v>2434</v>
      </c>
      <c r="W40" s="559" t="s">
        <v>3697</v>
      </c>
      <c r="X40" s="559" t="s">
        <v>3698</v>
      </c>
      <c r="Y40" s="558" t="s">
        <v>3662</v>
      </c>
      <c r="Z40" s="558" t="s">
        <v>3662</v>
      </c>
      <c r="AA40" s="558" t="s">
        <v>671</v>
      </c>
      <c r="AB40" s="558" t="s">
        <v>3663</v>
      </c>
      <c r="AC40" s="558" t="s">
        <v>25</v>
      </c>
      <c r="AD40" s="558" t="s">
        <v>3685</v>
      </c>
      <c r="AE40" s="558" t="s">
        <v>3686</v>
      </c>
      <c r="AF40" s="558" t="s">
        <v>83</v>
      </c>
      <c r="AG40" s="552" t="s">
        <v>83</v>
      </c>
      <c r="AH40" s="558" t="s">
        <v>83</v>
      </c>
    </row>
    <row r="41" spans="1:34" ht="13.2">
      <c r="A41" s="554" t="s">
        <v>3794</v>
      </c>
      <c r="B41" s="553" t="s">
        <v>3793</v>
      </c>
      <c r="C41" s="554">
        <v>232</v>
      </c>
      <c r="D41" s="555" t="s">
        <v>3793</v>
      </c>
      <c r="E41" s="554">
        <v>271</v>
      </c>
      <c r="F41" s="556">
        <v>1</v>
      </c>
      <c r="G41" s="556" t="s">
        <v>235</v>
      </c>
      <c r="H41" s="556">
        <v>81440</v>
      </c>
      <c r="I41" s="550" t="s">
        <v>236</v>
      </c>
      <c r="J41" s="550" t="s">
        <v>3650</v>
      </c>
      <c r="K41" s="550" t="s">
        <v>3468</v>
      </c>
      <c r="L41" s="557" t="s">
        <v>3679</v>
      </c>
      <c r="M41" s="558" t="s">
        <v>3652</v>
      </c>
      <c r="O41" s="558" t="s">
        <v>3680</v>
      </c>
      <c r="P41" s="558" t="s">
        <v>3654</v>
      </c>
      <c r="Q41" s="558" t="s">
        <v>3742</v>
      </c>
      <c r="R41" s="550" t="s">
        <v>3712</v>
      </c>
      <c r="S41" s="550" t="s">
        <v>3743</v>
      </c>
      <c r="T41" s="550" t="s">
        <v>3744</v>
      </c>
      <c r="U41" s="558" t="s">
        <v>3659</v>
      </c>
      <c r="V41" s="560" t="s">
        <v>2434</v>
      </c>
      <c r="W41" s="559" t="s">
        <v>3660</v>
      </c>
      <c r="X41" s="559" t="s">
        <v>3661</v>
      </c>
      <c r="Y41" s="558" t="s">
        <v>3662</v>
      </c>
      <c r="Z41" s="558" t="s">
        <v>3662</v>
      </c>
      <c r="AA41" s="558" t="s">
        <v>671</v>
      </c>
      <c r="AB41" s="558" t="s">
        <v>3663</v>
      </c>
      <c r="AC41" s="558" t="s">
        <v>3664</v>
      </c>
      <c r="AD41" s="558" t="s">
        <v>3665</v>
      </c>
      <c r="AE41" s="558" t="s">
        <v>3666</v>
      </c>
      <c r="AF41" s="558" t="s">
        <v>83</v>
      </c>
      <c r="AG41" s="552" t="s">
        <v>83</v>
      </c>
      <c r="AH41" s="558" t="s">
        <v>83</v>
      </c>
    </row>
    <row r="42" spans="1:34" ht="13.2">
      <c r="A42" s="554" t="s">
        <v>3796</v>
      </c>
      <c r="B42" s="553" t="s">
        <v>3795</v>
      </c>
      <c r="C42" s="554">
        <v>232</v>
      </c>
      <c r="D42" s="555" t="s">
        <v>3795</v>
      </c>
      <c r="E42" s="554">
        <v>93</v>
      </c>
      <c r="F42" s="556">
        <v>1</v>
      </c>
      <c r="G42" s="556" t="s">
        <v>235</v>
      </c>
      <c r="H42" s="556">
        <v>81600</v>
      </c>
      <c r="I42" s="550" t="s">
        <v>236</v>
      </c>
      <c r="J42" s="550" t="s">
        <v>3650</v>
      </c>
      <c r="K42" s="550" t="s">
        <v>3468</v>
      </c>
      <c r="L42" s="557" t="s">
        <v>3679</v>
      </c>
      <c r="M42" s="558" t="s">
        <v>3652</v>
      </c>
      <c r="O42" s="558" t="s">
        <v>3680</v>
      </c>
      <c r="P42" s="558" t="s">
        <v>3654</v>
      </c>
      <c r="Q42" s="558" t="s">
        <v>3711</v>
      </c>
      <c r="R42" s="550" t="s">
        <v>3712</v>
      </c>
      <c r="S42" s="550" t="s">
        <v>3713</v>
      </c>
      <c r="T42" s="550" t="s">
        <v>3413</v>
      </c>
      <c r="U42" s="558" t="s">
        <v>3696</v>
      </c>
      <c r="V42" s="561" t="s">
        <v>2434</v>
      </c>
      <c r="W42" s="559" t="s">
        <v>3697</v>
      </c>
      <c r="X42" s="559" t="s">
        <v>3698</v>
      </c>
      <c r="Y42" s="558" t="s">
        <v>3662</v>
      </c>
      <c r="Z42" s="558" t="s">
        <v>3662</v>
      </c>
      <c r="AA42" s="558" t="s">
        <v>671</v>
      </c>
      <c r="AB42" s="558" t="s">
        <v>3663</v>
      </c>
      <c r="AC42" s="558" t="s">
        <v>25</v>
      </c>
      <c r="AD42" s="558" t="s">
        <v>3685</v>
      </c>
      <c r="AE42" s="558" t="s">
        <v>3686</v>
      </c>
      <c r="AF42" s="558" t="s">
        <v>83</v>
      </c>
      <c r="AG42" s="552" t="s">
        <v>83</v>
      </c>
      <c r="AH42" s="558" t="s">
        <v>83</v>
      </c>
    </row>
    <row r="43" spans="1:34" ht="31.2">
      <c r="A43" s="554" t="s">
        <v>3798</v>
      </c>
      <c r="B43" s="553" t="s">
        <v>3797</v>
      </c>
      <c r="C43" s="554">
        <v>232</v>
      </c>
      <c r="D43" s="555" t="s">
        <v>3797</v>
      </c>
      <c r="E43" s="554">
        <v>1829</v>
      </c>
      <c r="F43" s="556">
        <v>2</v>
      </c>
      <c r="G43" s="556" t="s">
        <v>292</v>
      </c>
      <c r="H43" s="556">
        <v>81100</v>
      </c>
      <c r="I43" s="550" t="s">
        <v>293</v>
      </c>
      <c r="J43" s="550" t="s">
        <v>3650</v>
      </c>
      <c r="K43" s="550" t="s">
        <v>3468</v>
      </c>
      <c r="L43" s="557" t="s">
        <v>3651</v>
      </c>
      <c r="M43" s="558" t="s">
        <v>3670</v>
      </c>
      <c r="O43" s="558" t="s">
        <v>3653</v>
      </c>
      <c r="P43" s="558" t="s">
        <v>3654</v>
      </c>
      <c r="Q43" s="550" t="s">
        <v>3655</v>
      </c>
      <c r="R43" s="550" t="s">
        <v>3656</v>
      </c>
      <c r="S43" s="550" t="s">
        <v>3657</v>
      </c>
      <c r="T43" s="550" t="s">
        <v>3658</v>
      </c>
      <c r="U43" s="558" t="s">
        <v>3696</v>
      </c>
      <c r="V43" s="106" t="s">
        <v>2434</v>
      </c>
      <c r="W43" s="559" t="s">
        <v>3697</v>
      </c>
      <c r="X43" s="559" t="s">
        <v>3698</v>
      </c>
      <c r="Y43" s="558" t="s">
        <v>251</v>
      </c>
      <c r="Z43" s="558" t="s">
        <v>251</v>
      </c>
      <c r="AA43" s="558" t="s">
        <v>251</v>
      </c>
      <c r="AB43" s="558" t="s">
        <v>3663</v>
      </c>
      <c r="AC43" s="558" t="s">
        <v>3664</v>
      </c>
      <c r="AD43" s="558" t="s">
        <v>3665</v>
      </c>
      <c r="AE43" s="558" t="s">
        <v>3666</v>
      </c>
      <c r="AF43" s="558" t="s">
        <v>3799</v>
      </c>
      <c r="AG43" s="552" t="s">
        <v>3800</v>
      </c>
      <c r="AH43" s="552" t="s">
        <v>3801</v>
      </c>
    </row>
    <row r="44" spans="1:34" ht="13.2">
      <c r="A44" s="554" t="s">
        <v>3803</v>
      </c>
      <c r="B44" s="553" t="s">
        <v>3802</v>
      </c>
      <c r="C44" s="554">
        <v>232</v>
      </c>
      <c r="D44" s="555" t="s">
        <v>3802</v>
      </c>
      <c r="E44" s="554">
        <v>727</v>
      </c>
      <c r="F44" s="556">
        <v>1</v>
      </c>
      <c r="G44" s="556" t="s">
        <v>235</v>
      </c>
      <c r="H44" s="556">
        <v>81300</v>
      </c>
      <c r="I44" s="550" t="s">
        <v>236</v>
      </c>
      <c r="J44" s="550" t="s">
        <v>3650</v>
      </c>
      <c r="K44" s="550" t="s">
        <v>3468</v>
      </c>
      <c r="L44" s="557" t="s">
        <v>3679</v>
      </c>
      <c r="M44" s="558" t="s">
        <v>3652</v>
      </c>
      <c r="O44" s="558" t="s">
        <v>3680</v>
      </c>
      <c r="P44" s="558" t="s">
        <v>3654</v>
      </c>
      <c r="Q44" s="558" t="s">
        <v>3742</v>
      </c>
      <c r="R44" s="550" t="s">
        <v>3712</v>
      </c>
      <c r="S44" s="550" t="s">
        <v>3743</v>
      </c>
      <c r="T44" s="550" t="s">
        <v>3744</v>
      </c>
      <c r="U44" s="558" t="s">
        <v>3696</v>
      </c>
      <c r="V44" s="187" t="s">
        <v>2434</v>
      </c>
      <c r="W44" s="559" t="s">
        <v>3697</v>
      </c>
      <c r="X44" s="559" t="s">
        <v>3698</v>
      </c>
      <c r="Y44" s="558" t="s">
        <v>3662</v>
      </c>
      <c r="Z44" s="558" t="s">
        <v>3662</v>
      </c>
      <c r="AA44" s="558" t="s">
        <v>671</v>
      </c>
      <c r="AB44" s="558" t="s">
        <v>3663</v>
      </c>
      <c r="AC44" s="558" t="s">
        <v>25</v>
      </c>
      <c r="AD44" s="558" t="s">
        <v>3685</v>
      </c>
      <c r="AE44" s="558" t="s">
        <v>3686</v>
      </c>
      <c r="AF44" s="558" t="s">
        <v>83</v>
      </c>
      <c r="AG44" s="552" t="s">
        <v>83</v>
      </c>
      <c r="AH44" s="558" t="s">
        <v>83</v>
      </c>
    </row>
    <row r="45" spans="1:34" ht="13.2">
      <c r="A45" s="554" t="s">
        <v>3804</v>
      </c>
      <c r="B45" s="553" t="s">
        <v>3805</v>
      </c>
      <c r="C45" s="554">
        <v>232</v>
      </c>
      <c r="D45" s="555" t="s">
        <v>3805</v>
      </c>
      <c r="E45" s="554">
        <v>223</v>
      </c>
      <c r="F45" s="556">
        <v>1</v>
      </c>
      <c r="G45" s="556" t="s">
        <v>235</v>
      </c>
      <c r="H45" s="556">
        <v>81500</v>
      </c>
      <c r="I45" s="550" t="s">
        <v>236</v>
      </c>
      <c r="J45" s="550" t="s">
        <v>3650</v>
      </c>
      <c r="K45" s="550" t="s">
        <v>3468</v>
      </c>
      <c r="L45" s="557" t="s">
        <v>3679</v>
      </c>
      <c r="M45" s="558" t="s">
        <v>3652</v>
      </c>
      <c r="O45" s="558" t="s">
        <v>3680</v>
      </c>
      <c r="P45" s="558" t="s">
        <v>3654</v>
      </c>
      <c r="Q45" s="558" t="s">
        <v>3742</v>
      </c>
      <c r="R45" s="550" t="s">
        <v>3712</v>
      </c>
      <c r="S45" s="550" t="s">
        <v>3743</v>
      </c>
      <c r="T45" s="550" t="s">
        <v>3744</v>
      </c>
      <c r="U45" s="558" t="s">
        <v>3659</v>
      </c>
      <c r="V45" s="190" t="s">
        <v>2434</v>
      </c>
      <c r="W45" s="559" t="s">
        <v>3660</v>
      </c>
      <c r="X45" s="559" t="s">
        <v>3661</v>
      </c>
      <c r="Y45" s="558" t="s">
        <v>3662</v>
      </c>
      <c r="Z45" s="558" t="s">
        <v>3662</v>
      </c>
      <c r="AA45" s="558" t="s">
        <v>671</v>
      </c>
      <c r="AB45" s="558" t="s">
        <v>3663</v>
      </c>
      <c r="AC45" s="558" t="s">
        <v>3664</v>
      </c>
      <c r="AD45" s="558" t="s">
        <v>3665</v>
      </c>
      <c r="AE45" s="558" t="s">
        <v>3666</v>
      </c>
      <c r="AF45" s="558" t="s">
        <v>83</v>
      </c>
      <c r="AG45" s="552" t="s">
        <v>83</v>
      </c>
      <c r="AH45" s="558" t="s">
        <v>83</v>
      </c>
    </row>
    <row r="46" spans="1:34" ht="13.2">
      <c r="A46" s="554" t="s">
        <v>4049</v>
      </c>
      <c r="B46" s="553" t="s">
        <v>4048</v>
      </c>
      <c r="C46" s="554">
        <v>232</v>
      </c>
      <c r="D46" s="555" t="s">
        <v>4048</v>
      </c>
      <c r="E46" s="554">
        <v>320</v>
      </c>
      <c r="F46" s="556">
        <v>1</v>
      </c>
      <c r="G46" s="556" t="s">
        <v>235</v>
      </c>
      <c r="H46" s="556">
        <v>81170</v>
      </c>
      <c r="I46" s="550" t="s">
        <v>236</v>
      </c>
      <c r="J46" s="550" t="s">
        <v>3650</v>
      </c>
      <c r="K46" s="550" t="s">
        <v>3468</v>
      </c>
      <c r="L46" s="557" t="s">
        <v>3679</v>
      </c>
      <c r="M46" s="558" t="s">
        <v>3652</v>
      </c>
      <c r="O46" s="558" t="s">
        <v>3680</v>
      </c>
      <c r="P46" s="558" t="s">
        <v>3654</v>
      </c>
      <c r="Q46" s="558" t="s">
        <v>3711</v>
      </c>
      <c r="R46" s="550" t="s">
        <v>3712</v>
      </c>
      <c r="S46" s="550" t="s">
        <v>3713</v>
      </c>
      <c r="T46" s="550" t="s">
        <v>3413</v>
      </c>
      <c r="U46" s="558" t="s">
        <v>3696</v>
      </c>
      <c r="V46" s="561" t="s">
        <v>2434</v>
      </c>
      <c r="W46" s="559" t="s">
        <v>3697</v>
      </c>
      <c r="X46" s="559" t="s">
        <v>3698</v>
      </c>
      <c r="Y46" s="558" t="s">
        <v>3662</v>
      </c>
      <c r="Z46" s="558" t="s">
        <v>3662</v>
      </c>
      <c r="AA46" s="558" t="s">
        <v>671</v>
      </c>
      <c r="AB46" s="558" t="s">
        <v>3663</v>
      </c>
      <c r="AC46" s="558" t="s">
        <v>25</v>
      </c>
      <c r="AD46" s="558" t="s">
        <v>3685</v>
      </c>
      <c r="AE46" s="558" t="s">
        <v>3686</v>
      </c>
      <c r="AF46" s="558" t="s">
        <v>83</v>
      </c>
      <c r="AG46" s="552" t="s">
        <v>83</v>
      </c>
      <c r="AH46" s="558" t="s">
        <v>83</v>
      </c>
    </row>
    <row r="47" spans="1:34" ht="13.2">
      <c r="A47" s="554" t="s">
        <v>3807</v>
      </c>
      <c r="B47" s="553" t="s">
        <v>3806</v>
      </c>
      <c r="C47" s="554">
        <v>232</v>
      </c>
      <c r="D47" s="555" t="s">
        <v>3806</v>
      </c>
      <c r="E47" s="554">
        <v>1206</v>
      </c>
      <c r="F47" s="556">
        <v>1</v>
      </c>
      <c r="G47" s="556" t="s">
        <v>235</v>
      </c>
      <c r="H47" s="556">
        <v>81600</v>
      </c>
      <c r="I47" s="550" t="s">
        <v>236</v>
      </c>
      <c r="J47" s="550" t="s">
        <v>3650</v>
      </c>
      <c r="K47" s="550" t="s">
        <v>3468</v>
      </c>
      <c r="L47" s="557" t="s">
        <v>3679</v>
      </c>
      <c r="M47" s="558" t="s">
        <v>3652</v>
      </c>
      <c r="O47" s="558" t="s">
        <v>3680</v>
      </c>
      <c r="P47" s="558" t="s">
        <v>3654</v>
      </c>
      <c r="Q47" s="558" t="s">
        <v>3742</v>
      </c>
      <c r="R47" s="550" t="s">
        <v>3712</v>
      </c>
      <c r="S47" s="550" t="s">
        <v>3743</v>
      </c>
      <c r="T47" s="550" t="s">
        <v>3744</v>
      </c>
      <c r="U47" s="558" t="s">
        <v>3696</v>
      </c>
      <c r="V47" s="561" t="s">
        <v>2434</v>
      </c>
      <c r="W47" s="559" t="s">
        <v>3697</v>
      </c>
      <c r="X47" s="559" t="s">
        <v>3698</v>
      </c>
      <c r="Y47" s="558" t="s">
        <v>3662</v>
      </c>
      <c r="Z47" s="558" t="s">
        <v>3662</v>
      </c>
      <c r="AA47" s="558" t="s">
        <v>671</v>
      </c>
      <c r="AB47" s="558" t="s">
        <v>3663</v>
      </c>
      <c r="AC47" s="558" t="s">
        <v>25</v>
      </c>
      <c r="AD47" s="558" t="s">
        <v>3685</v>
      </c>
      <c r="AE47" s="558" t="s">
        <v>3686</v>
      </c>
      <c r="AF47" s="558" t="s">
        <v>83</v>
      </c>
      <c r="AG47" s="552" t="s">
        <v>83</v>
      </c>
      <c r="AH47" s="558" t="s">
        <v>83</v>
      </c>
    </row>
    <row r="48" spans="1:34" ht="13.2">
      <c r="A48" s="554" t="s">
        <v>3809</v>
      </c>
      <c r="B48" s="553" t="s">
        <v>3808</v>
      </c>
      <c r="C48" s="554">
        <v>232</v>
      </c>
      <c r="D48" s="555" t="s">
        <v>3808</v>
      </c>
      <c r="E48" s="554">
        <v>227</v>
      </c>
      <c r="F48" s="556">
        <v>1</v>
      </c>
      <c r="G48" s="556" t="s">
        <v>235</v>
      </c>
      <c r="H48" s="556">
        <v>81340</v>
      </c>
      <c r="I48" s="550" t="s">
        <v>236</v>
      </c>
      <c r="J48" s="550" t="s">
        <v>3650</v>
      </c>
      <c r="K48" s="550" t="s">
        <v>3468</v>
      </c>
      <c r="L48" s="557" t="s">
        <v>3679</v>
      </c>
      <c r="M48" s="558" t="s">
        <v>3652</v>
      </c>
      <c r="O48" s="558" t="s">
        <v>3680</v>
      </c>
      <c r="P48" s="558" t="s">
        <v>3654</v>
      </c>
      <c r="Q48" s="558" t="s">
        <v>3681</v>
      </c>
      <c r="R48" s="558" t="s">
        <v>3682</v>
      </c>
      <c r="S48" s="558" t="s">
        <v>3683</v>
      </c>
      <c r="T48" s="558" t="s">
        <v>3684</v>
      </c>
      <c r="U48" s="558" t="s">
        <v>3659</v>
      </c>
      <c r="V48" s="188" t="s">
        <v>2434</v>
      </c>
      <c r="W48" s="559" t="s">
        <v>3660</v>
      </c>
      <c r="X48" s="559" t="s">
        <v>3661</v>
      </c>
      <c r="Y48" s="558" t="s">
        <v>3662</v>
      </c>
      <c r="Z48" s="558" t="s">
        <v>3662</v>
      </c>
      <c r="AA48" s="558" t="s">
        <v>671</v>
      </c>
      <c r="AB48" s="558" t="s">
        <v>3663</v>
      </c>
      <c r="AC48" s="558" t="s">
        <v>25</v>
      </c>
      <c r="AD48" s="558" t="s">
        <v>3685</v>
      </c>
      <c r="AE48" s="558" t="s">
        <v>3686</v>
      </c>
      <c r="AF48" s="558" t="s">
        <v>83</v>
      </c>
      <c r="AG48" s="552" t="s">
        <v>83</v>
      </c>
      <c r="AH48" s="558" t="s">
        <v>83</v>
      </c>
    </row>
    <row r="49" spans="1:34" ht="31.2">
      <c r="A49" s="554" t="s">
        <v>3811</v>
      </c>
      <c r="B49" s="553" t="s">
        <v>3810</v>
      </c>
      <c r="C49" s="554">
        <v>232</v>
      </c>
      <c r="D49" s="555" t="s">
        <v>3810</v>
      </c>
      <c r="E49" s="554">
        <v>2086</v>
      </c>
      <c r="F49" s="556">
        <v>1</v>
      </c>
      <c r="G49" s="556" t="s">
        <v>292</v>
      </c>
      <c r="H49" s="556">
        <v>81130</v>
      </c>
      <c r="I49" s="550" t="s">
        <v>293</v>
      </c>
      <c r="J49" s="550" t="s">
        <v>3650</v>
      </c>
      <c r="K49" s="550" t="s">
        <v>3468</v>
      </c>
      <c r="L49" s="557" t="s">
        <v>3679</v>
      </c>
      <c r="M49" s="558" t="s">
        <v>3670</v>
      </c>
      <c r="O49" s="558" t="s">
        <v>3680</v>
      </c>
      <c r="P49" s="558" t="s">
        <v>3654</v>
      </c>
      <c r="Q49" s="558" t="s">
        <v>3681</v>
      </c>
      <c r="R49" s="558" t="s">
        <v>3682</v>
      </c>
      <c r="S49" s="558" t="s">
        <v>3683</v>
      </c>
      <c r="T49" s="558" t="s">
        <v>3684</v>
      </c>
      <c r="U49" s="558" t="s">
        <v>3659</v>
      </c>
      <c r="V49" s="188" t="s">
        <v>2434</v>
      </c>
      <c r="W49" s="559" t="s">
        <v>3660</v>
      </c>
      <c r="X49" s="559" t="s">
        <v>3661</v>
      </c>
      <c r="Y49" s="558" t="s">
        <v>251</v>
      </c>
      <c r="Z49" s="558" t="s">
        <v>251</v>
      </c>
      <c r="AA49" s="558" t="s">
        <v>251</v>
      </c>
      <c r="AB49" s="558" t="s">
        <v>3663</v>
      </c>
      <c r="AC49" s="558" t="s">
        <v>25</v>
      </c>
      <c r="AD49" s="558" t="s">
        <v>3685</v>
      </c>
      <c r="AE49" s="558" t="s">
        <v>3686</v>
      </c>
      <c r="AF49" s="552" t="s">
        <v>3812</v>
      </c>
      <c r="AG49" s="552" t="s">
        <v>3813</v>
      </c>
      <c r="AH49" s="552" t="s">
        <v>3814</v>
      </c>
    </row>
    <row r="50" spans="1:34" ht="13.2">
      <c r="A50" s="554" t="s">
        <v>3816</v>
      </c>
      <c r="B50" s="553" t="s">
        <v>3815</v>
      </c>
      <c r="C50" s="554">
        <v>232</v>
      </c>
      <c r="D50" s="555" t="s">
        <v>3815</v>
      </c>
      <c r="E50" s="554">
        <v>141</v>
      </c>
      <c r="F50" s="556">
        <v>1</v>
      </c>
      <c r="G50" s="556" t="s">
        <v>235</v>
      </c>
      <c r="H50" s="556">
        <v>81540</v>
      </c>
      <c r="I50" s="550" t="s">
        <v>236</v>
      </c>
      <c r="J50" s="550" t="s">
        <v>3650</v>
      </c>
      <c r="K50" s="550" t="s">
        <v>3468</v>
      </c>
      <c r="L50" s="557" t="s">
        <v>3651</v>
      </c>
      <c r="M50" s="558" t="s">
        <v>3652</v>
      </c>
      <c r="O50" s="558" t="s">
        <v>3653</v>
      </c>
      <c r="P50" s="558" t="s">
        <v>3654</v>
      </c>
      <c r="Q50" s="550" t="s">
        <v>3655</v>
      </c>
      <c r="R50" s="550" t="s">
        <v>3656</v>
      </c>
      <c r="S50" s="550" t="s">
        <v>3657</v>
      </c>
      <c r="T50" s="550" t="s">
        <v>3658</v>
      </c>
      <c r="U50" s="558" t="s">
        <v>3696</v>
      </c>
      <c r="V50" s="187" t="s">
        <v>2434</v>
      </c>
      <c r="W50" s="559" t="s">
        <v>3697</v>
      </c>
      <c r="X50" s="559" t="s">
        <v>3698</v>
      </c>
      <c r="Y50" s="558" t="s">
        <v>3662</v>
      </c>
      <c r="Z50" s="558" t="s">
        <v>3662</v>
      </c>
      <c r="AA50" s="558" t="s">
        <v>671</v>
      </c>
      <c r="AB50" s="558" t="s">
        <v>3663</v>
      </c>
      <c r="AC50" s="558" t="s">
        <v>3664</v>
      </c>
      <c r="AD50" s="558" t="s">
        <v>3665</v>
      </c>
      <c r="AE50" s="558" t="s">
        <v>3666</v>
      </c>
      <c r="AF50" s="558" t="s">
        <v>83</v>
      </c>
      <c r="AG50" s="552" t="s">
        <v>83</v>
      </c>
      <c r="AH50" s="558" t="s">
        <v>83</v>
      </c>
    </row>
    <row r="51" spans="1:34" ht="13.2">
      <c r="A51" s="554" t="s">
        <v>3822</v>
      </c>
      <c r="B51" s="553" t="s">
        <v>3821</v>
      </c>
      <c r="C51" s="554">
        <v>232</v>
      </c>
      <c r="D51" s="555" t="s">
        <v>3821</v>
      </c>
      <c r="E51" s="554">
        <v>212</v>
      </c>
      <c r="F51" s="556">
        <v>1</v>
      </c>
      <c r="G51" s="556" t="s">
        <v>235</v>
      </c>
      <c r="H51" s="556">
        <v>81470</v>
      </c>
      <c r="I51" s="550" t="s">
        <v>236</v>
      </c>
      <c r="J51" s="550" t="s">
        <v>3650</v>
      </c>
      <c r="K51" s="550" t="s">
        <v>3468</v>
      </c>
      <c r="L51" s="557" t="s">
        <v>3651</v>
      </c>
      <c r="M51" s="558" t="s">
        <v>3652</v>
      </c>
      <c r="O51" s="558" t="s">
        <v>3653</v>
      </c>
      <c r="P51" s="558" t="s">
        <v>3654</v>
      </c>
      <c r="Q51" s="550" t="s">
        <v>3655</v>
      </c>
      <c r="R51" s="550" t="s">
        <v>3656</v>
      </c>
      <c r="S51" s="550" t="s">
        <v>3657</v>
      </c>
      <c r="T51" s="550" t="s">
        <v>3658</v>
      </c>
      <c r="U51" s="558" t="s">
        <v>3696</v>
      </c>
      <c r="V51" s="561" t="s">
        <v>2434</v>
      </c>
      <c r="W51" s="559" t="s">
        <v>3697</v>
      </c>
      <c r="X51" s="559" t="s">
        <v>3698</v>
      </c>
      <c r="Y51" s="558" t="s">
        <v>3662</v>
      </c>
      <c r="Z51" s="558" t="s">
        <v>3662</v>
      </c>
      <c r="AA51" s="558" t="s">
        <v>671</v>
      </c>
      <c r="AB51" s="558" t="s">
        <v>3663</v>
      </c>
      <c r="AC51" s="558" t="s">
        <v>25</v>
      </c>
      <c r="AD51" s="558" t="s">
        <v>3685</v>
      </c>
      <c r="AE51" s="558" t="s">
        <v>3686</v>
      </c>
      <c r="AF51" s="558" t="s">
        <v>83</v>
      </c>
      <c r="AG51" s="552" t="s">
        <v>83</v>
      </c>
      <c r="AH51" s="558" t="s">
        <v>83</v>
      </c>
    </row>
    <row r="52" spans="1:34" ht="13.2">
      <c r="A52" s="554" t="s">
        <v>3818</v>
      </c>
      <c r="B52" s="553" t="s">
        <v>3817</v>
      </c>
      <c r="C52" s="554">
        <v>232</v>
      </c>
      <c r="D52" s="555" t="s">
        <v>3817</v>
      </c>
      <c r="E52" s="554">
        <v>1027</v>
      </c>
      <c r="F52" s="556">
        <v>1</v>
      </c>
      <c r="G52" s="556" t="s">
        <v>235</v>
      </c>
      <c r="H52" s="556">
        <v>81140</v>
      </c>
      <c r="I52" s="550" t="s">
        <v>236</v>
      </c>
      <c r="J52" s="550" t="s">
        <v>3650</v>
      </c>
      <c r="K52" s="550" t="s">
        <v>3468</v>
      </c>
      <c r="L52" s="557" t="s">
        <v>3679</v>
      </c>
      <c r="M52" s="558" t="s">
        <v>3652</v>
      </c>
      <c r="O52" s="558" t="s">
        <v>3680</v>
      </c>
      <c r="P52" s="558" t="s">
        <v>3654</v>
      </c>
      <c r="Q52" s="558" t="s">
        <v>3711</v>
      </c>
      <c r="R52" s="550" t="s">
        <v>3712</v>
      </c>
      <c r="S52" s="550" t="s">
        <v>3713</v>
      </c>
      <c r="T52" s="550" t="s">
        <v>3413</v>
      </c>
      <c r="U52" s="558" t="s">
        <v>3659</v>
      </c>
      <c r="V52" s="560" t="s">
        <v>2434</v>
      </c>
      <c r="W52" s="559" t="s">
        <v>3660</v>
      </c>
      <c r="X52" s="559" t="s">
        <v>3661</v>
      </c>
      <c r="Y52" s="558" t="s">
        <v>3662</v>
      </c>
      <c r="Z52" s="558" t="s">
        <v>3662</v>
      </c>
      <c r="AA52" s="558" t="s">
        <v>671</v>
      </c>
      <c r="AB52" s="558" t="s">
        <v>3663</v>
      </c>
      <c r="AC52" s="558" t="s">
        <v>25</v>
      </c>
      <c r="AD52" s="558" t="s">
        <v>3685</v>
      </c>
      <c r="AE52" s="558" t="s">
        <v>3686</v>
      </c>
      <c r="AF52" s="558" t="s">
        <v>83</v>
      </c>
      <c r="AG52" s="552" t="s">
        <v>83</v>
      </c>
      <c r="AH52" s="558" t="s">
        <v>83</v>
      </c>
    </row>
    <row r="53" spans="1:34" ht="13.2">
      <c r="A53" s="554" t="s">
        <v>3820</v>
      </c>
      <c r="B53" s="553" t="s">
        <v>3819</v>
      </c>
      <c r="C53" s="554">
        <v>232</v>
      </c>
      <c r="D53" s="555" t="s">
        <v>3819</v>
      </c>
      <c r="E53" s="554">
        <v>1625</v>
      </c>
      <c r="F53" s="556">
        <v>2</v>
      </c>
      <c r="G53" s="556" t="s">
        <v>235</v>
      </c>
      <c r="H53" s="556">
        <v>81990</v>
      </c>
      <c r="I53" s="550" t="s">
        <v>236</v>
      </c>
      <c r="J53" s="550" t="s">
        <v>3650</v>
      </c>
      <c r="K53" s="550" t="s">
        <v>3468</v>
      </c>
      <c r="L53" s="557" t="s">
        <v>3679</v>
      </c>
      <c r="M53" s="558" t="s">
        <v>3652</v>
      </c>
      <c r="O53" s="558" t="s">
        <v>3680</v>
      </c>
      <c r="P53" s="558" t="s">
        <v>3654</v>
      </c>
      <c r="Q53" s="558" t="s">
        <v>3681</v>
      </c>
      <c r="R53" s="558" t="s">
        <v>3682</v>
      </c>
      <c r="S53" s="558" t="s">
        <v>3683</v>
      </c>
      <c r="T53" s="558" t="s">
        <v>3684</v>
      </c>
      <c r="U53" s="558" t="s">
        <v>3659</v>
      </c>
      <c r="V53" s="560" t="s">
        <v>2434</v>
      </c>
      <c r="W53" s="559" t="s">
        <v>3660</v>
      </c>
      <c r="X53" s="559" t="s">
        <v>3661</v>
      </c>
      <c r="Y53" s="558" t="s">
        <v>3662</v>
      </c>
      <c r="Z53" s="558" t="s">
        <v>3662</v>
      </c>
      <c r="AA53" s="558" t="s">
        <v>671</v>
      </c>
      <c r="AB53" s="558" t="s">
        <v>3663</v>
      </c>
      <c r="AC53" s="558" t="s">
        <v>25</v>
      </c>
      <c r="AD53" s="558" t="s">
        <v>3685</v>
      </c>
      <c r="AE53" s="558" t="s">
        <v>3686</v>
      </c>
      <c r="AF53" s="558" t="s">
        <v>83</v>
      </c>
      <c r="AG53" s="552" t="s">
        <v>83</v>
      </c>
      <c r="AH53" s="558" t="s">
        <v>83</v>
      </c>
    </row>
    <row r="54" spans="1:34" ht="13.2">
      <c r="A54" s="554" t="s">
        <v>3824</v>
      </c>
      <c r="B54" s="553" t="s">
        <v>3823</v>
      </c>
      <c r="C54" s="554">
        <v>232</v>
      </c>
      <c r="D54" s="555" t="s">
        <v>3823</v>
      </c>
      <c r="E54" s="554">
        <v>352</v>
      </c>
      <c r="F54" s="556">
        <v>1</v>
      </c>
      <c r="G54" s="556" t="s">
        <v>235</v>
      </c>
      <c r="H54" s="556">
        <v>81260</v>
      </c>
      <c r="I54" s="550" t="s">
        <v>236</v>
      </c>
      <c r="J54" s="550" t="s">
        <v>3650</v>
      </c>
      <c r="K54" s="550" t="s">
        <v>3468</v>
      </c>
      <c r="L54" s="557" t="s">
        <v>3651</v>
      </c>
      <c r="M54" s="558" t="s">
        <v>3652</v>
      </c>
      <c r="O54" s="558" t="s">
        <v>3653</v>
      </c>
      <c r="P54" s="558" t="s">
        <v>3654</v>
      </c>
      <c r="Q54" s="550" t="s">
        <v>3655</v>
      </c>
      <c r="R54" s="550" t="s">
        <v>3656</v>
      </c>
      <c r="S54" s="550" t="s">
        <v>3657</v>
      </c>
      <c r="T54" s="550" t="s">
        <v>3658</v>
      </c>
      <c r="U54" s="558" t="s">
        <v>3696</v>
      </c>
      <c r="V54" s="187" t="s">
        <v>2434</v>
      </c>
      <c r="W54" s="559" t="s">
        <v>3697</v>
      </c>
      <c r="X54" s="559" t="s">
        <v>3698</v>
      </c>
      <c r="Y54" s="558" t="s">
        <v>3662</v>
      </c>
      <c r="Z54" s="558" t="s">
        <v>3662</v>
      </c>
      <c r="AA54" s="558" t="s">
        <v>671</v>
      </c>
      <c r="AB54" s="558" t="s">
        <v>3663</v>
      </c>
      <c r="AC54" s="558" t="s">
        <v>3664</v>
      </c>
      <c r="AD54" s="558" t="s">
        <v>3665</v>
      </c>
      <c r="AE54" s="558" t="s">
        <v>3666</v>
      </c>
      <c r="AF54" s="558" t="s">
        <v>83</v>
      </c>
      <c r="AG54" s="552" t="s">
        <v>83</v>
      </c>
      <c r="AH54" s="558" t="s">
        <v>83</v>
      </c>
    </row>
    <row r="55" spans="1:34" ht="30.6">
      <c r="A55" s="554" t="s">
        <v>3826</v>
      </c>
      <c r="B55" s="553" t="s">
        <v>3825</v>
      </c>
      <c r="C55" s="554">
        <v>232</v>
      </c>
      <c r="D55" s="555" t="s">
        <v>3825</v>
      </c>
      <c r="E55" s="554">
        <v>769</v>
      </c>
      <c r="F55" s="556">
        <v>2</v>
      </c>
      <c r="G55" s="556" t="s">
        <v>292</v>
      </c>
      <c r="H55" s="556">
        <v>81580</v>
      </c>
      <c r="I55" s="550" t="s">
        <v>293</v>
      </c>
      <c r="J55" s="550" t="s">
        <v>3650</v>
      </c>
      <c r="K55" s="550" t="s">
        <v>3468</v>
      </c>
      <c r="L55" s="557" t="s">
        <v>3651</v>
      </c>
      <c r="M55" s="558" t="s">
        <v>3670</v>
      </c>
      <c r="O55" s="558" t="s">
        <v>3653</v>
      </c>
      <c r="P55" s="558" t="s">
        <v>3654</v>
      </c>
      <c r="Q55" s="550" t="s">
        <v>3655</v>
      </c>
      <c r="R55" s="550" t="s">
        <v>3656</v>
      </c>
      <c r="S55" s="550" t="s">
        <v>3657</v>
      </c>
      <c r="T55" s="550" t="s">
        <v>3658</v>
      </c>
      <c r="U55" s="558" t="s">
        <v>3688</v>
      </c>
      <c r="V55" s="567" t="s">
        <v>2434</v>
      </c>
      <c r="W55" s="559" t="s">
        <v>3689</v>
      </c>
      <c r="X55" s="559" t="s">
        <v>3690</v>
      </c>
      <c r="Y55" s="558" t="s">
        <v>3662</v>
      </c>
      <c r="Z55" s="558" t="s">
        <v>3662</v>
      </c>
      <c r="AA55" s="558" t="s">
        <v>671</v>
      </c>
      <c r="AB55" s="558" t="s">
        <v>3663</v>
      </c>
      <c r="AC55" s="558" t="s">
        <v>3705</v>
      </c>
      <c r="AD55" s="558" t="s">
        <v>83</v>
      </c>
      <c r="AE55" s="558" t="s">
        <v>83</v>
      </c>
      <c r="AF55" s="558" t="s">
        <v>3827</v>
      </c>
      <c r="AG55" s="552" t="s">
        <v>3828</v>
      </c>
      <c r="AH55" s="552" t="s">
        <v>3829</v>
      </c>
    </row>
    <row r="56" spans="1:34" ht="13.2">
      <c r="A56" s="554" t="s">
        <v>4051</v>
      </c>
      <c r="B56" s="553" t="s">
        <v>4050</v>
      </c>
      <c r="C56" s="554">
        <v>232</v>
      </c>
      <c r="D56" s="555" t="s">
        <v>4050</v>
      </c>
      <c r="E56" s="554">
        <v>209</v>
      </c>
      <c r="F56" s="556">
        <v>1</v>
      </c>
      <c r="G56" s="556" t="s">
        <v>235</v>
      </c>
      <c r="H56" s="556">
        <v>81540</v>
      </c>
      <c r="I56" s="550" t="s">
        <v>236</v>
      </c>
      <c r="J56" s="550" t="s">
        <v>3650</v>
      </c>
      <c r="K56" s="550" t="s">
        <v>3468</v>
      </c>
      <c r="L56" s="557" t="s">
        <v>3651</v>
      </c>
      <c r="M56" s="558" t="s">
        <v>3652</v>
      </c>
      <c r="O56" s="558" t="s">
        <v>3653</v>
      </c>
      <c r="P56" s="558" t="s">
        <v>3654</v>
      </c>
      <c r="Q56" s="550" t="s">
        <v>3655</v>
      </c>
      <c r="R56" s="550" t="s">
        <v>3656</v>
      </c>
      <c r="S56" s="550" t="s">
        <v>3657</v>
      </c>
      <c r="T56" s="550" t="s">
        <v>3658</v>
      </c>
      <c r="U56" s="558" t="s">
        <v>3696</v>
      </c>
      <c r="V56" s="561" t="s">
        <v>2434</v>
      </c>
      <c r="W56" s="559" t="s">
        <v>3697</v>
      </c>
      <c r="X56" s="559" t="s">
        <v>3698</v>
      </c>
      <c r="Y56" s="558" t="s">
        <v>3662</v>
      </c>
      <c r="Z56" s="558" t="s">
        <v>3662</v>
      </c>
      <c r="AA56" s="558" t="s">
        <v>671</v>
      </c>
      <c r="AB56" s="558" t="s">
        <v>3663</v>
      </c>
      <c r="AC56" s="558" t="s">
        <v>3664</v>
      </c>
      <c r="AD56" s="558" t="s">
        <v>3665</v>
      </c>
      <c r="AE56" s="558" t="s">
        <v>3666</v>
      </c>
      <c r="AF56" s="558" t="s">
        <v>83</v>
      </c>
      <c r="AG56" s="552" t="s">
        <v>83</v>
      </c>
      <c r="AH56" s="558" t="s">
        <v>83</v>
      </c>
    </row>
    <row r="57" spans="1:34" ht="13.2">
      <c r="A57" s="554" t="s">
        <v>3830</v>
      </c>
      <c r="B57" s="553" t="s">
        <v>3831</v>
      </c>
      <c r="C57" s="554">
        <v>232</v>
      </c>
      <c r="D57" s="555" t="s">
        <v>3831</v>
      </c>
      <c r="E57" s="554">
        <v>114</v>
      </c>
      <c r="F57" s="556">
        <v>1</v>
      </c>
      <c r="G57" s="556" t="s">
        <v>235</v>
      </c>
      <c r="H57" s="556">
        <v>81140</v>
      </c>
      <c r="I57" s="550" t="s">
        <v>236</v>
      </c>
      <c r="J57" s="550" t="s">
        <v>3650</v>
      </c>
      <c r="K57" s="550" t="s">
        <v>3468</v>
      </c>
      <c r="L57" s="557" t="s">
        <v>3679</v>
      </c>
      <c r="M57" s="558" t="s">
        <v>3652</v>
      </c>
      <c r="O57" s="558" t="s">
        <v>3680</v>
      </c>
      <c r="P57" s="558" t="s">
        <v>3654</v>
      </c>
      <c r="Q57" s="558" t="s">
        <v>3711</v>
      </c>
      <c r="R57" s="550" t="s">
        <v>3712</v>
      </c>
      <c r="S57" s="550" t="s">
        <v>3713</v>
      </c>
      <c r="T57" s="550" t="s">
        <v>3413</v>
      </c>
      <c r="U57" s="558" t="s">
        <v>3696</v>
      </c>
      <c r="V57" s="187" t="s">
        <v>2434</v>
      </c>
      <c r="W57" s="559" t="s">
        <v>3697</v>
      </c>
      <c r="X57" s="559" t="s">
        <v>3698</v>
      </c>
      <c r="Y57" s="558" t="s">
        <v>3662</v>
      </c>
      <c r="Z57" s="558" t="s">
        <v>3662</v>
      </c>
      <c r="AA57" s="558" t="s">
        <v>671</v>
      </c>
      <c r="AB57" s="558" t="s">
        <v>3663</v>
      </c>
      <c r="AC57" s="558" t="s">
        <v>25</v>
      </c>
      <c r="AD57" s="558" t="s">
        <v>3685</v>
      </c>
      <c r="AE57" s="558" t="s">
        <v>3686</v>
      </c>
      <c r="AF57" s="558" t="s">
        <v>83</v>
      </c>
      <c r="AG57" s="552" t="s">
        <v>83</v>
      </c>
      <c r="AH57" s="558" t="s">
        <v>83</v>
      </c>
    </row>
    <row r="58" spans="1:34" ht="13.2">
      <c r="A58" s="554" t="s">
        <v>3833</v>
      </c>
      <c r="B58" s="553" t="s">
        <v>3832</v>
      </c>
      <c r="C58" s="554">
        <v>232</v>
      </c>
      <c r="D58" s="555" t="s">
        <v>3832</v>
      </c>
      <c r="E58" s="554">
        <v>182</v>
      </c>
      <c r="F58" s="556">
        <v>1</v>
      </c>
      <c r="G58" s="556" t="s">
        <v>235</v>
      </c>
      <c r="H58" s="556">
        <v>81570</v>
      </c>
      <c r="I58" s="550" t="s">
        <v>236</v>
      </c>
      <c r="J58" s="550" t="s">
        <v>3650</v>
      </c>
      <c r="K58" s="550" t="s">
        <v>3468</v>
      </c>
      <c r="L58" s="557" t="s">
        <v>3651</v>
      </c>
      <c r="M58" s="558" t="s">
        <v>3652</v>
      </c>
      <c r="O58" s="558" t="s">
        <v>3653</v>
      </c>
      <c r="P58" s="558" t="s">
        <v>3654</v>
      </c>
      <c r="Q58" s="550" t="s">
        <v>3655</v>
      </c>
      <c r="R58" s="550" t="s">
        <v>3656</v>
      </c>
      <c r="S58" s="550" t="s">
        <v>3657</v>
      </c>
      <c r="T58" s="550" t="s">
        <v>3658</v>
      </c>
      <c r="U58" s="558" t="s">
        <v>3659</v>
      </c>
      <c r="V58" s="188" t="s">
        <v>2434</v>
      </c>
      <c r="W58" s="559" t="s">
        <v>3660</v>
      </c>
      <c r="X58" s="559" t="s">
        <v>3661</v>
      </c>
      <c r="Y58" s="558" t="s">
        <v>3662</v>
      </c>
      <c r="Z58" s="558" t="s">
        <v>3662</v>
      </c>
      <c r="AA58" s="558" t="s">
        <v>671</v>
      </c>
      <c r="AB58" s="558" t="s">
        <v>3663</v>
      </c>
      <c r="AC58" s="558" t="s">
        <v>3664</v>
      </c>
      <c r="AD58" s="558" t="s">
        <v>3665</v>
      </c>
      <c r="AE58" s="558" t="s">
        <v>3666</v>
      </c>
      <c r="AF58" s="558" t="s">
        <v>83</v>
      </c>
      <c r="AG58" s="552" t="s">
        <v>83</v>
      </c>
      <c r="AH58" s="558" t="s">
        <v>83</v>
      </c>
    </row>
    <row r="59" spans="1:34" ht="13.2">
      <c r="A59" s="554" t="s">
        <v>3835</v>
      </c>
      <c r="B59" s="553" t="s">
        <v>3834</v>
      </c>
      <c r="C59" s="554">
        <v>232</v>
      </c>
      <c r="D59" s="555" t="s">
        <v>3834</v>
      </c>
      <c r="E59" s="554">
        <v>676</v>
      </c>
      <c r="F59" s="556">
        <v>1</v>
      </c>
      <c r="G59" s="556" t="s">
        <v>235</v>
      </c>
      <c r="H59" s="556">
        <v>81990</v>
      </c>
      <c r="I59" s="550" t="s">
        <v>236</v>
      </c>
      <c r="J59" s="550" t="s">
        <v>3650</v>
      </c>
      <c r="K59" s="550" t="s">
        <v>3468</v>
      </c>
      <c r="L59" s="557" t="s">
        <v>3679</v>
      </c>
      <c r="M59" s="558" t="s">
        <v>3652</v>
      </c>
      <c r="O59" s="558" t="s">
        <v>3680</v>
      </c>
      <c r="P59" s="558" t="s">
        <v>3654</v>
      </c>
      <c r="Q59" s="558" t="s">
        <v>3681</v>
      </c>
      <c r="R59" s="558" t="s">
        <v>3682</v>
      </c>
      <c r="S59" s="558" t="s">
        <v>3683</v>
      </c>
      <c r="T59" s="558" t="s">
        <v>3684</v>
      </c>
      <c r="U59" s="558" t="s">
        <v>3696</v>
      </c>
      <c r="V59" s="187" t="s">
        <v>2434</v>
      </c>
      <c r="W59" s="559" t="s">
        <v>3697</v>
      </c>
      <c r="X59" s="559" t="s">
        <v>3698</v>
      </c>
      <c r="Y59" s="558" t="s">
        <v>3662</v>
      </c>
      <c r="Z59" s="558" t="s">
        <v>3662</v>
      </c>
      <c r="AA59" s="558" t="s">
        <v>671</v>
      </c>
      <c r="AB59" s="558" t="s">
        <v>3663</v>
      </c>
      <c r="AC59" s="558" t="s">
        <v>25</v>
      </c>
      <c r="AD59" s="558" t="s">
        <v>3685</v>
      </c>
      <c r="AE59" s="558" t="s">
        <v>3686</v>
      </c>
      <c r="AF59" s="558" t="s">
        <v>83</v>
      </c>
      <c r="AG59" s="552" t="s">
        <v>83</v>
      </c>
      <c r="AH59" s="558" t="s">
        <v>83</v>
      </c>
    </row>
    <row r="60" spans="1:34" ht="13.2">
      <c r="A60" s="554" t="s">
        <v>3837</v>
      </c>
      <c r="B60" s="553" t="s">
        <v>3836</v>
      </c>
      <c r="C60" s="554">
        <v>232</v>
      </c>
      <c r="D60" s="555" t="s">
        <v>3836</v>
      </c>
      <c r="E60" s="554">
        <v>10231</v>
      </c>
      <c r="F60" s="556">
        <v>2</v>
      </c>
      <c r="G60" s="556" t="s">
        <v>292</v>
      </c>
      <c r="H60" s="556">
        <v>81400</v>
      </c>
      <c r="I60" s="558" t="s">
        <v>3703</v>
      </c>
      <c r="J60" s="550" t="s">
        <v>3650</v>
      </c>
      <c r="K60" s="550" t="s">
        <v>3468</v>
      </c>
      <c r="L60" s="557" t="s">
        <v>3679</v>
      </c>
      <c r="M60" s="558" t="s">
        <v>3704</v>
      </c>
      <c r="O60" s="558" t="s">
        <v>3703</v>
      </c>
      <c r="P60" s="558" t="s">
        <v>3654</v>
      </c>
      <c r="Q60" s="558" t="s">
        <v>3703</v>
      </c>
      <c r="R60" s="558" t="s">
        <v>83</v>
      </c>
      <c r="S60" s="558" t="s">
        <v>83</v>
      </c>
      <c r="T60" s="558" t="s">
        <v>83</v>
      </c>
      <c r="U60" s="558" t="s">
        <v>3688</v>
      </c>
      <c r="V60" s="567" t="s">
        <v>2434</v>
      </c>
      <c r="W60" s="559" t="s">
        <v>3689</v>
      </c>
      <c r="X60" s="559" t="s">
        <v>3690</v>
      </c>
      <c r="Y60" s="558" t="s">
        <v>3662</v>
      </c>
      <c r="Z60" s="558" t="s">
        <v>3662</v>
      </c>
      <c r="AA60" s="558" t="s">
        <v>671</v>
      </c>
      <c r="AB60" s="558" t="s">
        <v>3663</v>
      </c>
      <c r="AC60" s="558" t="s">
        <v>3705</v>
      </c>
      <c r="AD60" s="558" t="s">
        <v>83</v>
      </c>
      <c r="AE60" s="558" t="s">
        <v>83</v>
      </c>
      <c r="AF60" s="558" t="s">
        <v>83</v>
      </c>
      <c r="AG60" s="552" t="s">
        <v>83</v>
      </c>
      <c r="AH60" s="558" t="s">
        <v>83</v>
      </c>
    </row>
    <row r="61" spans="1:34" ht="13.2">
      <c r="A61" s="554" t="s">
        <v>325</v>
      </c>
      <c r="B61" s="553" t="s">
        <v>3838</v>
      </c>
      <c r="C61" s="554">
        <v>232</v>
      </c>
      <c r="D61" s="555" t="s">
        <v>3838</v>
      </c>
      <c r="E61" s="554">
        <v>198</v>
      </c>
      <c r="F61" s="556">
        <v>1</v>
      </c>
      <c r="G61" s="556" t="s">
        <v>235</v>
      </c>
      <c r="H61" s="556">
        <v>81150</v>
      </c>
      <c r="I61" s="550" t="s">
        <v>236</v>
      </c>
      <c r="J61" s="550" t="s">
        <v>3650</v>
      </c>
      <c r="K61" s="550" t="s">
        <v>3468</v>
      </c>
      <c r="L61" s="557" t="s">
        <v>3679</v>
      </c>
      <c r="M61" s="558" t="s">
        <v>3652</v>
      </c>
      <c r="O61" s="558" t="s">
        <v>3680</v>
      </c>
      <c r="P61" s="558" t="s">
        <v>3654</v>
      </c>
      <c r="Q61" s="558" t="s">
        <v>3681</v>
      </c>
      <c r="R61" s="558" t="s">
        <v>3682</v>
      </c>
      <c r="S61" s="558" t="s">
        <v>3683</v>
      </c>
      <c r="T61" s="558" t="s">
        <v>3684</v>
      </c>
      <c r="U61" s="558" t="s">
        <v>3696</v>
      </c>
      <c r="V61" s="187" t="s">
        <v>2434</v>
      </c>
      <c r="W61" s="559" t="s">
        <v>3697</v>
      </c>
      <c r="X61" s="559" t="s">
        <v>3698</v>
      </c>
      <c r="Y61" s="558" t="s">
        <v>3662</v>
      </c>
      <c r="Z61" s="558" t="s">
        <v>3662</v>
      </c>
      <c r="AA61" s="558" t="s">
        <v>671</v>
      </c>
      <c r="AB61" s="558" t="s">
        <v>3663</v>
      </c>
      <c r="AC61" s="558" t="s">
        <v>25</v>
      </c>
      <c r="AD61" s="558" t="s">
        <v>3685</v>
      </c>
      <c r="AE61" s="558" t="s">
        <v>3686</v>
      </c>
      <c r="AF61" s="558" t="s">
        <v>83</v>
      </c>
      <c r="AG61" s="552" t="s">
        <v>83</v>
      </c>
      <c r="AH61" s="558" t="s">
        <v>83</v>
      </c>
    </row>
    <row r="62" spans="1:34" ht="13.2">
      <c r="A62" s="554" t="s">
        <v>3840</v>
      </c>
      <c r="B62" s="553" t="s">
        <v>3839</v>
      </c>
      <c r="C62" s="554">
        <v>232</v>
      </c>
      <c r="D62" s="555" t="s">
        <v>3839</v>
      </c>
      <c r="E62" s="554">
        <v>803</v>
      </c>
      <c r="F62" s="556">
        <v>1</v>
      </c>
      <c r="G62" s="556" t="s">
        <v>235</v>
      </c>
      <c r="H62" s="556">
        <v>81260</v>
      </c>
      <c r="I62" s="550" t="s">
        <v>236</v>
      </c>
      <c r="J62" s="550" t="s">
        <v>3650</v>
      </c>
      <c r="K62" s="550" t="s">
        <v>3468</v>
      </c>
      <c r="L62" s="557" t="s">
        <v>3651</v>
      </c>
      <c r="M62" s="558" t="s">
        <v>3652</v>
      </c>
      <c r="O62" s="558" t="s">
        <v>3653</v>
      </c>
      <c r="P62" s="558" t="s">
        <v>3654</v>
      </c>
      <c r="Q62" s="558" t="s">
        <v>3754</v>
      </c>
      <c r="R62" s="558" t="s">
        <v>3755</v>
      </c>
      <c r="S62" s="558" t="s">
        <v>3756</v>
      </c>
      <c r="U62" s="558" t="s">
        <v>3696</v>
      </c>
      <c r="V62" s="187" t="s">
        <v>2434</v>
      </c>
      <c r="W62" s="559" t="s">
        <v>3697</v>
      </c>
      <c r="X62" s="559" t="s">
        <v>3698</v>
      </c>
      <c r="Y62" s="558" t="s">
        <v>3662</v>
      </c>
      <c r="Z62" s="558" t="s">
        <v>3662</v>
      </c>
      <c r="AA62" s="558" t="s">
        <v>671</v>
      </c>
      <c r="AB62" s="558" t="s">
        <v>3663</v>
      </c>
      <c r="AC62" s="558" t="s">
        <v>3664</v>
      </c>
      <c r="AD62" s="558" t="s">
        <v>3665</v>
      </c>
      <c r="AE62" s="558" t="s">
        <v>3666</v>
      </c>
      <c r="AF62" s="558" t="s">
        <v>83</v>
      </c>
      <c r="AG62" s="552" t="s">
        <v>83</v>
      </c>
      <c r="AH62" s="558" t="s">
        <v>83</v>
      </c>
    </row>
    <row r="63" spans="1:34" ht="13.2">
      <c r="A63" s="554" t="s">
        <v>3842</v>
      </c>
      <c r="B63" s="553" t="s">
        <v>3841</v>
      </c>
      <c r="C63" s="554">
        <v>232</v>
      </c>
      <c r="D63" s="555" t="s">
        <v>3841</v>
      </c>
      <c r="E63" s="554">
        <v>1618</v>
      </c>
      <c r="F63" s="556">
        <v>1</v>
      </c>
      <c r="G63" s="556" t="s">
        <v>235</v>
      </c>
      <c r="H63" s="556">
        <v>81150</v>
      </c>
      <c r="I63" s="550" t="s">
        <v>236</v>
      </c>
      <c r="J63" s="550" t="s">
        <v>3650</v>
      </c>
      <c r="K63" s="550" t="s">
        <v>3468</v>
      </c>
      <c r="L63" s="557" t="s">
        <v>3679</v>
      </c>
      <c r="M63" s="558" t="s">
        <v>3652</v>
      </c>
      <c r="O63" s="558" t="s">
        <v>3680</v>
      </c>
      <c r="P63" s="558" t="s">
        <v>3654</v>
      </c>
      <c r="Q63" s="558" t="s">
        <v>3681</v>
      </c>
      <c r="R63" s="558" t="s">
        <v>3682</v>
      </c>
      <c r="S63" s="558" t="s">
        <v>3683</v>
      </c>
      <c r="T63" s="558" t="s">
        <v>3684</v>
      </c>
      <c r="U63" s="558" t="s">
        <v>3659</v>
      </c>
      <c r="V63" s="188" t="s">
        <v>2434</v>
      </c>
      <c r="W63" s="559" t="s">
        <v>3660</v>
      </c>
      <c r="X63" s="559" t="s">
        <v>3661</v>
      </c>
      <c r="Y63" s="558" t="s">
        <v>3662</v>
      </c>
      <c r="Z63" s="558" t="s">
        <v>3662</v>
      </c>
      <c r="AA63" s="558" t="s">
        <v>671</v>
      </c>
      <c r="AB63" s="558" t="s">
        <v>3663</v>
      </c>
      <c r="AC63" s="558" t="s">
        <v>25</v>
      </c>
      <c r="AD63" s="558" t="s">
        <v>3685</v>
      </c>
      <c r="AE63" s="558" t="s">
        <v>3686</v>
      </c>
      <c r="AF63" s="558" t="s">
        <v>83</v>
      </c>
      <c r="AG63" s="552" t="s">
        <v>83</v>
      </c>
      <c r="AH63" s="558" t="s">
        <v>83</v>
      </c>
    </row>
    <row r="64" spans="1:34" ht="13.2">
      <c r="A64" s="554" t="s">
        <v>3844</v>
      </c>
      <c r="B64" s="553" t="s">
        <v>3843</v>
      </c>
      <c r="C64" s="554">
        <v>232</v>
      </c>
      <c r="D64" s="555" t="s">
        <v>3843</v>
      </c>
      <c r="E64" s="554">
        <v>895</v>
      </c>
      <c r="F64" s="556">
        <v>1</v>
      </c>
      <c r="G64" s="556" t="s">
        <v>235</v>
      </c>
      <c r="H64" s="556">
        <v>81140</v>
      </c>
      <c r="I64" s="550" t="s">
        <v>236</v>
      </c>
      <c r="J64" s="550" t="s">
        <v>3650</v>
      </c>
      <c r="K64" s="550" t="s">
        <v>3468</v>
      </c>
      <c r="L64" s="557" t="s">
        <v>3679</v>
      </c>
      <c r="M64" s="558" t="s">
        <v>3652</v>
      </c>
      <c r="O64" s="558" t="s">
        <v>3680</v>
      </c>
      <c r="P64" s="558" t="s">
        <v>3654</v>
      </c>
      <c r="Q64" s="558" t="s">
        <v>3711</v>
      </c>
      <c r="R64" s="550" t="s">
        <v>3712</v>
      </c>
      <c r="S64" s="550" t="s">
        <v>3713</v>
      </c>
      <c r="T64" s="550" t="s">
        <v>3413</v>
      </c>
      <c r="U64" s="558" t="s">
        <v>3696</v>
      </c>
      <c r="V64" s="187" t="s">
        <v>2434</v>
      </c>
      <c r="W64" s="559" t="s">
        <v>3697</v>
      </c>
      <c r="X64" s="559" t="s">
        <v>3698</v>
      </c>
      <c r="Y64" s="558" t="s">
        <v>3662</v>
      </c>
      <c r="Z64" s="558" t="s">
        <v>3662</v>
      </c>
      <c r="AA64" s="558" t="s">
        <v>671</v>
      </c>
      <c r="AB64" s="558" t="s">
        <v>3663</v>
      </c>
      <c r="AC64" s="558" t="s">
        <v>25</v>
      </c>
      <c r="AD64" s="558" t="s">
        <v>3685</v>
      </c>
      <c r="AE64" s="558" t="s">
        <v>3686</v>
      </c>
      <c r="AF64" s="558" t="s">
        <v>83</v>
      </c>
      <c r="AG64" s="552" t="s">
        <v>83</v>
      </c>
      <c r="AH64" s="558" t="s">
        <v>83</v>
      </c>
    </row>
    <row r="65" spans="1:34" ht="31.2">
      <c r="A65" s="554" t="s">
        <v>3846</v>
      </c>
      <c r="B65" s="553" t="s">
        <v>3845</v>
      </c>
      <c r="C65" s="554">
        <v>232</v>
      </c>
      <c r="D65" s="555" t="s">
        <v>3845</v>
      </c>
      <c r="E65" s="554">
        <v>43259</v>
      </c>
      <c r="F65" s="556">
        <v>2</v>
      </c>
      <c r="G65" s="556" t="s">
        <v>292</v>
      </c>
      <c r="H65" s="556">
        <v>81100</v>
      </c>
      <c r="I65" s="550" t="s">
        <v>293</v>
      </c>
      <c r="J65" s="550" t="s">
        <v>3650</v>
      </c>
      <c r="K65" s="550" t="s">
        <v>3468</v>
      </c>
      <c r="L65" s="557" t="s">
        <v>3651</v>
      </c>
      <c r="M65" s="558" t="s">
        <v>3670</v>
      </c>
      <c r="O65" s="558" t="s">
        <v>3653</v>
      </c>
      <c r="P65" s="558" t="s">
        <v>3654</v>
      </c>
      <c r="Q65" s="550" t="s">
        <v>3655</v>
      </c>
      <c r="R65" s="550" t="s">
        <v>3656</v>
      </c>
      <c r="S65" s="550" t="s">
        <v>3657</v>
      </c>
      <c r="T65" s="550" t="s">
        <v>3658</v>
      </c>
      <c r="U65" s="558" t="s">
        <v>3671</v>
      </c>
      <c r="V65" s="191" t="s">
        <v>2907</v>
      </c>
      <c r="W65" s="559" t="s">
        <v>3672</v>
      </c>
      <c r="X65" s="559" t="s">
        <v>3673</v>
      </c>
      <c r="Y65" s="558" t="s">
        <v>251</v>
      </c>
      <c r="Z65" s="558" t="s">
        <v>251</v>
      </c>
      <c r="AA65" s="558" t="s">
        <v>251</v>
      </c>
      <c r="AB65" s="558" t="s">
        <v>3663</v>
      </c>
      <c r="AC65" s="558" t="s">
        <v>3664</v>
      </c>
      <c r="AD65" s="558" t="s">
        <v>3665</v>
      </c>
      <c r="AE65" s="558" t="s">
        <v>3666</v>
      </c>
      <c r="AF65" s="558" t="s">
        <v>3847</v>
      </c>
      <c r="AG65" s="552" t="s">
        <v>3848</v>
      </c>
      <c r="AH65" s="552" t="s">
        <v>3849</v>
      </c>
    </row>
    <row r="66" spans="1:34" ht="13.2">
      <c r="A66" s="554" t="s">
        <v>3851</v>
      </c>
      <c r="B66" s="553" t="s">
        <v>3850</v>
      </c>
      <c r="C66" s="554">
        <v>232</v>
      </c>
      <c r="D66" s="555" t="s">
        <v>3850</v>
      </c>
      <c r="E66" s="554">
        <v>297</v>
      </c>
      <c r="F66" s="556">
        <v>1</v>
      </c>
      <c r="G66" s="556" t="s">
        <v>235</v>
      </c>
      <c r="H66" s="556">
        <v>81200</v>
      </c>
      <c r="I66" s="550" t="s">
        <v>236</v>
      </c>
      <c r="J66" s="550" t="s">
        <v>3650</v>
      </c>
      <c r="K66" s="550" t="s">
        <v>3468</v>
      </c>
      <c r="L66" s="557" t="s">
        <v>3651</v>
      </c>
      <c r="M66" s="558" t="s">
        <v>3652</v>
      </c>
      <c r="O66" s="558" t="s">
        <v>3653</v>
      </c>
      <c r="P66" s="558" t="s">
        <v>3654</v>
      </c>
      <c r="Q66" s="550" t="s">
        <v>3655</v>
      </c>
      <c r="R66" s="550" t="s">
        <v>3656</v>
      </c>
      <c r="S66" s="550" t="s">
        <v>3657</v>
      </c>
      <c r="T66" s="550" t="s">
        <v>3658</v>
      </c>
      <c r="U66" s="558" t="s">
        <v>3671</v>
      </c>
      <c r="V66" s="191" t="s">
        <v>2907</v>
      </c>
      <c r="W66" s="559" t="s">
        <v>3672</v>
      </c>
      <c r="X66" s="559" t="s">
        <v>3673</v>
      </c>
      <c r="Y66" s="558" t="s">
        <v>3662</v>
      </c>
      <c r="Z66" s="558" t="s">
        <v>3662</v>
      </c>
      <c r="AA66" s="558" t="s">
        <v>671</v>
      </c>
      <c r="AB66" s="558" t="s">
        <v>3663</v>
      </c>
      <c r="AC66" s="558" t="s">
        <v>3664</v>
      </c>
      <c r="AD66" s="558" t="s">
        <v>3665</v>
      </c>
      <c r="AE66" s="558" t="s">
        <v>3666</v>
      </c>
      <c r="AF66" s="558" t="s">
        <v>83</v>
      </c>
      <c r="AG66" s="552" t="s">
        <v>83</v>
      </c>
      <c r="AH66" s="558" t="s">
        <v>83</v>
      </c>
    </row>
    <row r="67" spans="1:34" ht="13.2">
      <c r="A67" s="554" t="s">
        <v>3853</v>
      </c>
      <c r="B67" s="553" t="s">
        <v>3852</v>
      </c>
      <c r="C67" s="554">
        <v>232</v>
      </c>
      <c r="D67" s="555" t="s">
        <v>3852</v>
      </c>
      <c r="E67" s="554">
        <v>451</v>
      </c>
      <c r="F67" s="556">
        <v>1</v>
      </c>
      <c r="G67" s="556" t="s">
        <v>235</v>
      </c>
      <c r="H67" s="556">
        <v>81150</v>
      </c>
      <c r="I67" s="550" t="s">
        <v>236</v>
      </c>
      <c r="J67" s="550" t="s">
        <v>3650</v>
      </c>
      <c r="K67" s="550" t="s">
        <v>3468</v>
      </c>
      <c r="L67" s="557" t="s">
        <v>3679</v>
      </c>
      <c r="M67" s="558" t="s">
        <v>3652</v>
      </c>
      <c r="O67" s="558" t="s">
        <v>3680</v>
      </c>
      <c r="P67" s="558" t="s">
        <v>3654</v>
      </c>
      <c r="Q67" s="558" t="s">
        <v>3681</v>
      </c>
      <c r="R67" s="558" t="s">
        <v>3682</v>
      </c>
      <c r="S67" s="558" t="s">
        <v>3683</v>
      </c>
      <c r="T67" s="558" t="s">
        <v>3684</v>
      </c>
      <c r="U67" s="558" t="s">
        <v>3696</v>
      </c>
      <c r="V67" s="187" t="s">
        <v>2434</v>
      </c>
      <c r="W67" s="559" t="s">
        <v>3697</v>
      </c>
      <c r="X67" s="559" t="s">
        <v>3698</v>
      </c>
      <c r="Y67" s="558" t="s">
        <v>3662</v>
      </c>
      <c r="Z67" s="558" t="s">
        <v>3662</v>
      </c>
      <c r="AA67" s="558" t="s">
        <v>671</v>
      </c>
      <c r="AB67" s="558" t="s">
        <v>3663</v>
      </c>
      <c r="AC67" s="558" t="s">
        <v>25</v>
      </c>
      <c r="AD67" s="558" t="s">
        <v>3685</v>
      </c>
      <c r="AE67" s="558" t="s">
        <v>3686</v>
      </c>
      <c r="AF67" s="558" t="s">
        <v>83</v>
      </c>
      <c r="AG67" s="552" t="s">
        <v>83</v>
      </c>
      <c r="AH67" s="558" t="s">
        <v>83</v>
      </c>
    </row>
    <row r="68" spans="1:34" ht="13.2">
      <c r="A68" s="554" t="s">
        <v>3855</v>
      </c>
      <c r="B68" s="553" t="s">
        <v>3854</v>
      </c>
      <c r="C68" s="554">
        <v>232</v>
      </c>
      <c r="D68" s="555" t="s">
        <v>3854</v>
      </c>
      <c r="E68" s="554">
        <v>125</v>
      </c>
      <c r="F68" s="556">
        <v>1</v>
      </c>
      <c r="G68" s="556" t="s">
        <v>292</v>
      </c>
      <c r="H68" s="556">
        <v>81640</v>
      </c>
      <c r="I68" s="558" t="s">
        <v>3703</v>
      </c>
      <c r="J68" s="550" t="s">
        <v>3650</v>
      </c>
      <c r="K68" s="550" t="s">
        <v>3468</v>
      </c>
      <c r="L68" s="557" t="s">
        <v>3679</v>
      </c>
      <c r="M68" s="558" t="s">
        <v>3704</v>
      </c>
      <c r="O68" s="558" t="s">
        <v>3703</v>
      </c>
      <c r="P68" s="558" t="s">
        <v>3654</v>
      </c>
      <c r="Q68" s="558" t="s">
        <v>3703</v>
      </c>
      <c r="R68" s="558" t="s">
        <v>83</v>
      </c>
      <c r="S68" s="558" t="s">
        <v>83</v>
      </c>
      <c r="T68" s="558" t="s">
        <v>83</v>
      </c>
      <c r="U68" s="558" t="s">
        <v>3688</v>
      </c>
      <c r="V68" s="142" t="s">
        <v>2434</v>
      </c>
      <c r="W68" s="559" t="s">
        <v>3689</v>
      </c>
      <c r="X68" s="559" t="s">
        <v>3690</v>
      </c>
      <c r="Y68" s="558" t="s">
        <v>3662</v>
      </c>
      <c r="Z68" s="558" t="s">
        <v>3662</v>
      </c>
      <c r="AA68" s="558" t="s">
        <v>671</v>
      </c>
      <c r="AB68" s="558" t="s">
        <v>3663</v>
      </c>
      <c r="AC68" s="558" t="s">
        <v>3705</v>
      </c>
      <c r="AD68" s="558" t="s">
        <v>83</v>
      </c>
      <c r="AE68" s="558" t="s">
        <v>83</v>
      </c>
      <c r="AF68" s="558" t="s">
        <v>83</v>
      </c>
      <c r="AG68" s="552" t="s">
        <v>83</v>
      </c>
      <c r="AH68" s="558" t="s">
        <v>83</v>
      </c>
    </row>
    <row r="69" spans="1:34" ht="13.2">
      <c r="A69" s="554" t="s">
        <v>3857</v>
      </c>
      <c r="B69" s="553" t="s">
        <v>3856</v>
      </c>
      <c r="C69" s="554">
        <v>232</v>
      </c>
      <c r="D69" s="555" t="s">
        <v>3856</v>
      </c>
      <c r="E69" s="554">
        <v>996</v>
      </c>
      <c r="F69" s="556">
        <v>1</v>
      </c>
      <c r="G69" s="556" t="s">
        <v>235</v>
      </c>
      <c r="H69" s="556">
        <v>81170</v>
      </c>
      <c r="I69" s="550" t="s">
        <v>236</v>
      </c>
      <c r="J69" s="550" t="s">
        <v>3650</v>
      </c>
      <c r="K69" s="550" t="s">
        <v>3468</v>
      </c>
      <c r="L69" s="557" t="s">
        <v>3679</v>
      </c>
      <c r="M69" s="558" t="s">
        <v>3652</v>
      </c>
      <c r="O69" s="558" t="s">
        <v>3680</v>
      </c>
      <c r="P69" s="558" t="s">
        <v>3654</v>
      </c>
      <c r="Q69" s="558" t="s">
        <v>3711</v>
      </c>
      <c r="R69" s="550" t="s">
        <v>3712</v>
      </c>
      <c r="S69" s="550" t="s">
        <v>3713</v>
      </c>
      <c r="T69" s="550" t="s">
        <v>3413</v>
      </c>
      <c r="U69" s="558" t="s">
        <v>3696</v>
      </c>
      <c r="V69" s="187" t="s">
        <v>2434</v>
      </c>
      <c r="W69" s="559" t="s">
        <v>3697</v>
      </c>
      <c r="X69" s="559" t="s">
        <v>3698</v>
      </c>
      <c r="Y69" s="558" t="s">
        <v>3662</v>
      </c>
      <c r="Z69" s="558" t="s">
        <v>3662</v>
      </c>
      <c r="AA69" s="558" t="s">
        <v>671</v>
      </c>
      <c r="AB69" s="558" t="s">
        <v>3663</v>
      </c>
      <c r="AC69" s="558" t="s">
        <v>25</v>
      </c>
      <c r="AD69" s="558" t="s">
        <v>3685</v>
      </c>
      <c r="AE69" s="558" t="s">
        <v>3686</v>
      </c>
      <c r="AF69" s="558" t="s">
        <v>83</v>
      </c>
      <c r="AG69" s="552" t="s">
        <v>83</v>
      </c>
      <c r="AH69" s="558" t="s">
        <v>83</v>
      </c>
    </row>
    <row r="70" spans="1:34" ht="31.2">
      <c r="A70" s="554" t="s">
        <v>3859</v>
      </c>
      <c r="B70" s="553" t="s">
        <v>3858</v>
      </c>
      <c r="C70" s="554">
        <v>232</v>
      </c>
      <c r="D70" s="555" t="s">
        <v>3858</v>
      </c>
      <c r="E70" s="554">
        <v>2381</v>
      </c>
      <c r="F70" s="556">
        <v>1</v>
      </c>
      <c r="G70" s="556" t="s">
        <v>292</v>
      </c>
      <c r="H70" s="556">
        <v>81800</v>
      </c>
      <c r="I70" s="550" t="s">
        <v>293</v>
      </c>
      <c r="J70" s="550" t="s">
        <v>3650</v>
      </c>
      <c r="K70" s="550" t="s">
        <v>3468</v>
      </c>
      <c r="L70" s="557" t="s">
        <v>3679</v>
      </c>
      <c r="M70" s="558" t="s">
        <v>3670</v>
      </c>
      <c r="O70" s="558" t="s">
        <v>3680</v>
      </c>
      <c r="P70" s="558" t="s">
        <v>3654</v>
      </c>
      <c r="Q70" s="558" t="s">
        <v>3742</v>
      </c>
      <c r="R70" s="550" t="s">
        <v>3712</v>
      </c>
      <c r="S70" s="550" t="s">
        <v>3743</v>
      </c>
      <c r="T70" s="550" t="s">
        <v>3744</v>
      </c>
      <c r="U70" s="558" t="s">
        <v>3696</v>
      </c>
      <c r="V70" s="187" t="s">
        <v>2434</v>
      </c>
      <c r="W70" s="559" t="s">
        <v>3697</v>
      </c>
      <c r="X70" s="559" t="s">
        <v>3698</v>
      </c>
      <c r="Y70" s="558" t="s">
        <v>251</v>
      </c>
      <c r="Z70" s="558" t="s">
        <v>251</v>
      </c>
      <c r="AA70" s="558" t="s">
        <v>251</v>
      </c>
      <c r="AB70" s="558" t="s">
        <v>3663</v>
      </c>
      <c r="AC70" s="558" t="s">
        <v>25</v>
      </c>
      <c r="AD70" s="558" t="s">
        <v>3685</v>
      </c>
      <c r="AE70" s="558" t="s">
        <v>3686</v>
      </c>
      <c r="AF70" s="558" t="s">
        <v>3860</v>
      </c>
      <c r="AG70" s="552" t="s">
        <v>3861</v>
      </c>
      <c r="AH70" s="552" t="s">
        <v>3862</v>
      </c>
    </row>
    <row r="71" spans="1:34" ht="13.2">
      <c r="A71" s="554" t="s">
        <v>3864</v>
      </c>
      <c r="B71" s="553" t="s">
        <v>3863</v>
      </c>
      <c r="C71" s="554">
        <v>232</v>
      </c>
      <c r="D71" s="555" t="s">
        <v>3863</v>
      </c>
      <c r="E71" s="554">
        <v>79</v>
      </c>
      <c r="F71" s="556">
        <v>1</v>
      </c>
      <c r="G71" s="556" t="s">
        <v>235</v>
      </c>
      <c r="H71" s="556">
        <v>81340</v>
      </c>
      <c r="I71" s="550" t="s">
        <v>236</v>
      </c>
      <c r="J71" s="550" t="s">
        <v>3650</v>
      </c>
      <c r="K71" s="550" t="s">
        <v>3468</v>
      </c>
      <c r="L71" s="557" t="s">
        <v>3679</v>
      </c>
      <c r="M71" s="558" t="s">
        <v>3652</v>
      </c>
      <c r="O71" s="558" t="s">
        <v>3680</v>
      </c>
      <c r="P71" s="558" t="s">
        <v>3654</v>
      </c>
      <c r="Q71" s="558" t="s">
        <v>3681</v>
      </c>
      <c r="R71" s="558" t="s">
        <v>3682</v>
      </c>
      <c r="S71" s="558" t="s">
        <v>3683</v>
      </c>
      <c r="T71" s="558" t="s">
        <v>3684</v>
      </c>
      <c r="U71" s="558" t="s">
        <v>3659</v>
      </c>
      <c r="V71" s="188" t="s">
        <v>2434</v>
      </c>
      <c r="W71" s="559" t="s">
        <v>3660</v>
      </c>
      <c r="X71" s="559" t="s">
        <v>3661</v>
      </c>
      <c r="Y71" s="558" t="s">
        <v>3662</v>
      </c>
      <c r="Z71" s="558" t="s">
        <v>3662</v>
      </c>
      <c r="AA71" s="558" t="s">
        <v>671</v>
      </c>
      <c r="AB71" s="558" t="s">
        <v>3663</v>
      </c>
      <c r="AC71" s="558" t="s">
        <v>25</v>
      </c>
      <c r="AD71" s="558" t="s">
        <v>3685</v>
      </c>
      <c r="AE71" s="558" t="s">
        <v>3686</v>
      </c>
      <c r="AF71" s="558" t="s">
        <v>83</v>
      </c>
      <c r="AG71" s="552" t="s">
        <v>83</v>
      </c>
      <c r="AH71" s="558" t="s">
        <v>83</v>
      </c>
    </row>
    <row r="72" spans="1:34" ht="13.2">
      <c r="A72" s="554" t="s">
        <v>3865</v>
      </c>
      <c r="B72" s="553" t="s">
        <v>3866</v>
      </c>
      <c r="C72" s="554">
        <v>232</v>
      </c>
      <c r="D72" s="555" t="s">
        <v>3866</v>
      </c>
      <c r="E72" s="554">
        <v>121</v>
      </c>
      <c r="F72" s="556">
        <v>1</v>
      </c>
      <c r="G72" s="556" t="s">
        <v>292</v>
      </c>
      <c r="H72" s="556">
        <v>81350</v>
      </c>
      <c r="I72" s="558" t="s">
        <v>3703</v>
      </c>
      <c r="J72" s="550" t="s">
        <v>3650</v>
      </c>
      <c r="K72" s="550" t="s">
        <v>3468</v>
      </c>
      <c r="L72" s="557" t="s">
        <v>3679</v>
      </c>
      <c r="M72" s="558" t="s">
        <v>3704</v>
      </c>
      <c r="O72" s="558" t="s">
        <v>3703</v>
      </c>
      <c r="P72" s="558" t="s">
        <v>3654</v>
      </c>
      <c r="Q72" s="558" t="s">
        <v>3703</v>
      </c>
      <c r="R72" s="558" t="s">
        <v>83</v>
      </c>
      <c r="S72" s="558" t="s">
        <v>83</v>
      </c>
      <c r="T72" s="558" t="s">
        <v>83</v>
      </c>
      <c r="U72" s="558" t="s">
        <v>3688</v>
      </c>
      <c r="V72" s="142" t="s">
        <v>2434</v>
      </c>
      <c r="W72" s="559" t="s">
        <v>3689</v>
      </c>
      <c r="X72" s="559" t="s">
        <v>3690</v>
      </c>
      <c r="Y72" s="558" t="s">
        <v>3662</v>
      </c>
      <c r="Z72" s="558" t="s">
        <v>3662</v>
      </c>
      <c r="AA72" s="558" t="s">
        <v>671</v>
      </c>
      <c r="AB72" s="558" t="s">
        <v>3663</v>
      </c>
      <c r="AC72" s="558" t="s">
        <v>3705</v>
      </c>
      <c r="AD72" s="558" t="s">
        <v>83</v>
      </c>
      <c r="AE72" s="558" t="s">
        <v>83</v>
      </c>
      <c r="AF72" s="558" t="s">
        <v>83</v>
      </c>
      <c r="AG72" s="552" t="s">
        <v>83</v>
      </c>
      <c r="AH72" s="558" t="s">
        <v>83</v>
      </c>
    </row>
    <row r="73" spans="1:34" ht="13.2">
      <c r="A73" s="554" t="s">
        <v>3868</v>
      </c>
      <c r="B73" s="553" t="s">
        <v>3867</v>
      </c>
      <c r="C73" s="554">
        <v>232</v>
      </c>
      <c r="D73" s="555" t="s">
        <v>3867</v>
      </c>
      <c r="E73" s="554">
        <v>175</v>
      </c>
      <c r="F73" s="556">
        <v>1</v>
      </c>
      <c r="G73" s="556" t="s">
        <v>235</v>
      </c>
      <c r="H73" s="556">
        <v>81350</v>
      </c>
      <c r="I73" s="550" t="s">
        <v>236</v>
      </c>
      <c r="J73" s="550" t="s">
        <v>3650</v>
      </c>
      <c r="K73" s="550" t="s">
        <v>3468</v>
      </c>
      <c r="L73" s="557" t="s">
        <v>3679</v>
      </c>
      <c r="M73" s="558" t="s">
        <v>3652</v>
      </c>
      <c r="O73" s="558" t="s">
        <v>3680</v>
      </c>
      <c r="P73" s="558" t="s">
        <v>3654</v>
      </c>
      <c r="Q73" s="558" t="s">
        <v>3681</v>
      </c>
      <c r="R73" s="558" t="s">
        <v>3682</v>
      </c>
      <c r="S73" s="558" t="s">
        <v>3683</v>
      </c>
      <c r="T73" s="558" t="s">
        <v>3684</v>
      </c>
      <c r="U73" s="558" t="s">
        <v>3659</v>
      </c>
      <c r="V73" s="188" t="s">
        <v>2434</v>
      </c>
      <c r="W73" s="559" t="s">
        <v>3660</v>
      </c>
      <c r="X73" s="559" t="s">
        <v>3661</v>
      </c>
      <c r="Y73" s="558" t="s">
        <v>3662</v>
      </c>
      <c r="Z73" s="558" t="s">
        <v>3662</v>
      </c>
      <c r="AA73" s="558" t="s">
        <v>671</v>
      </c>
      <c r="AB73" s="558" t="s">
        <v>3663</v>
      </c>
      <c r="AC73" s="558" t="s">
        <v>25</v>
      </c>
      <c r="AD73" s="558" t="s">
        <v>3685</v>
      </c>
      <c r="AE73" s="558" t="s">
        <v>3686</v>
      </c>
      <c r="AF73" s="558" t="s">
        <v>83</v>
      </c>
      <c r="AG73" s="552" t="s">
        <v>83</v>
      </c>
      <c r="AH73" s="558" t="s">
        <v>83</v>
      </c>
    </row>
    <row r="74" spans="1:34" ht="13.2">
      <c r="A74" s="554" t="s">
        <v>3870</v>
      </c>
      <c r="B74" s="553" t="s">
        <v>3869</v>
      </c>
      <c r="C74" s="554">
        <v>232</v>
      </c>
      <c r="D74" s="555" t="s">
        <v>3869</v>
      </c>
      <c r="E74" s="554">
        <v>1492</v>
      </c>
      <c r="F74" s="556">
        <v>2</v>
      </c>
      <c r="G74" s="556" t="s">
        <v>235</v>
      </c>
      <c r="H74" s="556">
        <v>81990</v>
      </c>
      <c r="I74" s="550" t="s">
        <v>236</v>
      </c>
      <c r="J74" s="550" t="s">
        <v>3650</v>
      </c>
      <c r="K74" s="550" t="s">
        <v>3468</v>
      </c>
      <c r="L74" s="557" t="s">
        <v>3679</v>
      </c>
      <c r="M74" s="558" t="s">
        <v>3652</v>
      </c>
      <c r="O74" s="558" t="s">
        <v>3680</v>
      </c>
      <c r="P74" s="558" t="s">
        <v>3654</v>
      </c>
      <c r="Q74" s="558" t="s">
        <v>3681</v>
      </c>
      <c r="R74" s="558" t="s">
        <v>3682</v>
      </c>
      <c r="S74" s="558" t="s">
        <v>3683</v>
      </c>
      <c r="T74" s="558" t="s">
        <v>3684</v>
      </c>
      <c r="U74" s="558" t="s">
        <v>3659</v>
      </c>
      <c r="V74" s="188" t="s">
        <v>2434</v>
      </c>
      <c r="W74" s="559" t="s">
        <v>3660</v>
      </c>
      <c r="X74" s="559" t="s">
        <v>3661</v>
      </c>
      <c r="Y74" s="558" t="s">
        <v>3662</v>
      </c>
      <c r="Z74" s="558" t="s">
        <v>3662</v>
      </c>
      <c r="AA74" s="558" t="s">
        <v>671</v>
      </c>
      <c r="AB74" s="558" t="s">
        <v>3663</v>
      </c>
      <c r="AC74" s="558" t="s">
        <v>25</v>
      </c>
      <c r="AD74" s="558" t="s">
        <v>3685</v>
      </c>
      <c r="AE74" s="558" t="s">
        <v>3686</v>
      </c>
      <c r="AF74" s="558" t="s">
        <v>83</v>
      </c>
      <c r="AG74" s="552" t="s">
        <v>83</v>
      </c>
      <c r="AH74" s="558" t="s">
        <v>83</v>
      </c>
    </row>
    <row r="75" spans="1:34" ht="13.2">
      <c r="A75" s="554" t="s">
        <v>3872</v>
      </c>
      <c r="B75" s="553" t="s">
        <v>3871</v>
      </c>
      <c r="C75" s="554">
        <v>232</v>
      </c>
      <c r="D75" s="555" t="s">
        <v>3871</v>
      </c>
      <c r="E75" s="554">
        <v>436</v>
      </c>
      <c r="F75" s="556">
        <v>1</v>
      </c>
      <c r="G75" s="556" t="s">
        <v>235</v>
      </c>
      <c r="H75" s="556">
        <v>81570</v>
      </c>
      <c r="I75" s="550" t="s">
        <v>236</v>
      </c>
      <c r="J75" s="550" t="s">
        <v>3650</v>
      </c>
      <c r="K75" s="550" t="s">
        <v>3468</v>
      </c>
      <c r="L75" s="557" t="s">
        <v>3651</v>
      </c>
      <c r="M75" s="558" t="s">
        <v>3652</v>
      </c>
      <c r="O75" s="558" t="s">
        <v>3653</v>
      </c>
      <c r="P75" s="558" t="s">
        <v>3654</v>
      </c>
      <c r="Q75" s="550" t="s">
        <v>3655</v>
      </c>
      <c r="R75" s="550" t="s">
        <v>3656</v>
      </c>
      <c r="S75" s="550" t="s">
        <v>3657</v>
      </c>
      <c r="T75" s="550" t="s">
        <v>3658</v>
      </c>
      <c r="U75" s="558" t="s">
        <v>3659</v>
      </c>
      <c r="V75" s="188" t="s">
        <v>2434</v>
      </c>
      <c r="W75" s="559" t="s">
        <v>3660</v>
      </c>
      <c r="X75" s="559" t="s">
        <v>3661</v>
      </c>
      <c r="Y75" s="558" t="s">
        <v>3662</v>
      </c>
      <c r="Z75" s="558" t="s">
        <v>3662</v>
      </c>
      <c r="AA75" s="558" t="s">
        <v>671</v>
      </c>
      <c r="AB75" s="558" t="s">
        <v>3663</v>
      </c>
      <c r="AC75" s="558" t="s">
        <v>3664</v>
      </c>
      <c r="AD75" s="558" t="s">
        <v>3665</v>
      </c>
      <c r="AE75" s="558" t="s">
        <v>3666</v>
      </c>
      <c r="AF75" s="558" t="s">
        <v>83</v>
      </c>
      <c r="AG75" s="552" t="s">
        <v>83</v>
      </c>
      <c r="AH75" s="558" t="s">
        <v>83</v>
      </c>
    </row>
    <row r="76" spans="1:34" ht="13.8" thickBot="1">
      <c r="A76" s="554" t="s">
        <v>3874</v>
      </c>
      <c r="B76" s="553" t="s">
        <v>3873</v>
      </c>
      <c r="C76" s="554">
        <v>232</v>
      </c>
      <c r="D76" s="555" t="s">
        <v>3873</v>
      </c>
      <c r="E76" s="554">
        <v>629</v>
      </c>
      <c r="F76" s="556">
        <v>1</v>
      </c>
      <c r="G76" s="556" t="s">
        <v>235</v>
      </c>
      <c r="H76" s="556">
        <v>81470</v>
      </c>
      <c r="I76" s="550" t="s">
        <v>236</v>
      </c>
      <c r="J76" s="550" t="s">
        <v>3650</v>
      </c>
      <c r="K76" s="550" t="s">
        <v>3468</v>
      </c>
      <c r="L76" s="557" t="s">
        <v>3651</v>
      </c>
      <c r="M76" s="558" t="s">
        <v>3652</v>
      </c>
      <c r="O76" s="558" t="s">
        <v>3653</v>
      </c>
      <c r="P76" s="558" t="s">
        <v>3654</v>
      </c>
      <c r="Q76" s="550" t="s">
        <v>3655</v>
      </c>
      <c r="R76" s="550" t="s">
        <v>3656</v>
      </c>
      <c r="S76" s="550" t="s">
        <v>3657</v>
      </c>
      <c r="T76" s="550" t="s">
        <v>3658</v>
      </c>
      <c r="U76" s="558" t="s">
        <v>3659</v>
      </c>
      <c r="V76" s="188" t="s">
        <v>2434</v>
      </c>
      <c r="W76" s="559" t="s">
        <v>3660</v>
      </c>
      <c r="X76" s="559" t="s">
        <v>3661</v>
      </c>
      <c r="Y76" s="558" t="s">
        <v>3662</v>
      </c>
      <c r="Z76" s="558" t="s">
        <v>3662</v>
      </c>
      <c r="AA76" s="558" t="s">
        <v>671</v>
      </c>
      <c r="AB76" s="558" t="s">
        <v>3663</v>
      </c>
      <c r="AC76" s="558" t="s">
        <v>3664</v>
      </c>
      <c r="AD76" s="558" t="s">
        <v>3665</v>
      </c>
      <c r="AE76" s="558" t="s">
        <v>3666</v>
      </c>
      <c r="AF76" s="558" t="s">
        <v>83</v>
      </c>
      <c r="AG76" s="552" t="s">
        <v>83</v>
      </c>
      <c r="AH76" s="558" t="s">
        <v>83</v>
      </c>
    </row>
    <row r="77" spans="1:34" ht="13.2">
      <c r="A77" s="554" t="s">
        <v>3876</v>
      </c>
      <c r="B77" s="553" t="s">
        <v>3875</v>
      </c>
      <c r="C77" s="554">
        <v>232</v>
      </c>
      <c r="D77" s="555" t="s">
        <v>3875</v>
      </c>
      <c r="E77" s="554">
        <v>494</v>
      </c>
      <c r="F77" s="556">
        <v>1</v>
      </c>
      <c r="G77" s="556" t="s">
        <v>235</v>
      </c>
      <c r="H77" s="556">
        <v>81250</v>
      </c>
      <c r="I77" s="550" t="s">
        <v>236</v>
      </c>
      <c r="J77" s="550" t="s">
        <v>3650</v>
      </c>
      <c r="K77" s="550" t="s">
        <v>3468</v>
      </c>
      <c r="L77" s="557" t="s">
        <v>3679</v>
      </c>
      <c r="M77" s="558" t="s">
        <v>3652</v>
      </c>
      <c r="O77" s="558" t="s">
        <v>3680</v>
      </c>
      <c r="P77" s="558" t="s">
        <v>3654</v>
      </c>
      <c r="Q77" s="558" t="s">
        <v>3681</v>
      </c>
      <c r="R77" s="558" t="s">
        <v>3682</v>
      </c>
      <c r="S77" s="558" t="s">
        <v>3683</v>
      </c>
      <c r="T77" s="558" t="s">
        <v>3684</v>
      </c>
      <c r="U77" s="558" t="s">
        <v>3659</v>
      </c>
      <c r="V77" s="189" t="s">
        <v>2434</v>
      </c>
      <c r="W77" s="559" t="s">
        <v>3660</v>
      </c>
      <c r="X77" s="559" t="s">
        <v>3661</v>
      </c>
      <c r="Y77" s="558" t="s">
        <v>3662</v>
      </c>
      <c r="Z77" s="558" t="s">
        <v>3662</v>
      </c>
      <c r="AA77" s="558" t="s">
        <v>671</v>
      </c>
      <c r="AB77" s="558" t="s">
        <v>3663</v>
      </c>
      <c r="AC77" s="558" t="s">
        <v>25</v>
      </c>
      <c r="AD77" s="558" t="s">
        <v>3685</v>
      </c>
      <c r="AE77" s="558" t="s">
        <v>3686</v>
      </c>
      <c r="AF77" s="558" t="s">
        <v>83</v>
      </c>
      <c r="AG77" s="552" t="s">
        <v>83</v>
      </c>
      <c r="AH77" s="558" t="s">
        <v>83</v>
      </c>
    </row>
    <row r="78" spans="1:34" ht="13.2">
      <c r="A78" s="554" t="s">
        <v>3878</v>
      </c>
      <c r="B78" s="553" t="s">
        <v>3877</v>
      </c>
      <c r="C78" s="554">
        <v>232</v>
      </c>
      <c r="D78" s="555" t="s">
        <v>3877</v>
      </c>
      <c r="E78" s="554">
        <v>767</v>
      </c>
      <c r="F78" s="556">
        <v>1</v>
      </c>
      <c r="G78" s="556" t="s">
        <v>235</v>
      </c>
      <c r="H78" s="556">
        <v>81220</v>
      </c>
      <c r="I78" s="550" t="s">
        <v>236</v>
      </c>
      <c r="J78" s="550" t="s">
        <v>3650</v>
      </c>
      <c r="K78" s="550" t="s">
        <v>3468</v>
      </c>
      <c r="L78" s="557" t="s">
        <v>3679</v>
      </c>
      <c r="M78" s="558" t="s">
        <v>3652</v>
      </c>
      <c r="O78" s="558" t="s">
        <v>3680</v>
      </c>
      <c r="P78" s="558" t="s">
        <v>3654</v>
      </c>
      <c r="Q78" s="558" t="s">
        <v>3742</v>
      </c>
      <c r="R78" s="550" t="s">
        <v>3712</v>
      </c>
      <c r="S78" s="550" t="s">
        <v>3743</v>
      </c>
      <c r="T78" s="550" t="s">
        <v>3744</v>
      </c>
      <c r="U78" s="558" t="s">
        <v>3659</v>
      </c>
      <c r="V78" s="560" t="s">
        <v>2434</v>
      </c>
      <c r="W78" s="559" t="s">
        <v>3660</v>
      </c>
      <c r="X78" s="559" t="s">
        <v>3661</v>
      </c>
      <c r="Y78" s="558" t="s">
        <v>3662</v>
      </c>
      <c r="Z78" s="558" t="s">
        <v>3662</v>
      </c>
      <c r="AA78" s="558" t="s">
        <v>671</v>
      </c>
      <c r="AB78" s="558" t="s">
        <v>3663</v>
      </c>
      <c r="AC78" s="558" t="s">
        <v>3664</v>
      </c>
      <c r="AD78" s="558" t="s">
        <v>3665</v>
      </c>
      <c r="AE78" s="558" t="s">
        <v>3666</v>
      </c>
      <c r="AF78" s="558" t="s">
        <v>83</v>
      </c>
      <c r="AG78" s="552" t="s">
        <v>83</v>
      </c>
      <c r="AH78" s="558" t="s">
        <v>83</v>
      </c>
    </row>
    <row r="79" spans="1:34" ht="13.2">
      <c r="A79" s="554" t="s">
        <v>3880</v>
      </c>
      <c r="B79" s="553" t="s">
        <v>3879</v>
      </c>
      <c r="C79" s="554">
        <v>232</v>
      </c>
      <c r="D79" s="555" t="s">
        <v>3879</v>
      </c>
      <c r="E79" s="554">
        <v>686</v>
      </c>
      <c r="F79" s="556">
        <v>1</v>
      </c>
      <c r="G79" s="556" t="s">
        <v>235</v>
      </c>
      <c r="H79" s="556">
        <v>81120</v>
      </c>
      <c r="I79" s="550" t="s">
        <v>236</v>
      </c>
      <c r="J79" s="550" t="s">
        <v>3650</v>
      </c>
      <c r="K79" s="550" t="s">
        <v>3468</v>
      </c>
      <c r="L79" s="557" t="s">
        <v>3679</v>
      </c>
      <c r="M79" s="558" t="s">
        <v>3652</v>
      </c>
      <c r="O79" s="558" t="s">
        <v>3680</v>
      </c>
      <c r="P79" s="558" t="s">
        <v>3654</v>
      </c>
      <c r="Q79" s="558" t="s">
        <v>3681</v>
      </c>
      <c r="R79" s="558" t="s">
        <v>3682</v>
      </c>
      <c r="S79" s="558" t="s">
        <v>3683</v>
      </c>
      <c r="T79" s="558" t="s">
        <v>3684</v>
      </c>
      <c r="U79" s="558" t="s">
        <v>3659</v>
      </c>
      <c r="V79" s="188" t="s">
        <v>2434</v>
      </c>
      <c r="W79" s="559" t="s">
        <v>3660</v>
      </c>
      <c r="X79" s="559" t="s">
        <v>3661</v>
      </c>
      <c r="Y79" s="558" t="s">
        <v>3662</v>
      </c>
      <c r="Z79" s="558" t="s">
        <v>3662</v>
      </c>
      <c r="AA79" s="558" t="s">
        <v>671</v>
      </c>
      <c r="AB79" s="558" t="s">
        <v>3663</v>
      </c>
      <c r="AC79" s="558" t="s">
        <v>25</v>
      </c>
      <c r="AD79" s="558" t="s">
        <v>3685</v>
      </c>
      <c r="AE79" s="558" t="s">
        <v>3686</v>
      </c>
      <c r="AF79" s="558" t="s">
        <v>83</v>
      </c>
      <c r="AG79" s="552" t="s">
        <v>83</v>
      </c>
      <c r="AH79" s="558" t="s">
        <v>83</v>
      </c>
    </row>
    <row r="80" spans="1:34" ht="13.2">
      <c r="A80" s="554" t="s">
        <v>3882</v>
      </c>
      <c r="B80" s="553" t="s">
        <v>3881</v>
      </c>
      <c r="C80" s="554">
        <v>232</v>
      </c>
      <c r="D80" s="555" t="s">
        <v>3881</v>
      </c>
      <c r="E80" s="554">
        <v>85</v>
      </c>
      <c r="F80" s="556">
        <v>1</v>
      </c>
      <c r="G80" s="556" t="s">
        <v>235</v>
      </c>
      <c r="H80" s="556">
        <v>81170</v>
      </c>
      <c r="I80" s="550" t="s">
        <v>236</v>
      </c>
      <c r="J80" s="550" t="s">
        <v>3650</v>
      </c>
      <c r="K80" s="550" t="s">
        <v>3468</v>
      </c>
      <c r="L80" s="557" t="s">
        <v>3679</v>
      </c>
      <c r="M80" s="558" t="s">
        <v>3652</v>
      </c>
      <c r="O80" s="558" t="s">
        <v>3680</v>
      </c>
      <c r="P80" s="558" t="s">
        <v>3654</v>
      </c>
      <c r="Q80" s="558" t="s">
        <v>3711</v>
      </c>
      <c r="R80" s="550" t="s">
        <v>3712</v>
      </c>
      <c r="S80" s="550" t="s">
        <v>3713</v>
      </c>
      <c r="T80" s="550" t="s">
        <v>3413</v>
      </c>
      <c r="U80" s="558" t="s">
        <v>3696</v>
      </c>
      <c r="V80" s="187" t="s">
        <v>2434</v>
      </c>
      <c r="W80" s="559" t="s">
        <v>3697</v>
      </c>
      <c r="X80" s="559" t="s">
        <v>3698</v>
      </c>
      <c r="Y80" s="558" t="s">
        <v>3662</v>
      </c>
      <c r="Z80" s="558" t="s">
        <v>3662</v>
      </c>
      <c r="AA80" s="558" t="s">
        <v>671</v>
      </c>
      <c r="AB80" s="558" t="s">
        <v>3663</v>
      </c>
      <c r="AC80" s="558" t="s">
        <v>25</v>
      </c>
      <c r="AD80" s="558" t="s">
        <v>3685</v>
      </c>
      <c r="AE80" s="558" t="s">
        <v>3686</v>
      </c>
      <c r="AF80" s="558" t="s">
        <v>83</v>
      </c>
      <c r="AG80" s="552" t="s">
        <v>83</v>
      </c>
      <c r="AH80" s="558" t="s">
        <v>83</v>
      </c>
    </row>
    <row r="81" spans="1:34" ht="13.2">
      <c r="A81" s="554" t="s">
        <v>3884</v>
      </c>
      <c r="B81" s="553" t="s">
        <v>3883</v>
      </c>
      <c r="C81" s="554">
        <v>232</v>
      </c>
      <c r="D81" s="555" t="s">
        <v>3883</v>
      </c>
      <c r="E81" s="554">
        <v>1186</v>
      </c>
      <c r="F81" s="556">
        <v>1</v>
      </c>
      <c r="G81" s="556" t="s">
        <v>235</v>
      </c>
      <c r="H81" s="556">
        <v>81110</v>
      </c>
      <c r="I81" s="550" t="s">
        <v>236</v>
      </c>
      <c r="J81" s="550" t="s">
        <v>3650</v>
      </c>
      <c r="K81" s="550" t="s">
        <v>3468</v>
      </c>
      <c r="L81" s="557" t="s">
        <v>3651</v>
      </c>
      <c r="M81" s="558" t="s">
        <v>3652</v>
      </c>
      <c r="O81" s="558" t="s">
        <v>3653</v>
      </c>
      <c r="P81" s="558" t="s">
        <v>3654</v>
      </c>
      <c r="Q81" s="550" t="s">
        <v>3655</v>
      </c>
      <c r="R81" s="550" t="s">
        <v>3656</v>
      </c>
      <c r="S81" s="550" t="s">
        <v>3657</v>
      </c>
      <c r="T81" s="550" t="s">
        <v>3658</v>
      </c>
      <c r="U81" s="558" t="s">
        <v>3659</v>
      </c>
      <c r="V81" s="188" t="s">
        <v>2434</v>
      </c>
      <c r="W81" s="559" t="s">
        <v>3660</v>
      </c>
      <c r="X81" s="559" t="s">
        <v>3661</v>
      </c>
      <c r="Y81" s="558" t="s">
        <v>3662</v>
      </c>
      <c r="Z81" s="558" t="s">
        <v>3662</v>
      </c>
      <c r="AA81" s="558" t="s">
        <v>671</v>
      </c>
      <c r="AB81" s="558" t="s">
        <v>3663</v>
      </c>
      <c r="AC81" s="558" t="s">
        <v>3664</v>
      </c>
      <c r="AD81" s="558" t="s">
        <v>3665</v>
      </c>
      <c r="AE81" s="558" t="s">
        <v>3666</v>
      </c>
      <c r="AF81" s="558" t="s">
        <v>83</v>
      </c>
      <c r="AG81" s="552" t="s">
        <v>83</v>
      </c>
      <c r="AH81" s="558" t="s">
        <v>83</v>
      </c>
    </row>
    <row r="82" spans="1:34" ht="13.2">
      <c r="A82" s="554" t="s">
        <v>4018</v>
      </c>
      <c r="B82" s="553" t="s">
        <v>4017</v>
      </c>
      <c r="C82" s="554">
        <v>232</v>
      </c>
      <c r="D82" s="555" t="s">
        <v>4017</v>
      </c>
      <c r="E82" s="554">
        <v>125</v>
      </c>
      <c r="F82" s="556">
        <v>1</v>
      </c>
      <c r="G82" s="556" t="s">
        <v>235</v>
      </c>
      <c r="H82" s="556">
        <v>81340</v>
      </c>
      <c r="I82" s="550" t="s">
        <v>236</v>
      </c>
      <c r="J82" s="550" t="s">
        <v>3650</v>
      </c>
      <c r="K82" s="550" t="s">
        <v>3468</v>
      </c>
      <c r="L82" s="557" t="s">
        <v>3679</v>
      </c>
      <c r="M82" s="558" t="s">
        <v>3652</v>
      </c>
      <c r="O82" s="558" t="s">
        <v>3680</v>
      </c>
      <c r="P82" s="558" t="s">
        <v>3654</v>
      </c>
      <c r="Q82" s="558" t="s">
        <v>3681</v>
      </c>
      <c r="R82" s="558" t="s">
        <v>3682</v>
      </c>
      <c r="S82" s="558" t="s">
        <v>3683</v>
      </c>
      <c r="T82" s="558" t="s">
        <v>3684</v>
      </c>
      <c r="U82" s="558" t="s">
        <v>3659</v>
      </c>
      <c r="V82" s="188" t="s">
        <v>2434</v>
      </c>
      <c r="W82" s="559" t="s">
        <v>3660</v>
      </c>
      <c r="X82" s="559" t="s">
        <v>3661</v>
      </c>
      <c r="Y82" s="558" t="s">
        <v>3662</v>
      </c>
      <c r="Z82" s="558" t="s">
        <v>3662</v>
      </c>
      <c r="AA82" s="558" t="s">
        <v>671</v>
      </c>
      <c r="AB82" s="558" t="s">
        <v>3663</v>
      </c>
      <c r="AC82" s="558" t="s">
        <v>25</v>
      </c>
      <c r="AD82" s="558" t="s">
        <v>3685</v>
      </c>
      <c r="AE82" s="558" t="s">
        <v>3686</v>
      </c>
      <c r="AF82" s="558" t="s">
        <v>83</v>
      </c>
      <c r="AG82" s="552" t="s">
        <v>83</v>
      </c>
      <c r="AH82" s="558" t="s">
        <v>83</v>
      </c>
    </row>
    <row r="83" spans="1:34" ht="13.2">
      <c r="A83" s="554" t="s">
        <v>3886</v>
      </c>
      <c r="B83" s="553" t="s">
        <v>3885</v>
      </c>
      <c r="C83" s="554">
        <v>232</v>
      </c>
      <c r="D83" s="555" t="s">
        <v>3885</v>
      </c>
      <c r="E83" s="554">
        <v>270</v>
      </c>
      <c r="F83" s="556">
        <v>1</v>
      </c>
      <c r="G83" s="556" t="s">
        <v>235</v>
      </c>
      <c r="H83" s="556">
        <v>81540</v>
      </c>
      <c r="I83" s="550" t="s">
        <v>236</v>
      </c>
      <c r="J83" s="550" t="s">
        <v>3650</v>
      </c>
      <c r="K83" s="550" t="s">
        <v>3468</v>
      </c>
      <c r="L83" s="557" t="s">
        <v>3651</v>
      </c>
      <c r="M83" s="558" t="s">
        <v>3652</v>
      </c>
      <c r="O83" s="558" t="s">
        <v>3653</v>
      </c>
      <c r="P83" s="558" t="s">
        <v>3654</v>
      </c>
      <c r="Q83" s="550" t="s">
        <v>3655</v>
      </c>
      <c r="R83" s="550" t="s">
        <v>3656</v>
      </c>
      <c r="S83" s="550" t="s">
        <v>3657</v>
      </c>
      <c r="T83" s="550" t="s">
        <v>3658</v>
      </c>
      <c r="U83" s="558" t="s">
        <v>3696</v>
      </c>
      <c r="V83" s="187" t="s">
        <v>2434</v>
      </c>
      <c r="W83" s="559" t="s">
        <v>3697</v>
      </c>
      <c r="X83" s="559" t="s">
        <v>3698</v>
      </c>
      <c r="Y83" s="558" t="s">
        <v>3662</v>
      </c>
      <c r="Z83" s="558" t="s">
        <v>3662</v>
      </c>
      <c r="AA83" s="558" t="s">
        <v>671</v>
      </c>
      <c r="AB83" s="558" t="s">
        <v>3663</v>
      </c>
      <c r="AC83" s="558" t="s">
        <v>3664</v>
      </c>
      <c r="AD83" s="558" t="s">
        <v>3665</v>
      </c>
      <c r="AE83" s="558" t="s">
        <v>3666</v>
      </c>
      <c r="AF83" s="558" t="s">
        <v>83</v>
      </c>
      <c r="AG83" s="552" t="s">
        <v>83</v>
      </c>
      <c r="AH83" s="558" t="s">
        <v>83</v>
      </c>
    </row>
    <row r="84" spans="1:34" ht="13.2">
      <c r="A84" s="554" t="s">
        <v>3888</v>
      </c>
      <c r="B84" s="553" t="s">
        <v>3887</v>
      </c>
      <c r="C84" s="554">
        <v>232</v>
      </c>
      <c r="D84" s="555" t="s">
        <v>3887</v>
      </c>
      <c r="E84" s="554">
        <v>526</v>
      </c>
      <c r="F84" s="556">
        <v>1</v>
      </c>
      <c r="G84" s="556" t="s">
        <v>235</v>
      </c>
      <c r="H84" s="556">
        <v>81290</v>
      </c>
      <c r="I84" s="550" t="s">
        <v>236</v>
      </c>
      <c r="J84" s="550" t="s">
        <v>3650</v>
      </c>
      <c r="K84" s="550" t="s">
        <v>3468</v>
      </c>
      <c r="L84" s="557" t="s">
        <v>3651</v>
      </c>
      <c r="M84" s="558" t="s">
        <v>3652</v>
      </c>
      <c r="O84" s="558" t="s">
        <v>3653</v>
      </c>
      <c r="P84" s="558" t="s">
        <v>3654</v>
      </c>
      <c r="Q84" s="550" t="s">
        <v>3655</v>
      </c>
      <c r="R84" s="550" t="s">
        <v>3656</v>
      </c>
      <c r="S84" s="550" t="s">
        <v>3657</v>
      </c>
      <c r="T84" s="550" t="s">
        <v>3658</v>
      </c>
      <c r="U84" s="558" t="s">
        <v>3659</v>
      </c>
      <c r="V84" s="188" t="s">
        <v>2434</v>
      </c>
      <c r="W84" s="559" t="s">
        <v>3660</v>
      </c>
      <c r="X84" s="559" t="s">
        <v>3661</v>
      </c>
      <c r="Y84" s="558" t="s">
        <v>3662</v>
      </c>
      <c r="Z84" s="558" t="s">
        <v>3662</v>
      </c>
      <c r="AA84" s="558" t="s">
        <v>671</v>
      </c>
      <c r="AB84" s="558" t="s">
        <v>3663</v>
      </c>
      <c r="AC84" s="558" t="s">
        <v>3664</v>
      </c>
      <c r="AD84" s="558" t="s">
        <v>3665</v>
      </c>
      <c r="AE84" s="558" t="s">
        <v>3666</v>
      </c>
      <c r="AF84" s="558" t="s">
        <v>83</v>
      </c>
      <c r="AG84" s="552" t="s">
        <v>83</v>
      </c>
      <c r="AH84" s="558" t="s">
        <v>83</v>
      </c>
    </row>
    <row r="85" spans="1:34" ht="13.2">
      <c r="A85" s="554" t="s">
        <v>3890</v>
      </c>
      <c r="B85" s="553" t="s">
        <v>3889</v>
      </c>
      <c r="C85" s="554">
        <v>232</v>
      </c>
      <c r="D85" s="555" t="s">
        <v>3889</v>
      </c>
      <c r="E85" s="554">
        <v>49</v>
      </c>
      <c r="F85" s="556">
        <v>1</v>
      </c>
      <c r="G85" s="556" t="s">
        <v>235</v>
      </c>
      <c r="H85" s="556">
        <v>81530</v>
      </c>
      <c r="I85" s="550" t="s">
        <v>236</v>
      </c>
      <c r="J85" s="550" t="s">
        <v>3650</v>
      </c>
      <c r="K85" s="550" t="s">
        <v>3468</v>
      </c>
      <c r="L85" s="557" t="s">
        <v>3651</v>
      </c>
      <c r="M85" s="558" t="s">
        <v>3652</v>
      </c>
      <c r="O85" s="558" t="s">
        <v>3653</v>
      </c>
      <c r="P85" s="558" t="s">
        <v>3654</v>
      </c>
      <c r="Q85" s="558" t="s">
        <v>3754</v>
      </c>
      <c r="R85" s="558" t="s">
        <v>3755</v>
      </c>
      <c r="S85" s="558" t="s">
        <v>3756</v>
      </c>
      <c r="U85" s="558" t="s">
        <v>3696</v>
      </c>
      <c r="V85" s="187" t="s">
        <v>2434</v>
      </c>
      <c r="W85" s="559" t="s">
        <v>3697</v>
      </c>
      <c r="X85" s="559" t="s">
        <v>3698</v>
      </c>
      <c r="Y85" s="558" t="s">
        <v>3662</v>
      </c>
      <c r="Z85" s="558" t="s">
        <v>3662</v>
      </c>
      <c r="AA85" s="558" t="s">
        <v>671</v>
      </c>
      <c r="AB85" s="558" t="s">
        <v>3663</v>
      </c>
      <c r="AC85" s="558" t="s">
        <v>3664</v>
      </c>
      <c r="AD85" s="558" t="s">
        <v>3665</v>
      </c>
      <c r="AE85" s="558" t="s">
        <v>3666</v>
      </c>
      <c r="AF85" s="558" t="s">
        <v>83</v>
      </c>
      <c r="AG85" s="552" t="s">
        <v>83</v>
      </c>
      <c r="AH85" s="558" t="s">
        <v>83</v>
      </c>
    </row>
    <row r="86" spans="1:34" ht="13.2">
      <c r="A86" s="554" t="s">
        <v>3892</v>
      </c>
      <c r="B86" s="553" t="s">
        <v>3891</v>
      </c>
      <c r="C86" s="554">
        <v>232</v>
      </c>
      <c r="D86" s="555" t="s">
        <v>3891</v>
      </c>
      <c r="E86" s="554">
        <v>133</v>
      </c>
      <c r="F86" s="556">
        <v>1</v>
      </c>
      <c r="G86" s="556" t="s">
        <v>235</v>
      </c>
      <c r="H86" s="556">
        <v>81260</v>
      </c>
      <c r="I86" s="550" t="s">
        <v>236</v>
      </c>
      <c r="J86" s="550" t="s">
        <v>3650</v>
      </c>
      <c r="K86" s="550" t="s">
        <v>3468</v>
      </c>
      <c r="L86" s="557" t="s">
        <v>3651</v>
      </c>
      <c r="M86" s="558" t="s">
        <v>3652</v>
      </c>
      <c r="O86" s="558" t="s">
        <v>3653</v>
      </c>
      <c r="P86" s="558" t="s">
        <v>3654</v>
      </c>
      <c r="Q86" s="558" t="s">
        <v>3754</v>
      </c>
      <c r="R86" s="558" t="s">
        <v>3755</v>
      </c>
      <c r="S86" s="558" t="s">
        <v>3756</v>
      </c>
      <c r="U86" s="558" t="s">
        <v>3696</v>
      </c>
      <c r="V86" s="187" t="s">
        <v>2434</v>
      </c>
      <c r="W86" s="559" t="s">
        <v>3697</v>
      </c>
      <c r="X86" s="559" t="s">
        <v>3698</v>
      </c>
      <c r="Y86" s="558" t="s">
        <v>3662</v>
      </c>
      <c r="Z86" s="558" t="s">
        <v>3662</v>
      </c>
      <c r="AA86" s="558" t="s">
        <v>671</v>
      </c>
      <c r="AB86" s="558" t="s">
        <v>3663</v>
      </c>
      <c r="AC86" s="558" t="s">
        <v>3664</v>
      </c>
      <c r="AD86" s="558" t="s">
        <v>3665</v>
      </c>
      <c r="AE86" s="558" t="s">
        <v>3666</v>
      </c>
      <c r="AF86" s="558" t="s">
        <v>83</v>
      </c>
      <c r="AG86" s="552" t="s">
        <v>83</v>
      </c>
      <c r="AH86" s="558" t="s">
        <v>83</v>
      </c>
    </row>
    <row r="87" spans="1:34" ht="13.2">
      <c r="A87" s="554" t="s">
        <v>3898</v>
      </c>
      <c r="B87" s="553" t="s">
        <v>3897</v>
      </c>
      <c r="C87" s="554">
        <v>232</v>
      </c>
      <c r="D87" s="555" t="s">
        <v>3897</v>
      </c>
      <c r="E87" s="554">
        <v>274</v>
      </c>
      <c r="F87" s="556">
        <v>1</v>
      </c>
      <c r="G87" s="556" t="s">
        <v>235</v>
      </c>
      <c r="H87" s="556">
        <v>81150</v>
      </c>
      <c r="I87" s="550" t="s">
        <v>236</v>
      </c>
      <c r="J87" s="550" t="s">
        <v>3650</v>
      </c>
      <c r="K87" s="550" t="s">
        <v>3468</v>
      </c>
      <c r="L87" s="557" t="s">
        <v>3679</v>
      </c>
      <c r="M87" s="558" t="s">
        <v>3652</v>
      </c>
      <c r="O87" s="558" t="s">
        <v>3680</v>
      </c>
      <c r="P87" s="558" t="s">
        <v>3654</v>
      </c>
      <c r="Q87" s="558" t="s">
        <v>3681</v>
      </c>
      <c r="R87" s="558" t="s">
        <v>3682</v>
      </c>
      <c r="S87" s="558" t="s">
        <v>3683</v>
      </c>
      <c r="T87" s="558" t="s">
        <v>3684</v>
      </c>
      <c r="U87" s="558" t="s">
        <v>3696</v>
      </c>
      <c r="V87" s="187" t="s">
        <v>2434</v>
      </c>
      <c r="W87" s="559" t="s">
        <v>3697</v>
      </c>
      <c r="X87" s="559" t="s">
        <v>3698</v>
      </c>
      <c r="Y87" s="558" t="s">
        <v>3662</v>
      </c>
      <c r="Z87" s="558" t="s">
        <v>3662</v>
      </c>
      <c r="AA87" s="558" t="s">
        <v>671</v>
      </c>
      <c r="AB87" s="558" t="s">
        <v>3663</v>
      </c>
      <c r="AC87" s="558" t="s">
        <v>25</v>
      </c>
      <c r="AD87" s="558" t="s">
        <v>3685</v>
      </c>
      <c r="AE87" s="558" t="s">
        <v>3686</v>
      </c>
      <c r="AF87" s="558" t="s">
        <v>83</v>
      </c>
      <c r="AG87" s="552" t="s">
        <v>83</v>
      </c>
      <c r="AH87" s="558" t="s">
        <v>83</v>
      </c>
    </row>
    <row r="88" spans="1:34" ht="13.2">
      <c r="A88" s="554" t="s">
        <v>3894</v>
      </c>
      <c r="B88" s="553" t="s">
        <v>3893</v>
      </c>
      <c r="C88" s="554">
        <v>232</v>
      </c>
      <c r="D88" s="555" t="s">
        <v>3893</v>
      </c>
      <c r="E88" s="554">
        <v>453</v>
      </c>
      <c r="F88" s="556">
        <v>1</v>
      </c>
      <c r="G88" s="556" t="s">
        <v>235</v>
      </c>
      <c r="H88" s="556">
        <v>81120</v>
      </c>
      <c r="I88" s="550" t="s">
        <v>236</v>
      </c>
      <c r="J88" s="550" t="s">
        <v>3650</v>
      </c>
      <c r="K88" s="550" t="s">
        <v>3468</v>
      </c>
      <c r="L88" s="557" t="s">
        <v>3679</v>
      </c>
      <c r="M88" s="558" t="s">
        <v>3652</v>
      </c>
      <c r="O88" s="558" t="s">
        <v>3680</v>
      </c>
      <c r="P88" s="558" t="s">
        <v>3654</v>
      </c>
      <c r="Q88" s="558" t="s">
        <v>3681</v>
      </c>
      <c r="R88" s="558" t="s">
        <v>3682</v>
      </c>
      <c r="S88" s="558" t="s">
        <v>3683</v>
      </c>
      <c r="T88" s="558" t="s">
        <v>3684</v>
      </c>
      <c r="U88" s="558" t="s">
        <v>3659</v>
      </c>
      <c r="V88" s="188" t="s">
        <v>2434</v>
      </c>
      <c r="W88" s="559" t="s">
        <v>3660</v>
      </c>
      <c r="X88" s="559" t="s">
        <v>3661</v>
      </c>
      <c r="Y88" s="558" t="s">
        <v>3662</v>
      </c>
      <c r="Z88" s="558" t="s">
        <v>3662</v>
      </c>
      <c r="AA88" s="558" t="s">
        <v>671</v>
      </c>
      <c r="AB88" s="558" t="s">
        <v>3663</v>
      </c>
      <c r="AC88" s="558" t="s">
        <v>25</v>
      </c>
      <c r="AD88" s="558" t="s">
        <v>3685</v>
      </c>
      <c r="AE88" s="558" t="s">
        <v>3686</v>
      </c>
      <c r="AF88" s="558" t="s">
        <v>83</v>
      </c>
      <c r="AG88" s="552" t="s">
        <v>83</v>
      </c>
      <c r="AH88" s="558" t="s">
        <v>83</v>
      </c>
    </row>
    <row r="89" spans="1:34" ht="13.2">
      <c r="A89" s="554" t="s">
        <v>3896</v>
      </c>
      <c r="B89" s="553" t="s">
        <v>3895</v>
      </c>
      <c r="C89" s="554">
        <v>232</v>
      </c>
      <c r="D89" s="555" t="s">
        <v>3895</v>
      </c>
      <c r="E89" s="554">
        <v>139</v>
      </c>
      <c r="F89" s="556">
        <v>1</v>
      </c>
      <c r="G89" s="556" t="s">
        <v>292</v>
      </c>
      <c r="H89" s="556">
        <v>81340</v>
      </c>
      <c r="I89" s="558" t="s">
        <v>3703</v>
      </c>
      <c r="J89" s="550" t="s">
        <v>3650</v>
      </c>
      <c r="K89" s="550" t="s">
        <v>3468</v>
      </c>
      <c r="L89" s="557" t="s">
        <v>3679</v>
      </c>
      <c r="M89" s="558" t="s">
        <v>3704</v>
      </c>
      <c r="O89" s="558" t="s">
        <v>3703</v>
      </c>
      <c r="P89" s="558" t="s">
        <v>3654</v>
      </c>
      <c r="Q89" s="558" t="s">
        <v>3703</v>
      </c>
      <c r="R89" s="558" t="s">
        <v>83</v>
      </c>
      <c r="S89" s="558" t="s">
        <v>83</v>
      </c>
      <c r="T89" s="558" t="s">
        <v>83</v>
      </c>
      <c r="U89" s="558" t="s">
        <v>3688</v>
      </c>
      <c r="V89" s="142" t="s">
        <v>2434</v>
      </c>
      <c r="W89" s="559" t="s">
        <v>3689</v>
      </c>
      <c r="X89" s="559" t="s">
        <v>3690</v>
      </c>
      <c r="Y89" s="558" t="s">
        <v>3662</v>
      </c>
      <c r="Z89" s="558" t="s">
        <v>3662</v>
      </c>
      <c r="AA89" s="558" t="s">
        <v>671</v>
      </c>
      <c r="AB89" s="558" t="s">
        <v>3663</v>
      </c>
      <c r="AC89" s="558" t="s">
        <v>3705</v>
      </c>
      <c r="AD89" s="558" t="s">
        <v>83</v>
      </c>
      <c r="AE89" s="558" t="s">
        <v>83</v>
      </c>
      <c r="AF89" s="558" t="s">
        <v>83</v>
      </c>
      <c r="AG89" s="552" t="s">
        <v>83</v>
      </c>
      <c r="AH89" s="558" t="s">
        <v>83</v>
      </c>
    </row>
    <row r="90" spans="1:34" ht="13.2">
      <c r="A90" s="554" t="s">
        <v>3900</v>
      </c>
      <c r="B90" s="553" t="s">
        <v>3899</v>
      </c>
      <c r="C90" s="554">
        <v>232</v>
      </c>
      <c r="D90" s="555" t="s">
        <v>3899</v>
      </c>
      <c r="E90" s="554">
        <v>210</v>
      </c>
      <c r="F90" s="556">
        <v>1</v>
      </c>
      <c r="G90" s="556" t="s">
        <v>235</v>
      </c>
      <c r="H90" s="556">
        <v>81600</v>
      </c>
      <c r="I90" s="550" t="s">
        <v>236</v>
      </c>
      <c r="J90" s="550" t="s">
        <v>3650</v>
      </c>
      <c r="K90" s="550" t="s">
        <v>3468</v>
      </c>
      <c r="L90" s="557" t="s">
        <v>3679</v>
      </c>
      <c r="M90" s="558" t="s">
        <v>3652</v>
      </c>
      <c r="O90" s="558" t="s">
        <v>3680</v>
      </c>
      <c r="P90" s="558" t="s">
        <v>3654</v>
      </c>
      <c r="Q90" s="558" t="s">
        <v>3742</v>
      </c>
      <c r="R90" s="550" t="s">
        <v>3712</v>
      </c>
      <c r="S90" s="550" t="s">
        <v>3743</v>
      </c>
      <c r="T90" s="550" t="s">
        <v>3744</v>
      </c>
      <c r="U90" s="558" t="s">
        <v>3696</v>
      </c>
      <c r="V90" s="187" t="s">
        <v>2434</v>
      </c>
      <c r="W90" s="559" t="s">
        <v>3697</v>
      </c>
      <c r="X90" s="559" t="s">
        <v>3698</v>
      </c>
      <c r="Y90" s="558" t="s">
        <v>3662</v>
      </c>
      <c r="Z90" s="558" t="s">
        <v>3662</v>
      </c>
      <c r="AA90" s="558" t="s">
        <v>671</v>
      </c>
      <c r="AB90" s="558" t="s">
        <v>3663</v>
      </c>
      <c r="AC90" s="558" t="s">
        <v>25</v>
      </c>
      <c r="AD90" s="558" t="s">
        <v>3685</v>
      </c>
      <c r="AE90" s="558" t="s">
        <v>3686</v>
      </c>
      <c r="AF90" s="558" t="s">
        <v>83</v>
      </c>
      <c r="AG90" s="552" t="s">
        <v>83</v>
      </c>
      <c r="AH90" s="558" t="s">
        <v>83</v>
      </c>
    </row>
    <row r="91" spans="1:34" ht="13.2">
      <c r="A91" s="554" t="s">
        <v>3902</v>
      </c>
      <c r="B91" s="553" t="s">
        <v>3901</v>
      </c>
      <c r="C91" s="554">
        <v>232</v>
      </c>
      <c r="D91" s="555" t="s">
        <v>3901</v>
      </c>
      <c r="E91" s="554">
        <v>150</v>
      </c>
      <c r="F91" s="556">
        <v>1</v>
      </c>
      <c r="G91" s="556" t="s">
        <v>235</v>
      </c>
      <c r="H91" s="556">
        <v>81260</v>
      </c>
      <c r="I91" s="550" t="s">
        <v>236</v>
      </c>
      <c r="J91" s="550" t="s">
        <v>3650</v>
      </c>
      <c r="K91" s="550" t="s">
        <v>3468</v>
      </c>
      <c r="L91" s="557" t="s">
        <v>3651</v>
      </c>
      <c r="M91" s="558" t="s">
        <v>3652</v>
      </c>
      <c r="O91" s="558" t="s">
        <v>3653</v>
      </c>
      <c r="P91" s="558" t="s">
        <v>3654</v>
      </c>
      <c r="Q91" s="558" t="s">
        <v>3754</v>
      </c>
      <c r="R91" s="558" t="s">
        <v>3755</v>
      </c>
      <c r="S91" s="558" t="s">
        <v>3756</v>
      </c>
      <c r="U91" s="558" t="s">
        <v>3696</v>
      </c>
      <c r="V91" s="561" t="s">
        <v>2434</v>
      </c>
      <c r="W91" s="559" t="s">
        <v>3697</v>
      </c>
      <c r="X91" s="559" t="s">
        <v>3698</v>
      </c>
      <c r="Y91" s="558" t="s">
        <v>3662</v>
      </c>
      <c r="Z91" s="558" t="s">
        <v>3662</v>
      </c>
      <c r="AA91" s="558" t="s">
        <v>671</v>
      </c>
      <c r="AB91" s="558" t="s">
        <v>3663</v>
      </c>
      <c r="AC91" s="558" t="s">
        <v>3664</v>
      </c>
      <c r="AD91" s="558" t="s">
        <v>3665</v>
      </c>
      <c r="AE91" s="558" t="s">
        <v>3666</v>
      </c>
      <c r="AF91" s="558" t="s">
        <v>83</v>
      </c>
      <c r="AG91" s="552" t="s">
        <v>83</v>
      </c>
      <c r="AH91" s="558" t="s">
        <v>83</v>
      </c>
    </row>
    <row r="92" spans="1:34" ht="13.2">
      <c r="A92" s="554" t="s">
        <v>3904</v>
      </c>
      <c r="B92" s="553" t="s">
        <v>3903</v>
      </c>
      <c r="C92" s="554">
        <v>232</v>
      </c>
      <c r="D92" s="555" t="s">
        <v>3903</v>
      </c>
      <c r="E92" s="554">
        <v>699</v>
      </c>
      <c r="F92" s="556">
        <v>1</v>
      </c>
      <c r="G92" s="556" t="s">
        <v>235</v>
      </c>
      <c r="H92" s="556">
        <v>81500</v>
      </c>
      <c r="I92" s="550" t="s">
        <v>236</v>
      </c>
      <c r="J92" s="550" t="s">
        <v>3650</v>
      </c>
      <c r="K92" s="550" t="s">
        <v>3468</v>
      </c>
      <c r="L92" s="557" t="s">
        <v>3679</v>
      </c>
      <c r="M92" s="558" t="s">
        <v>3652</v>
      </c>
      <c r="O92" s="558" t="s">
        <v>3680</v>
      </c>
      <c r="P92" s="558" t="s">
        <v>3654</v>
      </c>
      <c r="Q92" s="558" t="s">
        <v>3742</v>
      </c>
      <c r="R92" s="550" t="s">
        <v>3712</v>
      </c>
      <c r="S92" s="550" t="s">
        <v>3743</v>
      </c>
      <c r="T92" s="550" t="s">
        <v>3744</v>
      </c>
      <c r="U92" s="558" t="s">
        <v>3659</v>
      </c>
      <c r="V92" s="560" t="s">
        <v>2434</v>
      </c>
      <c r="W92" s="559" t="s">
        <v>3660</v>
      </c>
      <c r="X92" s="559" t="s">
        <v>3661</v>
      </c>
      <c r="Y92" s="558" t="s">
        <v>3662</v>
      </c>
      <c r="Z92" s="558" t="s">
        <v>3662</v>
      </c>
      <c r="AA92" s="558" t="s">
        <v>671</v>
      </c>
      <c r="AB92" s="558" t="s">
        <v>3663</v>
      </c>
      <c r="AC92" s="558" t="s">
        <v>3664</v>
      </c>
      <c r="AD92" s="558" t="s">
        <v>3665</v>
      </c>
      <c r="AE92" s="558" t="s">
        <v>3666</v>
      </c>
      <c r="AF92" s="558" t="s">
        <v>83</v>
      </c>
      <c r="AG92" s="552" t="s">
        <v>83</v>
      </c>
      <c r="AH92" s="558" t="s">
        <v>83</v>
      </c>
    </row>
    <row r="93" spans="1:34" ht="13.2">
      <c r="A93" s="554" t="s">
        <v>3906</v>
      </c>
      <c r="B93" s="553" t="s">
        <v>3905</v>
      </c>
      <c r="C93" s="554">
        <v>232</v>
      </c>
      <c r="D93" s="555" t="s">
        <v>3905</v>
      </c>
      <c r="E93" s="554">
        <v>582</v>
      </c>
      <c r="F93" s="556">
        <v>1</v>
      </c>
      <c r="G93" s="556" t="s">
        <v>235</v>
      </c>
      <c r="H93" s="556">
        <v>81150</v>
      </c>
      <c r="I93" s="550" t="s">
        <v>236</v>
      </c>
      <c r="J93" s="550" t="s">
        <v>3650</v>
      </c>
      <c r="K93" s="550" t="s">
        <v>3468</v>
      </c>
      <c r="L93" s="557" t="s">
        <v>3679</v>
      </c>
      <c r="M93" s="558" t="s">
        <v>3652</v>
      </c>
      <c r="O93" s="558" t="s">
        <v>3680</v>
      </c>
      <c r="P93" s="558" t="s">
        <v>3654</v>
      </c>
      <c r="Q93" s="558" t="s">
        <v>3681</v>
      </c>
      <c r="R93" s="558" t="s">
        <v>3682</v>
      </c>
      <c r="S93" s="558" t="s">
        <v>3683</v>
      </c>
      <c r="T93" s="558" t="s">
        <v>3684</v>
      </c>
      <c r="U93" s="558" t="s">
        <v>3696</v>
      </c>
      <c r="V93" s="561" t="s">
        <v>2434</v>
      </c>
      <c r="W93" s="559" t="s">
        <v>3697</v>
      </c>
      <c r="X93" s="559" t="s">
        <v>3698</v>
      </c>
      <c r="Y93" s="558" t="s">
        <v>3662</v>
      </c>
      <c r="Z93" s="558" t="s">
        <v>3662</v>
      </c>
      <c r="AA93" s="558" t="s">
        <v>671</v>
      </c>
      <c r="AB93" s="558" t="s">
        <v>3663</v>
      </c>
      <c r="AC93" s="558" t="s">
        <v>25</v>
      </c>
      <c r="AD93" s="558" t="s">
        <v>3685</v>
      </c>
      <c r="AE93" s="558" t="s">
        <v>3686</v>
      </c>
      <c r="AF93" s="558" t="s">
        <v>83</v>
      </c>
      <c r="AG93" s="552" t="s">
        <v>83</v>
      </c>
      <c r="AH93" s="558" t="s">
        <v>83</v>
      </c>
    </row>
    <row r="94" spans="1:34" ht="13.2">
      <c r="A94" s="554" t="s">
        <v>3908</v>
      </c>
      <c r="B94" s="553" t="s">
        <v>3907</v>
      </c>
      <c r="C94" s="554">
        <v>232</v>
      </c>
      <c r="D94" s="555" t="s">
        <v>3907</v>
      </c>
      <c r="E94" s="554">
        <v>97</v>
      </c>
      <c r="F94" s="556">
        <v>1</v>
      </c>
      <c r="G94" s="556" t="s">
        <v>235</v>
      </c>
      <c r="H94" s="556">
        <v>81340</v>
      </c>
      <c r="I94" s="550" t="s">
        <v>236</v>
      </c>
      <c r="J94" s="550" t="s">
        <v>3650</v>
      </c>
      <c r="K94" s="550" t="s">
        <v>3468</v>
      </c>
      <c r="L94" s="557" t="s">
        <v>3679</v>
      </c>
      <c r="M94" s="558" t="s">
        <v>3652</v>
      </c>
      <c r="O94" s="558" t="s">
        <v>3680</v>
      </c>
      <c r="P94" s="558" t="s">
        <v>3654</v>
      </c>
      <c r="Q94" s="558" t="s">
        <v>3681</v>
      </c>
      <c r="R94" s="558" t="s">
        <v>3682</v>
      </c>
      <c r="S94" s="558" t="s">
        <v>3683</v>
      </c>
      <c r="T94" s="558" t="s">
        <v>3684</v>
      </c>
      <c r="U94" s="558" t="s">
        <v>3659</v>
      </c>
      <c r="V94" s="188" t="s">
        <v>2434</v>
      </c>
      <c r="W94" s="559" t="s">
        <v>3660</v>
      </c>
      <c r="X94" s="559" t="s">
        <v>3661</v>
      </c>
      <c r="Y94" s="558" t="s">
        <v>3662</v>
      </c>
      <c r="Z94" s="558" t="s">
        <v>3662</v>
      </c>
      <c r="AA94" s="558" t="s">
        <v>671</v>
      </c>
      <c r="AB94" s="558" t="s">
        <v>3663</v>
      </c>
      <c r="AC94" s="558" t="s">
        <v>25</v>
      </c>
      <c r="AD94" s="558" t="s">
        <v>3685</v>
      </c>
      <c r="AE94" s="558" t="s">
        <v>3686</v>
      </c>
      <c r="AF94" s="558" t="s">
        <v>83</v>
      </c>
      <c r="AG94" s="552" t="s">
        <v>83</v>
      </c>
      <c r="AH94" s="558" t="s">
        <v>83</v>
      </c>
    </row>
    <row r="95" spans="1:34" ht="13.2">
      <c r="A95" s="554" t="s">
        <v>3910</v>
      </c>
      <c r="B95" s="553" t="s">
        <v>3909</v>
      </c>
      <c r="C95" s="554">
        <v>232</v>
      </c>
      <c r="D95" s="555" t="s">
        <v>3909</v>
      </c>
      <c r="E95" s="554">
        <v>85</v>
      </c>
      <c r="F95" s="556">
        <v>1</v>
      </c>
      <c r="G95" s="556" t="s">
        <v>235</v>
      </c>
      <c r="H95" s="556">
        <v>81170</v>
      </c>
      <c r="I95" s="550" t="s">
        <v>236</v>
      </c>
      <c r="J95" s="550" t="s">
        <v>3650</v>
      </c>
      <c r="K95" s="550" t="s">
        <v>3468</v>
      </c>
      <c r="L95" s="557" t="s">
        <v>3679</v>
      </c>
      <c r="M95" s="558" t="s">
        <v>3652</v>
      </c>
      <c r="O95" s="558" t="s">
        <v>3680</v>
      </c>
      <c r="P95" s="558" t="s">
        <v>3654</v>
      </c>
      <c r="Q95" s="558" t="s">
        <v>3711</v>
      </c>
      <c r="R95" s="550" t="s">
        <v>3712</v>
      </c>
      <c r="S95" s="550" t="s">
        <v>3713</v>
      </c>
      <c r="T95" s="550" t="s">
        <v>3413</v>
      </c>
      <c r="U95" s="558" t="s">
        <v>3696</v>
      </c>
      <c r="V95" s="187" t="s">
        <v>2434</v>
      </c>
      <c r="W95" s="559" t="s">
        <v>3697</v>
      </c>
      <c r="X95" s="559" t="s">
        <v>3698</v>
      </c>
      <c r="Y95" s="558" t="s">
        <v>3662</v>
      </c>
      <c r="Z95" s="558" t="s">
        <v>3662</v>
      </c>
      <c r="AA95" s="558" t="s">
        <v>671</v>
      </c>
      <c r="AB95" s="558" t="s">
        <v>3663</v>
      </c>
      <c r="AC95" s="558" t="s">
        <v>25</v>
      </c>
      <c r="AD95" s="558" t="s">
        <v>3685</v>
      </c>
      <c r="AE95" s="558" t="s">
        <v>3686</v>
      </c>
      <c r="AF95" s="558" t="s">
        <v>83</v>
      </c>
      <c r="AG95" s="552" t="s">
        <v>83</v>
      </c>
      <c r="AH95" s="558" t="s">
        <v>83</v>
      </c>
    </row>
    <row r="96" spans="1:34" ht="13.2">
      <c r="A96" s="554" t="s">
        <v>4020</v>
      </c>
      <c r="B96" s="553" t="s">
        <v>4019</v>
      </c>
      <c r="C96" s="554">
        <v>232</v>
      </c>
      <c r="D96" s="555" t="s">
        <v>4019</v>
      </c>
      <c r="E96" s="554">
        <v>372</v>
      </c>
      <c r="F96" s="556">
        <v>1</v>
      </c>
      <c r="G96" s="556" t="s">
        <v>235</v>
      </c>
      <c r="H96" s="556">
        <v>81430</v>
      </c>
      <c r="I96" s="550" t="s">
        <v>236</v>
      </c>
      <c r="J96" s="550" t="s">
        <v>3650</v>
      </c>
      <c r="K96" s="550" t="s">
        <v>3468</v>
      </c>
      <c r="L96" s="557" t="s">
        <v>3679</v>
      </c>
      <c r="M96" s="558" t="s">
        <v>3652</v>
      </c>
      <c r="O96" s="558" t="s">
        <v>3680</v>
      </c>
      <c r="P96" s="558" t="s">
        <v>3654</v>
      </c>
      <c r="Q96" s="558" t="s">
        <v>3681</v>
      </c>
      <c r="R96" s="558" t="s">
        <v>3682</v>
      </c>
      <c r="S96" s="558" t="s">
        <v>3683</v>
      </c>
      <c r="T96" s="558" t="s">
        <v>3684</v>
      </c>
      <c r="U96" s="558" t="s">
        <v>3659</v>
      </c>
      <c r="V96" s="188" t="s">
        <v>2434</v>
      </c>
      <c r="W96" s="559" t="s">
        <v>3660</v>
      </c>
      <c r="X96" s="559" t="s">
        <v>3661</v>
      </c>
      <c r="Y96" s="558" t="s">
        <v>3662</v>
      </c>
      <c r="Z96" s="558" t="s">
        <v>3662</v>
      </c>
      <c r="AA96" s="558" t="s">
        <v>671</v>
      </c>
      <c r="AB96" s="558" t="s">
        <v>3663</v>
      </c>
      <c r="AC96" s="558" t="s">
        <v>25</v>
      </c>
      <c r="AD96" s="558" t="s">
        <v>3685</v>
      </c>
      <c r="AE96" s="558" t="s">
        <v>3686</v>
      </c>
      <c r="AF96" s="558" t="s">
        <v>83</v>
      </c>
      <c r="AG96" s="552" t="s">
        <v>83</v>
      </c>
      <c r="AH96" s="558" t="s">
        <v>83</v>
      </c>
    </row>
    <row r="97" spans="1:34" ht="13.2">
      <c r="A97" s="554" t="s">
        <v>3912</v>
      </c>
      <c r="B97" s="553" t="s">
        <v>3911</v>
      </c>
      <c r="C97" s="554">
        <v>232</v>
      </c>
      <c r="D97" s="555" t="s">
        <v>3911</v>
      </c>
      <c r="E97" s="554">
        <v>1232</v>
      </c>
      <c r="F97" s="556">
        <v>1</v>
      </c>
      <c r="G97" s="556" t="s">
        <v>235</v>
      </c>
      <c r="H97" s="556">
        <v>81990</v>
      </c>
      <c r="I97" s="550" t="s">
        <v>236</v>
      </c>
      <c r="J97" s="550" t="s">
        <v>3650</v>
      </c>
      <c r="K97" s="550" t="s">
        <v>3468</v>
      </c>
      <c r="L97" s="557" t="s">
        <v>3679</v>
      </c>
      <c r="M97" s="558" t="s">
        <v>3652</v>
      </c>
      <c r="O97" s="558" t="s">
        <v>3680</v>
      </c>
      <c r="P97" s="558" t="s">
        <v>3654</v>
      </c>
      <c r="Q97" s="558" t="s">
        <v>3681</v>
      </c>
      <c r="R97" s="558" t="s">
        <v>3682</v>
      </c>
      <c r="S97" s="558" t="s">
        <v>3683</v>
      </c>
      <c r="T97" s="558" t="s">
        <v>3684</v>
      </c>
      <c r="U97" s="558" t="s">
        <v>3659</v>
      </c>
      <c r="V97" s="188" t="s">
        <v>2434</v>
      </c>
      <c r="W97" s="559" t="s">
        <v>3660</v>
      </c>
      <c r="X97" s="559" t="s">
        <v>3661</v>
      </c>
      <c r="Y97" s="558" t="s">
        <v>3662</v>
      </c>
      <c r="Z97" s="558" t="s">
        <v>3662</v>
      </c>
      <c r="AA97" s="558" t="s">
        <v>671</v>
      </c>
      <c r="AB97" s="558" t="s">
        <v>3663</v>
      </c>
      <c r="AC97" s="558" t="s">
        <v>25</v>
      </c>
      <c r="AD97" s="558" t="s">
        <v>3685</v>
      </c>
      <c r="AE97" s="558" t="s">
        <v>3686</v>
      </c>
      <c r="AF97" s="558" t="s">
        <v>83</v>
      </c>
      <c r="AG97" s="552" t="s">
        <v>83</v>
      </c>
      <c r="AH97" s="558" t="s">
        <v>83</v>
      </c>
    </row>
    <row r="98" spans="1:34" ht="13.2">
      <c r="A98" s="554" t="s">
        <v>3914</v>
      </c>
      <c r="B98" s="553" t="s">
        <v>3913</v>
      </c>
      <c r="C98" s="554">
        <v>232</v>
      </c>
      <c r="D98" s="555" t="s">
        <v>3913</v>
      </c>
      <c r="E98" s="554">
        <v>585</v>
      </c>
      <c r="F98" s="556">
        <v>1</v>
      </c>
      <c r="G98" s="556" t="s">
        <v>235</v>
      </c>
      <c r="H98" s="556">
        <v>81570</v>
      </c>
      <c r="I98" s="550" t="s">
        <v>236</v>
      </c>
      <c r="J98" s="550" t="s">
        <v>3650</v>
      </c>
      <c r="K98" s="550" t="s">
        <v>3468</v>
      </c>
      <c r="L98" s="557" t="s">
        <v>3651</v>
      </c>
      <c r="M98" s="558" t="s">
        <v>3652</v>
      </c>
      <c r="O98" s="558" t="s">
        <v>3653</v>
      </c>
      <c r="P98" s="558" t="s">
        <v>3654</v>
      </c>
      <c r="Q98" s="550" t="s">
        <v>3655</v>
      </c>
      <c r="R98" s="550" t="s">
        <v>3656</v>
      </c>
      <c r="S98" s="550" t="s">
        <v>3657</v>
      </c>
      <c r="T98" s="550" t="s">
        <v>3658</v>
      </c>
      <c r="U98" s="558" t="s">
        <v>3659</v>
      </c>
      <c r="V98" s="560" t="s">
        <v>2434</v>
      </c>
      <c r="W98" s="559" t="s">
        <v>3660</v>
      </c>
      <c r="X98" s="559" t="s">
        <v>3661</v>
      </c>
      <c r="Y98" s="558" t="s">
        <v>3662</v>
      </c>
      <c r="Z98" s="558" t="s">
        <v>3662</v>
      </c>
      <c r="AA98" s="558" t="s">
        <v>671</v>
      </c>
      <c r="AB98" s="558" t="s">
        <v>3663</v>
      </c>
      <c r="AC98" s="558" t="s">
        <v>3664</v>
      </c>
      <c r="AD98" s="558" t="s">
        <v>3665</v>
      </c>
      <c r="AE98" s="558" t="s">
        <v>3666</v>
      </c>
      <c r="AF98" s="558" t="s">
        <v>83</v>
      </c>
      <c r="AG98" s="552" t="s">
        <v>83</v>
      </c>
      <c r="AH98" s="558" t="s">
        <v>83</v>
      </c>
    </row>
    <row r="99" spans="1:34" ht="20.399999999999999">
      <c r="A99" s="554" t="s">
        <v>3533</v>
      </c>
      <c r="B99" s="553" t="s">
        <v>3915</v>
      </c>
      <c r="C99" s="554">
        <v>232</v>
      </c>
      <c r="D99" s="555" t="s">
        <v>3915</v>
      </c>
      <c r="E99" s="554">
        <v>12349</v>
      </c>
      <c r="F99" s="556">
        <v>2</v>
      </c>
      <c r="G99" s="556" t="s">
        <v>292</v>
      </c>
      <c r="H99" s="556">
        <v>81600</v>
      </c>
      <c r="I99" s="550" t="s">
        <v>293</v>
      </c>
      <c r="J99" s="550" t="s">
        <v>3650</v>
      </c>
      <c r="K99" s="550" t="s">
        <v>3468</v>
      </c>
      <c r="L99" s="557" t="s">
        <v>3679</v>
      </c>
      <c r="M99" s="558" t="s">
        <v>3670</v>
      </c>
      <c r="O99" s="558" t="s">
        <v>3680</v>
      </c>
      <c r="P99" s="558" t="s">
        <v>3654</v>
      </c>
      <c r="Q99" s="558" t="s">
        <v>3711</v>
      </c>
      <c r="R99" s="550" t="s">
        <v>3712</v>
      </c>
      <c r="S99" s="550" t="s">
        <v>3713</v>
      </c>
      <c r="T99" s="550" t="s">
        <v>3413</v>
      </c>
      <c r="U99" s="558" t="s">
        <v>3688</v>
      </c>
      <c r="V99" s="142" t="s">
        <v>2434</v>
      </c>
      <c r="W99" s="559" t="s">
        <v>3689</v>
      </c>
      <c r="X99" s="559" t="s">
        <v>3690</v>
      </c>
      <c r="Y99" s="558" t="s">
        <v>251</v>
      </c>
      <c r="Z99" s="558" t="s">
        <v>251</v>
      </c>
      <c r="AA99" s="558" t="s">
        <v>251</v>
      </c>
      <c r="AB99" s="558" t="s">
        <v>3663</v>
      </c>
      <c r="AC99" s="558" t="s">
        <v>25</v>
      </c>
      <c r="AD99" s="558" t="s">
        <v>3685</v>
      </c>
      <c r="AE99" s="558" t="s">
        <v>3686</v>
      </c>
      <c r="AF99" s="558" t="s">
        <v>3916</v>
      </c>
      <c r="AG99" s="552" t="s">
        <v>3917</v>
      </c>
      <c r="AH99" s="552" t="s">
        <v>3918</v>
      </c>
    </row>
    <row r="100" spans="1:34" ht="13.2">
      <c r="A100" s="554" t="s">
        <v>3920</v>
      </c>
      <c r="B100" s="553" t="s">
        <v>3919</v>
      </c>
      <c r="C100" s="554">
        <v>232</v>
      </c>
      <c r="D100" s="555" t="s">
        <v>3919</v>
      </c>
      <c r="E100" s="554">
        <v>252</v>
      </c>
      <c r="F100" s="556">
        <v>1</v>
      </c>
      <c r="G100" s="556" t="s">
        <v>235</v>
      </c>
      <c r="H100" s="556">
        <v>81700</v>
      </c>
      <c r="I100" s="550" t="s">
        <v>236</v>
      </c>
      <c r="J100" s="550" t="s">
        <v>3650</v>
      </c>
      <c r="K100" s="550" t="s">
        <v>3468</v>
      </c>
      <c r="L100" s="557" t="s">
        <v>3651</v>
      </c>
      <c r="M100" s="558" t="s">
        <v>3652</v>
      </c>
      <c r="O100" s="558" t="s">
        <v>3653</v>
      </c>
      <c r="P100" s="558" t="s">
        <v>3654</v>
      </c>
      <c r="Q100" s="550" t="s">
        <v>3655</v>
      </c>
      <c r="R100" s="550" t="s">
        <v>3656</v>
      </c>
      <c r="S100" s="550" t="s">
        <v>3657</v>
      </c>
      <c r="T100" s="550" t="s">
        <v>3658</v>
      </c>
      <c r="U100" s="558" t="s">
        <v>3696</v>
      </c>
      <c r="V100" s="561" t="s">
        <v>2434</v>
      </c>
      <c r="W100" s="559" t="s">
        <v>3697</v>
      </c>
      <c r="X100" s="559" t="s">
        <v>3698</v>
      </c>
      <c r="Y100" s="558" t="s">
        <v>3662</v>
      </c>
      <c r="Z100" s="558" t="s">
        <v>3662</v>
      </c>
      <c r="AA100" s="558" t="s">
        <v>671</v>
      </c>
      <c r="AB100" s="558" t="s">
        <v>3663</v>
      </c>
      <c r="AC100" s="558" t="s">
        <v>3664</v>
      </c>
      <c r="AD100" s="558" t="s">
        <v>3665</v>
      </c>
      <c r="AE100" s="558" t="s">
        <v>3666</v>
      </c>
      <c r="AF100" s="558" t="s">
        <v>83</v>
      </c>
      <c r="AG100" s="552" t="s">
        <v>83</v>
      </c>
      <c r="AH100" s="558" t="s">
        <v>83</v>
      </c>
    </row>
    <row r="101" spans="1:34" ht="13.2">
      <c r="A101" s="554" t="s">
        <v>4022</v>
      </c>
      <c r="B101" s="553" t="s">
        <v>4021</v>
      </c>
      <c r="C101" s="554">
        <v>232</v>
      </c>
      <c r="D101" s="555" t="s">
        <v>4021</v>
      </c>
      <c r="E101" s="554">
        <v>1123</v>
      </c>
      <c r="F101" s="556">
        <v>2</v>
      </c>
      <c r="G101" s="556" t="s">
        <v>235</v>
      </c>
      <c r="H101" s="556">
        <v>81450</v>
      </c>
      <c r="I101" s="550" t="s">
        <v>236</v>
      </c>
      <c r="J101" s="550" t="s">
        <v>3650</v>
      </c>
      <c r="K101" s="550" t="s">
        <v>3468</v>
      </c>
      <c r="L101" s="557" t="s">
        <v>3679</v>
      </c>
      <c r="M101" s="558" t="s">
        <v>3652</v>
      </c>
      <c r="O101" s="558" t="s">
        <v>3680</v>
      </c>
      <c r="P101" s="558" t="s">
        <v>3654</v>
      </c>
      <c r="Q101" s="558" t="s">
        <v>3681</v>
      </c>
      <c r="R101" s="558" t="s">
        <v>3682</v>
      </c>
      <c r="S101" s="558" t="s">
        <v>3683</v>
      </c>
      <c r="T101" s="558" t="s">
        <v>3684</v>
      </c>
      <c r="U101" s="558" t="s">
        <v>3659</v>
      </c>
      <c r="V101" s="188" t="s">
        <v>2434</v>
      </c>
      <c r="W101" s="559" t="s">
        <v>3660</v>
      </c>
      <c r="X101" s="559" t="s">
        <v>3661</v>
      </c>
      <c r="Y101" s="558" t="s">
        <v>3662</v>
      </c>
      <c r="Z101" s="558" t="s">
        <v>3662</v>
      </c>
      <c r="AA101" s="558" t="s">
        <v>671</v>
      </c>
      <c r="AB101" s="558" t="s">
        <v>3663</v>
      </c>
      <c r="AC101" s="558" t="s">
        <v>25</v>
      </c>
      <c r="AD101" s="558" t="s">
        <v>3685</v>
      </c>
      <c r="AE101" s="558" t="s">
        <v>3686</v>
      </c>
      <c r="AF101" s="558" t="s">
        <v>83</v>
      </c>
      <c r="AG101" s="552" t="s">
        <v>83</v>
      </c>
      <c r="AH101" s="558" t="s">
        <v>83</v>
      </c>
    </row>
    <row r="102" spans="1:34" ht="13.2">
      <c r="A102" s="554" t="s">
        <v>900</v>
      </c>
      <c r="B102" s="553" t="s">
        <v>3921</v>
      </c>
      <c r="C102" s="554">
        <v>232</v>
      </c>
      <c r="D102" s="555" t="s">
        <v>3921</v>
      </c>
      <c r="E102" s="554">
        <v>291</v>
      </c>
      <c r="F102" s="556">
        <v>1</v>
      </c>
      <c r="G102" s="556" t="s">
        <v>235</v>
      </c>
      <c r="H102" s="556">
        <v>81500</v>
      </c>
      <c r="I102" s="550" t="s">
        <v>236</v>
      </c>
      <c r="J102" s="550" t="s">
        <v>3650</v>
      </c>
      <c r="K102" s="550" t="s">
        <v>3468</v>
      </c>
      <c r="L102" s="557" t="s">
        <v>3679</v>
      </c>
      <c r="M102" s="558" t="s">
        <v>3652</v>
      </c>
      <c r="O102" s="558" t="s">
        <v>3680</v>
      </c>
      <c r="P102" s="558" t="s">
        <v>3654</v>
      </c>
      <c r="Q102" s="558" t="s">
        <v>3742</v>
      </c>
      <c r="R102" s="550" t="s">
        <v>3712</v>
      </c>
      <c r="S102" s="550" t="s">
        <v>3743</v>
      </c>
      <c r="T102" s="550" t="s">
        <v>3744</v>
      </c>
      <c r="U102" s="558" t="s">
        <v>3659</v>
      </c>
      <c r="V102" s="188" t="s">
        <v>2434</v>
      </c>
      <c r="W102" s="559" t="s">
        <v>3660</v>
      </c>
      <c r="X102" s="559" t="s">
        <v>3661</v>
      </c>
      <c r="Y102" s="558" t="s">
        <v>3662</v>
      </c>
      <c r="Z102" s="558" t="s">
        <v>3662</v>
      </c>
      <c r="AA102" s="558" t="s">
        <v>671</v>
      </c>
      <c r="AB102" s="558" t="s">
        <v>3663</v>
      </c>
      <c r="AC102" s="558" t="s">
        <v>25</v>
      </c>
      <c r="AD102" s="558" t="s">
        <v>3685</v>
      </c>
      <c r="AE102" s="558" t="s">
        <v>3686</v>
      </c>
      <c r="AF102" s="558" t="s">
        <v>83</v>
      </c>
      <c r="AG102" s="552" t="s">
        <v>83</v>
      </c>
      <c r="AH102" s="558" t="s">
        <v>83</v>
      </c>
    </row>
    <row r="103" spans="1:34" ht="13.2">
      <c r="A103" s="554" t="s">
        <v>3923</v>
      </c>
      <c r="B103" s="553" t="s">
        <v>3922</v>
      </c>
      <c r="C103" s="554">
        <v>232</v>
      </c>
      <c r="D103" s="555" t="s">
        <v>3922</v>
      </c>
      <c r="E103" s="554">
        <v>125</v>
      </c>
      <c r="F103" s="556">
        <v>1</v>
      </c>
      <c r="G103" s="556" t="s">
        <v>235</v>
      </c>
      <c r="H103" s="556">
        <v>81530</v>
      </c>
      <c r="I103" s="550" t="s">
        <v>236</v>
      </c>
      <c r="J103" s="550" t="s">
        <v>3650</v>
      </c>
      <c r="K103" s="550" t="s">
        <v>3468</v>
      </c>
      <c r="L103" s="557" t="s">
        <v>3651</v>
      </c>
      <c r="M103" s="558" t="s">
        <v>3652</v>
      </c>
      <c r="O103" s="558" t="s">
        <v>3653</v>
      </c>
      <c r="P103" s="558" t="s">
        <v>3654</v>
      </c>
      <c r="Q103" s="558" t="s">
        <v>3754</v>
      </c>
      <c r="R103" s="558" t="s">
        <v>3755</v>
      </c>
      <c r="S103" s="558" t="s">
        <v>3756</v>
      </c>
      <c r="U103" s="558" t="s">
        <v>3696</v>
      </c>
      <c r="V103" s="561" t="s">
        <v>2434</v>
      </c>
      <c r="W103" s="559" t="s">
        <v>3697</v>
      </c>
      <c r="X103" s="559" t="s">
        <v>3698</v>
      </c>
      <c r="Y103" s="558" t="s">
        <v>3662</v>
      </c>
      <c r="Z103" s="558" t="s">
        <v>3662</v>
      </c>
      <c r="AA103" s="558" t="s">
        <v>671</v>
      </c>
      <c r="AB103" s="558" t="s">
        <v>3663</v>
      </c>
      <c r="AC103" s="558" t="s">
        <v>3664</v>
      </c>
      <c r="AD103" s="558" t="s">
        <v>3665</v>
      </c>
      <c r="AE103" s="558" t="s">
        <v>3666</v>
      </c>
      <c r="AF103" s="558" t="s">
        <v>83</v>
      </c>
      <c r="AG103" s="552" t="s">
        <v>83</v>
      </c>
      <c r="AH103" s="558" t="s">
        <v>83</v>
      </c>
    </row>
    <row r="104" spans="1:34" ht="13.2">
      <c r="A104" s="554" t="s">
        <v>3925</v>
      </c>
      <c r="B104" s="553" t="s">
        <v>3924</v>
      </c>
      <c r="C104" s="554">
        <v>232</v>
      </c>
      <c r="D104" s="555" t="s">
        <v>3924</v>
      </c>
      <c r="E104" s="554">
        <v>1297</v>
      </c>
      <c r="F104" s="556">
        <v>1</v>
      </c>
      <c r="G104" s="556" t="s">
        <v>235</v>
      </c>
      <c r="H104" s="556">
        <v>81500</v>
      </c>
      <c r="I104" s="550" t="s">
        <v>236</v>
      </c>
      <c r="J104" s="550" t="s">
        <v>3650</v>
      </c>
      <c r="K104" s="550" t="s">
        <v>3468</v>
      </c>
      <c r="L104" s="557" t="s">
        <v>3679</v>
      </c>
      <c r="M104" s="558" t="s">
        <v>3652</v>
      </c>
      <c r="O104" s="558" t="s">
        <v>3680</v>
      </c>
      <c r="P104" s="558" t="s">
        <v>3654</v>
      </c>
      <c r="Q104" s="558" t="s">
        <v>3742</v>
      </c>
      <c r="R104" s="550" t="s">
        <v>3712</v>
      </c>
      <c r="S104" s="550" t="s">
        <v>3743</v>
      </c>
      <c r="T104" s="550" t="s">
        <v>3744</v>
      </c>
      <c r="U104" s="558" t="s">
        <v>3696</v>
      </c>
      <c r="V104" s="187" t="s">
        <v>2434</v>
      </c>
      <c r="W104" s="559" t="s">
        <v>3697</v>
      </c>
      <c r="X104" s="559" t="s">
        <v>3698</v>
      </c>
      <c r="Y104" s="558" t="s">
        <v>3662</v>
      </c>
      <c r="Z104" s="558" t="s">
        <v>3662</v>
      </c>
      <c r="AA104" s="558" t="s">
        <v>671</v>
      </c>
      <c r="AB104" s="558" t="s">
        <v>3663</v>
      </c>
      <c r="AC104" s="558" t="s">
        <v>25</v>
      </c>
      <c r="AD104" s="558" t="s">
        <v>3685</v>
      </c>
      <c r="AE104" s="558" t="s">
        <v>3686</v>
      </c>
      <c r="AF104" s="558" t="s">
        <v>83</v>
      </c>
      <c r="AG104" s="552" t="s">
        <v>83</v>
      </c>
      <c r="AH104" s="558" t="s">
        <v>83</v>
      </c>
    </row>
    <row r="105" spans="1:34" ht="30.6">
      <c r="A105" s="554" t="s">
        <v>3927</v>
      </c>
      <c r="B105" s="553" t="s">
        <v>3926</v>
      </c>
      <c r="C105" s="554">
        <v>232</v>
      </c>
      <c r="D105" s="555" t="s">
        <v>3926</v>
      </c>
      <c r="E105" s="554">
        <v>12663</v>
      </c>
      <c r="F105" s="556">
        <v>2</v>
      </c>
      <c r="G105" s="556" t="s">
        <v>292</v>
      </c>
      <c r="H105" s="556">
        <v>81300</v>
      </c>
      <c r="I105" s="550" t="s">
        <v>293</v>
      </c>
      <c r="J105" s="550" t="s">
        <v>3650</v>
      </c>
      <c r="K105" s="550" t="s">
        <v>3468</v>
      </c>
      <c r="L105" s="557" t="s">
        <v>3679</v>
      </c>
      <c r="M105" s="558" t="s">
        <v>3670</v>
      </c>
      <c r="O105" s="558" t="s">
        <v>3680</v>
      </c>
      <c r="P105" s="558" t="s">
        <v>3654</v>
      </c>
      <c r="Q105" s="558" t="s">
        <v>3742</v>
      </c>
      <c r="R105" s="550" t="s">
        <v>3712</v>
      </c>
      <c r="S105" s="550" t="s">
        <v>3743</v>
      </c>
      <c r="T105" s="550" t="s">
        <v>3744</v>
      </c>
      <c r="U105" s="558" t="s">
        <v>3688</v>
      </c>
      <c r="V105" s="142" t="s">
        <v>2434</v>
      </c>
      <c r="W105" s="559" t="s">
        <v>3689</v>
      </c>
      <c r="X105" s="559" t="s">
        <v>3690</v>
      </c>
      <c r="Y105" s="558" t="s">
        <v>251</v>
      </c>
      <c r="Z105" s="558" t="s">
        <v>251</v>
      </c>
      <c r="AA105" s="558" t="s">
        <v>251</v>
      </c>
      <c r="AB105" s="558" t="s">
        <v>3663</v>
      </c>
      <c r="AC105" s="558" t="s">
        <v>25</v>
      </c>
      <c r="AD105" s="558" t="s">
        <v>3685</v>
      </c>
      <c r="AE105" s="558" t="s">
        <v>3686</v>
      </c>
      <c r="AF105" s="558" t="s">
        <v>3928</v>
      </c>
      <c r="AG105" s="552" t="s">
        <v>3929</v>
      </c>
      <c r="AH105" s="552" t="s">
        <v>3930</v>
      </c>
    </row>
    <row r="106" spans="1:34" ht="13.2">
      <c r="A106" s="554" t="s">
        <v>3932</v>
      </c>
      <c r="B106" s="553" t="s">
        <v>3931</v>
      </c>
      <c r="C106" s="554">
        <v>232</v>
      </c>
      <c r="D106" s="555" t="s">
        <v>3931</v>
      </c>
      <c r="E106" s="554">
        <v>477</v>
      </c>
      <c r="F106" s="556">
        <v>1</v>
      </c>
      <c r="G106" s="556" t="s">
        <v>235</v>
      </c>
      <c r="H106" s="556">
        <v>81800</v>
      </c>
      <c r="I106" s="550" t="s">
        <v>236</v>
      </c>
      <c r="J106" s="550" t="s">
        <v>3650</v>
      </c>
      <c r="K106" s="550" t="s">
        <v>3468</v>
      </c>
      <c r="L106" s="557" t="s">
        <v>3679</v>
      </c>
      <c r="M106" s="558" t="s">
        <v>3652</v>
      </c>
      <c r="O106" s="558" t="s">
        <v>3680</v>
      </c>
      <c r="P106" s="558" t="s">
        <v>3654</v>
      </c>
      <c r="Q106" s="558" t="s">
        <v>3711</v>
      </c>
      <c r="R106" s="550" t="s">
        <v>3712</v>
      </c>
      <c r="S106" s="550" t="s">
        <v>3713</v>
      </c>
      <c r="T106" s="550" t="s">
        <v>3413</v>
      </c>
      <c r="U106" s="558" t="s">
        <v>3696</v>
      </c>
      <c r="V106" s="187" t="s">
        <v>2434</v>
      </c>
      <c r="W106" s="559" t="s">
        <v>3697</v>
      </c>
      <c r="X106" s="559" t="s">
        <v>3698</v>
      </c>
      <c r="Y106" s="558" t="s">
        <v>3662</v>
      </c>
      <c r="Z106" s="558" t="s">
        <v>3662</v>
      </c>
      <c r="AA106" s="558" t="s">
        <v>671</v>
      </c>
      <c r="AB106" s="558" t="s">
        <v>3663</v>
      </c>
      <c r="AC106" s="558" t="s">
        <v>25</v>
      </c>
      <c r="AD106" s="558" t="s">
        <v>3685</v>
      </c>
      <c r="AE106" s="558" t="s">
        <v>3686</v>
      </c>
      <c r="AF106" s="558" t="s">
        <v>83</v>
      </c>
      <c r="AG106" s="552" t="s">
        <v>83</v>
      </c>
      <c r="AH106" s="558" t="s">
        <v>83</v>
      </c>
    </row>
    <row r="107" spans="1:34" ht="13.2">
      <c r="A107" s="554" t="s">
        <v>3934</v>
      </c>
      <c r="B107" s="553" t="s">
        <v>3933</v>
      </c>
      <c r="C107" s="554">
        <v>232</v>
      </c>
      <c r="D107" s="555" t="s">
        <v>3933</v>
      </c>
      <c r="E107" s="554">
        <v>336</v>
      </c>
      <c r="F107" s="556">
        <v>1</v>
      </c>
      <c r="G107" s="556" t="s">
        <v>235</v>
      </c>
      <c r="H107" s="556">
        <v>81220</v>
      </c>
      <c r="I107" s="550" t="s">
        <v>236</v>
      </c>
      <c r="J107" s="550" t="s">
        <v>3650</v>
      </c>
      <c r="K107" s="550" t="s">
        <v>3468</v>
      </c>
      <c r="L107" s="557" t="s">
        <v>3651</v>
      </c>
      <c r="M107" s="558" t="s">
        <v>3652</v>
      </c>
      <c r="O107" s="558" t="s">
        <v>3653</v>
      </c>
      <c r="P107" s="558" t="s">
        <v>3654</v>
      </c>
      <c r="Q107" s="550" t="s">
        <v>3655</v>
      </c>
      <c r="R107" s="550" t="s">
        <v>3656</v>
      </c>
      <c r="S107" s="550" t="s">
        <v>3657</v>
      </c>
      <c r="T107" s="550" t="s">
        <v>3658</v>
      </c>
      <c r="U107" s="558" t="s">
        <v>3659</v>
      </c>
      <c r="V107" s="188" t="s">
        <v>2434</v>
      </c>
      <c r="W107" s="559" t="s">
        <v>3660</v>
      </c>
      <c r="X107" s="559" t="s">
        <v>3661</v>
      </c>
      <c r="Y107" s="558" t="s">
        <v>3662</v>
      </c>
      <c r="Z107" s="558" t="s">
        <v>3662</v>
      </c>
      <c r="AA107" s="558" t="s">
        <v>671</v>
      </c>
      <c r="AB107" s="558" t="s">
        <v>3663</v>
      </c>
      <c r="AC107" s="558" t="s">
        <v>3664</v>
      </c>
      <c r="AD107" s="558" t="s">
        <v>3665</v>
      </c>
      <c r="AE107" s="558" t="s">
        <v>3666</v>
      </c>
      <c r="AF107" s="558" t="s">
        <v>83</v>
      </c>
      <c r="AG107" s="552" t="s">
        <v>83</v>
      </c>
      <c r="AH107" s="558" t="s">
        <v>83</v>
      </c>
    </row>
    <row r="108" spans="1:34" ht="13.2">
      <c r="A108" s="554" t="s">
        <v>3938</v>
      </c>
      <c r="B108" s="553" t="s">
        <v>3937</v>
      </c>
      <c r="C108" s="554">
        <v>232</v>
      </c>
      <c r="D108" s="555" t="s">
        <v>3937</v>
      </c>
      <c r="E108" s="554">
        <v>111</v>
      </c>
      <c r="F108" s="556">
        <v>1</v>
      </c>
      <c r="G108" s="556" t="s">
        <v>235</v>
      </c>
      <c r="H108" s="556">
        <v>81170</v>
      </c>
      <c r="I108" s="550" t="s">
        <v>236</v>
      </c>
      <c r="J108" s="550" t="s">
        <v>3650</v>
      </c>
      <c r="K108" s="550" t="s">
        <v>3468</v>
      </c>
      <c r="L108" s="557" t="s">
        <v>3679</v>
      </c>
      <c r="M108" s="558" t="s">
        <v>3652</v>
      </c>
      <c r="O108" s="558" t="s">
        <v>3680</v>
      </c>
      <c r="P108" s="558" t="s">
        <v>3654</v>
      </c>
      <c r="Q108" s="558" t="s">
        <v>3711</v>
      </c>
      <c r="R108" s="550" t="s">
        <v>3712</v>
      </c>
      <c r="S108" s="550" t="s">
        <v>3713</v>
      </c>
      <c r="T108" s="550" t="s">
        <v>3413</v>
      </c>
      <c r="U108" s="558" t="s">
        <v>3696</v>
      </c>
      <c r="V108" s="187" t="s">
        <v>2434</v>
      </c>
      <c r="W108" s="559" t="s">
        <v>3697</v>
      </c>
      <c r="X108" s="559" t="s">
        <v>3698</v>
      </c>
      <c r="Y108" s="558" t="s">
        <v>3662</v>
      </c>
      <c r="Z108" s="558" t="s">
        <v>3662</v>
      </c>
      <c r="AA108" s="558" t="s">
        <v>671</v>
      </c>
      <c r="AB108" s="558" t="s">
        <v>3663</v>
      </c>
      <c r="AC108" s="558" t="s">
        <v>25</v>
      </c>
      <c r="AD108" s="558" t="s">
        <v>3685</v>
      </c>
      <c r="AE108" s="558" t="s">
        <v>3686</v>
      </c>
      <c r="AF108" s="558" t="s">
        <v>83</v>
      </c>
      <c r="AG108" s="552" t="s">
        <v>83</v>
      </c>
      <c r="AH108" s="558" t="s">
        <v>83</v>
      </c>
    </row>
    <row r="109" spans="1:34" ht="13.2">
      <c r="A109" s="554" t="s">
        <v>3940</v>
      </c>
      <c r="B109" s="553" t="s">
        <v>3939</v>
      </c>
      <c r="C109" s="554">
        <v>232</v>
      </c>
      <c r="D109" s="555" t="s">
        <v>3939</v>
      </c>
      <c r="E109" s="554">
        <v>460</v>
      </c>
      <c r="F109" s="556">
        <v>1</v>
      </c>
      <c r="G109" s="556" t="s">
        <v>235</v>
      </c>
      <c r="H109" s="556">
        <v>81440</v>
      </c>
      <c r="I109" s="550" t="s">
        <v>236</v>
      </c>
      <c r="J109" s="550" t="s">
        <v>3650</v>
      </c>
      <c r="K109" s="550" t="s">
        <v>3468</v>
      </c>
      <c r="L109" s="557" t="s">
        <v>3651</v>
      </c>
      <c r="M109" s="558" t="s">
        <v>3652</v>
      </c>
      <c r="O109" s="558" t="s">
        <v>3653</v>
      </c>
      <c r="P109" s="558" t="s">
        <v>3654</v>
      </c>
      <c r="Q109" s="550" t="s">
        <v>3655</v>
      </c>
      <c r="R109" s="550" t="s">
        <v>3656</v>
      </c>
      <c r="S109" s="550" t="s">
        <v>3657</v>
      </c>
      <c r="T109" s="550" t="s">
        <v>3658</v>
      </c>
      <c r="U109" s="558" t="s">
        <v>3659</v>
      </c>
      <c r="V109" s="188" t="s">
        <v>2434</v>
      </c>
      <c r="W109" s="559" t="s">
        <v>3660</v>
      </c>
      <c r="X109" s="559" t="s">
        <v>3661</v>
      </c>
      <c r="Y109" s="558" t="s">
        <v>3662</v>
      </c>
      <c r="Z109" s="558" t="s">
        <v>3662</v>
      </c>
      <c r="AA109" s="558" t="s">
        <v>671</v>
      </c>
      <c r="AB109" s="558" t="s">
        <v>3663</v>
      </c>
      <c r="AC109" s="558" t="s">
        <v>3664</v>
      </c>
      <c r="AD109" s="558" t="s">
        <v>3665</v>
      </c>
      <c r="AE109" s="558" t="s">
        <v>3666</v>
      </c>
      <c r="AF109" s="558" t="s">
        <v>83</v>
      </c>
      <c r="AG109" s="552" t="s">
        <v>83</v>
      </c>
      <c r="AH109" s="558" t="s">
        <v>83</v>
      </c>
    </row>
    <row r="110" spans="1:34" ht="13.2">
      <c r="A110" s="554" t="s">
        <v>3942</v>
      </c>
      <c r="B110" s="553" t="s">
        <v>3941</v>
      </c>
      <c r="C110" s="554">
        <v>232</v>
      </c>
      <c r="D110" s="555" t="s">
        <v>3941</v>
      </c>
      <c r="E110" s="554">
        <v>105</v>
      </c>
      <c r="F110" s="556">
        <v>1</v>
      </c>
      <c r="G110" s="556" t="s">
        <v>292</v>
      </c>
      <c r="H110" s="556">
        <v>81190</v>
      </c>
      <c r="I110" s="558" t="s">
        <v>3703</v>
      </c>
      <c r="J110" s="550" t="s">
        <v>3650</v>
      </c>
      <c r="K110" s="550" t="s">
        <v>3468</v>
      </c>
      <c r="L110" s="557" t="s">
        <v>3679</v>
      </c>
      <c r="M110" s="558" t="s">
        <v>3704</v>
      </c>
      <c r="O110" s="558" t="s">
        <v>3703</v>
      </c>
      <c r="P110" s="558" t="s">
        <v>3654</v>
      </c>
      <c r="Q110" s="558" t="s">
        <v>3703</v>
      </c>
      <c r="R110" s="558" t="s">
        <v>83</v>
      </c>
      <c r="S110" s="558" t="s">
        <v>83</v>
      </c>
      <c r="T110" s="558" t="s">
        <v>83</v>
      </c>
      <c r="U110" s="558" t="s">
        <v>3688</v>
      </c>
      <c r="V110" s="142" t="s">
        <v>2434</v>
      </c>
      <c r="W110" s="559" t="s">
        <v>3689</v>
      </c>
      <c r="X110" s="559" t="s">
        <v>3690</v>
      </c>
      <c r="Y110" s="558" t="s">
        <v>3662</v>
      </c>
      <c r="Z110" s="558" t="s">
        <v>3662</v>
      </c>
      <c r="AA110" s="558" t="s">
        <v>671</v>
      </c>
      <c r="AB110" s="558" t="s">
        <v>3663</v>
      </c>
      <c r="AC110" s="558" t="s">
        <v>3705</v>
      </c>
      <c r="AD110" s="558" t="s">
        <v>83</v>
      </c>
      <c r="AE110" s="558" t="s">
        <v>83</v>
      </c>
      <c r="AF110" s="558" t="s">
        <v>83</v>
      </c>
      <c r="AG110" s="552" t="s">
        <v>83</v>
      </c>
      <c r="AH110" s="558" t="s">
        <v>83</v>
      </c>
    </row>
    <row r="111" spans="1:34" ht="13.8" thickBot="1">
      <c r="A111" s="554" t="s">
        <v>3946</v>
      </c>
      <c r="B111" s="553" t="s">
        <v>3945</v>
      </c>
      <c r="C111" s="554">
        <v>232</v>
      </c>
      <c r="D111" s="555" t="s">
        <v>3945</v>
      </c>
      <c r="E111" s="554">
        <v>83</v>
      </c>
      <c r="F111" s="556">
        <v>1</v>
      </c>
      <c r="G111" s="556" t="s">
        <v>235</v>
      </c>
      <c r="H111" s="556">
        <v>81170</v>
      </c>
      <c r="I111" s="550" t="s">
        <v>236</v>
      </c>
      <c r="J111" s="550" t="s">
        <v>3650</v>
      </c>
      <c r="K111" s="550" t="s">
        <v>3468</v>
      </c>
      <c r="L111" s="557" t="s">
        <v>3679</v>
      </c>
      <c r="M111" s="558" t="s">
        <v>3652</v>
      </c>
      <c r="O111" s="558" t="s">
        <v>3680</v>
      </c>
      <c r="P111" s="558" t="s">
        <v>3654</v>
      </c>
      <c r="Q111" s="558" t="s">
        <v>3711</v>
      </c>
      <c r="R111" s="550" t="s">
        <v>3712</v>
      </c>
      <c r="S111" s="550" t="s">
        <v>3713</v>
      </c>
      <c r="T111" s="550" t="s">
        <v>3413</v>
      </c>
      <c r="U111" s="558" t="s">
        <v>3696</v>
      </c>
      <c r="V111" s="187" t="s">
        <v>2434</v>
      </c>
      <c r="W111" s="559" t="s">
        <v>3697</v>
      </c>
      <c r="X111" s="559" t="s">
        <v>3698</v>
      </c>
      <c r="Y111" s="558" t="s">
        <v>3662</v>
      </c>
      <c r="Z111" s="558" t="s">
        <v>3662</v>
      </c>
      <c r="AA111" s="558" t="s">
        <v>671</v>
      </c>
      <c r="AB111" s="558" t="s">
        <v>3663</v>
      </c>
      <c r="AC111" s="558" t="s">
        <v>25</v>
      </c>
      <c r="AD111" s="558" t="s">
        <v>3685</v>
      </c>
      <c r="AE111" s="558" t="s">
        <v>3686</v>
      </c>
      <c r="AF111" s="558" t="s">
        <v>83</v>
      </c>
      <c r="AG111" s="552" t="s">
        <v>83</v>
      </c>
      <c r="AH111" s="558" t="s">
        <v>83</v>
      </c>
    </row>
    <row r="112" spans="1:34" ht="13.2">
      <c r="A112" s="554" t="s">
        <v>3948</v>
      </c>
      <c r="B112" s="553" t="s">
        <v>3947</v>
      </c>
      <c r="C112" s="554">
        <v>232</v>
      </c>
      <c r="D112" s="555" t="s">
        <v>3947</v>
      </c>
      <c r="E112" s="554">
        <v>986</v>
      </c>
      <c r="F112" s="556">
        <v>1</v>
      </c>
      <c r="G112" s="556" t="s">
        <v>235</v>
      </c>
      <c r="H112" s="556">
        <v>81150</v>
      </c>
      <c r="I112" s="550" t="s">
        <v>236</v>
      </c>
      <c r="J112" s="550" t="s">
        <v>3650</v>
      </c>
      <c r="K112" s="550" t="s">
        <v>3468</v>
      </c>
      <c r="L112" s="557" t="s">
        <v>3679</v>
      </c>
      <c r="M112" s="558" t="s">
        <v>3652</v>
      </c>
      <c r="O112" s="558" t="s">
        <v>3680</v>
      </c>
      <c r="P112" s="558" t="s">
        <v>3654</v>
      </c>
      <c r="Q112" s="558" t="s">
        <v>3681</v>
      </c>
      <c r="R112" s="558" t="s">
        <v>3682</v>
      </c>
      <c r="S112" s="558" t="s">
        <v>3683</v>
      </c>
      <c r="T112" s="558" t="s">
        <v>3684</v>
      </c>
      <c r="U112" s="558" t="s">
        <v>3696</v>
      </c>
      <c r="V112" s="112" t="s">
        <v>2434</v>
      </c>
      <c r="W112" s="559" t="s">
        <v>3697</v>
      </c>
      <c r="X112" s="559" t="s">
        <v>3698</v>
      </c>
      <c r="Y112" s="558" t="s">
        <v>3662</v>
      </c>
      <c r="Z112" s="558" t="s">
        <v>3662</v>
      </c>
      <c r="AA112" s="558" t="s">
        <v>671</v>
      </c>
      <c r="AB112" s="558" t="s">
        <v>3663</v>
      </c>
      <c r="AC112" s="558" t="s">
        <v>25</v>
      </c>
      <c r="AD112" s="558" t="s">
        <v>3685</v>
      </c>
      <c r="AE112" s="558" t="s">
        <v>3686</v>
      </c>
      <c r="AF112" s="558" t="s">
        <v>83</v>
      </c>
      <c r="AG112" s="552" t="s">
        <v>83</v>
      </c>
      <c r="AH112" s="558" t="s">
        <v>83</v>
      </c>
    </row>
    <row r="113" spans="1:78" ht="13.2">
      <c r="A113" s="554" t="s">
        <v>3950</v>
      </c>
      <c r="B113" s="553" t="s">
        <v>3949</v>
      </c>
      <c r="C113" s="554">
        <v>232</v>
      </c>
      <c r="D113" s="555" t="s">
        <v>3949</v>
      </c>
      <c r="E113" s="554">
        <v>348</v>
      </c>
      <c r="F113" s="556">
        <v>1</v>
      </c>
      <c r="G113" s="556" t="s">
        <v>235</v>
      </c>
      <c r="H113" s="556">
        <v>81120</v>
      </c>
      <c r="I113" s="550" t="s">
        <v>236</v>
      </c>
      <c r="J113" s="550" t="s">
        <v>3650</v>
      </c>
      <c r="K113" s="550" t="s">
        <v>3468</v>
      </c>
      <c r="L113" s="557" t="s">
        <v>3679</v>
      </c>
      <c r="M113" s="558" t="s">
        <v>3652</v>
      </c>
      <c r="O113" s="558" t="s">
        <v>3680</v>
      </c>
      <c r="P113" s="558" t="s">
        <v>3654</v>
      </c>
      <c r="Q113" s="558" t="s">
        <v>3681</v>
      </c>
      <c r="R113" s="558" t="s">
        <v>3682</v>
      </c>
      <c r="S113" s="558" t="s">
        <v>3683</v>
      </c>
      <c r="T113" s="558" t="s">
        <v>3684</v>
      </c>
      <c r="U113" s="558" t="s">
        <v>3696</v>
      </c>
      <c r="V113" s="561" t="s">
        <v>2434</v>
      </c>
      <c r="W113" s="559" t="s">
        <v>3697</v>
      </c>
      <c r="X113" s="559" t="s">
        <v>3698</v>
      </c>
      <c r="Y113" s="558" t="s">
        <v>3662</v>
      </c>
      <c r="Z113" s="558" t="s">
        <v>3662</v>
      </c>
      <c r="AA113" s="558" t="s">
        <v>671</v>
      </c>
      <c r="AB113" s="558" t="s">
        <v>3663</v>
      </c>
      <c r="AC113" s="558" t="s">
        <v>25</v>
      </c>
      <c r="AD113" s="558" t="s">
        <v>3685</v>
      </c>
      <c r="AE113" s="558" t="s">
        <v>3686</v>
      </c>
      <c r="AF113" s="558" t="s">
        <v>83</v>
      </c>
      <c r="AG113" s="552" t="s">
        <v>83</v>
      </c>
      <c r="AH113" s="558" t="s">
        <v>83</v>
      </c>
    </row>
    <row r="114" spans="1:78" ht="13.2">
      <c r="A114" s="554" t="s">
        <v>3952</v>
      </c>
      <c r="B114" s="553" t="s">
        <v>3951</v>
      </c>
      <c r="C114" s="554">
        <v>232</v>
      </c>
      <c r="D114" s="555" t="s">
        <v>3951</v>
      </c>
      <c r="E114" s="554">
        <v>374</v>
      </c>
      <c r="F114" s="556">
        <v>1</v>
      </c>
      <c r="G114" s="556" t="s">
        <v>292</v>
      </c>
      <c r="H114" s="556">
        <v>81400</v>
      </c>
      <c r="I114" s="558" t="s">
        <v>3703</v>
      </c>
      <c r="J114" s="550" t="s">
        <v>3650</v>
      </c>
      <c r="K114" s="550" t="s">
        <v>3468</v>
      </c>
      <c r="L114" s="557" t="s">
        <v>3679</v>
      </c>
      <c r="M114" s="558" t="s">
        <v>3704</v>
      </c>
      <c r="O114" s="558" t="s">
        <v>3703</v>
      </c>
      <c r="P114" s="558" t="s">
        <v>3654</v>
      </c>
      <c r="Q114" s="558" t="s">
        <v>3703</v>
      </c>
      <c r="R114" s="558" t="s">
        <v>83</v>
      </c>
      <c r="S114" s="558" t="s">
        <v>83</v>
      </c>
      <c r="T114" s="558" t="s">
        <v>83</v>
      </c>
      <c r="U114" s="558" t="s">
        <v>3688</v>
      </c>
      <c r="V114" s="142" t="s">
        <v>2434</v>
      </c>
      <c r="W114" s="559" t="s">
        <v>3689</v>
      </c>
      <c r="X114" s="559" t="s">
        <v>3690</v>
      </c>
      <c r="Y114" s="558" t="s">
        <v>3662</v>
      </c>
      <c r="Z114" s="558" t="s">
        <v>3662</v>
      </c>
      <c r="AA114" s="558" t="s">
        <v>671</v>
      </c>
      <c r="AB114" s="558" t="s">
        <v>3663</v>
      </c>
      <c r="AC114" s="558" t="s">
        <v>3705</v>
      </c>
      <c r="AD114" s="558" t="s">
        <v>83</v>
      </c>
      <c r="AE114" s="558" t="s">
        <v>83</v>
      </c>
      <c r="AF114" s="558" t="s">
        <v>83</v>
      </c>
      <c r="AG114" s="552" t="s">
        <v>83</v>
      </c>
      <c r="AH114" s="558" t="s">
        <v>83</v>
      </c>
    </row>
    <row r="115" spans="1:78" ht="31.2">
      <c r="A115" s="554" t="s">
        <v>3954</v>
      </c>
      <c r="B115" s="553" t="s">
        <v>3953</v>
      </c>
      <c r="C115" s="554">
        <v>232</v>
      </c>
      <c r="D115" s="555" t="s">
        <v>3953</v>
      </c>
      <c r="E115" s="554">
        <v>1753</v>
      </c>
      <c r="F115" s="556">
        <v>1</v>
      </c>
      <c r="G115" s="556" t="s">
        <v>292</v>
      </c>
      <c r="H115" s="556">
        <v>81270</v>
      </c>
      <c r="I115" s="550" t="s">
        <v>293</v>
      </c>
      <c r="J115" s="550" t="s">
        <v>3650</v>
      </c>
      <c r="K115" s="550" t="s">
        <v>3468</v>
      </c>
      <c r="L115" s="557" t="s">
        <v>3651</v>
      </c>
      <c r="M115" s="558" t="s">
        <v>3670</v>
      </c>
      <c r="O115" s="558" t="s">
        <v>3653</v>
      </c>
      <c r="P115" s="558" t="s">
        <v>3654</v>
      </c>
      <c r="Q115" s="550" t="s">
        <v>3655</v>
      </c>
      <c r="R115" s="550" t="s">
        <v>3656</v>
      </c>
      <c r="S115" s="550" t="s">
        <v>3657</v>
      </c>
      <c r="T115" s="550" t="s">
        <v>3658</v>
      </c>
      <c r="U115" s="558" t="s">
        <v>3696</v>
      </c>
      <c r="V115" s="187" t="s">
        <v>2434</v>
      </c>
      <c r="W115" s="559" t="s">
        <v>3697</v>
      </c>
      <c r="X115" s="559" t="s">
        <v>3698</v>
      </c>
      <c r="Y115" s="558" t="s">
        <v>251</v>
      </c>
      <c r="Z115" s="558" t="s">
        <v>251</v>
      </c>
      <c r="AA115" s="558" t="s">
        <v>251</v>
      </c>
      <c r="AB115" s="558" t="s">
        <v>3663</v>
      </c>
      <c r="AC115" s="558" t="s">
        <v>3664</v>
      </c>
      <c r="AD115" s="558" t="s">
        <v>3665</v>
      </c>
      <c r="AE115" s="558" t="s">
        <v>3666</v>
      </c>
      <c r="AF115" s="558" t="s">
        <v>3955</v>
      </c>
      <c r="AG115" s="552" t="s">
        <v>3956</v>
      </c>
      <c r="AH115" s="552" t="s">
        <v>3957</v>
      </c>
    </row>
    <row r="116" spans="1:78" ht="31.2">
      <c r="A116" s="554" t="s">
        <v>3959</v>
      </c>
      <c r="B116" s="553" t="s">
        <v>3958</v>
      </c>
      <c r="C116" s="554">
        <v>232</v>
      </c>
      <c r="D116" s="555" t="s">
        <v>3958</v>
      </c>
      <c r="E116" s="554">
        <v>1471</v>
      </c>
      <c r="F116" s="556">
        <v>2</v>
      </c>
      <c r="G116" s="556" t="s">
        <v>292</v>
      </c>
      <c r="H116" s="556">
        <v>81500</v>
      </c>
      <c r="I116" s="550" t="s">
        <v>293</v>
      </c>
      <c r="J116" s="550" t="s">
        <v>3650</v>
      </c>
      <c r="K116" s="550" t="s">
        <v>3468</v>
      </c>
      <c r="L116" s="557" t="s">
        <v>3679</v>
      </c>
      <c r="M116" s="558" t="s">
        <v>3670</v>
      </c>
      <c r="O116" s="558" t="s">
        <v>3680</v>
      </c>
      <c r="P116" s="558" t="s">
        <v>3654</v>
      </c>
      <c r="Q116" s="558" t="s">
        <v>3742</v>
      </c>
      <c r="R116" s="550" t="s">
        <v>3712</v>
      </c>
      <c r="S116" s="550" t="s">
        <v>3743</v>
      </c>
      <c r="T116" s="550" t="s">
        <v>3744</v>
      </c>
      <c r="U116" s="558" t="s">
        <v>3659</v>
      </c>
      <c r="V116" s="188" t="s">
        <v>2434</v>
      </c>
      <c r="W116" s="559" t="s">
        <v>3660</v>
      </c>
      <c r="X116" s="559" t="s">
        <v>3661</v>
      </c>
      <c r="Y116" s="558" t="s">
        <v>251</v>
      </c>
      <c r="Z116" s="558" t="s">
        <v>251</v>
      </c>
      <c r="AA116" s="558" t="s">
        <v>251</v>
      </c>
      <c r="AB116" s="558" t="s">
        <v>3663</v>
      </c>
      <c r="AC116" s="558" t="s">
        <v>3705</v>
      </c>
      <c r="AD116" s="558" t="s">
        <v>83</v>
      </c>
      <c r="AE116" s="558" t="s">
        <v>83</v>
      </c>
      <c r="AF116" s="558" t="s">
        <v>3960</v>
      </c>
      <c r="AG116" s="552" t="s">
        <v>3961</v>
      </c>
      <c r="AH116" s="552" t="s">
        <v>3962</v>
      </c>
    </row>
    <row r="117" spans="1:78" ht="13.2">
      <c r="A117" s="554" t="s">
        <v>3964</v>
      </c>
      <c r="B117" s="553" t="s">
        <v>3963</v>
      </c>
      <c r="C117" s="554">
        <v>232</v>
      </c>
      <c r="D117" s="555" t="s">
        <v>3963</v>
      </c>
      <c r="E117" s="554">
        <v>674</v>
      </c>
      <c r="F117" s="556">
        <v>1</v>
      </c>
      <c r="G117" s="556" t="s">
        <v>235</v>
      </c>
      <c r="H117" s="556">
        <v>81300</v>
      </c>
      <c r="I117" s="550" t="s">
        <v>236</v>
      </c>
      <c r="J117" s="550" t="s">
        <v>3650</v>
      </c>
      <c r="K117" s="550" t="s">
        <v>3468</v>
      </c>
      <c r="L117" s="557" t="s">
        <v>3679</v>
      </c>
      <c r="M117" s="558" t="s">
        <v>3652</v>
      </c>
      <c r="O117" s="558" t="s">
        <v>3680</v>
      </c>
      <c r="P117" s="558" t="s">
        <v>3654</v>
      </c>
      <c r="Q117" s="558" t="s">
        <v>3742</v>
      </c>
      <c r="R117" s="550" t="s">
        <v>3712</v>
      </c>
      <c r="S117" s="550" t="s">
        <v>3743</v>
      </c>
      <c r="T117" s="550" t="s">
        <v>3744</v>
      </c>
      <c r="U117" s="558" t="s">
        <v>3696</v>
      </c>
      <c r="V117" s="187" t="s">
        <v>2434</v>
      </c>
      <c r="W117" s="559" t="s">
        <v>3697</v>
      </c>
      <c r="X117" s="559" t="s">
        <v>3698</v>
      </c>
      <c r="Y117" s="558" t="s">
        <v>3662</v>
      </c>
      <c r="Z117" s="558" t="s">
        <v>3662</v>
      </c>
      <c r="AA117" s="558" t="s">
        <v>671</v>
      </c>
      <c r="AB117" s="558" t="s">
        <v>3663</v>
      </c>
      <c r="AC117" s="558" t="s">
        <v>25</v>
      </c>
      <c r="AD117" s="558" t="s">
        <v>3685</v>
      </c>
      <c r="AE117" s="558" t="s">
        <v>3686</v>
      </c>
      <c r="AF117" s="558" t="s">
        <v>83</v>
      </c>
      <c r="AG117" s="552" t="s">
        <v>83</v>
      </c>
      <c r="AH117" s="558" t="s">
        <v>83</v>
      </c>
    </row>
    <row r="118" spans="1:78" ht="13.2">
      <c r="A118" s="554" t="s">
        <v>3966</v>
      </c>
      <c r="B118" s="553" t="s">
        <v>3965</v>
      </c>
      <c r="C118" s="554">
        <v>232</v>
      </c>
      <c r="D118" s="555" t="s">
        <v>3965</v>
      </c>
      <c r="E118" s="554">
        <v>134</v>
      </c>
      <c r="F118" s="556">
        <v>1</v>
      </c>
      <c r="G118" s="556" t="s">
        <v>235</v>
      </c>
      <c r="H118" s="556">
        <v>81100</v>
      </c>
      <c r="I118" s="550" t="s">
        <v>236</v>
      </c>
      <c r="J118" s="550" t="s">
        <v>3650</v>
      </c>
      <c r="K118" s="550" t="s">
        <v>3468</v>
      </c>
      <c r="L118" s="557" t="s">
        <v>3651</v>
      </c>
      <c r="M118" s="558" t="s">
        <v>3652</v>
      </c>
      <c r="O118" s="558" t="s">
        <v>3653</v>
      </c>
      <c r="P118" s="558" t="s">
        <v>3654</v>
      </c>
      <c r="Q118" s="550" t="s">
        <v>3655</v>
      </c>
      <c r="R118" s="550" t="s">
        <v>3656</v>
      </c>
      <c r="S118" s="550" t="s">
        <v>3657</v>
      </c>
      <c r="T118" s="550" t="s">
        <v>3658</v>
      </c>
      <c r="U118" s="558" t="s">
        <v>3659</v>
      </c>
      <c r="V118" s="188" t="s">
        <v>2434</v>
      </c>
      <c r="W118" s="559" t="s">
        <v>3660</v>
      </c>
      <c r="X118" s="559" t="s">
        <v>3661</v>
      </c>
      <c r="Y118" s="558" t="s">
        <v>3662</v>
      </c>
      <c r="Z118" s="558" t="s">
        <v>3662</v>
      </c>
      <c r="AA118" s="558" t="s">
        <v>671</v>
      </c>
      <c r="AB118" s="558" t="s">
        <v>3663</v>
      </c>
      <c r="AC118" s="558" t="s">
        <v>3664</v>
      </c>
      <c r="AD118" s="558" t="s">
        <v>3665</v>
      </c>
      <c r="AE118" s="558" t="s">
        <v>3666</v>
      </c>
      <c r="AF118" s="558" t="s">
        <v>83</v>
      </c>
      <c r="AG118" s="552" t="s">
        <v>83</v>
      </c>
      <c r="AH118" s="558" t="s">
        <v>83</v>
      </c>
    </row>
    <row r="119" spans="1:78" ht="13.2">
      <c r="A119" s="554" t="s">
        <v>3968</v>
      </c>
      <c r="B119" s="553" t="s">
        <v>3967</v>
      </c>
      <c r="C119" s="554">
        <v>232</v>
      </c>
      <c r="D119" s="555" t="s">
        <v>3967</v>
      </c>
      <c r="E119" s="554">
        <v>387</v>
      </c>
      <c r="F119" s="556">
        <v>1</v>
      </c>
      <c r="G119" s="556" t="s">
        <v>235</v>
      </c>
      <c r="H119" s="556">
        <v>81120</v>
      </c>
      <c r="I119" s="550" t="s">
        <v>236</v>
      </c>
      <c r="J119" s="550" t="s">
        <v>3650</v>
      </c>
      <c r="K119" s="550" t="s">
        <v>3468</v>
      </c>
      <c r="L119" s="557" t="s">
        <v>3679</v>
      </c>
      <c r="M119" s="558" t="s">
        <v>3652</v>
      </c>
      <c r="O119" s="558" t="s">
        <v>3680</v>
      </c>
      <c r="P119" s="558" t="s">
        <v>3654</v>
      </c>
      <c r="Q119" s="558" t="s">
        <v>3742</v>
      </c>
      <c r="R119" s="550" t="s">
        <v>3712</v>
      </c>
      <c r="S119" s="550" t="s">
        <v>3743</v>
      </c>
      <c r="T119" s="550" t="s">
        <v>3744</v>
      </c>
      <c r="U119" s="558" t="s">
        <v>3659</v>
      </c>
      <c r="V119" s="188" t="s">
        <v>2434</v>
      </c>
      <c r="W119" s="559" t="s">
        <v>3660</v>
      </c>
      <c r="X119" s="559" t="s">
        <v>3661</v>
      </c>
      <c r="Y119" s="558" t="s">
        <v>3662</v>
      </c>
      <c r="Z119" s="558" t="s">
        <v>3662</v>
      </c>
      <c r="AA119" s="558" t="s">
        <v>671</v>
      </c>
      <c r="AB119" s="558" t="s">
        <v>3663</v>
      </c>
      <c r="AC119" s="558" t="s">
        <v>25</v>
      </c>
      <c r="AD119" s="558" t="s">
        <v>3685</v>
      </c>
      <c r="AE119" s="558" t="s">
        <v>3686</v>
      </c>
      <c r="AF119" s="558" t="s">
        <v>83</v>
      </c>
      <c r="AG119" s="552" t="s">
        <v>83</v>
      </c>
      <c r="AH119" s="558" t="s">
        <v>83</v>
      </c>
    </row>
    <row r="120" spans="1:78" ht="31.2">
      <c r="A120" s="554" t="s">
        <v>3970</v>
      </c>
      <c r="B120" s="553" t="s">
        <v>3969</v>
      </c>
      <c r="C120" s="554">
        <v>232</v>
      </c>
      <c r="D120" s="555" t="s">
        <v>3969</v>
      </c>
      <c r="E120" s="554">
        <v>5488</v>
      </c>
      <c r="F120" s="556">
        <v>1</v>
      </c>
      <c r="G120" s="556" t="s">
        <v>292</v>
      </c>
      <c r="H120" s="556">
        <v>81290</v>
      </c>
      <c r="I120" s="550" t="s">
        <v>293</v>
      </c>
      <c r="J120" s="550" t="s">
        <v>3650</v>
      </c>
      <c r="K120" s="550" t="s">
        <v>3468</v>
      </c>
      <c r="L120" s="557" t="s">
        <v>3651</v>
      </c>
      <c r="M120" s="558" t="s">
        <v>3670</v>
      </c>
      <c r="O120" s="558" t="s">
        <v>3653</v>
      </c>
      <c r="P120" s="558" t="s">
        <v>3654</v>
      </c>
      <c r="Q120" s="550" t="s">
        <v>3655</v>
      </c>
      <c r="R120" s="550" t="s">
        <v>3656</v>
      </c>
      <c r="S120" s="550" t="s">
        <v>3657</v>
      </c>
      <c r="T120" s="550" t="s">
        <v>3658</v>
      </c>
      <c r="U120" s="558" t="s">
        <v>3671</v>
      </c>
      <c r="V120" s="569" t="s">
        <v>2907</v>
      </c>
      <c r="W120" s="559" t="s">
        <v>3672</v>
      </c>
      <c r="X120" s="559" t="s">
        <v>3673</v>
      </c>
      <c r="Y120" s="558" t="s">
        <v>251</v>
      </c>
      <c r="Z120" s="558" t="s">
        <v>251</v>
      </c>
      <c r="AA120" s="558" t="s">
        <v>251</v>
      </c>
      <c r="AB120" s="558" t="s">
        <v>3663</v>
      </c>
      <c r="AC120" s="558" t="s">
        <v>3664</v>
      </c>
      <c r="AD120" s="558" t="s">
        <v>3665</v>
      </c>
      <c r="AE120" s="558" t="s">
        <v>3666</v>
      </c>
      <c r="AF120" s="558" t="s">
        <v>3971</v>
      </c>
      <c r="AG120" s="552" t="s">
        <v>3972</v>
      </c>
      <c r="AH120" s="552" t="s">
        <v>3973</v>
      </c>
    </row>
    <row r="121" spans="1:78" ht="13.2">
      <c r="A121" s="554" t="s">
        <v>3975</v>
      </c>
      <c r="B121" s="553" t="s">
        <v>3974</v>
      </c>
      <c r="C121" s="554">
        <v>232</v>
      </c>
      <c r="D121" s="555" t="s">
        <v>3974</v>
      </c>
      <c r="E121" s="554">
        <v>304</v>
      </c>
      <c r="F121" s="556">
        <v>1</v>
      </c>
      <c r="G121" s="556" t="s">
        <v>235</v>
      </c>
      <c r="H121" s="556">
        <v>81240</v>
      </c>
      <c r="I121" s="550" t="s">
        <v>236</v>
      </c>
      <c r="J121" s="550" t="s">
        <v>3650</v>
      </c>
      <c r="K121" s="550" t="s">
        <v>3468</v>
      </c>
      <c r="L121" s="557" t="s">
        <v>3651</v>
      </c>
      <c r="M121" s="558" t="s">
        <v>3652</v>
      </c>
      <c r="O121" s="558" t="s">
        <v>3653</v>
      </c>
      <c r="P121" s="558" t="s">
        <v>3654</v>
      </c>
      <c r="Q121" s="550" t="s">
        <v>3655</v>
      </c>
      <c r="R121" s="550" t="s">
        <v>3656</v>
      </c>
      <c r="S121" s="550" t="s">
        <v>3657</v>
      </c>
      <c r="T121" s="550" t="s">
        <v>3658</v>
      </c>
      <c r="U121" s="558" t="s">
        <v>3696</v>
      </c>
      <c r="V121" s="561" t="s">
        <v>2434</v>
      </c>
      <c r="W121" s="559" t="s">
        <v>3697</v>
      </c>
      <c r="X121" s="559" t="s">
        <v>3698</v>
      </c>
      <c r="Y121" s="558" t="s">
        <v>3662</v>
      </c>
      <c r="Z121" s="558" t="s">
        <v>3662</v>
      </c>
      <c r="AA121" s="558" t="s">
        <v>671</v>
      </c>
      <c r="AB121" s="558" t="s">
        <v>3663</v>
      </c>
      <c r="AC121" s="558" t="s">
        <v>3664</v>
      </c>
      <c r="AD121" s="558" t="s">
        <v>3665</v>
      </c>
      <c r="AE121" s="558" t="s">
        <v>3666</v>
      </c>
      <c r="AF121" s="558" t="s">
        <v>83</v>
      </c>
      <c r="AG121" s="552" t="s">
        <v>83</v>
      </c>
      <c r="AH121" s="558" t="s">
        <v>83</v>
      </c>
    </row>
    <row r="122" spans="1:78" ht="13.2">
      <c r="A122" s="554" t="s">
        <v>3977</v>
      </c>
      <c r="B122" s="553" t="s">
        <v>3976</v>
      </c>
      <c r="C122" s="554">
        <v>232</v>
      </c>
      <c r="D122" s="555" t="s">
        <v>3976</v>
      </c>
      <c r="E122" s="554">
        <v>65</v>
      </c>
      <c r="F122" s="556">
        <v>1</v>
      </c>
      <c r="G122" s="556" t="s">
        <v>292</v>
      </c>
      <c r="H122" s="556">
        <v>81340</v>
      </c>
      <c r="I122" s="558" t="s">
        <v>3703</v>
      </c>
      <c r="J122" s="550" t="s">
        <v>3650</v>
      </c>
      <c r="K122" s="550" t="s">
        <v>3468</v>
      </c>
      <c r="L122" s="557" t="s">
        <v>3679</v>
      </c>
      <c r="M122" s="558" t="s">
        <v>3704</v>
      </c>
      <c r="O122" s="558" t="s">
        <v>3703</v>
      </c>
      <c r="P122" s="558" t="s">
        <v>3654</v>
      </c>
      <c r="Q122" s="558" t="s">
        <v>3703</v>
      </c>
      <c r="R122" s="558" t="s">
        <v>83</v>
      </c>
      <c r="S122" s="558" t="s">
        <v>83</v>
      </c>
      <c r="T122" s="558" t="s">
        <v>83</v>
      </c>
      <c r="U122" s="558" t="s">
        <v>3688</v>
      </c>
      <c r="V122" s="567" t="s">
        <v>2434</v>
      </c>
      <c r="W122" s="559" t="s">
        <v>3689</v>
      </c>
      <c r="X122" s="559" t="s">
        <v>3690</v>
      </c>
      <c r="Y122" s="558" t="s">
        <v>3662</v>
      </c>
      <c r="Z122" s="558" t="s">
        <v>3662</v>
      </c>
      <c r="AA122" s="558" t="s">
        <v>671</v>
      </c>
      <c r="AB122" s="558" t="s">
        <v>3663</v>
      </c>
      <c r="AC122" s="558" t="s">
        <v>3705</v>
      </c>
      <c r="AD122" s="558" t="s">
        <v>83</v>
      </c>
      <c r="AE122" s="558" t="s">
        <v>83</v>
      </c>
      <c r="AF122" s="558" t="s">
        <v>83</v>
      </c>
      <c r="AG122" s="552" t="s">
        <v>83</v>
      </c>
      <c r="AH122" s="558" t="s">
        <v>83</v>
      </c>
    </row>
    <row r="123" spans="1:78" ht="13.2">
      <c r="A123" s="564" t="s">
        <v>3979</v>
      </c>
      <c r="B123" s="563" t="s">
        <v>3978</v>
      </c>
      <c r="C123" s="564">
        <v>232</v>
      </c>
      <c r="D123" s="565" t="s">
        <v>3978</v>
      </c>
      <c r="E123" s="564">
        <v>89</v>
      </c>
      <c r="F123" s="549">
        <v>1</v>
      </c>
      <c r="G123" s="549" t="s">
        <v>235</v>
      </c>
      <c r="H123" s="549">
        <v>81170</v>
      </c>
      <c r="I123" s="550" t="s">
        <v>236</v>
      </c>
      <c r="J123" s="550" t="s">
        <v>3650</v>
      </c>
      <c r="K123" s="550" t="s">
        <v>3468</v>
      </c>
      <c r="L123" s="550" t="s">
        <v>3679</v>
      </c>
      <c r="M123" s="550" t="s">
        <v>3652</v>
      </c>
      <c r="N123" s="550"/>
      <c r="O123" s="550" t="s">
        <v>3680</v>
      </c>
      <c r="P123" s="550" t="s">
        <v>3654</v>
      </c>
      <c r="Q123" s="550" t="s">
        <v>3711</v>
      </c>
      <c r="R123" s="550" t="s">
        <v>3712</v>
      </c>
      <c r="S123" s="550" t="s">
        <v>3713</v>
      </c>
      <c r="T123" s="550" t="s">
        <v>3413</v>
      </c>
      <c r="U123" s="550" t="s">
        <v>3696</v>
      </c>
      <c r="V123" s="568" t="s">
        <v>2434</v>
      </c>
      <c r="W123" s="566" t="s">
        <v>3697</v>
      </c>
      <c r="X123" s="566" t="s">
        <v>3698</v>
      </c>
      <c r="Y123" s="558" t="s">
        <v>3662</v>
      </c>
      <c r="Z123" s="558" t="s">
        <v>3662</v>
      </c>
      <c r="AA123" s="558" t="s">
        <v>671</v>
      </c>
      <c r="AB123" s="558" t="s">
        <v>3663</v>
      </c>
      <c r="AC123" s="558" t="s">
        <v>25</v>
      </c>
      <c r="AD123" s="558" t="s">
        <v>3685</v>
      </c>
      <c r="AE123" s="558" t="s">
        <v>3686</v>
      </c>
      <c r="AF123" s="558" t="s">
        <v>83</v>
      </c>
      <c r="AG123" s="552" t="s">
        <v>83</v>
      </c>
      <c r="AH123" s="558" t="s">
        <v>83</v>
      </c>
      <c r="AI123" s="550"/>
      <c r="AJ123" s="550"/>
      <c r="AK123" s="550"/>
      <c r="AL123" s="550"/>
      <c r="AM123" s="550"/>
      <c r="AN123" s="550"/>
      <c r="AO123" s="550"/>
      <c r="AP123" s="550"/>
      <c r="AQ123" s="550"/>
      <c r="AR123" s="550"/>
      <c r="AS123" s="550"/>
      <c r="AT123" s="550"/>
      <c r="AU123" s="550"/>
      <c r="AV123" s="550"/>
      <c r="AW123" s="550"/>
      <c r="AX123" s="550"/>
      <c r="AY123" s="550"/>
      <c r="AZ123" s="550"/>
      <c r="BA123" s="550"/>
      <c r="BB123" s="550"/>
      <c r="BC123" s="550"/>
      <c r="BD123" s="550"/>
      <c r="BE123" s="550"/>
      <c r="BF123" s="550"/>
      <c r="BG123" s="550"/>
      <c r="BH123" s="550"/>
      <c r="BI123" s="550"/>
      <c r="BJ123" s="550"/>
      <c r="BK123" s="550"/>
      <c r="BL123" s="550"/>
      <c r="BM123" s="550"/>
      <c r="BN123" s="550"/>
      <c r="BO123" s="550"/>
      <c r="BP123" s="550"/>
      <c r="BQ123" s="550"/>
      <c r="BR123" s="550"/>
      <c r="BS123" s="550"/>
      <c r="BT123" s="550"/>
      <c r="BU123" s="550"/>
      <c r="BV123" s="550"/>
      <c r="BW123" s="550"/>
      <c r="BX123" s="550"/>
      <c r="BY123" s="550"/>
      <c r="BZ123" s="550"/>
    </row>
    <row r="124" spans="1:78" ht="21">
      <c r="A124" s="554" t="s">
        <v>3981</v>
      </c>
      <c r="B124" s="553" t="s">
        <v>3980</v>
      </c>
      <c r="C124" s="554">
        <v>232</v>
      </c>
      <c r="D124" s="555" t="s">
        <v>3980</v>
      </c>
      <c r="E124" s="554">
        <v>2886</v>
      </c>
      <c r="F124" s="556">
        <v>1</v>
      </c>
      <c r="G124" s="556" t="s">
        <v>292</v>
      </c>
      <c r="H124" s="556">
        <v>81230</v>
      </c>
      <c r="I124" s="550" t="s">
        <v>293</v>
      </c>
      <c r="J124" s="550" t="s">
        <v>3650</v>
      </c>
      <c r="K124" s="550" t="s">
        <v>3468</v>
      </c>
      <c r="L124" s="557" t="s">
        <v>3651</v>
      </c>
      <c r="M124" s="558" t="s">
        <v>3670</v>
      </c>
      <c r="O124" s="558" t="s">
        <v>3653</v>
      </c>
      <c r="P124" s="558" t="s">
        <v>3654</v>
      </c>
      <c r="Q124" s="558" t="s">
        <v>3754</v>
      </c>
      <c r="R124" s="558" t="s">
        <v>3755</v>
      </c>
      <c r="S124" s="558" t="s">
        <v>3756</v>
      </c>
      <c r="U124" s="558" t="s">
        <v>3696</v>
      </c>
      <c r="V124" s="187" t="s">
        <v>2434</v>
      </c>
      <c r="W124" s="559" t="s">
        <v>3697</v>
      </c>
      <c r="X124" s="559" t="s">
        <v>3698</v>
      </c>
      <c r="Y124" s="558" t="s">
        <v>251</v>
      </c>
      <c r="Z124" s="558" t="s">
        <v>251</v>
      </c>
      <c r="AA124" s="558" t="s">
        <v>251</v>
      </c>
      <c r="AB124" s="558" t="s">
        <v>3663</v>
      </c>
      <c r="AC124" s="558" t="s">
        <v>3664</v>
      </c>
      <c r="AD124" s="558" t="s">
        <v>3665</v>
      </c>
      <c r="AE124" s="558" t="s">
        <v>3666</v>
      </c>
      <c r="AF124" s="558" t="s">
        <v>3982</v>
      </c>
      <c r="AG124" s="552" t="s">
        <v>3983</v>
      </c>
      <c r="AH124" s="552" t="s">
        <v>3984</v>
      </c>
    </row>
    <row r="125" spans="1:78" ht="13.2">
      <c r="A125" s="554" t="s">
        <v>3986</v>
      </c>
      <c r="B125" s="553" t="s">
        <v>3985</v>
      </c>
      <c r="C125" s="554">
        <v>232</v>
      </c>
      <c r="D125" s="555" t="s">
        <v>3985</v>
      </c>
      <c r="E125" s="554">
        <v>342</v>
      </c>
      <c r="F125" s="556">
        <v>1</v>
      </c>
      <c r="G125" s="556" t="s">
        <v>235</v>
      </c>
      <c r="H125" s="556">
        <v>81330</v>
      </c>
      <c r="I125" s="550" t="s">
        <v>236</v>
      </c>
      <c r="J125" s="550" t="s">
        <v>3650</v>
      </c>
      <c r="K125" s="550" t="s">
        <v>3468</v>
      </c>
      <c r="L125" s="557" t="s">
        <v>3651</v>
      </c>
      <c r="M125" s="558" t="s">
        <v>3652</v>
      </c>
      <c r="O125" s="558" t="s">
        <v>3653</v>
      </c>
      <c r="P125" s="558" t="s">
        <v>3654</v>
      </c>
      <c r="Q125" s="558" t="s">
        <v>3754</v>
      </c>
      <c r="R125" s="558" t="s">
        <v>3755</v>
      </c>
      <c r="S125" s="558" t="s">
        <v>3756</v>
      </c>
      <c r="U125" s="558" t="s">
        <v>3696</v>
      </c>
      <c r="V125" s="187" t="s">
        <v>2434</v>
      </c>
      <c r="W125" s="559" t="s">
        <v>3697</v>
      </c>
      <c r="X125" s="559" t="s">
        <v>3698</v>
      </c>
      <c r="Y125" s="558" t="s">
        <v>3662</v>
      </c>
      <c r="Z125" s="558" t="s">
        <v>3662</v>
      </c>
      <c r="AA125" s="558" t="s">
        <v>671</v>
      </c>
      <c r="AB125" s="558" t="s">
        <v>3663</v>
      </c>
      <c r="AC125" s="558" t="s">
        <v>3664</v>
      </c>
      <c r="AD125" s="558" t="s">
        <v>3665</v>
      </c>
      <c r="AE125" s="558" t="s">
        <v>3666</v>
      </c>
      <c r="AF125" s="558" t="s">
        <v>83</v>
      </c>
      <c r="AG125" s="552" t="s">
        <v>83</v>
      </c>
      <c r="AH125" s="558" t="s">
        <v>83</v>
      </c>
    </row>
    <row r="126" spans="1:78" ht="13.2">
      <c r="A126" s="554" t="s">
        <v>3988</v>
      </c>
      <c r="B126" s="553" t="s">
        <v>3987</v>
      </c>
      <c r="C126" s="554">
        <v>232</v>
      </c>
      <c r="D126" s="555" t="s">
        <v>3987</v>
      </c>
      <c r="E126" s="554">
        <v>137</v>
      </c>
      <c r="F126" s="556">
        <v>1</v>
      </c>
      <c r="G126" s="556" t="s">
        <v>235</v>
      </c>
      <c r="H126" s="556">
        <v>81500</v>
      </c>
      <c r="I126" s="550" t="s">
        <v>236</v>
      </c>
      <c r="J126" s="550" t="s">
        <v>3650</v>
      </c>
      <c r="K126" s="550" t="s">
        <v>3468</v>
      </c>
      <c r="L126" s="557" t="s">
        <v>3651</v>
      </c>
      <c r="M126" s="558" t="s">
        <v>3652</v>
      </c>
      <c r="O126" s="558" t="s">
        <v>3653</v>
      </c>
      <c r="P126" s="558" t="s">
        <v>3654</v>
      </c>
      <c r="Q126" s="550" t="s">
        <v>3655</v>
      </c>
      <c r="R126" s="550" t="s">
        <v>3656</v>
      </c>
      <c r="S126" s="550" t="s">
        <v>3657</v>
      </c>
      <c r="T126" s="550" t="s">
        <v>3658</v>
      </c>
      <c r="U126" s="558" t="s">
        <v>3659</v>
      </c>
      <c r="V126" s="560" t="s">
        <v>2434</v>
      </c>
      <c r="W126" s="559" t="s">
        <v>3660</v>
      </c>
      <c r="X126" s="559" t="s">
        <v>3661</v>
      </c>
      <c r="Y126" s="558" t="s">
        <v>3662</v>
      </c>
      <c r="Z126" s="558" t="s">
        <v>3662</v>
      </c>
      <c r="AA126" s="558" t="s">
        <v>671</v>
      </c>
      <c r="AB126" s="558" t="s">
        <v>3663</v>
      </c>
      <c r="AC126" s="558" t="s">
        <v>3664</v>
      </c>
      <c r="AD126" s="558" t="s">
        <v>3665</v>
      </c>
      <c r="AE126" s="558" t="s">
        <v>3666</v>
      </c>
      <c r="AF126" s="558" t="s">
        <v>83</v>
      </c>
      <c r="AG126" s="552" t="s">
        <v>83</v>
      </c>
      <c r="AH126" s="558" t="s">
        <v>83</v>
      </c>
    </row>
    <row r="127" spans="1:78" ht="13.2">
      <c r="A127" s="554" t="s">
        <v>3990</v>
      </c>
      <c r="B127" s="553" t="s">
        <v>3989</v>
      </c>
      <c r="C127" s="554">
        <v>232</v>
      </c>
      <c r="D127" s="555" t="s">
        <v>3989</v>
      </c>
      <c r="E127" s="554">
        <v>130</v>
      </c>
      <c r="F127" s="556">
        <v>1</v>
      </c>
      <c r="G127" s="556" t="s">
        <v>235</v>
      </c>
      <c r="H127" s="556">
        <v>81470</v>
      </c>
      <c r="I127" s="550" t="s">
        <v>236</v>
      </c>
      <c r="J127" s="550" t="s">
        <v>3650</v>
      </c>
      <c r="K127" s="550" t="s">
        <v>3468</v>
      </c>
      <c r="L127" s="557" t="s">
        <v>3651</v>
      </c>
      <c r="M127" s="558" t="s">
        <v>3652</v>
      </c>
      <c r="O127" s="558" t="s">
        <v>3653</v>
      </c>
      <c r="P127" s="558" t="s">
        <v>3654</v>
      </c>
      <c r="Q127" s="550" t="s">
        <v>3655</v>
      </c>
      <c r="R127" s="550" t="s">
        <v>3656</v>
      </c>
      <c r="S127" s="550" t="s">
        <v>3657</v>
      </c>
      <c r="T127" s="550" t="s">
        <v>3658</v>
      </c>
      <c r="U127" s="558" t="s">
        <v>3659</v>
      </c>
      <c r="V127" s="188" t="s">
        <v>2434</v>
      </c>
      <c r="W127" s="559" t="s">
        <v>3660</v>
      </c>
      <c r="X127" s="559" t="s">
        <v>3661</v>
      </c>
      <c r="Y127" s="558" t="s">
        <v>3662</v>
      </c>
      <c r="Z127" s="558" t="s">
        <v>3662</v>
      </c>
      <c r="AA127" s="558" t="s">
        <v>671</v>
      </c>
      <c r="AB127" s="558" t="s">
        <v>3663</v>
      </c>
      <c r="AC127" s="558" t="s">
        <v>3664</v>
      </c>
      <c r="AD127" s="558" t="s">
        <v>3665</v>
      </c>
      <c r="AE127" s="558" t="s">
        <v>3666</v>
      </c>
      <c r="AF127" s="558" t="s">
        <v>83</v>
      </c>
      <c r="AG127" s="552" t="s">
        <v>83</v>
      </c>
      <c r="AH127" s="558" t="s">
        <v>83</v>
      </c>
    </row>
    <row r="128" spans="1:78" ht="12" customHeight="1">
      <c r="A128" s="554" t="s">
        <v>3992</v>
      </c>
      <c r="B128" s="553" t="s">
        <v>3991</v>
      </c>
      <c r="C128" s="554">
        <v>232</v>
      </c>
      <c r="D128" s="555" t="s">
        <v>3991</v>
      </c>
      <c r="E128" s="554">
        <v>1753</v>
      </c>
      <c r="F128" s="556">
        <v>1</v>
      </c>
      <c r="G128" s="556" t="s">
        <v>235</v>
      </c>
      <c r="H128" s="556">
        <v>81210</v>
      </c>
      <c r="I128" s="550" t="s">
        <v>236</v>
      </c>
      <c r="J128" s="550" t="s">
        <v>3650</v>
      </c>
      <c r="K128" s="550" t="s">
        <v>3468</v>
      </c>
      <c r="L128" s="557" t="s">
        <v>3651</v>
      </c>
      <c r="M128" s="558" t="s">
        <v>3652</v>
      </c>
      <c r="O128" s="558" t="s">
        <v>3653</v>
      </c>
      <c r="P128" s="558" t="s">
        <v>3654</v>
      </c>
      <c r="Q128" s="550" t="s">
        <v>3655</v>
      </c>
      <c r="R128" s="550" t="s">
        <v>3656</v>
      </c>
      <c r="S128" s="550" t="s">
        <v>3657</v>
      </c>
      <c r="T128" s="550" t="s">
        <v>3658</v>
      </c>
      <c r="U128" s="558" t="s">
        <v>3696</v>
      </c>
      <c r="V128" s="187" t="s">
        <v>2434</v>
      </c>
      <c r="W128" s="559" t="s">
        <v>3697</v>
      </c>
      <c r="X128" s="559" t="s">
        <v>3698</v>
      </c>
      <c r="Y128" s="558" t="s">
        <v>3662</v>
      </c>
      <c r="Z128" s="558" t="s">
        <v>3662</v>
      </c>
      <c r="AA128" s="558" t="s">
        <v>671</v>
      </c>
      <c r="AB128" s="558" t="s">
        <v>3663</v>
      </c>
      <c r="AC128" s="558" t="s">
        <v>3664</v>
      </c>
      <c r="AD128" s="558" t="s">
        <v>3665</v>
      </c>
      <c r="AE128" s="558" t="s">
        <v>3666</v>
      </c>
      <c r="AF128" s="558" t="s">
        <v>83</v>
      </c>
      <c r="AG128" s="552" t="s">
        <v>83</v>
      </c>
      <c r="AH128" s="558" t="s">
        <v>83</v>
      </c>
    </row>
    <row r="129" spans="1:34" ht="13.2">
      <c r="A129" s="554" t="s">
        <v>3994</v>
      </c>
      <c r="B129" s="553" t="s">
        <v>3993</v>
      </c>
      <c r="C129" s="554">
        <v>232</v>
      </c>
      <c r="D129" s="555" t="s">
        <v>3993</v>
      </c>
      <c r="E129" s="554">
        <v>233</v>
      </c>
      <c r="F129" s="556">
        <v>1</v>
      </c>
      <c r="G129" s="556" t="s">
        <v>235</v>
      </c>
      <c r="H129" s="556">
        <v>81110</v>
      </c>
      <c r="I129" s="550" t="s">
        <v>236</v>
      </c>
      <c r="J129" s="550" t="s">
        <v>3650</v>
      </c>
      <c r="K129" s="550" t="s">
        <v>3468</v>
      </c>
      <c r="L129" s="557" t="s">
        <v>3651</v>
      </c>
      <c r="M129" s="558" t="s">
        <v>3652</v>
      </c>
      <c r="O129" s="558" t="s">
        <v>3653</v>
      </c>
      <c r="P129" s="558" t="s">
        <v>3654</v>
      </c>
      <c r="Q129" s="550" t="s">
        <v>3655</v>
      </c>
      <c r="R129" s="550" t="s">
        <v>3656</v>
      </c>
      <c r="S129" s="550" t="s">
        <v>3657</v>
      </c>
      <c r="T129" s="550" t="s">
        <v>3658</v>
      </c>
      <c r="U129" s="558" t="s">
        <v>3659</v>
      </c>
      <c r="V129" s="560" t="s">
        <v>2434</v>
      </c>
      <c r="W129" s="559" t="s">
        <v>3660</v>
      </c>
      <c r="X129" s="559" t="s">
        <v>3661</v>
      </c>
      <c r="Y129" s="558" t="s">
        <v>3662</v>
      </c>
      <c r="Z129" s="558" t="s">
        <v>3662</v>
      </c>
      <c r="AA129" s="558" t="s">
        <v>671</v>
      </c>
      <c r="AB129" s="558" t="s">
        <v>3663</v>
      </c>
      <c r="AC129" s="558" t="s">
        <v>3664</v>
      </c>
      <c r="AD129" s="558" t="s">
        <v>3665</v>
      </c>
      <c r="AE129" s="558" t="s">
        <v>3666</v>
      </c>
      <c r="AF129" s="558" t="s">
        <v>83</v>
      </c>
      <c r="AG129" s="552" t="s">
        <v>83</v>
      </c>
      <c r="AH129" s="558" t="s">
        <v>83</v>
      </c>
    </row>
    <row r="130" spans="1:34" ht="13.2">
      <c r="A130" s="554" t="s">
        <v>3996</v>
      </c>
      <c r="B130" s="553" t="s">
        <v>3995</v>
      </c>
      <c r="C130" s="554">
        <v>232</v>
      </c>
      <c r="D130" s="555" t="s">
        <v>3995</v>
      </c>
      <c r="E130" s="554">
        <v>1902</v>
      </c>
      <c r="F130" s="556">
        <v>1</v>
      </c>
      <c r="G130" s="556" t="s">
        <v>235</v>
      </c>
      <c r="H130" s="556">
        <v>81090</v>
      </c>
      <c r="I130" s="550" t="s">
        <v>236</v>
      </c>
      <c r="J130" s="550" t="s">
        <v>3650</v>
      </c>
      <c r="K130" s="550" t="s">
        <v>3468</v>
      </c>
      <c r="L130" s="557" t="s">
        <v>3651</v>
      </c>
      <c r="M130" s="558" t="s">
        <v>3652</v>
      </c>
      <c r="O130" s="558" t="s">
        <v>3653</v>
      </c>
      <c r="P130" s="558" t="s">
        <v>3654</v>
      </c>
      <c r="Q130" s="550" t="s">
        <v>3655</v>
      </c>
      <c r="R130" s="550" t="s">
        <v>3656</v>
      </c>
      <c r="S130" s="550" t="s">
        <v>3657</v>
      </c>
      <c r="T130" s="550" t="s">
        <v>3658</v>
      </c>
      <c r="U130" s="558" t="s">
        <v>3671</v>
      </c>
      <c r="V130" s="191" t="s">
        <v>2907</v>
      </c>
      <c r="W130" s="559" t="s">
        <v>3672</v>
      </c>
      <c r="X130" s="559" t="s">
        <v>3673</v>
      </c>
      <c r="Y130" s="558" t="s">
        <v>3662</v>
      </c>
      <c r="Z130" s="558" t="s">
        <v>3662</v>
      </c>
      <c r="AA130" s="558" t="s">
        <v>671</v>
      </c>
      <c r="AB130" s="558" t="s">
        <v>3663</v>
      </c>
      <c r="AC130" s="558" t="s">
        <v>3664</v>
      </c>
      <c r="AD130" s="558" t="s">
        <v>3665</v>
      </c>
      <c r="AE130" s="558" t="s">
        <v>3666</v>
      </c>
      <c r="AF130" s="558" t="s">
        <v>83</v>
      </c>
      <c r="AG130" s="552" t="s">
        <v>83</v>
      </c>
      <c r="AH130" s="558" t="s">
        <v>83</v>
      </c>
    </row>
    <row r="131" spans="1:34" ht="13.2">
      <c r="A131" s="554" t="s">
        <v>3998</v>
      </c>
      <c r="B131" s="553" t="s">
        <v>3997</v>
      </c>
      <c r="C131" s="554">
        <v>232</v>
      </c>
      <c r="D131" s="555" t="s">
        <v>3997</v>
      </c>
      <c r="E131" s="554">
        <v>1492</v>
      </c>
      <c r="F131" s="556">
        <v>1</v>
      </c>
      <c r="G131" s="556" t="s">
        <v>235</v>
      </c>
      <c r="H131" s="556">
        <v>81150</v>
      </c>
      <c r="I131" s="550" t="s">
        <v>236</v>
      </c>
      <c r="J131" s="550" t="s">
        <v>3650</v>
      </c>
      <c r="K131" s="550" t="s">
        <v>3468</v>
      </c>
      <c r="L131" s="557" t="s">
        <v>3679</v>
      </c>
      <c r="M131" s="558" t="s">
        <v>3652</v>
      </c>
      <c r="O131" s="558" t="s">
        <v>3680</v>
      </c>
      <c r="P131" s="558" t="s">
        <v>3654</v>
      </c>
      <c r="Q131" s="558" t="s">
        <v>3681</v>
      </c>
      <c r="R131" s="558" t="s">
        <v>3682</v>
      </c>
      <c r="S131" s="558" t="s">
        <v>3683</v>
      </c>
      <c r="T131" s="558" t="s">
        <v>3684</v>
      </c>
      <c r="U131" s="558" t="s">
        <v>3696</v>
      </c>
      <c r="V131" s="187" t="s">
        <v>2434</v>
      </c>
      <c r="W131" s="559" t="s">
        <v>3697</v>
      </c>
      <c r="X131" s="559" t="s">
        <v>3698</v>
      </c>
      <c r="Y131" s="558" t="s">
        <v>3662</v>
      </c>
      <c r="Z131" s="558" t="s">
        <v>3662</v>
      </c>
      <c r="AA131" s="558" t="s">
        <v>671</v>
      </c>
      <c r="AB131" s="558" t="s">
        <v>3663</v>
      </c>
      <c r="AC131" s="558" t="s">
        <v>25</v>
      </c>
      <c r="AD131" s="558" t="s">
        <v>3685</v>
      </c>
      <c r="AE131" s="558" t="s">
        <v>3686</v>
      </c>
      <c r="AF131" s="558" t="s">
        <v>83</v>
      </c>
      <c r="AG131" s="552" t="s">
        <v>83</v>
      </c>
      <c r="AH131" s="558" t="s">
        <v>83</v>
      </c>
    </row>
    <row r="132" spans="1:34" ht="13.2">
      <c r="A132" s="554" t="s">
        <v>3936</v>
      </c>
      <c r="B132" s="553" t="s">
        <v>3935</v>
      </c>
      <c r="C132" s="554">
        <v>232</v>
      </c>
      <c r="D132" s="555" t="s">
        <v>3933</v>
      </c>
      <c r="E132" s="554">
        <v>336</v>
      </c>
      <c r="F132" s="556">
        <v>1</v>
      </c>
      <c r="G132" s="556" t="s">
        <v>235</v>
      </c>
      <c r="H132" s="556">
        <v>81220</v>
      </c>
      <c r="I132" s="550" t="s">
        <v>236</v>
      </c>
      <c r="J132" s="550" t="s">
        <v>3650</v>
      </c>
      <c r="K132" s="550" t="s">
        <v>3468</v>
      </c>
      <c r="L132" s="557" t="s">
        <v>3651</v>
      </c>
      <c r="M132" s="558" t="s">
        <v>3652</v>
      </c>
      <c r="O132" s="558" t="s">
        <v>3653</v>
      </c>
      <c r="P132" s="558" t="s">
        <v>3654</v>
      </c>
      <c r="Q132" s="550" t="s">
        <v>3655</v>
      </c>
      <c r="R132" s="550" t="s">
        <v>3656</v>
      </c>
      <c r="S132" s="550" t="s">
        <v>3657</v>
      </c>
      <c r="T132" s="550" t="s">
        <v>3658</v>
      </c>
      <c r="U132" s="558" t="s">
        <v>3659</v>
      </c>
      <c r="V132" s="560" t="s">
        <v>2434</v>
      </c>
      <c r="W132" s="559" t="s">
        <v>3660</v>
      </c>
      <c r="X132" s="559" t="s">
        <v>3661</v>
      </c>
      <c r="Y132" s="558" t="s">
        <v>3662</v>
      </c>
      <c r="Z132" s="558" t="s">
        <v>3662</v>
      </c>
      <c r="AA132" s="558" t="s">
        <v>671</v>
      </c>
      <c r="AB132" s="558" t="s">
        <v>3663</v>
      </c>
      <c r="AC132" s="558" t="s">
        <v>3664</v>
      </c>
      <c r="AD132" s="558" t="s">
        <v>3665</v>
      </c>
      <c r="AE132" s="558" t="s">
        <v>3666</v>
      </c>
      <c r="AF132" s="558" t="s">
        <v>83</v>
      </c>
      <c r="AG132" s="552" t="s">
        <v>83</v>
      </c>
      <c r="AH132" s="558" t="s">
        <v>83</v>
      </c>
    </row>
    <row r="133" spans="1:34" ht="13.2">
      <c r="A133" s="554" t="s">
        <v>4000</v>
      </c>
      <c r="B133" s="553" t="s">
        <v>3999</v>
      </c>
      <c r="C133" s="554">
        <v>232</v>
      </c>
      <c r="D133" s="555" t="s">
        <v>3999</v>
      </c>
      <c r="E133" s="554">
        <v>358</v>
      </c>
      <c r="F133" s="556">
        <v>1</v>
      </c>
      <c r="G133" s="556" t="s">
        <v>235</v>
      </c>
      <c r="H133" s="556">
        <v>81120</v>
      </c>
      <c r="I133" s="550" t="s">
        <v>236</v>
      </c>
      <c r="J133" s="550" t="s">
        <v>3650</v>
      </c>
      <c r="K133" s="550" t="s">
        <v>3468</v>
      </c>
      <c r="L133" s="557" t="s">
        <v>3679</v>
      </c>
      <c r="M133" s="558" t="s">
        <v>3652</v>
      </c>
      <c r="O133" s="558" t="s">
        <v>3680</v>
      </c>
      <c r="P133" s="558" t="s">
        <v>3654</v>
      </c>
      <c r="Q133" s="558" t="s">
        <v>3681</v>
      </c>
      <c r="R133" s="558" t="s">
        <v>3682</v>
      </c>
      <c r="S133" s="558" t="s">
        <v>3683</v>
      </c>
      <c r="T133" s="558" t="s">
        <v>3684</v>
      </c>
      <c r="U133" s="558" t="s">
        <v>3659</v>
      </c>
      <c r="V133" s="560" t="s">
        <v>2434</v>
      </c>
      <c r="W133" s="559" t="s">
        <v>3660</v>
      </c>
      <c r="X133" s="559" t="s">
        <v>3661</v>
      </c>
      <c r="Y133" s="558" t="s">
        <v>3662</v>
      </c>
      <c r="Z133" s="558" t="s">
        <v>3662</v>
      </c>
      <c r="AA133" s="558" t="s">
        <v>671</v>
      </c>
      <c r="AB133" s="558" t="s">
        <v>3663</v>
      </c>
      <c r="AC133" s="558" t="s">
        <v>25</v>
      </c>
      <c r="AD133" s="558" t="s">
        <v>3685</v>
      </c>
      <c r="AE133" s="558" t="s">
        <v>3686</v>
      </c>
      <c r="AF133" s="558" t="s">
        <v>83</v>
      </c>
      <c r="AG133" s="552" t="s">
        <v>83</v>
      </c>
      <c r="AH133" s="558" t="s">
        <v>83</v>
      </c>
    </row>
    <row r="134" spans="1:34" ht="13.2">
      <c r="A134" s="554" t="s">
        <v>4002</v>
      </c>
      <c r="B134" s="553" t="s">
        <v>4001</v>
      </c>
      <c r="C134" s="554">
        <v>232</v>
      </c>
      <c r="D134" s="555" t="s">
        <v>4001</v>
      </c>
      <c r="E134" s="554">
        <v>71</v>
      </c>
      <c r="F134" s="556">
        <v>1</v>
      </c>
      <c r="G134" s="556" t="s">
        <v>235</v>
      </c>
      <c r="H134" s="556">
        <v>81260</v>
      </c>
      <c r="I134" s="550" t="s">
        <v>236</v>
      </c>
      <c r="J134" s="550" t="s">
        <v>3650</v>
      </c>
      <c r="K134" s="550" t="s">
        <v>3468</v>
      </c>
      <c r="L134" s="557" t="s">
        <v>3651</v>
      </c>
      <c r="M134" s="558" t="s">
        <v>3652</v>
      </c>
      <c r="O134" s="558" t="s">
        <v>3653</v>
      </c>
      <c r="P134" s="558" t="s">
        <v>3654</v>
      </c>
      <c r="Q134" s="550" t="s">
        <v>3655</v>
      </c>
      <c r="R134" s="550" t="s">
        <v>3656</v>
      </c>
      <c r="S134" s="550" t="s">
        <v>3657</v>
      </c>
      <c r="T134" s="550" t="s">
        <v>3658</v>
      </c>
      <c r="U134" s="558" t="s">
        <v>3696</v>
      </c>
      <c r="V134" s="561" t="s">
        <v>2434</v>
      </c>
      <c r="W134" s="559" t="s">
        <v>3697</v>
      </c>
      <c r="X134" s="559" t="s">
        <v>3698</v>
      </c>
      <c r="Y134" s="558" t="s">
        <v>3662</v>
      </c>
      <c r="Z134" s="558" t="s">
        <v>3662</v>
      </c>
      <c r="AA134" s="558" t="s">
        <v>671</v>
      </c>
      <c r="AB134" s="558" t="s">
        <v>3663</v>
      </c>
      <c r="AC134" s="558" t="s">
        <v>3664</v>
      </c>
      <c r="AD134" s="558" t="s">
        <v>3665</v>
      </c>
      <c r="AE134" s="558" t="s">
        <v>3666</v>
      </c>
      <c r="AF134" s="558" t="s">
        <v>83</v>
      </c>
      <c r="AG134" s="552" t="s">
        <v>83</v>
      </c>
      <c r="AH134" s="558" t="s">
        <v>83</v>
      </c>
    </row>
    <row r="135" spans="1:34" ht="13.2">
      <c r="A135" s="554" t="s">
        <v>4004</v>
      </c>
      <c r="B135" s="553" t="s">
        <v>4003</v>
      </c>
      <c r="C135" s="554">
        <v>232</v>
      </c>
      <c r="D135" s="555" t="s">
        <v>4003</v>
      </c>
      <c r="E135" s="554">
        <v>109</v>
      </c>
      <c r="F135" s="556">
        <v>1</v>
      </c>
      <c r="G135" s="556" t="s">
        <v>292</v>
      </c>
      <c r="H135" s="556">
        <v>81640</v>
      </c>
      <c r="I135" s="558" t="s">
        <v>3703</v>
      </c>
      <c r="J135" s="550" t="s">
        <v>3650</v>
      </c>
      <c r="K135" s="550" t="s">
        <v>3468</v>
      </c>
      <c r="L135" s="557" t="s">
        <v>3679</v>
      </c>
      <c r="M135" s="558" t="s">
        <v>3704</v>
      </c>
      <c r="O135" s="558" t="s">
        <v>3703</v>
      </c>
      <c r="P135" s="558" t="s">
        <v>3654</v>
      </c>
      <c r="Q135" s="558" t="s">
        <v>3703</v>
      </c>
      <c r="R135" s="558" t="s">
        <v>83</v>
      </c>
      <c r="S135" s="558" t="s">
        <v>83</v>
      </c>
      <c r="T135" s="558" t="s">
        <v>83</v>
      </c>
      <c r="U135" s="558" t="s">
        <v>3688</v>
      </c>
      <c r="V135" s="567" t="s">
        <v>2434</v>
      </c>
      <c r="W135" s="559" t="s">
        <v>3689</v>
      </c>
      <c r="X135" s="559" t="s">
        <v>3690</v>
      </c>
      <c r="Y135" s="558" t="s">
        <v>3662</v>
      </c>
      <c r="Z135" s="558" t="s">
        <v>3662</v>
      </c>
      <c r="AA135" s="558" t="s">
        <v>671</v>
      </c>
      <c r="AB135" s="558" t="s">
        <v>3663</v>
      </c>
      <c r="AC135" s="558" t="s">
        <v>3705</v>
      </c>
      <c r="AD135" s="558" t="s">
        <v>83</v>
      </c>
      <c r="AE135" s="558" t="s">
        <v>83</v>
      </c>
      <c r="AF135" s="558" t="s">
        <v>83</v>
      </c>
      <c r="AG135" s="552" t="s">
        <v>83</v>
      </c>
      <c r="AH135" s="558" t="s">
        <v>83</v>
      </c>
    </row>
    <row r="136" spans="1:34" ht="13.2">
      <c r="A136" s="554" t="s">
        <v>4006</v>
      </c>
      <c r="B136" s="553" t="s">
        <v>4005</v>
      </c>
      <c r="C136" s="554">
        <v>232</v>
      </c>
      <c r="D136" s="555" t="s">
        <v>4005</v>
      </c>
      <c r="E136" s="554">
        <v>122</v>
      </c>
      <c r="F136" s="556">
        <v>1</v>
      </c>
      <c r="G136" s="556" t="s">
        <v>235</v>
      </c>
      <c r="H136" s="556">
        <v>81140</v>
      </c>
      <c r="I136" s="550" t="s">
        <v>236</v>
      </c>
      <c r="J136" s="550" t="s">
        <v>3650</v>
      </c>
      <c r="K136" s="550" t="s">
        <v>3468</v>
      </c>
      <c r="L136" s="557" t="s">
        <v>3679</v>
      </c>
      <c r="M136" s="558" t="s">
        <v>3652</v>
      </c>
      <c r="O136" s="558" t="s">
        <v>3680</v>
      </c>
      <c r="P136" s="558" t="s">
        <v>3654</v>
      </c>
      <c r="Q136" s="558" t="s">
        <v>3711</v>
      </c>
      <c r="R136" s="550" t="s">
        <v>3712</v>
      </c>
      <c r="S136" s="550" t="s">
        <v>3713</v>
      </c>
      <c r="T136" s="550" t="s">
        <v>3413</v>
      </c>
      <c r="U136" s="558" t="s">
        <v>3696</v>
      </c>
      <c r="V136" s="187" t="s">
        <v>2434</v>
      </c>
      <c r="W136" s="559" t="s">
        <v>3697</v>
      </c>
      <c r="X136" s="559" t="s">
        <v>3698</v>
      </c>
      <c r="Y136" s="558" t="s">
        <v>3662</v>
      </c>
      <c r="Z136" s="558" t="s">
        <v>3662</v>
      </c>
      <c r="AA136" s="558" t="s">
        <v>671</v>
      </c>
      <c r="AB136" s="558" t="s">
        <v>3663</v>
      </c>
      <c r="AC136" s="558" t="s">
        <v>25</v>
      </c>
      <c r="AD136" s="558" t="s">
        <v>3685</v>
      </c>
      <c r="AE136" s="558" t="s">
        <v>3686</v>
      </c>
      <c r="AF136" s="558" t="s">
        <v>83</v>
      </c>
      <c r="AG136" s="552" t="s">
        <v>83</v>
      </c>
      <c r="AH136" s="558" t="s">
        <v>83</v>
      </c>
    </row>
    <row r="137" spans="1:34" ht="13.2">
      <c r="A137" s="554" t="s">
        <v>4008</v>
      </c>
      <c r="B137" s="553" t="s">
        <v>4007</v>
      </c>
      <c r="C137" s="554">
        <v>232</v>
      </c>
      <c r="D137" s="555" t="s">
        <v>4007</v>
      </c>
      <c r="E137" s="554">
        <v>84</v>
      </c>
      <c r="F137" s="556">
        <v>1</v>
      </c>
      <c r="G137" s="556" t="s">
        <v>235</v>
      </c>
      <c r="H137" s="556">
        <v>81260</v>
      </c>
      <c r="I137" s="550" t="s">
        <v>236</v>
      </c>
      <c r="J137" s="550" t="s">
        <v>3650</v>
      </c>
      <c r="K137" s="550" t="s">
        <v>3468</v>
      </c>
      <c r="L137" s="557" t="s">
        <v>3651</v>
      </c>
      <c r="M137" s="558" t="s">
        <v>3652</v>
      </c>
      <c r="O137" s="558" t="s">
        <v>3653</v>
      </c>
      <c r="P137" s="558" t="s">
        <v>3654</v>
      </c>
      <c r="Q137" s="550" t="s">
        <v>3655</v>
      </c>
      <c r="R137" s="550" t="s">
        <v>3656</v>
      </c>
      <c r="S137" s="550" t="s">
        <v>3657</v>
      </c>
      <c r="T137" s="550" t="s">
        <v>3658</v>
      </c>
      <c r="U137" s="558" t="s">
        <v>3696</v>
      </c>
      <c r="V137" s="187" t="s">
        <v>2434</v>
      </c>
      <c r="W137" s="559" t="s">
        <v>3697</v>
      </c>
      <c r="X137" s="559" t="s">
        <v>3698</v>
      </c>
      <c r="Y137" s="558" t="s">
        <v>3662</v>
      </c>
      <c r="Z137" s="558" t="s">
        <v>3662</v>
      </c>
      <c r="AA137" s="558" t="s">
        <v>671</v>
      </c>
      <c r="AB137" s="558" t="s">
        <v>3663</v>
      </c>
      <c r="AC137" s="558" t="s">
        <v>3705</v>
      </c>
      <c r="AD137" s="558" t="s">
        <v>83</v>
      </c>
      <c r="AE137" s="558" t="s">
        <v>83</v>
      </c>
      <c r="AF137" s="558" t="s">
        <v>83</v>
      </c>
      <c r="AG137" s="552" t="s">
        <v>83</v>
      </c>
      <c r="AH137" s="558" t="s">
        <v>83</v>
      </c>
    </row>
    <row r="138" spans="1:34" ht="13.2">
      <c r="A138" s="554" t="s">
        <v>4010</v>
      </c>
      <c r="B138" s="553" t="s">
        <v>4009</v>
      </c>
      <c r="C138" s="554">
        <v>232</v>
      </c>
      <c r="D138" s="555" t="s">
        <v>4009</v>
      </c>
      <c r="E138" s="554">
        <v>323</v>
      </c>
      <c r="F138" s="556">
        <v>1</v>
      </c>
      <c r="G138" s="556" t="s">
        <v>235</v>
      </c>
      <c r="H138" s="556">
        <v>81300</v>
      </c>
      <c r="I138" s="550" t="s">
        <v>236</v>
      </c>
      <c r="J138" s="550" t="s">
        <v>3650</v>
      </c>
      <c r="K138" s="550" t="s">
        <v>3468</v>
      </c>
      <c r="L138" s="557" t="s">
        <v>3679</v>
      </c>
      <c r="M138" s="558" t="s">
        <v>3652</v>
      </c>
      <c r="O138" s="558" t="s">
        <v>3680</v>
      </c>
      <c r="P138" s="558" t="s">
        <v>3654</v>
      </c>
      <c r="Q138" s="558" t="s">
        <v>3742</v>
      </c>
      <c r="R138" s="550" t="s">
        <v>3712</v>
      </c>
      <c r="S138" s="550" t="s">
        <v>3743</v>
      </c>
      <c r="T138" s="550" t="s">
        <v>3744</v>
      </c>
      <c r="U138" s="558" t="s">
        <v>3696</v>
      </c>
      <c r="V138" s="561" t="s">
        <v>2434</v>
      </c>
      <c r="W138" s="559" t="s">
        <v>3697</v>
      </c>
      <c r="X138" s="559" t="s">
        <v>3698</v>
      </c>
      <c r="Y138" s="558" t="s">
        <v>3662</v>
      </c>
      <c r="Z138" s="558" t="s">
        <v>3662</v>
      </c>
      <c r="AA138" s="558" t="s">
        <v>671</v>
      </c>
      <c r="AB138" s="558" t="s">
        <v>3663</v>
      </c>
      <c r="AC138" s="558" t="s">
        <v>25</v>
      </c>
      <c r="AD138" s="558" t="s">
        <v>3685</v>
      </c>
      <c r="AE138" s="558" t="s">
        <v>3686</v>
      </c>
      <c r="AF138" s="558" t="s">
        <v>83</v>
      </c>
      <c r="AG138" s="552" t="s">
        <v>83</v>
      </c>
      <c r="AH138" s="558" t="s">
        <v>83</v>
      </c>
    </row>
    <row r="139" spans="1:34" ht="13.2">
      <c r="A139" s="554" t="s">
        <v>4012</v>
      </c>
      <c r="B139" s="553" t="s">
        <v>4011</v>
      </c>
      <c r="C139" s="554">
        <v>232</v>
      </c>
      <c r="D139" s="555" t="s">
        <v>4011</v>
      </c>
      <c r="E139" s="554">
        <v>1554</v>
      </c>
      <c r="F139" s="556">
        <v>1</v>
      </c>
      <c r="G139" s="556" t="s">
        <v>235</v>
      </c>
      <c r="H139" s="556">
        <v>81440</v>
      </c>
      <c r="I139" s="550" t="s">
        <v>236</v>
      </c>
      <c r="J139" s="550" t="s">
        <v>3650</v>
      </c>
      <c r="K139" s="550" t="s">
        <v>3468</v>
      </c>
      <c r="L139" s="557" t="s">
        <v>3651</v>
      </c>
      <c r="M139" s="558" t="s">
        <v>3652</v>
      </c>
      <c r="O139" s="558" t="s">
        <v>3653</v>
      </c>
      <c r="P139" s="558" t="s">
        <v>3654</v>
      </c>
      <c r="Q139" s="550" t="s">
        <v>3655</v>
      </c>
      <c r="R139" s="550" t="s">
        <v>3656</v>
      </c>
      <c r="S139" s="550" t="s">
        <v>3657</v>
      </c>
      <c r="T139" s="550" t="s">
        <v>3658</v>
      </c>
      <c r="U139" s="558" t="s">
        <v>3659</v>
      </c>
      <c r="V139" s="188" t="s">
        <v>2434</v>
      </c>
      <c r="W139" s="559" t="s">
        <v>3660</v>
      </c>
      <c r="X139" s="559" t="s">
        <v>3661</v>
      </c>
      <c r="Y139" s="558" t="s">
        <v>3662</v>
      </c>
      <c r="Z139" s="558" t="s">
        <v>3662</v>
      </c>
      <c r="AA139" s="558" t="s">
        <v>671</v>
      </c>
      <c r="AB139" s="558" t="s">
        <v>3663</v>
      </c>
      <c r="AC139" s="558" t="s">
        <v>3664</v>
      </c>
      <c r="AD139" s="558" t="s">
        <v>3665</v>
      </c>
      <c r="AE139" s="558" t="s">
        <v>3666</v>
      </c>
      <c r="AF139" s="558" t="s">
        <v>83</v>
      </c>
      <c r="AG139" s="552" t="s">
        <v>83</v>
      </c>
      <c r="AH139" s="558" t="s">
        <v>83</v>
      </c>
    </row>
    <row r="140" spans="1:34" ht="13.2">
      <c r="A140" s="554" t="s">
        <v>4014</v>
      </c>
      <c r="B140" s="553" t="s">
        <v>4013</v>
      </c>
      <c r="C140" s="554">
        <v>232</v>
      </c>
      <c r="D140" s="555" t="s">
        <v>4013</v>
      </c>
      <c r="E140" s="554">
        <v>8536</v>
      </c>
      <c r="F140" s="556">
        <v>2</v>
      </c>
      <c r="G140" s="556" t="s">
        <v>292</v>
      </c>
      <c r="H140" s="556">
        <v>81500</v>
      </c>
      <c r="I140" s="558" t="s">
        <v>3703</v>
      </c>
      <c r="J140" s="550" t="s">
        <v>3650</v>
      </c>
      <c r="K140" s="550" t="s">
        <v>3468</v>
      </c>
      <c r="L140" s="557" t="s">
        <v>3679</v>
      </c>
      <c r="M140" s="558" t="s">
        <v>3704</v>
      </c>
      <c r="O140" s="558" t="s">
        <v>3703</v>
      </c>
      <c r="P140" s="558" t="s">
        <v>3654</v>
      </c>
      <c r="Q140" s="558" t="s">
        <v>3703</v>
      </c>
      <c r="R140" s="558" t="s">
        <v>83</v>
      </c>
      <c r="S140" s="558" t="s">
        <v>83</v>
      </c>
      <c r="T140" s="558" t="s">
        <v>83</v>
      </c>
      <c r="U140" s="558" t="s">
        <v>3688</v>
      </c>
      <c r="V140" s="142" t="s">
        <v>2434</v>
      </c>
      <c r="W140" s="559" t="s">
        <v>3689</v>
      </c>
      <c r="X140" s="559" t="s">
        <v>3690</v>
      </c>
      <c r="Y140" s="558" t="s">
        <v>3662</v>
      </c>
      <c r="Z140" s="558" t="s">
        <v>3662</v>
      </c>
      <c r="AA140" s="558" t="s">
        <v>671</v>
      </c>
      <c r="AB140" s="558" t="s">
        <v>3663</v>
      </c>
      <c r="AC140" s="558" t="s">
        <v>3705</v>
      </c>
      <c r="AD140" s="558" t="s">
        <v>83</v>
      </c>
      <c r="AE140" s="558" t="s">
        <v>83</v>
      </c>
      <c r="AF140" s="558" t="s">
        <v>83</v>
      </c>
      <c r="AG140" s="552" t="s">
        <v>83</v>
      </c>
      <c r="AH140" s="558" t="s">
        <v>83</v>
      </c>
    </row>
    <row r="141" spans="1:34" ht="13.2">
      <c r="A141" s="554" t="s">
        <v>4045</v>
      </c>
      <c r="B141" s="553" t="s">
        <v>4044</v>
      </c>
      <c r="C141" s="554">
        <v>232</v>
      </c>
      <c r="D141" s="555" t="s">
        <v>4044</v>
      </c>
      <c r="E141" s="554">
        <v>169</v>
      </c>
      <c r="F141" s="556">
        <v>1</v>
      </c>
      <c r="G141" s="556" t="s">
        <v>292</v>
      </c>
      <c r="H141" s="556">
        <v>81340</v>
      </c>
      <c r="I141" s="558" t="s">
        <v>3703</v>
      </c>
      <c r="J141" s="550" t="s">
        <v>3650</v>
      </c>
      <c r="K141" s="550" t="s">
        <v>3468</v>
      </c>
      <c r="L141" s="557" t="s">
        <v>3679</v>
      </c>
      <c r="M141" s="558" t="s">
        <v>3704</v>
      </c>
      <c r="O141" s="558" t="s">
        <v>3703</v>
      </c>
      <c r="P141" s="558" t="s">
        <v>3654</v>
      </c>
      <c r="Q141" s="558" t="s">
        <v>3703</v>
      </c>
      <c r="R141" s="558" t="s">
        <v>83</v>
      </c>
      <c r="S141" s="558" t="s">
        <v>83</v>
      </c>
      <c r="T141" s="558" t="s">
        <v>83</v>
      </c>
      <c r="U141" s="558" t="s">
        <v>3688</v>
      </c>
      <c r="V141" s="567" t="s">
        <v>2434</v>
      </c>
      <c r="W141" s="559" t="s">
        <v>3689</v>
      </c>
      <c r="X141" s="559" t="s">
        <v>3690</v>
      </c>
      <c r="Y141" s="558" t="s">
        <v>3662</v>
      </c>
      <c r="Z141" s="558" t="s">
        <v>3662</v>
      </c>
      <c r="AA141" s="558" t="s">
        <v>671</v>
      </c>
      <c r="AB141" s="558" t="s">
        <v>3663</v>
      </c>
      <c r="AC141" s="558" t="s">
        <v>3705</v>
      </c>
      <c r="AD141" s="558" t="s">
        <v>83</v>
      </c>
      <c r="AE141" s="558" t="s">
        <v>83</v>
      </c>
      <c r="AF141" s="558" t="s">
        <v>83</v>
      </c>
      <c r="AG141" s="552" t="s">
        <v>83</v>
      </c>
      <c r="AH141" s="558" t="s">
        <v>83</v>
      </c>
    </row>
    <row r="142" spans="1:34" ht="13.2">
      <c r="A142" s="554" t="s">
        <v>4047</v>
      </c>
      <c r="B142" s="553" t="s">
        <v>4046</v>
      </c>
      <c r="C142" s="554">
        <v>232</v>
      </c>
      <c r="D142" s="555" t="s">
        <v>4046</v>
      </c>
      <c r="E142" s="554">
        <v>707</v>
      </c>
      <c r="F142" s="556">
        <v>1</v>
      </c>
      <c r="G142" s="556" t="s">
        <v>235</v>
      </c>
      <c r="H142" s="556">
        <v>81700</v>
      </c>
      <c r="I142" s="550" t="s">
        <v>236</v>
      </c>
      <c r="J142" s="550" t="s">
        <v>3650</v>
      </c>
      <c r="K142" s="550" t="s">
        <v>3468</v>
      </c>
      <c r="L142" s="557" t="s">
        <v>3651</v>
      </c>
      <c r="M142" s="558" t="s">
        <v>3652</v>
      </c>
      <c r="O142" s="558" t="s">
        <v>3653</v>
      </c>
      <c r="P142" s="558" t="s">
        <v>3654</v>
      </c>
      <c r="Q142" s="550" t="s">
        <v>3655</v>
      </c>
      <c r="R142" s="550" t="s">
        <v>3656</v>
      </c>
      <c r="S142" s="550" t="s">
        <v>3657</v>
      </c>
      <c r="T142" s="550" t="s">
        <v>3658</v>
      </c>
      <c r="U142" s="558" t="s">
        <v>3696</v>
      </c>
      <c r="V142" s="187" t="s">
        <v>2434</v>
      </c>
      <c r="W142" s="559" t="s">
        <v>3697</v>
      </c>
      <c r="X142" s="559" t="s">
        <v>3698</v>
      </c>
      <c r="Y142" s="558" t="s">
        <v>3662</v>
      </c>
      <c r="Z142" s="558" t="s">
        <v>3662</v>
      </c>
      <c r="AA142" s="558" t="s">
        <v>671</v>
      </c>
      <c r="AB142" s="558" t="s">
        <v>3663</v>
      </c>
      <c r="AC142" s="558" t="s">
        <v>3664</v>
      </c>
      <c r="AD142" s="558" t="s">
        <v>3665</v>
      </c>
      <c r="AE142" s="558" t="s">
        <v>3666</v>
      </c>
      <c r="AF142" s="558" t="s">
        <v>83</v>
      </c>
      <c r="AG142" s="552" t="s">
        <v>83</v>
      </c>
      <c r="AH142" s="558" t="s">
        <v>83</v>
      </c>
    </row>
    <row r="143" spans="1:34" ht="13.2">
      <c r="A143" s="554" t="s">
        <v>4053</v>
      </c>
      <c r="B143" s="553" t="s">
        <v>4052</v>
      </c>
      <c r="C143" s="554">
        <v>232</v>
      </c>
      <c r="D143" s="555" t="s">
        <v>4052</v>
      </c>
      <c r="E143" s="554">
        <v>523</v>
      </c>
      <c r="F143" s="556">
        <v>1</v>
      </c>
      <c r="G143" s="556" t="s">
        <v>235</v>
      </c>
      <c r="H143" s="556">
        <v>81110</v>
      </c>
      <c r="I143" s="550" t="s">
        <v>236</v>
      </c>
      <c r="J143" s="550" t="s">
        <v>3650</v>
      </c>
      <c r="K143" s="550" t="s">
        <v>3468</v>
      </c>
      <c r="L143" s="557" t="s">
        <v>3651</v>
      </c>
      <c r="M143" s="558" t="s">
        <v>3652</v>
      </c>
      <c r="O143" s="558" t="s">
        <v>3653</v>
      </c>
      <c r="P143" s="558" t="s">
        <v>3654</v>
      </c>
      <c r="Q143" s="550" t="s">
        <v>3655</v>
      </c>
      <c r="R143" s="550" t="s">
        <v>3656</v>
      </c>
      <c r="S143" s="550" t="s">
        <v>3657</v>
      </c>
      <c r="T143" s="550" t="s">
        <v>3658</v>
      </c>
      <c r="U143" s="558" t="s">
        <v>3659</v>
      </c>
      <c r="V143" s="188" t="s">
        <v>2434</v>
      </c>
      <c r="W143" s="559" t="s">
        <v>3660</v>
      </c>
      <c r="X143" s="559" t="s">
        <v>3661</v>
      </c>
      <c r="Y143" s="558" t="s">
        <v>3662</v>
      </c>
      <c r="Z143" s="558" t="s">
        <v>3662</v>
      </c>
      <c r="AA143" s="558" t="s">
        <v>671</v>
      </c>
      <c r="AB143" s="558" t="s">
        <v>3663</v>
      </c>
      <c r="AC143" s="558" t="s">
        <v>3664</v>
      </c>
      <c r="AD143" s="558" t="s">
        <v>3665</v>
      </c>
      <c r="AE143" s="558" t="s">
        <v>3666</v>
      </c>
      <c r="AF143" s="558" t="s">
        <v>83</v>
      </c>
      <c r="AG143" s="552" t="s">
        <v>83</v>
      </c>
      <c r="AH143" s="558" t="s">
        <v>83</v>
      </c>
    </row>
    <row r="144" spans="1:34" ht="31.2">
      <c r="A144" s="554" t="s">
        <v>4055</v>
      </c>
      <c r="B144" s="553" t="s">
        <v>4054</v>
      </c>
      <c r="C144" s="554">
        <v>232</v>
      </c>
      <c r="D144" s="555" t="s">
        <v>4054</v>
      </c>
      <c r="E144" s="554">
        <v>3660</v>
      </c>
      <c r="F144" s="556">
        <v>2</v>
      </c>
      <c r="G144" s="556" t="s">
        <v>292</v>
      </c>
      <c r="H144" s="556">
        <v>81380</v>
      </c>
      <c r="I144" s="550" t="s">
        <v>293</v>
      </c>
      <c r="J144" s="550" t="s">
        <v>3650</v>
      </c>
      <c r="K144" s="550" t="s">
        <v>3468</v>
      </c>
      <c r="L144" s="557" t="s">
        <v>3679</v>
      </c>
      <c r="M144" s="558" t="s">
        <v>3670</v>
      </c>
      <c r="O144" s="558" t="s">
        <v>3680</v>
      </c>
      <c r="P144" s="558" t="s">
        <v>3654</v>
      </c>
      <c r="Q144" s="558" t="s">
        <v>3681</v>
      </c>
      <c r="R144" s="558" t="s">
        <v>3682</v>
      </c>
      <c r="S144" s="558" t="s">
        <v>3683</v>
      </c>
      <c r="T144" s="558" t="s">
        <v>3684</v>
      </c>
      <c r="U144" s="558" t="s">
        <v>3659</v>
      </c>
      <c r="V144" s="188" t="s">
        <v>2434</v>
      </c>
      <c r="W144" s="559" t="s">
        <v>3660</v>
      </c>
      <c r="X144" s="559" t="s">
        <v>3661</v>
      </c>
      <c r="Y144" s="558" t="s">
        <v>251</v>
      </c>
      <c r="Z144" s="558" t="s">
        <v>251</v>
      </c>
      <c r="AA144" s="558" t="s">
        <v>251</v>
      </c>
      <c r="AB144" s="558" t="s">
        <v>3663</v>
      </c>
      <c r="AC144" s="558" t="s">
        <v>25</v>
      </c>
      <c r="AD144" s="558" t="s">
        <v>3685</v>
      </c>
      <c r="AE144" s="558" t="s">
        <v>3686</v>
      </c>
      <c r="AF144" s="558" t="s">
        <v>4056</v>
      </c>
      <c r="AG144" s="552" t="s">
        <v>4057</v>
      </c>
      <c r="AH144" s="552" t="s">
        <v>4058</v>
      </c>
    </row>
    <row r="145" spans="1:34" ht="31.2">
      <c r="A145" s="554" t="s">
        <v>4060</v>
      </c>
      <c r="B145" s="553" t="s">
        <v>4059</v>
      </c>
      <c r="C145" s="554">
        <v>232</v>
      </c>
      <c r="D145" s="555" t="s">
        <v>4059</v>
      </c>
      <c r="E145" s="554">
        <v>3683</v>
      </c>
      <c r="F145" s="556">
        <v>1</v>
      </c>
      <c r="G145" s="556" t="s">
        <v>292</v>
      </c>
      <c r="H145" s="556">
        <v>81310</v>
      </c>
      <c r="I145" s="550" t="s">
        <v>293</v>
      </c>
      <c r="J145" s="550" t="s">
        <v>3650</v>
      </c>
      <c r="K145" s="550" t="s">
        <v>3468</v>
      </c>
      <c r="L145" s="557" t="s">
        <v>3679</v>
      </c>
      <c r="M145" s="558" t="s">
        <v>3670</v>
      </c>
      <c r="O145" s="558" t="s">
        <v>3680</v>
      </c>
      <c r="P145" s="558" t="s">
        <v>3654</v>
      </c>
      <c r="Q145" s="558" t="s">
        <v>3711</v>
      </c>
      <c r="R145" s="550" t="s">
        <v>3712</v>
      </c>
      <c r="S145" s="550" t="s">
        <v>3713</v>
      </c>
      <c r="T145" s="550" t="s">
        <v>3413</v>
      </c>
      <c r="U145" s="558" t="s">
        <v>3696</v>
      </c>
      <c r="V145" s="561" t="s">
        <v>2434</v>
      </c>
      <c r="W145" s="559" t="s">
        <v>3697</v>
      </c>
      <c r="X145" s="559" t="s">
        <v>3698</v>
      </c>
      <c r="Y145" s="558" t="s">
        <v>251</v>
      </c>
      <c r="Z145" s="558" t="s">
        <v>251</v>
      </c>
      <c r="AA145" s="558" t="s">
        <v>251</v>
      </c>
      <c r="AB145" s="558" t="s">
        <v>3663</v>
      </c>
      <c r="AC145" s="558" t="s">
        <v>25</v>
      </c>
      <c r="AD145" s="558" t="s">
        <v>3685</v>
      </c>
      <c r="AE145" s="558" t="s">
        <v>3686</v>
      </c>
      <c r="AF145" s="558" t="s">
        <v>4061</v>
      </c>
      <c r="AG145" s="552" t="s">
        <v>4062</v>
      </c>
      <c r="AH145" s="552" t="s">
        <v>4063</v>
      </c>
    </row>
    <row r="146" spans="1:34" ht="13.2">
      <c r="A146" s="554" t="s">
        <v>4065</v>
      </c>
      <c r="B146" s="553" t="s">
        <v>4064</v>
      </c>
      <c r="C146" s="554">
        <v>232</v>
      </c>
      <c r="D146" s="555" t="s">
        <v>4064</v>
      </c>
      <c r="E146" s="554">
        <v>226</v>
      </c>
      <c r="F146" s="556">
        <v>1</v>
      </c>
      <c r="G146" s="556" t="s">
        <v>235</v>
      </c>
      <c r="H146" s="556">
        <v>81170</v>
      </c>
      <c r="I146" s="550" t="s">
        <v>236</v>
      </c>
      <c r="J146" s="550" t="s">
        <v>3650</v>
      </c>
      <c r="K146" s="550" t="s">
        <v>3468</v>
      </c>
      <c r="L146" s="557" t="s">
        <v>3679</v>
      </c>
      <c r="M146" s="558" t="s">
        <v>3652</v>
      </c>
      <c r="O146" s="558" t="s">
        <v>3680</v>
      </c>
      <c r="P146" s="558" t="s">
        <v>3654</v>
      </c>
      <c r="Q146" s="558" t="s">
        <v>3681</v>
      </c>
      <c r="R146" s="558" t="s">
        <v>3682</v>
      </c>
      <c r="S146" s="558" t="s">
        <v>3683</v>
      </c>
      <c r="T146" s="558" t="s">
        <v>3684</v>
      </c>
      <c r="U146" s="558" t="s">
        <v>3696</v>
      </c>
      <c r="V146" s="561" t="s">
        <v>2434</v>
      </c>
      <c r="W146" s="559" t="s">
        <v>3697</v>
      </c>
      <c r="X146" s="559" t="s">
        <v>3698</v>
      </c>
      <c r="Y146" s="558" t="s">
        <v>3662</v>
      </c>
      <c r="Z146" s="558" t="s">
        <v>3662</v>
      </c>
      <c r="AA146" s="558" t="s">
        <v>671</v>
      </c>
      <c r="AB146" s="558" t="s">
        <v>3663</v>
      </c>
      <c r="AC146" s="558" t="s">
        <v>25</v>
      </c>
      <c r="AD146" s="558" t="s">
        <v>3685</v>
      </c>
      <c r="AE146" s="558" t="s">
        <v>3686</v>
      </c>
      <c r="AF146" s="558" t="s">
        <v>83</v>
      </c>
      <c r="AG146" s="552" t="s">
        <v>83</v>
      </c>
      <c r="AH146" s="558" t="s">
        <v>83</v>
      </c>
    </row>
    <row r="147" spans="1:34" ht="13.2">
      <c r="A147" s="554" t="s">
        <v>4067</v>
      </c>
      <c r="B147" s="553" t="s">
        <v>4066</v>
      </c>
      <c r="C147" s="554">
        <v>232</v>
      </c>
      <c r="D147" s="555" t="s">
        <v>4066</v>
      </c>
      <c r="E147" s="554">
        <v>976</v>
      </c>
      <c r="F147" s="556">
        <v>1</v>
      </c>
      <c r="G147" s="556" t="s">
        <v>235</v>
      </c>
      <c r="H147" s="556">
        <v>81120</v>
      </c>
      <c r="I147" s="550" t="s">
        <v>236</v>
      </c>
      <c r="J147" s="550" t="s">
        <v>3650</v>
      </c>
      <c r="K147" s="550" t="s">
        <v>3468</v>
      </c>
      <c r="L147" s="557" t="s">
        <v>3679</v>
      </c>
      <c r="M147" s="558" t="s">
        <v>3652</v>
      </c>
      <c r="O147" s="558" t="s">
        <v>3680</v>
      </c>
      <c r="P147" s="558" t="s">
        <v>3654</v>
      </c>
      <c r="Q147" s="558" t="s">
        <v>3742</v>
      </c>
      <c r="R147" s="550" t="s">
        <v>3712</v>
      </c>
      <c r="S147" s="550" t="s">
        <v>3743</v>
      </c>
      <c r="T147" s="550" t="s">
        <v>3744</v>
      </c>
      <c r="U147" s="558" t="s">
        <v>3659</v>
      </c>
      <c r="V147" s="188" t="s">
        <v>2434</v>
      </c>
      <c r="W147" s="559" t="s">
        <v>3660</v>
      </c>
      <c r="X147" s="559" t="s">
        <v>3661</v>
      </c>
      <c r="Y147" s="558" t="s">
        <v>3662</v>
      </c>
      <c r="Z147" s="558" t="s">
        <v>3662</v>
      </c>
      <c r="AA147" s="558" t="s">
        <v>671</v>
      </c>
      <c r="AB147" s="558" t="s">
        <v>3663</v>
      </c>
      <c r="AC147" s="558" t="s">
        <v>25</v>
      </c>
      <c r="AD147" s="558" t="s">
        <v>3685</v>
      </c>
      <c r="AE147" s="558" t="s">
        <v>3686</v>
      </c>
      <c r="AF147" s="558" t="s">
        <v>83</v>
      </c>
      <c r="AG147" s="552" t="s">
        <v>83</v>
      </c>
      <c r="AH147" s="558" t="s">
        <v>83</v>
      </c>
    </row>
    <row r="148" spans="1:34" ht="13.2">
      <c r="A148" s="554" t="s">
        <v>4069</v>
      </c>
      <c r="B148" s="553" t="s">
        <v>4068</v>
      </c>
      <c r="C148" s="554">
        <v>232</v>
      </c>
      <c r="D148" s="555" t="s">
        <v>4068</v>
      </c>
      <c r="E148" s="554">
        <v>79</v>
      </c>
      <c r="F148" s="556">
        <v>1</v>
      </c>
      <c r="G148" s="556" t="s">
        <v>235</v>
      </c>
      <c r="H148" s="556">
        <v>81170</v>
      </c>
      <c r="I148" s="550" t="s">
        <v>236</v>
      </c>
      <c r="J148" s="550" t="s">
        <v>3650</v>
      </c>
      <c r="K148" s="550" t="s">
        <v>3468</v>
      </c>
      <c r="L148" s="557" t="s">
        <v>3679</v>
      </c>
      <c r="M148" s="558" t="s">
        <v>3652</v>
      </c>
      <c r="O148" s="558" t="s">
        <v>3680</v>
      </c>
      <c r="P148" s="558" t="s">
        <v>3654</v>
      </c>
      <c r="Q148" s="558" t="s">
        <v>3711</v>
      </c>
      <c r="R148" s="550" t="s">
        <v>3712</v>
      </c>
      <c r="S148" s="550" t="s">
        <v>3713</v>
      </c>
      <c r="T148" s="550" t="s">
        <v>3413</v>
      </c>
      <c r="U148" s="558" t="s">
        <v>3696</v>
      </c>
      <c r="V148" s="187" t="s">
        <v>2434</v>
      </c>
      <c r="W148" s="559" t="s">
        <v>3697</v>
      </c>
      <c r="X148" s="559" t="s">
        <v>3698</v>
      </c>
      <c r="Y148" s="558" t="s">
        <v>3662</v>
      </c>
      <c r="Z148" s="558" t="s">
        <v>3662</v>
      </c>
      <c r="AA148" s="558" t="s">
        <v>671</v>
      </c>
      <c r="AB148" s="558" t="s">
        <v>3663</v>
      </c>
      <c r="AC148" s="558" t="s">
        <v>25</v>
      </c>
      <c r="AD148" s="558" t="s">
        <v>3685</v>
      </c>
      <c r="AE148" s="558" t="s">
        <v>3686</v>
      </c>
      <c r="AF148" s="558" t="s">
        <v>83</v>
      </c>
      <c r="AG148" s="552" t="s">
        <v>83</v>
      </c>
      <c r="AH148" s="558" t="s">
        <v>83</v>
      </c>
    </row>
    <row r="149" spans="1:34" ht="13.2">
      <c r="A149" s="554" t="s">
        <v>4070</v>
      </c>
      <c r="B149" s="553" t="s">
        <v>4071</v>
      </c>
      <c r="C149" s="554">
        <v>232</v>
      </c>
      <c r="D149" s="555" t="s">
        <v>4071</v>
      </c>
      <c r="E149" s="554">
        <v>270</v>
      </c>
      <c r="F149" s="556">
        <v>1</v>
      </c>
      <c r="G149" s="556" t="s">
        <v>235</v>
      </c>
      <c r="H149" s="556">
        <v>81800</v>
      </c>
      <c r="I149" s="550" t="s">
        <v>236</v>
      </c>
      <c r="J149" s="550" t="s">
        <v>3650</v>
      </c>
      <c r="K149" s="550" t="s">
        <v>3468</v>
      </c>
      <c r="L149" s="557" t="s">
        <v>3679</v>
      </c>
      <c r="M149" s="558" t="s">
        <v>3652</v>
      </c>
      <c r="O149" s="558" t="s">
        <v>3680</v>
      </c>
      <c r="P149" s="558" t="s">
        <v>3654</v>
      </c>
      <c r="Q149" s="558" t="s">
        <v>3742</v>
      </c>
      <c r="R149" s="550" t="s">
        <v>3712</v>
      </c>
      <c r="S149" s="550" t="s">
        <v>3743</v>
      </c>
      <c r="T149" s="550" t="s">
        <v>3744</v>
      </c>
      <c r="U149" s="558" t="s">
        <v>3696</v>
      </c>
      <c r="V149" s="187" t="s">
        <v>2434</v>
      </c>
      <c r="W149" s="559" t="s">
        <v>3697</v>
      </c>
      <c r="X149" s="559" t="s">
        <v>3698</v>
      </c>
      <c r="Y149" s="558" t="s">
        <v>3662</v>
      </c>
      <c r="Z149" s="558" t="s">
        <v>3662</v>
      </c>
      <c r="AA149" s="558" t="s">
        <v>671</v>
      </c>
      <c r="AB149" s="558" t="s">
        <v>3663</v>
      </c>
      <c r="AC149" s="558" t="s">
        <v>25</v>
      </c>
      <c r="AD149" s="558" t="s">
        <v>3685</v>
      </c>
      <c r="AE149" s="558" t="s">
        <v>3686</v>
      </c>
      <c r="AF149" s="558" t="s">
        <v>83</v>
      </c>
      <c r="AG149" s="552" t="s">
        <v>83</v>
      </c>
      <c r="AH149" s="558" t="s">
        <v>83</v>
      </c>
    </row>
    <row r="150" spans="1:34" ht="13.2">
      <c r="A150" s="554" t="s">
        <v>4072</v>
      </c>
      <c r="B150" s="553" t="s">
        <v>4073</v>
      </c>
      <c r="C150" s="554">
        <v>232</v>
      </c>
      <c r="D150" s="555" t="s">
        <v>4073</v>
      </c>
      <c r="E150" s="554">
        <v>379</v>
      </c>
      <c r="F150" s="556">
        <v>1</v>
      </c>
      <c r="G150" s="556" t="s">
        <v>235</v>
      </c>
      <c r="H150" s="556">
        <v>81500</v>
      </c>
      <c r="I150" s="550" t="s">
        <v>236</v>
      </c>
      <c r="J150" s="550" t="s">
        <v>3650</v>
      </c>
      <c r="K150" s="550" t="s">
        <v>3468</v>
      </c>
      <c r="L150" s="557" t="s">
        <v>3679</v>
      </c>
      <c r="M150" s="558" t="s">
        <v>3652</v>
      </c>
      <c r="O150" s="558" t="s">
        <v>3680</v>
      </c>
      <c r="P150" s="558" t="s">
        <v>3654</v>
      </c>
      <c r="Q150" s="558" t="s">
        <v>3742</v>
      </c>
      <c r="R150" s="550" t="s">
        <v>3712</v>
      </c>
      <c r="S150" s="550" t="s">
        <v>3743</v>
      </c>
      <c r="T150" s="550" t="s">
        <v>3744</v>
      </c>
      <c r="U150" s="558" t="s">
        <v>3659</v>
      </c>
      <c r="V150" s="560" t="s">
        <v>2434</v>
      </c>
      <c r="W150" s="559" t="s">
        <v>3660</v>
      </c>
      <c r="X150" s="559" t="s">
        <v>3661</v>
      </c>
      <c r="Y150" s="558" t="s">
        <v>3662</v>
      </c>
      <c r="Z150" s="558" t="s">
        <v>3662</v>
      </c>
      <c r="AA150" s="558" t="s">
        <v>671</v>
      </c>
      <c r="AB150" s="558" t="s">
        <v>3663</v>
      </c>
      <c r="AC150" s="558" t="s">
        <v>25</v>
      </c>
      <c r="AD150" s="558" t="s">
        <v>3685</v>
      </c>
      <c r="AE150" s="558" t="s">
        <v>3686</v>
      </c>
      <c r="AF150" s="558" t="s">
        <v>83</v>
      </c>
      <c r="AG150" s="552" t="s">
        <v>83</v>
      </c>
      <c r="AH150" s="558" t="s">
        <v>83</v>
      </c>
    </row>
    <row r="151" spans="1:34" ht="13.2">
      <c r="A151" s="554" t="s">
        <v>4075</v>
      </c>
      <c r="B151" s="553" t="s">
        <v>4074</v>
      </c>
      <c r="C151" s="554">
        <v>232</v>
      </c>
      <c r="D151" s="555" t="s">
        <v>4074</v>
      </c>
      <c r="E151" s="554">
        <v>113</v>
      </c>
      <c r="F151" s="556">
        <v>1</v>
      </c>
      <c r="G151" s="556" t="s">
        <v>235</v>
      </c>
      <c r="H151" s="556">
        <v>81220</v>
      </c>
      <c r="I151" s="550" t="s">
        <v>236</v>
      </c>
      <c r="J151" s="550" t="s">
        <v>3650</v>
      </c>
      <c r="K151" s="550" t="s">
        <v>3468</v>
      </c>
      <c r="L151" s="557" t="s">
        <v>3651</v>
      </c>
      <c r="M151" s="558" t="s">
        <v>3652</v>
      </c>
      <c r="O151" s="558" t="s">
        <v>3653</v>
      </c>
      <c r="P151" s="558" t="s">
        <v>3654</v>
      </c>
      <c r="Q151" s="550" t="s">
        <v>3655</v>
      </c>
      <c r="R151" s="550" t="s">
        <v>3656</v>
      </c>
      <c r="S151" s="550" t="s">
        <v>3657</v>
      </c>
      <c r="T151" s="550" t="s">
        <v>3658</v>
      </c>
      <c r="U151" s="558" t="s">
        <v>3659</v>
      </c>
      <c r="V151" s="560" t="s">
        <v>2434</v>
      </c>
      <c r="W151" s="559" t="s">
        <v>3660</v>
      </c>
      <c r="X151" s="559" t="s">
        <v>3661</v>
      </c>
      <c r="Y151" s="558" t="s">
        <v>3662</v>
      </c>
      <c r="Z151" s="558" t="s">
        <v>3662</v>
      </c>
      <c r="AA151" s="558" t="s">
        <v>671</v>
      </c>
      <c r="AB151" s="558" t="s">
        <v>3663</v>
      </c>
      <c r="AC151" s="558" t="s">
        <v>3664</v>
      </c>
      <c r="AD151" s="558" t="s">
        <v>3665</v>
      </c>
      <c r="AE151" s="558" t="s">
        <v>3666</v>
      </c>
      <c r="AF151" s="558" t="s">
        <v>83</v>
      </c>
      <c r="AG151" s="552" t="s">
        <v>83</v>
      </c>
      <c r="AH151" s="558" t="s">
        <v>83</v>
      </c>
    </row>
    <row r="152" spans="1:34" ht="13.2">
      <c r="A152" s="554" t="s">
        <v>4077</v>
      </c>
      <c r="B152" s="553" t="s">
        <v>4076</v>
      </c>
      <c r="C152" s="554">
        <v>232</v>
      </c>
      <c r="D152" s="555" t="s">
        <v>4076</v>
      </c>
      <c r="E152" s="554">
        <v>222</v>
      </c>
      <c r="F152" s="556">
        <v>1</v>
      </c>
      <c r="G152" s="556" t="s">
        <v>235</v>
      </c>
      <c r="H152" s="556">
        <v>81130</v>
      </c>
      <c r="I152" s="550" t="s">
        <v>236</v>
      </c>
      <c r="J152" s="550" t="s">
        <v>3650</v>
      </c>
      <c r="K152" s="550" t="s">
        <v>3468</v>
      </c>
      <c r="L152" s="557" t="s">
        <v>3679</v>
      </c>
      <c r="M152" s="558" t="s">
        <v>3652</v>
      </c>
      <c r="O152" s="558" t="s">
        <v>3680</v>
      </c>
      <c r="P152" s="558" t="s">
        <v>3654</v>
      </c>
      <c r="Q152" s="558" t="s">
        <v>3681</v>
      </c>
      <c r="R152" s="558" t="s">
        <v>3682</v>
      </c>
      <c r="S152" s="558" t="s">
        <v>3683</v>
      </c>
      <c r="T152" s="558" t="s">
        <v>3684</v>
      </c>
      <c r="U152" s="558" t="s">
        <v>3659</v>
      </c>
      <c r="V152" s="188" t="s">
        <v>2434</v>
      </c>
      <c r="W152" s="559" t="s">
        <v>3660</v>
      </c>
      <c r="X152" s="559" t="s">
        <v>3661</v>
      </c>
      <c r="Y152" s="558" t="s">
        <v>3662</v>
      </c>
      <c r="Z152" s="558" t="s">
        <v>3662</v>
      </c>
      <c r="AA152" s="558" t="s">
        <v>671</v>
      </c>
      <c r="AB152" s="558" t="s">
        <v>3663</v>
      </c>
      <c r="AC152" s="558" t="s">
        <v>25</v>
      </c>
      <c r="AD152" s="558" t="s">
        <v>3685</v>
      </c>
      <c r="AE152" s="558" t="s">
        <v>3686</v>
      </c>
      <c r="AF152" s="558" t="s">
        <v>83</v>
      </c>
      <c r="AG152" s="552" t="s">
        <v>83</v>
      </c>
      <c r="AH152" s="558" t="s">
        <v>83</v>
      </c>
    </row>
    <row r="153" spans="1:34" ht="13.2">
      <c r="A153" s="554" t="s">
        <v>4024</v>
      </c>
      <c r="B153" s="553" t="s">
        <v>4023</v>
      </c>
      <c r="C153" s="554">
        <v>232</v>
      </c>
      <c r="D153" s="555" t="s">
        <v>4023</v>
      </c>
      <c r="E153" s="554">
        <v>49</v>
      </c>
      <c r="F153" s="556">
        <v>1</v>
      </c>
      <c r="G153" s="556" t="s">
        <v>235</v>
      </c>
      <c r="H153" s="556">
        <v>81260</v>
      </c>
      <c r="I153" s="550" t="s">
        <v>236</v>
      </c>
      <c r="J153" s="550" t="s">
        <v>3650</v>
      </c>
      <c r="K153" s="550" t="s">
        <v>3468</v>
      </c>
      <c r="L153" s="557" t="s">
        <v>3651</v>
      </c>
      <c r="M153" s="558" t="s">
        <v>3652</v>
      </c>
      <c r="O153" s="558" t="s">
        <v>3653</v>
      </c>
      <c r="P153" s="558" t="s">
        <v>3654</v>
      </c>
      <c r="Q153" s="558" t="s">
        <v>3754</v>
      </c>
      <c r="R153" s="558" t="s">
        <v>3755</v>
      </c>
      <c r="S153" s="558" t="s">
        <v>3756</v>
      </c>
      <c r="U153" s="558" t="s">
        <v>3696</v>
      </c>
      <c r="V153" s="187" t="s">
        <v>2434</v>
      </c>
      <c r="W153" s="559" t="s">
        <v>3697</v>
      </c>
      <c r="X153" s="559" t="s">
        <v>3698</v>
      </c>
      <c r="Y153" s="558" t="s">
        <v>3662</v>
      </c>
      <c r="Z153" s="558" t="s">
        <v>3662</v>
      </c>
      <c r="AA153" s="558" t="s">
        <v>671</v>
      </c>
      <c r="AB153" s="558" t="s">
        <v>3663</v>
      </c>
      <c r="AC153" s="558" t="s">
        <v>3664</v>
      </c>
      <c r="AD153" s="558" t="s">
        <v>3665</v>
      </c>
      <c r="AE153" s="558" t="s">
        <v>3666</v>
      </c>
      <c r="AF153" s="558" t="s">
        <v>83</v>
      </c>
      <c r="AG153" s="552" t="s">
        <v>83</v>
      </c>
      <c r="AH153" s="558" t="s">
        <v>83</v>
      </c>
    </row>
    <row r="154" spans="1:34" ht="13.2">
      <c r="A154" s="554" t="s">
        <v>4079</v>
      </c>
      <c r="B154" s="553" t="s">
        <v>4078</v>
      </c>
      <c r="C154" s="554">
        <v>232</v>
      </c>
      <c r="D154" s="555" t="s">
        <v>4078</v>
      </c>
      <c r="E154" s="554">
        <v>81</v>
      </c>
      <c r="F154" s="556">
        <v>1</v>
      </c>
      <c r="G154" s="556" t="s">
        <v>235</v>
      </c>
      <c r="H154" s="556">
        <v>81170</v>
      </c>
      <c r="I154" s="550" t="s">
        <v>236</v>
      </c>
      <c r="J154" s="550" t="s">
        <v>3650</v>
      </c>
      <c r="K154" s="550" t="s">
        <v>3468</v>
      </c>
      <c r="L154" s="557" t="s">
        <v>3679</v>
      </c>
      <c r="M154" s="558" t="s">
        <v>3652</v>
      </c>
      <c r="O154" s="558" t="s">
        <v>3680</v>
      </c>
      <c r="P154" s="558" t="s">
        <v>3654</v>
      </c>
      <c r="Q154" s="558" t="s">
        <v>3711</v>
      </c>
      <c r="R154" s="550" t="s">
        <v>3712</v>
      </c>
      <c r="S154" s="550" t="s">
        <v>3713</v>
      </c>
      <c r="T154" s="550" t="s">
        <v>3413</v>
      </c>
      <c r="U154" s="558" t="s">
        <v>3696</v>
      </c>
      <c r="V154" s="561" t="s">
        <v>2434</v>
      </c>
      <c r="W154" s="559" t="s">
        <v>3697</v>
      </c>
      <c r="X154" s="559" t="s">
        <v>3698</v>
      </c>
      <c r="Y154" s="558" t="s">
        <v>3662</v>
      </c>
      <c r="Z154" s="558" t="s">
        <v>3662</v>
      </c>
      <c r="AA154" s="558" t="s">
        <v>671</v>
      </c>
      <c r="AB154" s="558" t="s">
        <v>3663</v>
      </c>
      <c r="AC154" s="558" t="s">
        <v>25</v>
      </c>
      <c r="AD154" s="558" t="s">
        <v>3685</v>
      </c>
      <c r="AE154" s="558" t="s">
        <v>3686</v>
      </c>
      <c r="AF154" s="558" t="s">
        <v>83</v>
      </c>
      <c r="AG154" s="552" t="s">
        <v>83</v>
      </c>
      <c r="AH154" s="558" t="s">
        <v>83</v>
      </c>
    </row>
    <row r="155" spans="1:34" ht="13.2">
      <c r="A155" s="554" t="s">
        <v>4081</v>
      </c>
      <c r="B155" s="553" t="s">
        <v>4080</v>
      </c>
      <c r="C155" s="554">
        <v>232</v>
      </c>
      <c r="D155" s="555" t="s">
        <v>4080</v>
      </c>
      <c r="E155" s="554">
        <v>225</v>
      </c>
      <c r="F155" s="556">
        <v>1</v>
      </c>
      <c r="G155" s="556" t="s">
        <v>235</v>
      </c>
      <c r="H155" s="556">
        <v>81430</v>
      </c>
      <c r="I155" s="550" t="s">
        <v>236</v>
      </c>
      <c r="J155" s="550" t="s">
        <v>3650</v>
      </c>
      <c r="K155" s="550" t="s">
        <v>3468</v>
      </c>
      <c r="L155" s="557" t="s">
        <v>3679</v>
      </c>
      <c r="M155" s="558" t="s">
        <v>3652</v>
      </c>
      <c r="O155" s="558" t="s">
        <v>3680</v>
      </c>
      <c r="P155" s="558" t="s">
        <v>3654</v>
      </c>
      <c r="Q155" s="558" t="s">
        <v>3681</v>
      </c>
      <c r="R155" s="558" t="s">
        <v>3682</v>
      </c>
      <c r="S155" s="558" t="s">
        <v>3683</v>
      </c>
      <c r="T155" s="558" t="s">
        <v>3684</v>
      </c>
      <c r="U155" s="558" t="s">
        <v>3659</v>
      </c>
      <c r="V155" s="560" t="s">
        <v>2434</v>
      </c>
      <c r="W155" s="559" t="s">
        <v>3660</v>
      </c>
      <c r="X155" s="559" t="s">
        <v>3661</v>
      </c>
      <c r="Y155" s="558" t="s">
        <v>3662</v>
      </c>
      <c r="Z155" s="558" t="s">
        <v>3662</v>
      </c>
      <c r="AA155" s="558" t="s">
        <v>671</v>
      </c>
      <c r="AB155" s="558" t="s">
        <v>3663</v>
      </c>
      <c r="AC155" s="558" t="s">
        <v>25</v>
      </c>
      <c r="AD155" s="558" t="s">
        <v>3685</v>
      </c>
      <c r="AE155" s="558" t="s">
        <v>3686</v>
      </c>
      <c r="AF155" s="558" t="s">
        <v>83</v>
      </c>
      <c r="AG155" s="552" t="s">
        <v>83</v>
      </c>
      <c r="AH155" s="558" t="s">
        <v>83</v>
      </c>
    </row>
    <row r="156" spans="1:34" ht="13.2">
      <c r="A156" s="554" t="s">
        <v>4083</v>
      </c>
      <c r="B156" s="553" t="s">
        <v>4082</v>
      </c>
      <c r="C156" s="554">
        <v>232</v>
      </c>
      <c r="D156" s="555" t="s">
        <v>4082</v>
      </c>
      <c r="E156" s="554">
        <v>2938</v>
      </c>
      <c r="F156" s="556">
        <v>1</v>
      </c>
      <c r="G156" s="556" t="s">
        <v>292</v>
      </c>
      <c r="H156" s="556">
        <v>81150</v>
      </c>
      <c r="I156" s="550" t="s">
        <v>293</v>
      </c>
      <c r="J156" s="550" t="s">
        <v>3650</v>
      </c>
      <c r="K156" s="550" t="s">
        <v>3468</v>
      </c>
      <c r="L156" s="557" t="s">
        <v>3679</v>
      </c>
      <c r="M156" s="558" t="s">
        <v>3670</v>
      </c>
      <c r="O156" s="558" t="s">
        <v>3680</v>
      </c>
      <c r="P156" s="558" t="s">
        <v>3654</v>
      </c>
      <c r="Q156" s="558" t="s">
        <v>3681</v>
      </c>
      <c r="R156" s="558" t="s">
        <v>3682</v>
      </c>
      <c r="S156" s="558" t="s">
        <v>3683</v>
      </c>
      <c r="T156" s="558" t="s">
        <v>3684</v>
      </c>
      <c r="U156" s="558" t="s">
        <v>3696</v>
      </c>
      <c r="V156" s="187" t="s">
        <v>2434</v>
      </c>
      <c r="W156" s="559" t="s">
        <v>3697</v>
      </c>
      <c r="X156" s="559" t="s">
        <v>3698</v>
      </c>
      <c r="Y156" s="558" t="s">
        <v>251</v>
      </c>
      <c r="Z156" s="558" t="s">
        <v>251</v>
      </c>
      <c r="AA156" s="558" t="s">
        <v>251</v>
      </c>
      <c r="AB156" s="558" t="s">
        <v>3663</v>
      </c>
      <c r="AC156" s="558" t="s">
        <v>25</v>
      </c>
      <c r="AD156" s="558" t="s">
        <v>3685</v>
      </c>
      <c r="AE156" s="558" t="s">
        <v>3686</v>
      </c>
      <c r="AF156" s="558" t="s">
        <v>83</v>
      </c>
      <c r="AG156" s="552" t="s">
        <v>83</v>
      </c>
      <c r="AH156" s="558" t="s">
        <v>83</v>
      </c>
    </row>
    <row r="157" spans="1:34" ht="13.2">
      <c r="A157" s="554" t="s">
        <v>4085</v>
      </c>
      <c r="B157" s="553" t="s">
        <v>4084</v>
      </c>
      <c r="C157" s="554">
        <v>232</v>
      </c>
      <c r="D157" s="555" t="s">
        <v>4084</v>
      </c>
      <c r="E157" s="554">
        <v>262</v>
      </c>
      <c r="F157" s="556">
        <v>1</v>
      </c>
      <c r="G157" s="556" t="s">
        <v>235</v>
      </c>
      <c r="H157" s="556">
        <v>81500</v>
      </c>
      <c r="I157" s="550" t="s">
        <v>236</v>
      </c>
      <c r="J157" s="550" t="s">
        <v>3650</v>
      </c>
      <c r="K157" s="550" t="s">
        <v>3468</v>
      </c>
      <c r="L157" s="557" t="s">
        <v>3651</v>
      </c>
      <c r="M157" s="558" t="s">
        <v>3652</v>
      </c>
      <c r="O157" s="558" t="s">
        <v>3653</v>
      </c>
      <c r="P157" s="558" t="s">
        <v>3654</v>
      </c>
      <c r="Q157" s="550" t="s">
        <v>3655</v>
      </c>
      <c r="R157" s="550" t="s">
        <v>3656</v>
      </c>
      <c r="S157" s="550" t="s">
        <v>3657</v>
      </c>
      <c r="T157" s="550" t="s">
        <v>3658</v>
      </c>
      <c r="U157" s="558" t="s">
        <v>3659</v>
      </c>
      <c r="V157" s="560" t="s">
        <v>2434</v>
      </c>
      <c r="W157" s="559" t="s">
        <v>3660</v>
      </c>
      <c r="X157" s="559" t="s">
        <v>3661</v>
      </c>
      <c r="Y157" s="558" t="s">
        <v>3662</v>
      </c>
      <c r="Z157" s="558" t="s">
        <v>3662</v>
      </c>
      <c r="AA157" s="558" t="s">
        <v>671</v>
      </c>
      <c r="AB157" s="558" t="s">
        <v>3663</v>
      </c>
      <c r="AC157" s="558" t="s">
        <v>3664</v>
      </c>
      <c r="AD157" s="558" t="s">
        <v>3665</v>
      </c>
      <c r="AE157" s="558" t="s">
        <v>3666</v>
      </c>
      <c r="AF157" s="558" t="s">
        <v>83</v>
      </c>
      <c r="AG157" s="552" t="s">
        <v>83</v>
      </c>
      <c r="AH157" s="558" t="s">
        <v>83</v>
      </c>
    </row>
    <row r="158" spans="1:34" ht="13.2">
      <c r="A158" s="554" t="s">
        <v>4026</v>
      </c>
      <c r="B158" s="553" t="s">
        <v>4025</v>
      </c>
      <c r="C158" s="554">
        <v>232</v>
      </c>
      <c r="D158" s="555" t="s">
        <v>4025</v>
      </c>
      <c r="E158" s="554">
        <v>310</v>
      </c>
      <c r="F158" s="556">
        <v>1</v>
      </c>
      <c r="G158" s="556" t="s">
        <v>235</v>
      </c>
      <c r="H158" s="556">
        <v>81530</v>
      </c>
      <c r="I158" s="550" t="s">
        <v>236</v>
      </c>
      <c r="J158" s="550" t="s">
        <v>3650</v>
      </c>
      <c r="K158" s="550" t="s">
        <v>3468</v>
      </c>
      <c r="L158" s="557" t="s">
        <v>3651</v>
      </c>
      <c r="M158" s="558" t="s">
        <v>3652</v>
      </c>
      <c r="O158" s="558" t="s">
        <v>3653</v>
      </c>
      <c r="P158" s="558" t="s">
        <v>3654</v>
      </c>
      <c r="Q158" s="558" t="s">
        <v>3754</v>
      </c>
      <c r="R158" s="558" t="s">
        <v>3755</v>
      </c>
      <c r="S158" s="558" t="s">
        <v>3756</v>
      </c>
      <c r="U158" s="558" t="s">
        <v>3696</v>
      </c>
      <c r="V158" s="187" t="s">
        <v>2434</v>
      </c>
      <c r="W158" s="559" t="s">
        <v>3697</v>
      </c>
      <c r="X158" s="559" t="s">
        <v>3698</v>
      </c>
      <c r="Y158" s="558" t="s">
        <v>3662</v>
      </c>
      <c r="Z158" s="558" t="s">
        <v>3662</v>
      </c>
      <c r="AA158" s="558" t="s">
        <v>671</v>
      </c>
      <c r="AB158" s="558" t="s">
        <v>3663</v>
      </c>
      <c r="AC158" s="558" t="s">
        <v>3664</v>
      </c>
      <c r="AD158" s="558" t="s">
        <v>3665</v>
      </c>
      <c r="AE158" s="558" t="s">
        <v>3666</v>
      </c>
      <c r="AF158" s="558" t="s">
        <v>83</v>
      </c>
      <c r="AG158" s="552" t="s">
        <v>83</v>
      </c>
      <c r="AH158" s="558" t="s">
        <v>83</v>
      </c>
    </row>
    <row r="159" spans="1:34" ht="13.2">
      <c r="A159" s="554" t="s">
        <v>4087</v>
      </c>
      <c r="B159" s="553" t="s">
        <v>4086</v>
      </c>
      <c r="C159" s="554">
        <v>232</v>
      </c>
      <c r="D159" s="555" t="s">
        <v>4086</v>
      </c>
      <c r="E159" s="554">
        <v>177</v>
      </c>
      <c r="F159" s="556">
        <v>1</v>
      </c>
      <c r="G159" s="556" t="s">
        <v>235</v>
      </c>
      <c r="H159" s="556">
        <v>81500</v>
      </c>
      <c r="I159" s="550" t="s">
        <v>236</v>
      </c>
      <c r="J159" s="550" t="s">
        <v>3650</v>
      </c>
      <c r="K159" s="550" t="s">
        <v>3468</v>
      </c>
      <c r="L159" s="557" t="s">
        <v>3651</v>
      </c>
      <c r="M159" s="558" t="s">
        <v>3652</v>
      </c>
      <c r="O159" s="558" t="s">
        <v>3653</v>
      </c>
      <c r="P159" s="558" t="s">
        <v>3654</v>
      </c>
      <c r="Q159" s="550" t="s">
        <v>3655</v>
      </c>
      <c r="R159" s="550" t="s">
        <v>3656</v>
      </c>
      <c r="S159" s="550" t="s">
        <v>3657</v>
      </c>
      <c r="T159" s="550" t="s">
        <v>3658</v>
      </c>
      <c r="U159" s="558" t="s">
        <v>3659</v>
      </c>
      <c r="V159" s="560" t="s">
        <v>2434</v>
      </c>
      <c r="W159" s="559" t="s">
        <v>3660</v>
      </c>
      <c r="X159" s="559" t="s">
        <v>3661</v>
      </c>
      <c r="Y159" s="558" t="s">
        <v>3662</v>
      </c>
      <c r="Z159" s="558" t="s">
        <v>3662</v>
      </c>
      <c r="AA159" s="558" t="s">
        <v>671</v>
      </c>
      <c r="AB159" s="558" t="s">
        <v>3663</v>
      </c>
      <c r="AC159" s="558" t="s">
        <v>3664</v>
      </c>
      <c r="AD159" s="558" t="s">
        <v>3665</v>
      </c>
      <c r="AE159" s="558" t="s">
        <v>3666</v>
      </c>
      <c r="AF159" s="558" t="s">
        <v>83</v>
      </c>
      <c r="AG159" s="552" t="s">
        <v>83</v>
      </c>
      <c r="AH159" s="558" t="s">
        <v>83</v>
      </c>
    </row>
    <row r="160" spans="1:34" ht="13.2">
      <c r="A160" s="554" t="s">
        <v>4089</v>
      </c>
      <c r="B160" s="553" t="s">
        <v>4088</v>
      </c>
      <c r="C160" s="554">
        <v>232</v>
      </c>
      <c r="D160" s="555" t="s">
        <v>4088</v>
      </c>
      <c r="E160" s="554">
        <v>401</v>
      </c>
      <c r="F160" s="556">
        <v>1</v>
      </c>
      <c r="G160" s="556" t="s">
        <v>235</v>
      </c>
      <c r="H160" s="556">
        <v>81110</v>
      </c>
      <c r="I160" s="550" t="s">
        <v>236</v>
      </c>
      <c r="J160" s="550" t="s">
        <v>3650</v>
      </c>
      <c r="K160" s="550" t="s">
        <v>3468</v>
      </c>
      <c r="L160" s="557" t="s">
        <v>3651</v>
      </c>
      <c r="M160" s="558" t="s">
        <v>3652</v>
      </c>
      <c r="O160" s="558" t="s">
        <v>3653</v>
      </c>
      <c r="P160" s="558" t="s">
        <v>3654</v>
      </c>
      <c r="Q160" s="550" t="s">
        <v>3655</v>
      </c>
      <c r="R160" s="550" t="s">
        <v>3656</v>
      </c>
      <c r="S160" s="550" t="s">
        <v>3657</v>
      </c>
      <c r="T160" s="550" t="s">
        <v>3658</v>
      </c>
      <c r="U160" s="558" t="s">
        <v>3659</v>
      </c>
      <c r="V160" s="188" t="s">
        <v>2434</v>
      </c>
      <c r="W160" s="559" t="s">
        <v>3660</v>
      </c>
      <c r="X160" s="559" t="s">
        <v>3661</v>
      </c>
      <c r="Y160" s="558" t="s">
        <v>3662</v>
      </c>
      <c r="Z160" s="558" t="s">
        <v>3662</v>
      </c>
      <c r="AA160" s="558" t="s">
        <v>671</v>
      </c>
      <c r="AB160" s="558" t="s">
        <v>3663</v>
      </c>
      <c r="AC160" s="558" t="s">
        <v>3664</v>
      </c>
      <c r="AD160" s="558" t="s">
        <v>3665</v>
      </c>
      <c r="AE160" s="558" t="s">
        <v>3666</v>
      </c>
      <c r="AF160" s="558" t="s">
        <v>83</v>
      </c>
      <c r="AG160" s="552" t="s">
        <v>83</v>
      </c>
      <c r="AH160" s="558" t="s">
        <v>83</v>
      </c>
    </row>
    <row r="161" spans="1:78" ht="13.2">
      <c r="A161" s="554" t="s">
        <v>4091</v>
      </c>
      <c r="B161" s="553" t="s">
        <v>4090</v>
      </c>
      <c r="C161" s="554">
        <v>232</v>
      </c>
      <c r="D161" s="555" t="s">
        <v>4090</v>
      </c>
      <c r="E161" s="554">
        <v>155</v>
      </c>
      <c r="F161" s="556">
        <v>1</v>
      </c>
      <c r="G161" s="556" t="s">
        <v>235</v>
      </c>
      <c r="H161" s="556">
        <v>81250</v>
      </c>
      <c r="I161" s="550" t="s">
        <v>236</v>
      </c>
      <c r="J161" s="550" t="s">
        <v>3650</v>
      </c>
      <c r="K161" s="550" t="s">
        <v>3468</v>
      </c>
      <c r="L161" s="557" t="s">
        <v>3679</v>
      </c>
      <c r="M161" s="558" t="s">
        <v>3652</v>
      </c>
      <c r="O161" s="558" t="s">
        <v>3680</v>
      </c>
      <c r="P161" s="558" t="s">
        <v>3654</v>
      </c>
      <c r="Q161" s="558" t="s">
        <v>3681</v>
      </c>
      <c r="R161" s="558" t="s">
        <v>3682</v>
      </c>
      <c r="S161" s="558" t="s">
        <v>3683</v>
      </c>
      <c r="T161" s="558" t="s">
        <v>3684</v>
      </c>
      <c r="U161" s="558" t="s">
        <v>3659</v>
      </c>
      <c r="V161" s="560" t="s">
        <v>2434</v>
      </c>
      <c r="W161" s="559" t="s">
        <v>3660</v>
      </c>
      <c r="X161" s="559" t="s">
        <v>3661</v>
      </c>
      <c r="Y161" s="558" t="s">
        <v>3662</v>
      </c>
      <c r="Z161" s="558" t="s">
        <v>3662</v>
      </c>
      <c r="AA161" s="558" t="s">
        <v>671</v>
      </c>
      <c r="AB161" s="558" t="s">
        <v>3663</v>
      </c>
      <c r="AC161" s="558" t="s">
        <v>25</v>
      </c>
      <c r="AD161" s="558" t="s">
        <v>3685</v>
      </c>
      <c r="AE161" s="558" t="s">
        <v>3686</v>
      </c>
      <c r="AF161" s="558" t="s">
        <v>83</v>
      </c>
      <c r="AG161" s="552" t="s">
        <v>83</v>
      </c>
      <c r="AH161" s="558" t="s">
        <v>83</v>
      </c>
    </row>
    <row r="162" spans="1:78" ht="13.2">
      <c r="A162" s="554" t="s">
        <v>4093</v>
      </c>
      <c r="B162" s="553" t="s">
        <v>4092</v>
      </c>
      <c r="C162" s="554">
        <v>232</v>
      </c>
      <c r="D162" s="555" t="s">
        <v>4092</v>
      </c>
      <c r="E162" s="554">
        <v>158</v>
      </c>
      <c r="F162" s="556">
        <v>1</v>
      </c>
      <c r="G162" s="556" t="s">
        <v>235</v>
      </c>
      <c r="H162" s="556">
        <v>81470</v>
      </c>
      <c r="I162" s="550" t="s">
        <v>236</v>
      </c>
      <c r="J162" s="550" t="s">
        <v>3650</v>
      </c>
      <c r="K162" s="550" t="s">
        <v>3468</v>
      </c>
      <c r="L162" s="557" t="s">
        <v>3651</v>
      </c>
      <c r="M162" s="558" t="s">
        <v>3652</v>
      </c>
      <c r="O162" s="558" t="s">
        <v>3653</v>
      </c>
      <c r="P162" s="558" t="s">
        <v>3654</v>
      </c>
      <c r="Q162" s="550" t="s">
        <v>3655</v>
      </c>
      <c r="R162" s="550" t="s">
        <v>3656</v>
      </c>
      <c r="S162" s="550" t="s">
        <v>3657</v>
      </c>
      <c r="T162" s="550" t="s">
        <v>3658</v>
      </c>
      <c r="U162" s="558" t="s">
        <v>3659</v>
      </c>
      <c r="V162" s="188" t="s">
        <v>2434</v>
      </c>
      <c r="W162" s="559" t="s">
        <v>3660</v>
      </c>
      <c r="X162" s="559" t="s">
        <v>3661</v>
      </c>
      <c r="Y162" s="558" t="s">
        <v>3662</v>
      </c>
      <c r="Z162" s="558" t="s">
        <v>3662</v>
      </c>
      <c r="AA162" s="558" t="s">
        <v>671</v>
      </c>
      <c r="AB162" s="558" t="s">
        <v>3663</v>
      </c>
      <c r="AC162" s="558" t="s">
        <v>3664</v>
      </c>
      <c r="AD162" s="558" t="s">
        <v>3665</v>
      </c>
      <c r="AE162" s="558" t="s">
        <v>3666</v>
      </c>
      <c r="AF162" s="558" t="s">
        <v>83</v>
      </c>
      <c r="AG162" s="552" t="s">
        <v>83</v>
      </c>
      <c r="AH162" s="558" t="s">
        <v>83</v>
      </c>
    </row>
    <row r="163" spans="1:78" ht="21">
      <c r="A163" s="554" t="s">
        <v>4095</v>
      </c>
      <c r="B163" s="553" t="s">
        <v>4094</v>
      </c>
      <c r="C163" s="554">
        <v>232</v>
      </c>
      <c r="D163" s="555" t="s">
        <v>4094</v>
      </c>
      <c r="E163" s="554">
        <v>10537</v>
      </c>
      <c r="F163" s="556">
        <v>2</v>
      </c>
      <c r="G163" s="556" t="s">
        <v>292</v>
      </c>
      <c r="H163" s="556">
        <v>81200</v>
      </c>
      <c r="I163" s="550" t="s">
        <v>293</v>
      </c>
      <c r="J163" s="550" t="s">
        <v>3650</v>
      </c>
      <c r="K163" s="550" t="s">
        <v>3468</v>
      </c>
      <c r="L163" s="557" t="s">
        <v>3651</v>
      </c>
      <c r="M163" s="558" t="s">
        <v>3670</v>
      </c>
      <c r="O163" s="558" t="s">
        <v>3653</v>
      </c>
      <c r="P163" s="558" t="s">
        <v>3654</v>
      </c>
      <c r="Q163" s="550" t="s">
        <v>3655</v>
      </c>
      <c r="R163" s="550" t="s">
        <v>3656</v>
      </c>
      <c r="S163" s="550" t="s">
        <v>3657</v>
      </c>
      <c r="T163" s="550" t="s">
        <v>3658</v>
      </c>
      <c r="U163" s="558" t="s">
        <v>3671</v>
      </c>
      <c r="V163" s="191" t="s">
        <v>2907</v>
      </c>
      <c r="W163" s="559" t="s">
        <v>3672</v>
      </c>
      <c r="X163" s="559" t="s">
        <v>3673</v>
      </c>
      <c r="Y163" s="558" t="s">
        <v>251</v>
      </c>
      <c r="Z163" s="558" t="s">
        <v>251</v>
      </c>
      <c r="AA163" s="558" t="s">
        <v>251</v>
      </c>
      <c r="AB163" s="558" t="s">
        <v>3663</v>
      </c>
      <c r="AC163" s="558" t="s">
        <v>3664</v>
      </c>
      <c r="AD163" s="558" t="s">
        <v>3665</v>
      </c>
      <c r="AE163" s="558" t="s">
        <v>3666</v>
      </c>
      <c r="AF163" s="558" t="s">
        <v>4096</v>
      </c>
      <c r="AG163" s="552" t="s">
        <v>4097</v>
      </c>
      <c r="AH163" s="552" t="s">
        <v>4098</v>
      </c>
    </row>
    <row r="164" spans="1:78" ht="13.2">
      <c r="A164" s="554" t="s">
        <v>4100</v>
      </c>
      <c r="B164" s="553" t="s">
        <v>4099</v>
      </c>
      <c r="C164" s="554">
        <v>232</v>
      </c>
      <c r="D164" s="555" t="s">
        <v>4099</v>
      </c>
      <c r="E164" s="554">
        <v>310</v>
      </c>
      <c r="F164" s="556">
        <v>1</v>
      </c>
      <c r="G164" s="556" t="s">
        <v>235</v>
      </c>
      <c r="H164" s="556">
        <v>81800</v>
      </c>
      <c r="I164" s="550" t="s">
        <v>236</v>
      </c>
      <c r="J164" s="550" t="s">
        <v>3650</v>
      </c>
      <c r="K164" s="550" t="s">
        <v>3468</v>
      </c>
      <c r="L164" s="557" t="s">
        <v>3679</v>
      </c>
      <c r="M164" s="558" t="s">
        <v>3652</v>
      </c>
      <c r="O164" s="558" t="s">
        <v>3680</v>
      </c>
      <c r="P164" s="558" t="s">
        <v>3654</v>
      </c>
      <c r="Q164" s="558" t="s">
        <v>3711</v>
      </c>
      <c r="R164" s="550" t="s">
        <v>3712</v>
      </c>
      <c r="S164" s="550" t="s">
        <v>3713</v>
      </c>
      <c r="T164" s="550" t="s">
        <v>3413</v>
      </c>
      <c r="U164" s="558" t="s">
        <v>3696</v>
      </c>
      <c r="V164" s="187" t="s">
        <v>2434</v>
      </c>
      <c r="W164" s="559" t="s">
        <v>3697</v>
      </c>
      <c r="X164" s="559" t="s">
        <v>3698</v>
      </c>
      <c r="Y164" s="558" t="s">
        <v>3662</v>
      </c>
      <c r="Z164" s="558" t="s">
        <v>3662</v>
      </c>
      <c r="AA164" s="558" t="s">
        <v>671</v>
      </c>
      <c r="AB164" s="558" t="s">
        <v>3663</v>
      </c>
      <c r="AC164" s="558" t="s">
        <v>25</v>
      </c>
      <c r="AD164" s="558" t="s">
        <v>3685</v>
      </c>
      <c r="AE164" s="558" t="s">
        <v>3686</v>
      </c>
      <c r="AF164" s="558" t="s">
        <v>83</v>
      </c>
      <c r="AG164" s="552" t="s">
        <v>83</v>
      </c>
      <c r="AH164" s="558" t="s">
        <v>83</v>
      </c>
    </row>
    <row r="165" spans="1:78" ht="13.2">
      <c r="A165" s="554" t="s">
        <v>4102</v>
      </c>
      <c r="B165" s="553" t="s">
        <v>4101</v>
      </c>
      <c r="C165" s="554">
        <v>232</v>
      </c>
      <c r="D165" s="555" t="s">
        <v>4101</v>
      </c>
      <c r="E165" s="554">
        <v>262</v>
      </c>
      <c r="F165" s="556">
        <v>1</v>
      </c>
      <c r="G165" s="556" t="s">
        <v>235</v>
      </c>
      <c r="H165" s="556">
        <v>81170</v>
      </c>
      <c r="I165" s="550" t="s">
        <v>236</v>
      </c>
      <c r="J165" s="550" t="s">
        <v>3650</v>
      </c>
      <c r="K165" s="550" t="s">
        <v>3468</v>
      </c>
      <c r="L165" s="557" t="s">
        <v>3679</v>
      </c>
      <c r="M165" s="558" t="s">
        <v>3652</v>
      </c>
      <c r="O165" s="558" t="s">
        <v>3680</v>
      </c>
      <c r="P165" s="558" t="s">
        <v>3654</v>
      </c>
      <c r="Q165" s="558" t="s">
        <v>3711</v>
      </c>
      <c r="R165" s="550" t="s">
        <v>3712</v>
      </c>
      <c r="S165" s="550" t="s">
        <v>3713</v>
      </c>
      <c r="T165" s="550" t="s">
        <v>3413</v>
      </c>
      <c r="U165" s="558" t="s">
        <v>3696</v>
      </c>
      <c r="V165" s="561" t="s">
        <v>2434</v>
      </c>
      <c r="W165" s="559" t="s">
        <v>3697</v>
      </c>
      <c r="X165" s="559" t="s">
        <v>3698</v>
      </c>
      <c r="Y165" s="558" t="s">
        <v>3662</v>
      </c>
      <c r="Z165" s="558" t="s">
        <v>3662</v>
      </c>
      <c r="AA165" s="558" t="s">
        <v>671</v>
      </c>
      <c r="AB165" s="558" t="s">
        <v>3663</v>
      </c>
      <c r="AC165" s="558" t="s">
        <v>25</v>
      </c>
      <c r="AD165" s="558" t="s">
        <v>3685</v>
      </c>
      <c r="AE165" s="558" t="s">
        <v>3686</v>
      </c>
      <c r="AF165" s="558" t="s">
        <v>83</v>
      </c>
      <c r="AG165" s="552" t="s">
        <v>83</v>
      </c>
      <c r="AH165" s="558" t="s">
        <v>83</v>
      </c>
    </row>
    <row r="166" spans="1:78" ht="13.2">
      <c r="A166" s="554" t="s">
        <v>4104</v>
      </c>
      <c r="B166" s="553" t="s">
        <v>4103</v>
      </c>
      <c r="C166" s="554">
        <v>232</v>
      </c>
      <c r="D166" s="555" t="s">
        <v>4103</v>
      </c>
      <c r="E166" s="554">
        <v>94</v>
      </c>
      <c r="F166" s="556">
        <v>1</v>
      </c>
      <c r="G166" s="556" t="s">
        <v>235</v>
      </c>
      <c r="H166" s="556">
        <v>81130</v>
      </c>
      <c r="I166" s="550" t="s">
        <v>236</v>
      </c>
      <c r="J166" s="550" t="s">
        <v>3650</v>
      </c>
      <c r="K166" s="550" t="s">
        <v>3468</v>
      </c>
      <c r="L166" s="557" t="s">
        <v>3679</v>
      </c>
      <c r="M166" s="558" t="s">
        <v>3652</v>
      </c>
      <c r="O166" s="558" t="s">
        <v>3680</v>
      </c>
      <c r="P166" s="558" t="s">
        <v>3654</v>
      </c>
      <c r="Q166" s="558" t="s">
        <v>3681</v>
      </c>
      <c r="R166" s="558" t="s">
        <v>3682</v>
      </c>
      <c r="S166" s="558" t="s">
        <v>3683</v>
      </c>
      <c r="T166" s="558" t="s">
        <v>3684</v>
      </c>
      <c r="U166" s="558" t="s">
        <v>3659</v>
      </c>
      <c r="V166" s="188" t="s">
        <v>2434</v>
      </c>
      <c r="W166" s="559" t="s">
        <v>3660</v>
      </c>
      <c r="X166" s="559" t="s">
        <v>3661</v>
      </c>
      <c r="Y166" s="558" t="s">
        <v>3662</v>
      </c>
      <c r="Z166" s="558" t="s">
        <v>3662</v>
      </c>
      <c r="AA166" s="558" t="s">
        <v>671</v>
      </c>
      <c r="AB166" s="558" t="s">
        <v>3663</v>
      </c>
      <c r="AC166" s="558" t="s">
        <v>25</v>
      </c>
      <c r="AD166" s="558" t="s">
        <v>3685</v>
      </c>
      <c r="AE166" s="558" t="s">
        <v>3686</v>
      </c>
      <c r="AF166" s="558" t="s">
        <v>83</v>
      </c>
      <c r="AG166" s="552" t="s">
        <v>83</v>
      </c>
      <c r="AH166" s="558" t="s">
        <v>83</v>
      </c>
    </row>
    <row r="167" spans="1:78" ht="13.2">
      <c r="A167" s="554" t="s">
        <v>4106</v>
      </c>
      <c r="B167" s="553" t="s">
        <v>4105</v>
      </c>
      <c r="C167" s="554">
        <v>232</v>
      </c>
      <c r="D167" s="555" t="s">
        <v>4105</v>
      </c>
      <c r="E167" s="554">
        <v>118</v>
      </c>
      <c r="F167" s="556">
        <v>1</v>
      </c>
      <c r="G167" s="556" t="s">
        <v>235</v>
      </c>
      <c r="H167" s="556">
        <v>81250</v>
      </c>
      <c r="I167" s="550" t="s">
        <v>236</v>
      </c>
      <c r="J167" s="550" t="s">
        <v>3650</v>
      </c>
      <c r="K167" s="550" t="s">
        <v>3468</v>
      </c>
      <c r="L167" s="557" t="s">
        <v>3679</v>
      </c>
      <c r="M167" s="558" t="s">
        <v>3652</v>
      </c>
      <c r="O167" s="558" t="s">
        <v>3680</v>
      </c>
      <c r="P167" s="558" t="s">
        <v>3654</v>
      </c>
      <c r="Q167" s="558" t="s">
        <v>3681</v>
      </c>
      <c r="R167" s="558" t="s">
        <v>3682</v>
      </c>
      <c r="S167" s="558" t="s">
        <v>3683</v>
      </c>
      <c r="T167" s="558" t="s">
        <v>3684</v>
      </c>
      <c r="U167" s="558" t="s">
        <v>3659</v>
      </c>
      <c r="V167" s="188" t="s">
        <v>2434</v>
      </c>
      <c r="W167" s="559" t="s">
        <v>3660</v>
      </c>
      <c r="X167" s="559" t="s">
        <v>3661</v>
      </c>
      <c r="Y167" s="558" t="s">
        <v>3662</v>
      </c>
      <c r="Z167" s="558" t="s">
        <v>3662</v>
      </c>
      <c r="AA167" s="558" t="s">
        <v>671</v>
      </c>
      <c r="AB167" s="558" t="s">
        <v>3663</v>
      </c>
      <c r="AC167" s="558" t="s">
        <v>25</v>
      </c>
      <c r="AD167" s="558" t="s">
        <v>3685</v>
      </c>
      <c r="AE167" s="558" t="s">
        <v>3686</v>
      </c>
      <c r="AF167" s="558" t="s">
        <v>83</v>
      </c>
      <c r="AG167" s="552" t="s">
        <v>83</v>
      </c>
      <c r="AH167" s="558" t="s">
        <v>83</v>
      </c>
    </row>
    <row r="168" spans="1:78" ht="13.2">
      <c r="A168" s="554" t="s">
        <v>4108</v>
      </c>
      <c r="B168" s="553" t="s">
        <v>4107</v>
      </c>
      <c r="C168" s="554">
        <v>232</v>
      </c>
      <c r="D168" s="555" t="s">
        <v>4107</v>
      </c>
      <c r="E168" s="554">
        <v>1081</v>
      </c>
      <c r="F168" s="556">
        <v>1</v>
      </c>
      <c r="G168" s="556" t="s">
        <v>292</v>
      </c>
      <c r="H168" s="556">
        <v>81190</v>
      </c>
      <c r="I168" s="558" t="s">
        <v>3703</v>
      </c>
      <c r="J168" s="550" t="s">
        <v>3650</v>
      </c>
      <c r="K168" s="550" t="s">
        <v>3468</v>
      </c>
      <c r="L168" s="557" t="s">
        <v>3679</v>
      </c>
      <c r="M168" s="558" t="s">
        <v>3704</v>
      </c>
      <c r="O168" s="558" t="s">
        <v>3703</v>
      </c>
      <c r="P168" s="558" t="s">
        <v>3654</v>
      </c>
      <c r="Q168" s="558" t="s">
        <v>3703</v>
      </c>
      <c r="R168" s="558" t="s">
        <v>83</v>
      </c>
      <c r="S168" s="558" t="s">
        <v>83</v>
      </c>
      <c r="T168" s="558" t="s">
        <v>83</v>
      </c>
      <c r="U168" s="558" t="s">
        <v>3688</v>
      </c>
      <c r="V168" s="142" t="s">
        <v>2434</v>
      </c>
      <c r="W168" s="559" t="s">
        <v>3689</v>
      </c>
      <c r="X168" s="559" t="s">
        <v>3690</v>
      </c>
      <c r="Y168" s="558" t="s">
        <v>3662</v>
      </c>
      <c r="Z168" s="558" t="s">
        <v>3662</v>
      </c>
      <c r="AA168" s="558" t="s">
        <v>671</v>
      </c>
      <c r="AB168" s="558" t="s">
        <v>3663</v>
      </c>
      <c r="AC168" s="558" t="s">
        <v>3705</v>
      </c>
      <c r="AD168" s="558" t="s">
        <v>83</v>
      </c>
      <c r="AE168" s="558" t="s">
        <v>83</v>
      </c>
      <c r="AF168" s="558" t="s">
        <v>83</v>
      </c>
      <c r="AG168" s="552" t="s">
        <v>83</v>
      </c>
      <c r="AH168" s="558" t="s">
        <v>83</v>
      </c>
    </row>
    <row r="169" spans="1:78" ht="13.2">
      <c r="A169" s="554" t="s">
        <v>4110</v>
      </c>
      <c r="B169" s="553" t="s">
        <v>4109</v>
      </c>
      <c r="C169" s="554">
        <v>232</v>
      </c>
      <c r="D169" s="555" t="s">
        <v>4109</v>
      </c>
      <c r="E169" s="554">
        <v>100</v>
      </c>
      <c r="F169" s="556">
        <v>1</v>
      </c>
      <c r="G169" s="556" t="s">
        <v>235</v>
      </c>
      <c r="H169" s="556">
        <v>81300</v>
      </c>
      <c r="I169" s="550" t="s">
        <v>236</v>
      </c>
      <c r="J169" s="550" t="s">
        <v>3650</v>
      </c>
      <c r="K169" s="550" t="s">
        <v>3468</v>
      </c>
      <c r="L169" s="557" t="s">
        <v>3679</v>
      </c>
      <c r="M169" s="558" t="s">
        <v>3652</v>
      </c>
      <c r="O169" s="558" t="s">
        <v>3680</v>
      </c>
      <c r="P169" s="558" t="s">
        <v>3654</v>
      </c>
      <c r="Q169" s="558" t="s">
        <v>3742</v>
      </c>
      <c r="R169" s="550" t="s">
        <v>3712</v>
      </c>
      <c r="S169" s="550" t="s">
        <v>3743</v>
      </c>
      <c r="T169" s="550" t="s">
        <v>3744</v>
      </c>
      <c r="U169" s="558" t="s">
        <v>3696</v>
      </c>
      <c r="V169" s="561" t="s">
        <v>2434</v>
      </c>
      <c r="W169" s="559" t="s">
        <v>3697</v>
      </c>
      <c r="X169" s="559" t="s">
        <v>3698</v>
      </c>
      <c r="Y169" s="558" t="s">
        <v>3662</v>
      </c>
      <c r="Z169" s="558" t="s">
        <v>3662</v>
      </c>
      <c r="AA169" s="558" t="s">
        <v>671</v>
      </c>
      <c r="AB169" s="558" t="s">
        <v>3663</v>
      </c>
      <c r="AC169" s="558" t="s">
        <v>3664</v>
      </c>
      <c r="AD169" s="558" t="s">
        <v>3665</v>
      </c>
      <c r="AE169" s="558" t="s">
        <v>3666</v>
      </c>
      <c r="AF169" s="558" t="s">
        <v>83</v>
      </c>
      <c r="AG169" s="552" t="s">
        <v>83</v>
      </c>
      <c r="AH169" s="558" t="s">
        <v>83</v>
      </c>
    </row>
    <row r="170" spans="1:78" ht="13.2">
      <c r="A170" s="554" t="s">
        <v>4112</v>
      </c>
      <c r="B170" s="553" t="s">
        <v>4111</v>
      </c>
      <c r="C170" s="554">
        <v>232</v>
      </c>
      <c r="D170" s="555" t="s">
        <v>4111</v>
      </c>
      <c r="E170" s="554">
        <v>1362</v>
      </c>
      <c r="F170" s="556">
        <v>1</v>
      </c>
      <c r="G170" s="556" t="s">
        <v>292</v>
      </c>
      <c r="H170" s="556">
        <v>81640</v>
      </c>
      <c r="I170" s="558" t="s">
        <v>3703</v>
      </c>
      <c r="J170" s="550" t="s">
        <v>3650</v>
      </c>
      <c r="K170" s="550" t="s">
        <v>3468</v>
      </c>
      <c r="L170" s="557" t="s">
        <v>3679</v>
      </c>
      <c r="M170" s="558" t="s">
        <v>3704</v>
      </c>
      <c r="O170" s="558" t="s">
        <v>3703</v>
      </c>
      <c r="P170" s="558" t="s">
        <v>3654</v>
      </c>
      <c r="Q170" s="558" t="s">
        <v>3703</v>
      </c>
      <c r="R170" s="558" t="s">
        <v>83</v>
      </c>
      <c r="S170" s="558" t="s">
        <v>83</v>
      </c>
      <c r="T170" s="558" t="s">
        <v>83</v>
      </c>
      <c r="U170" s="558" t="s">
        <v>3688</v>
      </c>
      <c r="V170" s="142" t="s">
        <v>2434</v>
      </c>
      <c r="W170" s="559" t="s">
        <v>3689</v>
      </c>
      <c r="X170" s="559" t="s">
        <v>3690</v>
      </c>
      <c r="Y170" s="558" t="s">
        <v>3662</v>
      </c>
      <c r="Z170" s="558" t="s">
        <v>3662</v>
      </c>
      <c r="AA170" s="558" t="s">
        <v>671</v>
      </c>
      <c r="AB170" s="558" t="s">
        <v>3663</v>
      </c>
      <c r="AC170" s="558" t="s">
        <v>3705</v>
      </c>
      <c r="AD170" s="558" t="s">
        <v>83</v>
      </c>
      <c r="AE170" s="558" t="s">
        <v>83</v>
      </c>
      <c r="AF170" s="558" t="s">
        <v>83</v>
      </c>
      <c r="AG170" s="552" t="s">
        <v>83</v>
      </c>
      <c r="AH170" s="558" t="s">
        <v>83</v>
      </c>
    </row>
    <row r="171" spans="1:78" ht="13.2">
      <c r="A171" s="554" t="s">
        <v>4114</v>
      </c>
      <c r="B171" s="553" t="s">
        <v>4113</v>
      </c>
      <c r="C171" s="554">
        <v>232</v>
      </c>
      <c r="D171" s="555" t="s">
        <v>4113</v>
      </c>
      <c r="E171" s="554">
        <v>1061</v>
      </c>
      <c r="F171" s="556">
        <v>1</v>
      </c>
      <c r="G171" s="556" t="s">
        <v>235</v>
      </c>
      <c r="H171" s="556">
        <v>81600</v>
      </c>
      <c r="I171" s="550" t="s">
        <v>236</v>
      </c>
      <c r="J171" s="550" t="s">
        <v>3650</v>
      </c>
      <c r="K171" s="550" t="s">
        <v>3468</v>
      </c>
      <c r="L171" s="557" t="s">
        <v>3679</v>
      </c>
      <c r="M171" s="558" t="s">
        <v>3652</v>
      </c>
      <c r="O171" s="558" t="s">
        <v>3680</v>
      </c>
      <c r="P171" s="558" t="s">
        <v>3654</v>
      </c>
      <c r="Q171" s="558" t="s">
        <v>3711</v>
      </c>
      <c r="R171" s="550" t="s">
        <v>3712</v>
      </c>
      <c r="S171" s="550" t="s">
        <v>3713</v>
      </c>
      <c r="T171" s="550" t="s">
        <v>3413</v>
      </c>
      <c r="U171" s="558" t="s">
        <v>3696</v>
      </c>
      <c r="V171" s="561" t="s">
        <v>2434</v>
      </c>
      <c r="W171" s="559" t="s">
        <v>3697</v>
      </c>
      <c r="X171" s="559" t="s">
        <v>3698</v>
      </c>
      <c r="Y171" s="558" t="s">
        <v>3662</v>
      </c>
      <c r="Z171" s="558" t="s">
        <v>3662</v>
      </c>
      <c r="AA171" s="558" t="s">
        <v>671</v>
      </c>
      <c r="AB171" s="558" t="s">
        <v>3663</v>
      </c>
      <c r="AC171" s="558" t="s">
        <v>25</v>
      </c>
      <c r="AD171" s="558" t="s">
        <v>3685</v>
      </c>
      <c r="AE171" s="558" t="s">
        <v>3686</v>
      </c>
      <c r="AF171" s="558" t="s">
        <v>83</v>
      </c>
      <c r="AG171" s="552" t="s">
        <v>83</v>
      </c>
      <c r="AH171" s="558" t="s">
        <v>83</v>
      </c>
    </row>
    <row r="172" spans="1:78" ht="13.2">
      <c r="A172" s="554" t="s">
        <v>4116</v>
      </c>
      <c r="B172" s="553" t="s">
        <v>4115</v>
      </c>
      <c r="C172" s="554">
        <v>232</v>
      </c>
      <c r="D172" s="555" t="s">
        <v>4115</v>
      </c>
      <c r="E172" s="554">
        <v>49</v>
      </c>
      <c r="F172" s="556">
        <v>1</v>
      </c>
      <c r="G172" s="556" t="s">
        <v>292</v>
      </c>
      <c r="H172" s="556">
        <v>81190</v>
      </c>
      <c r="I172" s="558" t="s">
        <v>3703</v>
      </c>
      <c r="J172" s="550" t="s">
        <v>3650</v>
      </c>
      <c r="K172" s="550" t="s">
        <v>3468</v>
      </c>
      <c r="L172" s="557" t="s">
        <v>3679</v>
      </c>
      <c r="M172" s="558" t="s">
        <v>3704</v>
      </c>
      <c r="O172" s="558" t="s">
        <v>3703</v>
      </c>
      <c r="P172" s="558" t="s">
        <v>3654</v>
      </c>
      <c r="Q172" s="558" t="s">
        <v>3703</v>
      </c>
      <c r="R172" s="558" t="s">
        <v>83</v>
      </c>
      <c r="S172" s="558" t="s">
        <v>83</v>
      </c>
      <c r="T172" s="558" t="s">
        <v>83</v>
      </c>
      <c r="U172" s="558" t="s">
        <v>3688</v>
      </c>
      <c r="V172" s="142" t="s">
        <v>2434</v>
      </c>
      <c r="W172" s="559" t="s">
        <v>3689</v>
      </c>
      <c r="X172" s="559" t="s">
        <v>3690</v>
      </c>
      <c r="Y172" s="558" t="s">
        <v>3662</v>
      </c>
      <c r="Z172" s="558" t="s">
        <v>3662</v>
      </c>
      <c r="AA172" s="558" t="s">
        <v>671</v>
      </c>
      <c r="AB172" s="558" t="s">
        <v>3663</v>
      </c>
      <c r="AC172" s="558" t="s">
        <v>3705</v>
      </c>
      <c r="AD172" s="558" t="s">
        <v>83</v>
      </c>
      <c r="AE172" s="558" t="s">
        <v>83</v>
      </c>
      <c r="AF172" s="558" t="s">
        <v>83</v>
      </c>
      <c r="AG172" s="552" t="s">
        <v>83</v>
      </c>
      <c r="AH172" s="558" t="s">
        <v>83</v>
      </c>
    </row>
    <row r="173" spans="1:78" s="550" customFormat="1" ht="13.2">
      <c r="A173" s="554" t="s">
        <v>4117</v>
      </c>
      <c r="B173" s="553" t="s">
        <v>4118</v>
      </c>
      <c r="C173" s="554">
        <v>232</v>
      </c>
      <c r="D173" s="555" t="s">
        <v>4118</v>
      </c>
      <c r="E173" s="554">
        <v>171</v>
      </c>
      <c r="F173" s="556">
        <v>1</v>
      </c>
      <c r="G173" s="556" t="s">
        <v>235</v>
      </c>
      <c r="H173" s="556">
        <v>81500</v>
      </c>
      <c r="I173" s="550" t="s">
        <v>236</v>
      </c>
      <c r="J173" s="550" t="s">
        <v>3650</v>
      </c>
      <c r="K173" s="550" t="s">
        <v>3468</v>
      </c>
      <c r="L173" s="557" t="s">
        <v>3651</v>
      </c>
      <c r="M173" s="558" t="s">
        <v>3652</v>
      </c>
      <c r="N173" s="558"/>
      <c r="O173" s="558" t="s">
        <v>3653</v>
      </c>
      <c r="P173" s="558" t="s">
        <v>3654</v>
      </c>
      <c r="Q173" s="550" t="s">
        <v>3655</v>
      </c>
      <c r="R173" s="550" t="s">
        <v>3656</v>
      </c>
      <c r="S173" s="550" t="s">
        <v>3657</v>
      </c>
      <c r="T173" s="550" t="s">
        <v>3658</v>
      </c>
      <c r="U173" s="558" t="s">
        <v>3659</v>
      </c>
      <c r="V173" s="188" t="s">
        <v>2434</v>
      </c>
      <c r="W173" s="559" t="s">
        <v>3660</v>
      </c>
      <c r="X173" s="559" t="s">
        <v>3661</v>
      </c>
      <c r="Y173" s="558" t="s">
        <v>3662</v>
      </c>
      <c r="Z173" s="558" t="s">
        <v>3662</v>
      </c>
      <c r="AA173" s="558" t="s">
        <v>671</v>
      </c>
      <c r="AB173" s="558" t="s">
        <v>3663</v>
      </c>
      <c r="AC173" s="558" t="s">
        <v>3664</v>
      </c>
      <c r="AD173" s="558" t="s">
        <v>3665</v>
      </c>
      <c r="AE173" s="558" t="s">
        <v>3666</v>
      </c>
      <c r="AF173" s="558" t="s">
        <v>83</v>
      </c>
      <c r="AG173" s="552" t="s">
        <v>83</v>
      </c>
      <c r="AH173" s="558" t="s">
        <v>83</v>
      </c>
      <c r="AI173" s="558"/>
      <c r="AJ173" s="558"/>
      <c r="AK173" s="558"/>
      <c r="AL173" s="558"/>
      <c r="AM173" s="558"/>
      <c r="AN173" s="558"/>
      <c r="AO173" s="558"/>
      <c r="AP173" s="558"/>
      <c r="AQ173" s="558"/>
      <c r="AR173" s="558"/>
      <c r="AS173" s="558"/>
      <c r="AT173" s="558"/>
      <c r="AU173" s="558"/>
      <c r="AV173" s="558"/>
      <c r="AW173" s="558"/>
      <c r="AX173" s="558"/>
      <c r="AY173" s="558"/>
      <c r="AZ173" s="558"/>
      <c r="BA173" s="558"/>
      <c r="BB173" s="558"/>
      <c r="BC173" s="558"/>
      <c r="BD173" s="558"/>
      <c r="BE173" s="558"/>
      <c r="BF173" s="558"/>
      <c r="BG173" s="558"/>
      <c r="BH173" s="558"/>
      <c r="BI173" s="558"/>
      <c r="BJ173" s="558"/>
      <c r="BK173" s="558"/>
      <c r="BL173" s="558"/>
      <c r="BM173" s="558"/>
      <c r="BN173" s="558"/>
      <c r="BO173" s="558"/>
      <c r="BP173" s="558"/>
      <c r="BQ173" s="558"/>
      <c r="BR173" s="558"/>
      <c r="BS173" s="558"/>
      <c r="BT173" s="558"/>
      <c r="BU173" s="558"/>
      <c r="BV173" s="558"/>
      <c r="BW173" s="558"/>
      <c r="BX173" s="558"/>
      <c r="BY173" s="558"/>
      <c r="BZ173" s="558"/>
    </row>
    <row r="174" spans="1:78" ht="13.2">
      <c r="A174" s="554" t="s">
        <v>4120</v>
      </c>
      <c r="B174" s="553" t="s">
        <v>4119</v>
      </c>
      <c r="C174" s="554">
        <v>232</v>
      </c>
      <c r="D174" s="555" t="s">
        <v>4119</v>
      </c>
      <c r="E174" s="554">
        <v>542</v>
      </c>
      <c r="F174" s="556">
        <v>1</v>
      </c>
      <c r="G174" s="556" t="s">
        <v>235</v>
      </c>
      <c r="H174" s="556">
        <v>81440</v>
      </c>
      <c r="I174" s="550" t="s">
        <v>236</v>
      </c>
      <c r="J174" s="550" t="s">
        <v>3650</v>
      </c>
      <c r="K174" s="550" t="s">
        <v>3468</v>
      </c>
      <c r="L174" s="557" t="s">
        <v>3679</v>
      </c>
      <c r="M174" s="558" t="s">
        <v>3652</v>
      </c>
      <c r="O174" s="558" t="s">
        <v>3680</v>
      </c>
      <c r="P174" s="558" t="s">
        <v>3654</v>
      </c>
      <c r="Q174" s="558" t="s">
        <v>3742</v>
      </c>
      <c r="R174" s="550" t="s">
        <v>3712</v>
      </c>
      <c r="S174" s="550" t="s">
        <v>3743</v>
      </c>
      <c r="T174" s="550" t="s">
        <v>3744</v>
      </c>
      <c r="U174" s="558" t="s">
        <v>3659</v>
      </c>
      <c r="V174" s="560" t="s">
        <v>2434</v>
      </c>
      <c r="W174" s="559" t="s">
        <v>3660</v>
      </c>
      <c r="X174" s="559" t="s">
        <v>3661</v>
      </c>
      <c r="Y174" s="558" t="s">
        <v>3662</v>
      </c>
      <c r="Z174" s="558" t="s">
        <v>3662</v>
      </c>
      <c r="AA174" s="558" t="s">
        <v>671</v>
      </c>
      <c r="AB174" s="558" t="s">
        <v>3663</v>
      </c>
      <c r="AC174" s="558" t="s">
        <v>25</v>
      </c>
      <c r="AD174" s="558" t="s">
        <v>3685</v>
      </c>
      <c r="AE174" s="558" t="s">
        <v>3686</v>
      </c>
      <c r="AF174" s="558" t="s">
        <v>83</v>
      </c>
      <c r="AG174" s="552" t="s">
        <v>83</v>
      </c>
      <c r="AH174" s="558" t="s">
        <v>83</v>
      </c>
    </row>
    <row r="175" spans="1:78" ht="13.2">
      <c r="A175" s="554" t="s">
        <v>4122</v>
      </c>
      <c r="B175" s="553" t="s">
        <v>4121</v>
      </c>
      <c r="C175" s="554">
        <v>232</v>
      </c>
      <c r="D175" s="555" t="s">
        <v>4121</v>
      </c>
      <c r="E175" s="554">
        <v>246</v>
      </c>
      <c r="F175" s="556">
        <v>1</v>
      </c>
      <c r="G175" s="556" t="s">
        <v>235</v>
      </c>
      <c r="H175" s="556">
        <v>81630</v>
      </c>
      <c r="I175" s="550" t="s">
        <v>236</v>
      </c>
      <c r="J175" s="550" t="s">
        <v>3650</v>
      </c>
      <c r="K175" s="550" t="s">
        <v>3468</v>
      </c>
      <c r="L175" s="557" t="s">
        <v>3679</v>
      </c>
      <c r="M175" s="558" t="s">
        <v>3652</v>
      </c>
      <c r="O175" s="558" t="s">
        <v>3680</v>
      </c>
      <c r="P175" s="558" t="s">
        <v>3654</v>
      </c>
      <c r="Q175" s="558" t="s">
        <v>3711</v>
      </c>
      <c r="R175" s="550" t="s">
        <v>3712</v>
      </c>
      <c r="S175" s="550" t="s">
        <v>3713</v>
      </c>
      <c r="T175" s="550" t="s">
        <v>3413</v>
      </c>
      <c r="U175" s="558" t="s">
        <v>3696</v>
      </c>
      <c r="V175" s="187" t="s">
        <v>2434</v>
      </c>
      <c r="W175" s="559" t="s">
        <v>3697</v>
      </c>
      <c r="X175" s="559" t="s">
        <v>3698</v>
      </c>
      <c r="Y175" s="558" t="s">
        <v>3662</v>
      </c>
      <c r="Z175" s="558" t="s">
        <v>3662</v>
      </c>
      <c r="AA175" s="558" t="s">
        <v>671</v>
      </c>
      <c r="AB175" s="558" t="s">
        <v>3663</v>
      </c>
      <c r="AC175" s="558" t="s">
        <v>25</v>
      </c>
      <c r="AD175" s="558" t="s">
        <v>3685</v>
      </c>
      <c r="AE175" s="558" t="s">
        <v>3686</v>
      </c>
      <c r="AF175" s="558" t="s">
        <v>83</v>
      </c>
      <c r="AG175" s="552" t="s">
        <v>83</v>
      </c>
      <c r="AH175" s="558" t="s">
        <v>83</v>
      </c>
    </row>
    <row r="176" spans="1:78" ht="13.8" thickBot="1">
      <c r="A176" s="554" t="s">
        <v>4124</v>
      </c>
      <c r="B176" s="553" t="s">
        <v>4123</v>
      </c>
      <c r="C176" s="554">
        <v>232</v>
      </c>
      <c r="D176" s="555" t="s">
        <v>4123</v>
      </c>
      <c r="E176" s="554">
        <v>86</v>
      </c>
      <c r="F176" s="556">
        <v>1</v>
      </c>
      <c r="G176" s="556" t="s">
        <v>235</v>
      </c>
      <c r="H176" s="556">
        <v>81140</v>
      </c>
      <c r="I176" s="550" t="s">
        <v>236</v>
      </c>
      <c r="J176" s="550" t="s">
        <v>3650</v>
      </c>
      <c r="K176" s="550" t="s">
        <v>3468</v>
      </c>
      <c r="L176" s="557" t="s">
        <v>3679</v>
      </c>
      <c r="M176" s="558" t="s">
        <v>3652</v>
      </c>
      <c r="O176" s="558" t="s">
        <v>3680</v>
      </c>
      <c r="P176" s="558" t="s">
        <v>3654</v>
      </c>
      <c r="Q176" s="558" t="s">
        <v>3711</v>
      </c>
      <c r="R176" s="550" t="s">
        <v>3712</v>
      </c>
      <c r="S176" s="550" t="s">
        <v>3713</v>
      </c>
      <c r="T176" s="550" t="s">
        <v>3413</v>
      </c>
      <c r="U176" s="558" t="s">
        <v>3696</v>
      </c>
      <c r="V176" s="561" t="s">
        <v>2434</v>
      </c>
      <c r="W176" s="559" t="s">
        <v>3697</v>
      </c>
      <c r="X176" s="559" t="s">
        <v>3698</v>
      </c>
      <c r="Y176" s="558" t="s">
        <v>3662</v>
      </c>
      <c r="Z176" s="558" t="s">
        <v>3662</v>
      </c>
      <c r="AA176" s="558" t="s">
        <v>671</v>
      </c>
      <c r="AB176" s="558" t="s">
        <v>3663</v>
      </c>
      <c r="AC176" s="558" t="s">
        <v>25</v>
      </c>
      <c r="AD176" s="558" t="s">
        <v>3685</v>
      </c>
      <c r="AE176" s="558" t="s">
        <v>3686</v>
      </c>
      <c r="AF176" s="558" t="s">
        <v>83</v>
      </c>
      <c r="AG176" s="552" t="s">
        <v>83</v>
      </c>
      <c r="AH176" s="558" t="s">
        <v>83</v>
      </c>
    </row>
    <row r="177" spans="1:34" ht="13.2">
      <c r="A177" s="554" t="s">
        <v>4126</v>
      </c>
      <c r="B177" s="553" t="s">
        <v>4125</v>
      </c>
      <c r="C177" s="554">
        <v>232</v>
      </c>
      <c r="D177" s="555" t="s">
        <v>4125</v>
      </c>
      <c r="E177" s="554">
        <v>372</v>
      </c>
      <c r="F177" s="556">
        <v>1</v>
      </c>
      <c r="G177" s="556" t="s">
        <v>235</v>
      </c>
      <c r="H177" s="556">
        <v>81210</v>
      </c>
      <c r="I177" s="550" t="s">
        <v>236</v>
      </c>
      <c r="J177" s="550" t="s">
        <v>3650</v>
      </c>
      <c r="K177" s="550" t="s">
        <v>3468</v>
      </c>
      <c r="L177" s="557" t="s">
        <v>3651</v>
      </c>
      <c r="M177" s="558" t="s">
        <v>3652</v>
      </c>
      <c r="O177" s="558" t="s">
        <v>3653</v>
      </c>
      <c r="P177" s="558" t="s">
        <v>3654</v>
      </c>
      <c r="Q177" s="550" t="s">
        <v>3655</v>
      </c>
      <c r="R177" s="550" t="s">
        <v>3656</v>
      </c>
      <c r="S177" s="550" t="s">
        <v>3657</v>
      </c>
      <c r="T177" s="550" t="s">
        <v>3658</v>
      </c>
      <c r="U177" s="558" t="s">
        <v>3696</v>
      </c>
      <c r="V177" s="112" t="s">
        <v>2434</v>
      </c>
      <c r="W177" s="559" t="s">
        <v>3697</v>
      </c>
      <c r="X177" s="559" t="s">
        <v>3698</v>
      </c>
      <c r="Y177" s="558" t="s">
        <v>3662</v>
      </c>
      <c r="Z177" s="558" t="s">
        <v>3662</v>
      </c>
      <c r="AA177" s="558" t="s">
        <v>671</v>
      </c>
      <c r="AB177" s="558" t="s">
        <v>3663</v>
      </c>
      <c r="AC177" s="558" t="s">
        <v>3664</v>
      </c>
      <c r="AD177" s="558" t="s">
        <v>3665</v>
      </c>
      <c r="AE177" s="558" t="s">
        <v>3666</v>
      </c>
      <c r="AF177" s="558" t="s">
        <v>83</v>
      </c>
      <c r="AG177" s="552" t="s">
        <v>83</v>
      </c>
      <c r="AH177" s="558" t="s">
        <v>83</v>
      </c>
    </row>
    <row r="178" spans="1:34" ht="13.2">
      <c r="A178" s="554" t="s">
        <v>539</v>
      </c>
      <c r="B178" s="553" t="s">
        <v>4127</v>
      </c>
      <c r="C178" s="554">
        <v>232</v>
      </c>
      <c r="D178" s="555" t="s">
        <v>4127</v>
      </c>
      <c r="E178" s="554">
        <v>304</v>
      </c>
      <c r="F178" s="556">
        <v>1</v>
      </c>
      <c r="G178" s="556" t="s">
        <v>235</v>
      </c>
      <c r="H178" s="556">
        <v>81800</v>
      </c>
      <c r="I178" s="550" t="s">
        <v>236</v>
      </c>
      <c r="J178" s="550" t="s">
        <v>3650</v>
      </c>
      <c r="K178" s="550" t="s">
        <v>3468</v>
      </c>
      <c r="L178" s="557" t="s">
        <v>3679</v>
      </c>
      <c r="M178" s="558" t="s">
        <v>3652</v>
      </c>
      <c r="O178" s="558" t="s">
        <v>3680</v>
      </c>
      <c r="P178" s="558" t="s">
        <v>3654</v>
      </c>
      <c r="Q178" s="558" t="s">
        <v>3711</v>
      </c>
      <c r="R178" s="550" t="s">
        <v>3712</v>
      </c>
      <c r="S178" s="550" t="s">
        <v>3713</v>
      </c>
      <c r="T178" s="550" t="s">
        <v>3413</v>
      </c>
      <c r="U178" s="558" t="s">
        <v>3696</v>
      </c>
      <c r="V178" s="187" t="s">
        <v>2434</v>
      </c>
      <c r="W178" s="559" t="s">
        <v>3697</v>
      </c>
      <c r="X178" s="559" t="s">
        <v>3698</v>
      </c>
      <c r="Y178" s="558" t="s">
        <v>3662</v>
      </c>
      <c r="Z178" s="558" t="s">
        <v>3662</v>
      </c>
      <c r="AA178" s="558" t="s">
        <v>671</v>
      </c>
      <c r="AB178" s="558" t="s">
        <v>3663</v>
      </c>
      <c r="AC178" s="558" t="s">
        <v>25</v>
      </c>
      <c r="AD178" s="558" t="s">
        <v>3685</v>
      </c>
      <c r="AE178" s="558" t="s">
        <v>3686</v>
      </c>
      <c r="AF178" s="558" t="s">
        <v>83</v>
      </c>
      <c r="AG178" s="552" t="s">
        <v>83</v>
      </c>
      <c r="AH178" s="558" t="s">
        <v>83</v>
      </c>
    </row>
    <row r="179" spans="1:34" ht="13.2">
      <c r="A179" s="554" t="s">
        <v>4129</v>
      </c>
      <c r="B179" s="553" t="s">
        <v>4128</v>
      </c>
      <c r="C179" s="554">
        <v>232</v>
      </c>
      <c r="D179" s="555" t="s">
        <v>4128</v>
      </c>
      <c r="E179" s="554">
        <v>228</v>
      </c>
      <c r="F179" s="556">
        <v>1</v>
      </c>
      <c r="G179" s="556" t="s">
        <v>235</v>
      </c>
      <c r="H179" s="556">
        <v>81470</v>
      </c>
      <c r="I179" s="550" t="s">
        <v>236</v>
      </c>
      <c r="J179" s="550" t="s">
        <v>3650</v>
      </c>
      <c r="K179" s="550" t="s">
        <v>3468</v>
      </c>
      <c r="L179" s="557" t="s">
        <v>3651</v>
      </c>
      <c r="M179" s="558" t="s">
        <v>3652</v>
      </c>
      <c r="O179" s="558" t="s">
        <v>3653</v>
      </c>
      <c r="P179" s="558" t="s">
        <v>3654</v>
      </c>
      <c r="Q179" s="550" t="s">
        <v>3655</v>
      </c>
      <c r="R179" s="550" t="s">
        <v>3656</v>
      </c>
      <c r="S179" s="550" t="s">
        <v>3657</v>
      </c>
      <c r="T179" s="550" t="s">
        <v>3658</v>
      </c>
      <c r="U179" s="558" t="s">
        <v>3696</v>
      </c>
      <c r="V179" s="187" t="s">
        <v>2434</v>
      </c>
      <c r="W179" s="559" t="s">
        <v>3697</v>
      </c>
      <c r="X179" s="559" t="s">
        <v>3698</v>
      </c>
      <c r="Y179" s="558" t="s">
        <v>3662</v>
      </c>
      <c r="Z179" s="558" t="s">
        <v>3662</v>
      </c>
      <c r="AA179" s="558" t="s">
        <v>671</v>
      </c>
      <c r="AB179" s="558" t="s">
        <v>3663</v>
      </c>
      <c r="AC179" s="558" t="s">
        <v>3664</v>
      </c>
      <c r="AD179" s="558" t="s">
        <v>3665</v>
      </c>
      <c r="AE179" s="558" t="s">
        <v>3666</v>
      </c>
      <c r="AF179" s="558" t="s">
        <v>83</v>
      </c>
      <c r="AG179" s="552" t="s">
        <v>83</v>
      </c>
      <c r="AH179" s="558" t="s">
        <v>83</v>
      </c>
    </row>
    <row r="180" spans="1:34" ht="13.2">
      <c r="A180" s="554" t="s">
        <v>4131</v>
      </c>
      <c r="B180" s="553" t="s">
        <v>4130</v>
      </c>
      <c r="C180" s="554">
        <v>232</v>
      </c>
      <c r="D180" s="555" t="s">
        <v>4130</v>
      </c>
      <c r="E180" s="554">
        <v>319</v>
      </c>
      <c r="F180" s="556">
        <v>1</v>
      </c>
      <c r="G180" s="556" t="s">
        <v>292</v>
      </c>
      <c r="H180" s="556">
        <v>81190</v>
      </c>
      <c r="I180" s="558" t="s">
        <v>3703</v>
      </c>
      <c r="J180" s="550" t="s">
        <v>3650</v>
      </c>
      <c r="K180" s="550" t="s">
        <v>3468</v>
      </c>
      <c r="L180" s="557" t="s">
        <v>3679</v>
      </c>
      <c r="M180" s="558" t="s">
        <v>3704</v>
      </c>
      <c r="O180" s="558" t="s">
        <v>3703</v>
      </c>
      <c r="P180" s="558" t="s">
        <v>3654</v>
      </c>
      <c r="Q180" s="558" t="s">
        <v>3703</v>
      </c>
      <c r="R180" s="558" t="s">
        <v>83</v>
      </c>
      <c r="S180" s="558" t="s">
        <v>83</v>
      </c>
      <c r="T180" s="558" t="s">
        <v>83</v>
      </c>
      <c r="U180" s="558" t="s">
        <v>3688</v>
      </c>
      <c r="V180" s="567" t="s">
        <v>2434</v>
      </c>
      <c r="W180" s="559" t="s">
        <v>3689</v>
      </c>
      <c r="X180" s="559" t="s">
        <v>3690</v>
      </c>
      <c r="Y180" s="558" t="s">
        <v>3662</v>
      </c>
      <c r="Z180" s="558" t="s">
        <v>3662</v>
      </c>
      <c r="AA180" s="558" t="s">
        <v>671</v>
      </c>
      <c r="AB180" s="558" t="s">
        <v>3663</v>
      </c>
      <c r="AC180" s="558" t="s">
        <v>3705</v>
      </c>
      <c r="AD180" s="558" t="s">
        <v>83</v>
      </c>
      <c r="AE180" s="558" t="s">
        <v>83</v>
      </c>
      <c r="AF180" s="558" t="s">
        <v>83</v>
      </c>
      <c r="AG180" s="552" t="s">
        <v>83</v>
      </c>
      <c r="AH180" s="558" t="s">
        <v>83</v>
      </c>
    </row>
    <row r="181" spans="1:34" ht="13.2">
      <c r="A181" s="554" t="s">
        <v>4133</v>
      </c>
      <c r="B181" s="553" t="s">
        <v>4132</v>
      </c>
      <c r="C181" s="554">
        <v>232</v>
      </c>
      <c r="D181" s="555" t="s">
        <v>4132</v>
      </c>
      <c r="E181" s="554">
        <v>168</v>
      </c>
      <c r="F181" s="556">
        <v>1</v>
      </c>
      <c r="G181" s="556" t="s">
        <v>235</v>
      </c>
      <c r="H181" s="556">
        <v>81440</v>
      </c>
      <c r="I181" s="550" t="s">
        <v>236</v>
      </c>
      <c r="J181" s="550" t="s">
        <v>3650</v>
      </c>
      <c r="K181" s="550" t="s">
        <v>3468</v>
      </c>
      <c r="L181" s="557" t="s">
        <v>3651</v>
      </c>
      <c r="M181" s="558" t="s">
        <v>3652</v>
      </c>
      <c r="O181" s="558" t="s">
        <v>3653</v>
      </c>
      <c r="P181" s="558" t="s">
        <v>3654</v>
      </c>
      <c r="Q181" s="550" t="s">
        <v>3655</v>
      </c>
      <c r="R181" s="550" t="s">
        <v>3656</v>
      </c>
      <c r="S181" s="550" t="s">
        <v>3657</v>
      </c>
      <c r="T181" s="550" t="s">
        <v>3658</v>
      </c>
      <c r="U181" s="558" t="s">
        <v>3659</v>
      </c>
      <c r="V181" s="188" t="s">
        <v>2434</v>
      </c>
      <c r="W181" s="559" t="s">
        <v>3660</v>
      </c>
      <c r="X181" s="559" t="s">
        <v>3661</v>
      </c>
      <c r="Y181" s="558" t="s">
        <v>3662</v>
      </c>
      <c r="Z181" s="558" t="s">
        <v>3662</v>
      </c>
      <c r="AA181" s="558" t="s">
        <v>671</v>
      </c>
      <c r="AB181" s="558" t="s">
        <v>3663</v>
      </c>
      <c r="AC181" s="558" t="s">
        <v>3664</v>
      </c>
      <c r="AD181" s="558" t="s">
        <v>3665</v>
      </c>
      <c r="AE181" s="558" t="s">
        <v>3666</v>
      </c>
      <c r="AF181" s="558" t="s">
        <v>83</v>
      </c>
      <c r="AG181" s="552" t="s">
        <v>83</v>
      </c>
      <c r="AH181" s="558" t="s">
        <v>83</v>
      </c>
    </row>
    <row r="182" spans="1:34" ht="13.2">
      <c r="A182" s="554" t="s">
        <v>4135</v>
      </c>
      <c r="B182" s="553" t="s">
        <v>4134</v>
      </c>
      <c r="C182" s="554">
        <v>232</v>
      </c>
      <c r="D182" s="555" t="s">
        <v>4134</v>
      </c>
      <c r="E182" s="554">
        <v>2030</v>
      </c>
      <c r="F182" s="556">
        <v>1</v>
      </c>
      <c r="G182" s="556" t="s">
        <v>235</v>
      </c>
      <c r="H182" s="556">
        <v>81360</v>
      </c>
      <c r="I182" s="550" t="s">
        <v>236</v>
      </c>
      <c r="J182" s="550" t="s">
        <v>3650</v>
      </c>
      <c r="K182" s="550" t="s">
        <v>3468</v>
      </c>
      <c r="L182" s="557" t="s">
        <v>3651</v>
      </c>
      <c r="M182" s="558" t="s">
        <v>3652</v>
      </c>
      <c r="O182" s="558" t="s">
        <v>3653</v>
      </c>
      <c r="P182" s="558" t="s">
        <v>3654</v>
      </c>
      <c r="Q182" s="550" t="s">
        <v>3655</v>
      </c>
      <c r="R182" s="550" t="s">
        <v>3656</v>
      </c>
      <c r="S182" s="550" t="s">
        <v>3657</v>
      </c>
      <c r="T182" s="550" t="s">
        <v>3658</v>
      </c>
      <c r="U182" s="558" t="s">
        <v>3659</v>
      </c>
      <c r="V182" s="560" t="s">
        <v>2434</v>
      </c>
      <c r="W182" s="559" t="s">
        <v>3660</v>
      </c>
      <c r="X182" s="559" t="s">
        <v>3661</v>
      </c>
      <c r="Y182" s="558" t="s">
        <v>3662</v>
      </c>
      <c r="Z182" s="558" t="s">
        <v>3662</v>
      </c>
      <c r="AA182" s="558" t="s">
        <v>671</v>
      </c>
      <c r="AB182" s="558" t="s">
        <v>3663</v>
      </c>
      <c r="AC182" s="558" t="s">
        <v>3664</v>
      </c>
      <c r="AD182" s="558" t="s">
        <v>3665</v>
      </c>
      <c r="AE182" s="558" t="s">
        <v>3666</v>
      </c>
      <c r="AF182" s="558" t="s">
        <v>83</v>
      </c>
      <c r="AG182" s="552" t="s">
        <v>83</v>
      </c>
      <c r="AH182" s="558" t="s">
        <v>83</v>
      </c>
    </row>
    <row r="183" spans="1:34" ht="13.2">
      <c r="A183" s="554" t="s">
        <v>4137</v>
      </c>
      <c r="B183" s="553" t="s">
        <v>4136</v>
      </c>
      <c r="C183" s="554">
        <v>232</v>
      </c>
      <c r="D183" s="555" t="s">
        <v>4136</v>
      </c>
      <c r="E183" s="554">
        <v>173</v>
      </c>
      <c r="F183" s="556">
        <v>1</v>
      </c>
      <c r="G183" s="556" t="s">
        <v>235</v>
      </c>
      <c r="H183" s="556">
        <v>81120</v>
      </c>
      <c r="I183" s="550" t="s">
        <v>236</v>
      </c>
      <c r="J183" s="550" t="s">
        <v>3650</v>
      </c>
      <c r="K183" s="550" t="s">
        <v>3468</v>
      </c>
      <c r="L183" s="557" t="s">
        <v>3679</v>
      </c>
      <c r="M183" s="558" t="s">
        <v>3652</v>
      </c>
      <c r="O183" s="558" t="s">
        <v>3680</v>
      </c>
      <c r="P183" s="558" t="s">
        <v>3654</v>
      </c>
      <c r="Q183" s="558" t="s">
        <v>3681</v>
      </c>
      <c r="R183" s="558" t="s">
        <v>3682</v>
      </c>
      <c r="S183" s="558" t="s">
        <v>3683</v>
      </c>
      <c r="T183" s="558" t="s">
        <v>3684</v>
      </c>
      <c r="U183" s="558" t="s">
        <v>3659</v>
      </c>
      <c r="V183" s="560" t="s">
        <v>2434</v>
      </c>
      <c r="W183" s="559" t="s">
        <v>3660</v>
      </c>
      <c r="X183" s="559" t="s">
        <v>3661</v>
      </c>
      <c r="Y183" s="558" t="s">
        <v>3662</v>
      </c>
      <c r="Z183" s="558" t="s">
        <v>3662</v>
      </c>
      <c r="AA183" s="558" t="s">
        <v>671</v>
      </c>
      <c r="AB183" s="558" t="s">
        <v>3663</v>
      </c>
      <c r="AC183" s="558" t="s">
        <v>25</v>
      </c>
      <c r="AD183" s="558" t="s">
        <v>3685</v>
      </c>
      <c r="AE183" s="558" t="s">
        <v>3686</v>
      </c>
      <c r="AF183" s="558" t="s">
        <v>83</v>
      </c>
      <c r="AG183" s="552" t="s">
        <v>83</v>
      </c>
      <c r="AH183" s="558" t="s">
        <v>83</v>
      </c>
    </row>
    <row r="184" spans="1:34" ht="13.2">
      <c r="A184" s="554" t="s">
        <v>4139</v>
      </c>
      <c r="B184" s="553" t="s">
        <v>4138</v>
      </c>
      <c r="C184" s="554">
        <v>232</v>
      </c>
      <c r="D184" s="555" t="s">
        <v>4138</v>
      </c>
      <c r="E184" s="554">
        <v>34</v>
      </c>
      <c r="F184" s="556">
        <v>1</v>
      </c>
      <c r="G184" s="556" t="s">
        <v>235</v>
      </c>
      <c r="H184" s="556">
        <v>81170</v>
      </c>
      <c r="I184" s="550" t="s">
        <v>236</v>
      </c>
      <c r="J184" s="550" t="s">
        <v>3650</v>
      </c>
      <c r="K184" s="550" t="s">
        <v>3468</v>
      </c>
      <c r="L184" s="557" t="s">
        <v>3679</v>
      </c>
      <c r="M184" s="558" t="s">
        <v>3652</v>
      </c>
      <c r="O184" s="558" t="s">
        <v>3680</v>
      </c>
      <c r="P184" s="558" t="s">
        <v>3654</v>
      </c>
      <c r="Q184" s="558" t="s">
        <v>3711</v>
      </c>
      <c r="R184" s="550" t="s">
        <v>3712</v>
      </c>
      <c r="S184" s="550" t="s">
        <v>3713</v>
      </c>
      <c r="T184" s="550" t="s">
        <v>3413</v>
      </c>
      <c r="U184" s="558" t="s">
        <v>3696</v>
      </c>
      <c r="V184" s="561" t="s">
        <v>2434</v>
      </c>
      <c r="W184" s="559" t="s">
        <v>3697</v>
      </c>
      <c r="X184" s="559" t="s">
        <v>3698</v>
      </c>
      <c r="Y184" s="558" t="s">
        <v>3662</v>
      </c>
      <c r="Z184" s="558" t="s">
        <v>3662</v>
      </c>
      <c r="AA184" s="558" t="s">
        <v>671</v>
      </c>
      <c r="AB184" s="558" t="s">
        <v>3663</v>
      </c>
      <c r="AC184" s="558" t="s">
        <v>25</v>
      </c>
      <c r="AD184" s="558" t="s">
        <v>3685</v>
      </c>
      <c r="AE184" s="558" t="s">
        <v>3686</v>
      </c>
      <c r="AF184" s="558" t="s">
        <v>83</v>
      </c>
      <c r="AG184" s="552" t="s">
        <v>83</v>
      </c>
      <c r="AH184" s="558" t="s">
        <v>83</v>
      </c>
    </row>
    <row r="185" spans="1:34" ht="13.2">
      <c r="A185" s="554" t="s">
        <v>4141</v>
      </c>
      <c r="B185" s="553" t="s">
        <v>4140</v>
      </c>
      <c r="C185" s="554">
        <v>232</v>
      </c>
      <c r="D185" s="555" t="s">
        <v>4140</v>
      </c>
      <c r="E185" s="554">
        <v>157</v>
      </c>
      <c r="F185" s="556">
        <v>1</v>
      </c>
      <c r="G185" s="556" t="s">
        <v>235</v>
      </c>
      <c r="H185" s="556">
        <v>81630</v>
      </c>
      <c r="I185" s="550" t="s">
        <v>236</v>
      </c>
      <c r="J185" s="550" t="s">
        <v>3650</v>
      </c>
      <c r="K185" s="550" t="s">
        <v>3468</v>
      </c>
      <c r="L185" s="557" t="s">
        <v>3679</v>
      </c>
      <c r="M185" s="558" t="s">
        <v>3652</v>
      </c>
      <c r="O185" s="558" t="s">
        <v>3680</v>
      </c>
      <c r="P185" s="558" t="s">
        <v>3654</v>
      </c>
      <c r="Q185" s="558" t="s">
        <v>3711</v>
      </c>
      <c r="R185" s="550" t="s">
        <v>3712</v>
      </c>
      <c r="S185" s="550" t="s">
        <v>3713</v>
      </c>
      <c r="T185" s="550" t="s">
        <v>3413</v>
      </c>
      <c r="U185" s="558" t="s">
        <v>3696</v>
      </c>
      <c r="V185" s="561" t="s">
        <v>2434</v>
      </c>
      <c r="W185" s="559" t="s">
        <v>3697</v>
      </c>
      <c r="X185" s="559" t="s">
        <v>3698</v>
      </c>
      <c r="Y185" s="558" t="s">
        <v>3662</v>
      </c>
      <c r="Z185" s="558" t="s">
        <v>3662</v>
      </c>
      <c r="AA185" s="558" t="s">
        <v>671</v>
      </c>
      <c r="AB185" s="558" t="s">
        <v>3663</v>
      </c>
      <c r="AC185" s="558" t="s">
        <v>25</v>
      </c>
      <c r="AD185" s="558" t="s">
        <v>3685</v>
      </c>
      <c r="AE185" s="558" t="s">
        <v>3686</v>
      </c>
      <c r="AF185" s="558" t="s">
        <v>83</v>
      </c>
      <c r="AG185" s="552" t="s">
        <v>83</v>
      </c>
      <c r="AH185" s="558" t="s">
        <v>83</v>
      </c>
    </row>
    <row r="186" spans="1:34" ht="13.2">
      <c r="A186" s="554" t="s">
        <v>4143</v>
      </c>
      <c r="B186" s="553" t="s">
        <v>4142</v>
      </c>
      <c r="C186" s="554">
        <v>232</v>
      </c>
      <c r="D186" s="555" t="s">
        <v>4142</v>
      </c>
      <c r="E186" s="554">
        <v>281</v>
      </c>
      <c r="F186" s="556">
        <v>1</v>
      </c>
      <c r="G186" s="556" t="s">
        <v>292</v>
      </c>
      <c r="H186" s="556">
        <v>81190</v>
      </c>
      <c r="I186" s="558" t="s">
        <v>3703</v>
      </c>
      <c r="J186" s="550" t="s">
        <v>3650</v>
      </c>
      <c r="K186" s="550" t="s">
        <v>3468</v>
      </c>
      <c r="L186" s="557" t="s">
        <v>3679</v>
      </c>
      <c r="M186" s="558" t="s">
        <v>3704</v>
      </c>
      <c r="O186" s="558" t="s">
        <v>3703</v>
      </c>
      <c r="P186" s="558" t="s">
        <v>3654</v>
      </c>
      <c r="Q186" s="558" t="s">
        <v>3703</v>
      </c>
      <c r="R186" s="558" t="s">
        <v>83</v>
      </c>
      <c r="S186" s="558" t="s">
        <v>83</v>
      </c>
      <c r="T186" s="558" t="s">
        <v>83</v>
      </c>
      <c r="U186" s="558" t="s">
        <v>3688</v>
      </c>
      <c r="V186" s="142" t="s">
        <v>2434</v>
      </c>
      <c r="W186" s="559" t="s">
        <v>3689</v>
      </c>
      <c r="X186" s="559" t="s">
        <v>3690</v>
      </c>
      <c r="Y186" s="558" t="s">
        <v>3662</v>
      </c>
      <c r="Z186" s="558" t="s">
        <v>3662</v>
      </c>
      <c r="AA186" s="558" t="s">
        <v>671</v>
      </c>
      <c r="AB186" s="558" t="s">
        <v>3663</v>
      </c>
      <c r="AC186" s="558" t="s">
        <v>3664</v>
      </c>
      <c r="AD186" s="558" t="s">
        <v>3665</v>
      </c>
      <c r="AE186" s="558" t="s">
        <v>3666</v>
      </c>
      <c r="AF186" s="558" t="s">
        <v>83</v>
      </c>
      <c r="AG186" s="552" t="s">
        <v>83</v>
      </c>
      <c r="AH186" s="558" t="s">
        <v>83</v>
      </c>
    </row>
    <row r="187" spans="1:34" ht="13.2">
      <c r="A187" s="554" t="s">
        <v>4145</v>
      </c>
      <c r="B187" s="553" t="s">
        <v>4144</v>
      </c>
      <c r="C187" s="554">
        <v>232</v>
      </c>
      <c r="D187" s="555" t="s">
        <v>4144</v>
      </c>
      <c r="E187" s="554">
        <v>154</v>
      </c>
      <c r="F187" s="556">
        <v>1</v>
      </c>
      <c r="G187" s="556" t="s">
        <v>235</v>
      </c>
      <c r="H187" s="556">
        <v>81300</v>
      </c>
      <c r="I187" s="550" t="s">
        <v>236</v>
      </c>
      <c r="J187" s="550" t="s">
        <v>3650</v>
      </c>
      <c r="K187" s="550" t="s">
        <v>3468</v>
      </c>
      <c r="L187" s="557" t="s">
        <v>3679</v>
      </c>
      <c r="M187" s="558" t="s">
        <v>3652</v>
      </c>
      <c r="O187" s="558" t="s">
        <v>3680</v>
      </c>
      <c r="P187" s="558" t="s">
        <v>3654</v>
      </c>
      <c r="Q187" s="558" t="s">
        <v>3742</v>
      </c>
      <c r="R187" s="550" t="s">
        <v>3712</v>
      </c>
      <c r="S187" s="550" t="s">
        <v>3743</v>
      </c>
      <c r="T187" s="550" t="s">
        <v>3744</v>
      </c>
      <c r="U187" s="558" t="s">
        <v>3696</v>
      </c>
      <c r="V187" s="561" t="s">
        <v>2434</v>
      </c>
      <c r="W187" s="559" t="s">
        <v>3697</v>
      </c>
      <c r="X187" s="559" t="s">
        <v>3698</v>
      </c>
      <c r="Y187" s="558" t="s">
        <v>3662</v>
      </c>
      <c r="Z187" s="558" t="s">
        <v>3662</v>
      </c>
      <c r="AA187" s="558" t="s">
        <v>671</v>
      </c>
      <c r="AB187" s="558" t="s">
        <v>3663</v>
      </c>
      <c r="AC187" s="558" t="s">
        <v>3705</v>
      </c>
      <c r="AD187" s="558" t="s">
        <v>83</v>
      </c>
      <c r="AE187" s="558" t="s">
        <v>83</v>
      </c>
      <c r="AF187" s="558" t="s">
        <v>83</v>
      </c>
      <c r="AG187" s="552" t="s">
        <v>83</v>
      </c>
      <c r="AH187" s="558" t="s">
        <v>83</v>
      </c>
    </row>
    <row r="188" spans="1:34" ht="13.2">
      <c r="A188" s="554" t="s">
        <v>4147</v>
      </c>
      <c r="B188" s="553" t="s">
        <v>4146</v>
      </c>
      <c r="C188" s="554">
        <v>232</v>
      </c>
      <c r="D188" s="555" t="s">
        <v>4146</v>
      </c>
      <c r="E188" s="554">
        <v>364</v>
      </c>
      <c r="F188" s="556">
        <v>1</v>
      </c>
      <c r="G188" s="556" t="s">
        <v>235</v>
      </c>
      <c r="H188" s="556">
        <v>81320</v>
      </c>
      <c r="I188" s="550" t="s">
        <v>236</v>
      </c>
      <c r="J188" s="550" t="s">
        <v>3650</v>
      </c>
      <c r="K188" s="550" t="s">
        <v>3468</v>
      </c>
      <c r="L188" s="557" t="s">
        <v>3651</v>
      </c>
      <c r="M188" s="558" t="s">
        <v>3652</v>
      </c>
      <c r="O188" s="558" t="s">
        <v>3653</v>
      </c>
      <c r="P188" s="558" t="s">
        <v>3654</v>
      </c>
      <c r="Q188" s="558" t="s">
        <v>3754</v>
      </c>
      <c r="R188" s="558" t="s">
        <v>3755</v>
      </c>
      <c r="S188" s="558" t="s">
        <v>3756</v>
      </c>
      <c r="U188" s="558" t="s">
        <v>3696</v>
      </c>
      <c r="V188" s="187" t="s">
        <v>2434</v>
      </c>
      <c r="W188" s="559" t="s">
        <v>3697</v>
      </c>
      <c r="X188" s="559" t="s">
        <v>3698</v>
      </c>
      <c r="Y188" s="558" t="s">
        <v>3662</v>
      </c>
      <c r="Z188" s="558" t="s">
        <v>3662</v>
      </c>
      <c r="AA188" s="558" t="s">
        <v>671</v>
      </c>
      <c r="AB188" s="558" t="s">
        <v>3663</v>
      </c>
      <c r="AC188" s="558" t="s">
        <v>3664</v>
      </c>
      <c r="AD188" s="558" t="s">
        <v>3665</v>
      </c>
      <c r="AE188" s="558" t="s">
        <v>3666</v>
      </c>
      <c r="AF188" s="558" t="s">
        <v>83</v>
      </c>
      <c r="AG188" s="552" t="s">
        <v>83</v>
      </c>
      <c r="AH188" s="558" t="s">
        <v>83</v>
      </c>
    </row>
    <row r="189" spans="1:34" ht="13.2">
      <c r="A189" s="554" t="s">
        <v>4149</v>
      </c>
      <c r="B189" s="553" t="s">
        <v>4148</v>
      </c>
      <c r="C189" s="554">
        <v>232</v>
      </c>
      <c r="D189" s="555" t="s">
        <v>4148</v>
      </c>
      <c r="E189" s="554">
        <v>96</v>
      </c>
      <c r="F189" s="556">
        <v>1</v>
      </c>
      <c r="G189" s="556" t="s">
        <v>235</v>
      </c>
      <c r="H189" s="556">
        <v>81470</v>
      </c>
      <c r="I189" s="550" t="s">
        <v>236</v>
      </c>
      <c r="J189" s="550" t="s">
        <v>3650</v>
      </c>
      <c r="K189" s="550" t="s">
        <v>3468</v>
      </c>
      <c r="L189" s="557" t="s">
        <v>3651</v>
      </c>
      <c r="M189" s="558" t="s">
        <v>3652</v>
      </c>
      <c r="O189" s="558" t="s">
        <v>3653</v>
      </c>
      <c r="P189" s="558" t="s">
        <v>3654</v>
      </c>
      <c r="Q189" s="550" t="s">
        <v>3655</v>
      </c>
      <c r="R189" s="550" t="s">
        <v>3656</v>
      </c>
      <c r="S189" s="550" t="s">
        <v>3657</v>
      </c>
      <c r="T189" s="550" t="s">
        <v>3658</v>
      </c>
      <c r="U189" s="558" t="s">
        <v>3659</v>
      </c>
      <c r="V189" s="188" t="s">
        <v>2434</v>
      </c>
      <c r="W189" s="559" t="s">
        <v>3660</v>
      </c>
      <c r="X189" s="559" t="s">
        <v>3661</v>
      </c>
      <c r="Y189" s="558" t="s">
        <v>3662</v>
      </c>
      <c r="Z189" s="558" t="s">
        <v>3662</v>
      </c>
      <c r="AA189" s="558" t="s">
        <v>671</v>
      </c>
      <c r="AB189" s="558" t="s">
        <v>3663</v>
      </c>
      <c r="AC189" s="558" t="s">
        <v>3664</v>
      </c>
      <c r="AD189" s="558" t="s">
        <v>3665</v>
      </c>
      <c r="AE189" s="558" t="s">
        <v>3666</v>
      </c>
      <c r="AF189" s="558" t="s">
        <v>83</v>
      </c>
      <c r="AG189" s="552" t="s">
        <v>83</v>
      </c>
      <c r="AH189" s="558" t="s">
        <v>83</v>
      </c>
    </row>
    <row r="190" spans="1:34" ht="13.2">
      <c r="A190" s="554" t="s">
        <v>4153</v>
      </c>
      <c r="B190" s="553" t="s">
        <v>4152</v>
      </c>
      <c r="C190" s="554">
        <v>232</v>
      </c>
      <c r="D190" s="555" t="s">
        <v>4152</v>
      </c>
      <c r="E190" s="554">
        <v>403</v>
      </c>
      <c r="F190" s="556">
        <v>1</v>
      </c>
      <c r="G190" s="556" t="s">
        <v>235</v>
      </c>
      <c r="H190" s="556">
        <v>81430</v>
      </c>
      <c r="I190" s="550" t="s">
        <v>236</v>
      </c>
      <c r="J190" s="550" t="s">
        <v>3650</v>
      </c>
      <c r="K190" s="550" t="s">
        <v>3468</v>
      </c>
      <c r="L190" s="557" t="s">
        <v>3679</v>
      </c>
      <c r="M190" s="558" t="s">
        <v>3652</v>
      </c>
      <c r="O190" s="558" t="s">
        <v>3680</v>
      </c>
      <c r="P190" s="558" t="s">
        <v>3654</v>
      </c>
      <c r="Q190" s="558" t="s">
        <v>3681</v>
      </c>
      <c r="R190" s="558" t="s">
        <v>3682</v>
      </c>
      <c r="S190" s="558" t="s">
        <v>3683</v>
      </c>
      <c r="T190" s="558" t="s">
        <v>3684</v>
      </c>
      <c r="U190" s="558" t="s">
        <v>3659</v>
      </c>
      <c r="V190" s="188" t="s">
        <v>2434</v>
      </c>
      <c r="W190" s="559" t="s">
        <v>3660</v>
      </c>
      <c r="X190" s="559" t="s">
        <v>3661</v>
      </c>
      <c r="Y190" s="558" t="s">
        <v>3662</v>
      </c>
      <c r="Z190" s="558" t="s">
        <v>3662</v>
      </c>
      <c r="AA190" s="558" t="s">
        <v>671</v>
      </c>
      <c r="AB190" s="558" t="s">
        <v>3663</v>
      </c>
      <c r="AC190" s="558" t="s">
        <v>25</v>
      </c>
      <c r="AD190" s="558" t="s">
        <v>3685</v>
      </c>
      <c r="AE190" s="558" t="s">
        <v>3686</v>
      </c>
      <c r="AF190" s="558" t="s">
        <v>83</v>
      </c>
      <c r="AG190" s="552" t="s">
        <v>83</v>
      </c>
      <c r="AH190" s="558" t="s">
        <v>83</v>
      </c>
    </row>
    <row r="191" spans="1:34" ht="13.2">
      <c r="A191" s="554" t="s">
        <v>4151</v>
      </c>
      <c r="B191" s="553" t="s">
        <v>4150</v>
      </c>
      <c r="C191" s="554">
        <v>232</v>
      </c>
      <c r="D191" s="555" t="s">
        <v>4150</v>
      </c>
      <c r="E191" s="554">
        <v>184</v>
      </c>
      <c r="F191" s="556">
        <v>1</v>
      </c>
      <c r="G191" s="556" t="s">
        <v>235</v>
      </c>
      <c r="H191" s="556">
        <v>81170</v>
      </c>
      <c r="I191" s="550" t="s">
        <v>236</v>
      </c>
      <c r="J191" s="550" t="s">
        <v>3650</v>
      </c>
      <c r="K191" s="550" t="s">
        <v>3468</v>
      </c>
      <c r="L191" s="557" t="s">
        <v>3679</v>
      </c>
      <c r="M191" s="558" t="s">
        <v>3652</v>
      </c>
      <c r="O191" s="558" t="s">
        <v>3680</v>
      </c>
      <c r="P191" s="558" t="s">
        <v>3654</v>
      </c>
      <c r="Q191" s="558" t="s">
        <v>3711</v>
      </c>
      <c r="R191" s="550" t="s">
        <v>3712</v>
      </c>
      <c r="S191" s="550" t="s">
        <v>3713</v>
      </c>
      <c r="T191" s="550" t="s">
        <v>3413</v>
      </c>
      <c r="U191" s="558" t="s">
        <v>3696</v>
      </c>
      <c r="V191" s="187" t="s">
        <v>2434</v>
      </c>
      <c r="W191" s="559" t="s">
        <v>3697</v>
      </c>
      <c r="X191" s="559" t="s">
        <v>3698</v>
      </c>
      <c r="Y191" s="558" t="s">
        <v>3662</v>
      </c>
      <c r="Z191" s="558" t="s">
        <v>3662</v>
      </c>
      <c r="AA191" s="558" t="s">
        <v>671</v>
      </c>
      <c r="AB191" s="558" t="s">
        <v>3663</v>
      </c>
      <c r="AC191" s="558" t="s">
        <v>25</v>
      </c>
      <c r="AD191" s="558" t="s">
        <v>3685</v>
      </c>
      <c r="AE191" s="558" t="s">
        <v>3686</v>
      </c>
      <c r="AF191" s="558" t="s">
        <v>83</v>
      </c>
      <c r="AG191" s="552" t="s">
        <v>83</v>
      </c>
      <c r="AH191" s="558" t="s">
        <v>83</v>
      </c>
    </row>
    <row r="192" spans="1:34" ht="13.2">
      <c r="A192" s="554" t="s">
        <v>4155</v>
      </c>
      <c r="B192" s="553" t="s">
        <v>4154</v>
      </c>
      <c r="C192" s="554">
        <v>232</v>
      </c>
      <c r="D192" s="555" t="s">
        <v>4154</v>
      </c>
      <c r="E192" s="554">
        <v>819</v>
      </c>
      <c r="F192" s="556">
        <v>1</v>
      </c>
      <c r="G192" s="556" t="s">
        <v>235</v>
      </c>
      <c r="H192" s="556">
        <v>81320</v>
      </c>
      <c r="I192" s="550" t="s">
        <v>236</v>
      </c>
      <c r="J192" s="550" t="s">
        <v>3650</v>
      </c>
      <c r="K192" s="550" t="s">
        <v>3468</v>
      </c>
      <c r="L192" s="557" t="s">
        <v>3651</v>
      </c>
      <c r="M192" s="558" t="s">
        <v>3652</v>
      </c>
      <c r="O192" s="558" t="s">
        <v>3653</v>
      </c>
      <c r="P192" s="558" t="s">
        <v>3654</v>
      </c>
      <c r="Q192" s="558" t="s">
        <v>3754</v>
      </c>
      <c r="R192" s="558" t="s">
        <v>3755</v>
      </c>
      <c r="S192" s="558" t="s">
        <v>3756</v>
      </c>
      <c r="U192" s="558" t="s">
        <v>3696</v>
      </c>
      <c r="V192" s="187" t="s">
        <v>2434</v>
      </c>
      <c r="W192" s="559" t="s">
        <v>3697</v>
      </c>
      <c r="X192" s="559" t="s">
        <v>3698</v>
      </c>
      <c r="Y192" s="558" t="s">
        <v>3662</v>
      </c>
      <c r="Z192" s="558" t="s">
        <v>3662</v>
      </c>
      <c r="AA192" s="558" t="s">
        <v>671</v>
      </c>
      <c r="AB192" s="558" t="s">
        <v>3663</v>
      </c>
      <c r="AC192" s="558" t="s">
        <v>3664</v>
      </c>
      <c r="AD192" s="558" t="s">
        <v>3665</v>
      </c>
      <c r="AE192" s="558" t="s">
        <v>3666</v>
      </c>
      <c r="AF192" s="558" t="s">
        <v>83</v>
      </c>
      <c r="AG192" s="552" t="s">
        <v>83</v>
      </c>
      <c r="AH192" s="558" t="s">
        <v>83</v>
      </c>
    </row>
    <row r="193" spans="1:34" ht="13.2">
      <c r="A193" s="554" t="s">
        <v>4157</v>
      </c>
      <c r="B193" s="553" t="s">
        <v>4156</v>
      </c>
      <c r="C193" s="554">
        <v>232</v>
      </c>
      <c r="D193" s="555" t="s">
        <v>4156</v>
      </c>
      <c r="E193" s="554">
        <v>330</v>
      </c>
      <c r="F193" s="556">
        <v>1</v>
      </c>
      <c r="G193" s="556" t="s">
        <v>235</v>
      </c>
      <c r="H193" s="556">
        <v>81320</v>
      </c>
      <c r="I193" s="550" t="s">
        <v>236</v>
      </c>
      <c r="J193" s="550" t="s">
        <v>3650</v>
      </c>
      <c r="K193" s="550" t="s">
        <v>3468</v>
      </c>
      <c r="L193" s="557" t="s">
        <v>3651</v>
      </c>
      <c r="M193" s="558" t="s">
        <v>3652</v>
      </c>
      <c r="O193" s="558" t="s">
        <v>3653</v>
      </c>
      <c r="P193" s="558" t="s">
        <v>3654</v>
      </c>
      <c r="Q193" s="558" t="s">
        <v>3754</v>
      </c>
      <c r="R193" s="558" t="s">
        <v>3755</v>
      </c>
      <c r="S193" s="558" t="s">
        <v>3756</v>
      </c>
      <c r="U193" s="558" t="s">
        <v>3696</v>
      </c>
      <c r="V193" s="187" t="s">
        <v>2434</v>
      </c>
      <c r="W193" s="559" t="s">
        <v>3697</v>
      </c>
      <c r="X193" s="559" t="s">
        <v>3698</v>
      </c>
      <c r="Y193" s="558" t="s">
        <v>3662</v>
      </c>
      <c r="Z193" s="558" t="s">
        <v>3662</v>
      </c>
      <c r="AA193" s="558" t="s">
        <v>671</v>
      </c>
      <c r="AB193" s="558" t="s">
        <v>3663</v>
      </c>
      <c r="AC193" s="558" t="s">
        <v>3664</v>
      </c>
      <c r="AD193" s="558" t="s">
        <v>3665</v>
      </c>
      <c r="AE193" s="558" t="s">
        <v>3666</v>
      </c>
      <c r="AF193" s="558" t="s">
        <v>83</v>
      </c>
      <c r="AG193" s="552" t="s">
        <v>83</v>
      </c>
      <c r="AH193" s="558" t="s">
        <v>83</v>
      </c>
    </row>
    <row r="194" spans="1:34" ht="13.2">
      <c r="A194" s="554" t="s">
        <v>4159</v>
      </c>
      <c r="B194" s="553" t="s">
        <v>4158</v>
      </c>
      <c r="C194" s="554">
        <v>232</v>
      </c>
      <c r="D194" s="555" t="s">
        <v>4158</v>
      </c>
      <c r="E194" s="554">
        <v>810</v>
      </c>
      <c r="F194" s="556">
        <v>1</v>
      </c>
      <c r="G194" s="556" t="s">
        <v>235</v>
      </c>
      <c r="H194" s="556">
        <v>81710</v>
      </c>
      <c r="I194" s="550" t="s">
        <v>236</v>
      </c>
      <c r="J194" s="550" t="s">
        <v>3650</v>
      </c>
      <c r="K194" s="550" t="s">
        <v>3468</v>
      </c>
      <c r="L194" s="557" t="s">
        <v>3651</v>
      </c>
      <c r="M194" s="558" t="s">
        <v>3652</v>
      </c>
      <c r="O194" s="558" t="s">
        <v>3653</v>
      </c>
      <c r="P194" s="558" t="s">
        <v>3654</v>
      </c>
      <c r="Q194" s="550" t="s">
        <v>3655</v>
      </c>
      <c r="R194" s="550" t="s">
        <v>3656</v>
      </c>
      <c r="S194" s="550" t="s">
        <v>3657</v>
      </c>
      <c r="T194" s="550" t="s">
        <v>3658</v>
      </c>
      <c r="U194" s="558" t="s">
        <v>3671</v>
      </c>
      <c r="V194" s="191" t="s">
        <v>2907</v>
      </c>
      <c r="W194" s="559" t="s">
        <v>3672</v>
      </c>
      <c r="X194" s="559" t="s">
        <v>3673</v>
      </c>
      <c r="Y194" s="558" t="s">
        <v>3662</v>
      </c>
      <c r="Z194" s="558" t="s">
        <v>3662</v>
      </c>
      <c r="AA194" s="558" t="s">
        <v>671</v>
      </c>
      <c r="AB194" s="558" t="s">
        <v>3663</v>
      </c>
      <c r="AC194" s="558" t="s">
        <v>3664</v>
      </c>
      <c r="AD194" s="558" t="s">
        <v>3665</v>
      </c>
      <c r="AE194" s="558" t="s">
        <v>3666</v>
      </c>
      <c r="AF194" s="558" t="s">
        <v>83</v>
      </c>
      <c r="AG194" s="552" t="s">
        <v>83</v>
      </c>
      <c r="AH194" s="558" t="s">
        <v>83</v>
      </c>
    </row>
    <row r="195" spans="1:34" ht="13.2">
      <c r="A195" s="554" t="s">
        <v>4160</v>
      </c>
      <c r="B195" s="553" t="s">
        <v>4161</v>
      </c>
      <c r="C195" s="554">
        <v>232</v>
      </c>
      <c r="D195" s="555" t="s">
        <v>4161</v>
      </c>
      <c r="E195" s="554">
        <v>712</v>
      </c>
      <c r="F195" s="556">
        <v>1</v>
      </c>
      <c r="G195" s="556" t="s">
        <v>235</v>
      </c>
      <c r="H195" s="556">
        <v>81490</v>
      </c>
      <c r="I195" s="550" t="s">
        <v>236</v>
      </c>
      <c r="J195" s="550" t="s">
        <v>3650</v>
      </c>
      <c r="K195" s="550" t="s">
        <v>3468</v>
      </c>
      <c r="L195" s="557" t="s">
        <v>3651</v>
      </c>
      <c r="M195" s="558" t="s">
        <v>3652</v>
      </c>
      <c r="O195" s="558" t="s">
        <v>3653</v>
      </c>
      <c r="P195" s="558" t="s">
        <v>3654</v>
      </c>
      <c r="Q195" s="550" t="s">
        <v>3655</v>
      </c>
      <c r="R195" s="550" t="s">
        <v>3656</v>
      </c>
      <c r="S195" s="550" t="s">
        <v>3657</v>
      </c>
      <c r="T195" s="550" t="s">
        <v>3658</v>
      </c>
      <c r="U195" s="558" t="s">
        <v>3671</v>
      </c>
      <c r="V195" s="191" t="s">
        <v>2907</v>
      </c>
      <c r="W195" s="559" t="s">
        <v>3672</v>
      </c>
      <c r="X195" s="559" t="s">
        <v>3673</v>
      </c>
      <c r="Y195" s="558" t="s">
        <v>3662</v>
      </c>
      <c r="Z195" s="558" t="s">
        <v>3662</v>
      </c>
      <c r="AA195" s="558" t="s">
        <v>671</v>
      </c>
      <c r="AB195" s="558" t="s">
        <v>3663</v>
      </c>
      <c r="AC195" s="558" t="s">
        <v>3664</v>
      </c>
      <c r="AD195" s="558" t="s">
        <v>3665</v>
      </c>
      <c r="AE195" s="558" t="s">
        <v>3666</v>
      </c>
      <c r="AF195" s="558" t="s">
        <v>83</v>
      </c>
      <c r="AG195" s="552" t="s">
        <v>83</v>
      </c>
      <c r="AH195" s="558" t="s">
        <v>83</v>
      </c>
    </row>
    <row r="196" spans="1:34" ht="13.2">
      <c r="A196" s="554" t="s">
        <v>4163</v>
      </c>
      <c r="B196" s="553" t="s">
        <v>4162</v>
      </c>
      <c r="C196" s="554">
        <v>232</v>
      </c>
      <c r="D196" s="555" t="s">
        <v>4162</v>
      </c>
      <c r="E196" s="554">
        <v>166</v>
      </c>
      <c r="F196" s="556">
        <v>1</v>
      </c>
      <c r="G196" s="556" t="s">
        <v>235</v>
      </c>
      <c r="H196" s="556">
        <v>81170</v>
      </c>
      <c r="I196" s="550" t="s">
        <v>236</v>
      </c>
      <c r="J196" s="550" t="s">
        <v>3650</v>
      </c>
      <c r="K196" s="550" t="s">
        <v>3468</v>
      </c>
      <c r="L196" s="557" t="s">
        <v>3679</v>
      </c>
      <c r="M196" s="558" t="s">
        <v>3652</v>
      </c>
      <c r="O196" s="558" t="s">
        <v>3680</v>
      </c>
      <c r="P196" s="558" t="s">
        <v>3654</v>
      </c>
      <c r="Q196" s="558" t="s">
        <v>3681</v>
      </c>
      <c r="R196" s="558" t="s">
        <v>3682</v>
      </c>
      <c r="S196" s="558" t="s">
        <v>3683</v>
      </c>
      <c r="T196" s="558" t="s">
        <v>3684</v>
      </c>
      <c r="U196" s="558" t="s">
        <v>3696</v>
      </c>
      <c r="V196" s="561" t="s">
        <v>2434</v>
      </c>
      <c r="W196" s="559" t="s">
        <v>3697</v>
      </c>
      <c r="X196" s="559" t="s">
        <v>3698</v>
      </c>
      <c r="Y196" s="558" t="s">
        <v>3662</v>
      </c>
      <c r="Z196" s="558" t="s">
        <v>3662</v>
      </c>
      <c r="AA196" s="558" t="s">
        <v>671</v>
      </c>
      <c r="AB196" s="558" t="s">
        <v>3663</v>
      </c>
      <c r="AC196" s="558" t="s">
        <v>25</v>
      </c>
      <c r="AD196" s="558" t="s">
        <v>3685</v>
      </c>
      <c r="AE196" s="558" t="s">
        <v>3686</v>
      </c>
      <c r="AF196" s="558" t="s">
        <v>83</v>
      </c>
      <c r="AG196" s="552" t="s">
        <v>83</v>
      </c>
      <c r="AH196" s="558" t="s">
        <v>83</v>
      </c>
    </row>
    <row r="197" spans="1:34" ht="13.2">
      <c r="A197" s="554" t="s">
        <v>4165</v>
      </c>
      <c r="B197" s="553" t="s">
        <v>4164</v>
      </c>
      <c r="C197" s="554">
        <v>232</v>
      </c>
      <c r="D197" s="555" t="s">
        <v>4164</v>
      </c>
      <c r="E197" s="554">
        <v>272</v>
      </c>
      <c r="F197" s="556">
        <v>1</v>
      </c>
      <c r="G197" s="556" t="s">
        <v>235</v>
      </c>
      <c r="H197" s="556">
        <v>81120</v>
      </c>
      <c r="I197" s="550" t="s">
        <v>236</v>
      </c>
      <c r="J197" s="550" t="s">
        <v>3650</v>
      </c>
      <c r="K197" s="550" t="s">
        <v>3468</v>
      </c>
      <c r="L197" s="557" t="s">
        <v>3679</v>
      </c>
      <c r="M197" s="558" t="s">
        <v>3652</v>
      </c>
      <c r="O197" s="558" t="s">
        <v>3680</v>
      </c>
      <c r="P197" s="558" t="s">
        <v>3654</v>
      </c>
      <c r="Q197" s="558" t="s">
        <v>3742</v>
      </c>
      <c r="R197" s="550" t="s">
        <v>3712</v>
      </c>
      <c r="S197" s="550" t="s">
        <v>3743</v>
      </c>
      <c r="T197" s="550" t="s">
        <v>3744</v>
      </c>
      <c r="U197" s="558" t="s">
        <v>3659</v>
      </c>
      <c r="V197" s="188" t="s">
        <v>2434</v>
      </c>
      <c r="W197" s="559" t="s">
        <v>3660</v>
      </c>
      <c r="X197" s="559" t="s">
        <v>3661</v>
      </c>
      <c r="Y197" s="558" t="s">
        <v>3662</v>
      </c>
      <c r="Z197" s="558" t="s">
        <v>3662</v>
      </c>
      <c r="AA197" s="558" t="s">
        <v>671</v>
      </c>
      <c r="AB197" s="558" t="s">
        <v>3663</v>
      </c>
      <c r="AC197" s="558" t="s">
        <v>25</v>
      </c>
      <c r="AD197" s="558" t="s">
        <v>3685</v>
      </c>
      <c r="AE197" s="558" t="s">
        <v>3686</v>
      </c>
      <c r="AF197" s="558" t="s">
        <v>83</v>
      </c>
      <c r="AG197" s="552" t="s">
        <v>83</v>
      </c>
      <c r="AH197" s="558" t="s">
        <v>83</v>
      </c>
    </row>
    <row r="198" spans="1:34" ht="13.2">
      <c r="A198" s="554" t="s">
        <v>4167</v>
      </c>
      <c r="B198" s="553" t="s">
        <v>4166</v>
      </c>
      <c r="C198" s="554">
        <v>232</v>
      </c>
      <c r="D198" s="555" t="s">
        <v>4166</v>
      </c>
      <c r="E198" s="554">
        <v>199</v>
      </c>
      <c r="F198" s="556">
        <v>1</v>
      </c>
      <c r="G198" s="556" t="s">
        <v>292</v>
      </c>
      <c r="H198" s="556">
        <v>81340</v>
      </c>
      <c r="I198" s="558" t="s">
        <v>3703</v>
      </c>
      <c r="J198" s="550" t="s">
        <v>3650</v>
      </c>
      <c r="K198" s="550" t="s">
        <v>3468</v>
      </c>
      <c r="L198" s="557" t="s">
        <v>3679</v>
      </c>
      <c r="M198" s="558" t="s">
        <v>3704</v>
      </c>
      <c r="O198" s="558" t="s">
        <v>3703</v>
      </c>
      <c r="P198" s="558" t="s">
        <v>3654</v>
      </c>
      <c r="Q198" s="558" t="s">
        <v>3703</v>
      </c>
      <c r="R198" s="558" t="s">
        <v>83</v>
      </c>
      <c r="S198" s="558" t="s">
        <v>83</v>
      </c>
      <c r="T198" s="558" t="s">
        <v>83</v>
      </c>
      <c r="U198" s="558" t="s">
        <v>3688</v>
      </c>
      <c r="V198" s="142" t="s">
        <v>2434</v>
      </c>
      <c r="W198" s="559" t="s">
        <v>3689</v>
      </c>
      <c r="X198" s="559" t="s">
        <v>3690</v>
      </c>
      <c r="Y198" s="558" t="s">
        <v>3662</v>
      </c>
      <c r="Z198" s="558" t="s">
        <v>3662</v>
      </c>
      <c r="AA198" s="558" t="s">
        <v>671</v>
      </c>
      <c r="AB198" s="558" t="s">
        <v>3663</v>
      </c>
      <c r="AC198" s="558" t="s">
        <v>3705</v>
      </c>
      <c r="AD198" s="558" t="s">
        <v>83</v>
      </c>
      <c r="AE198" s="558" t="s">
        <v>83</v>
      </c>
      <c r="AF198" s="558" t="s">
        <v>83</v>
      </c>
      <c r="AG198" s="552" t="s">
        <v>83</v>
      </c>
      <c r="AH198" s="558" t="s">
        <v>83</v>
      </c>
    </row>
    <row r="199" spans="1:34" ht="13.2">
      <c r="A199" s="554" t="s">
        <v>4169</v>
      </c>
      <c r="B199" s="553" t="s">
        <v>4168</v>
      </c>
      <c r="C199" s="554">
        <v>232</v>
      </c>
      <c r="D199" s="555" t="s">
        <v>4168</v>
      </c>
      <c r="E199" s="554">
        <v>272</v>
      </c>
      <c r="F199" s="556">
        <v>1</v>
      </c>
      <c r="G199" s="556" t="s">
        <v>235</v>
      </c>
      <c r="H199" s="556">
        <v>81700</v>
      </c>
      <c r="I199" s="550" t="s">
        <v>236</v>
      </c>
      <c r="J199" s="550" t="s">
        <v>3650</v>
      </c>
      <c r="K199" s="550" t="s">
        <v>3468</v>
      </c>
      <c r="L199" s="557" t="s">
        <v>3651</v>
      </c>
      <c r="M199" s="558" t="s">
        <v>3652</v>
      </c>
      <c r="O199" s="558" t="s">
        <v>3653</v>
      </c>
      <c r="P199" s="558" t="s">
        <v>3654</v>
      </c>
      <c r="Q199" s="550" t="s">
        <v>3655</v>
      </c>
      <c r="R199" s="550" t="s">
        <v>3656</v>
      </c>
      <c r="S199" s="550" t="s">
        <v>3657</v>
      </c>
      <c r="T199" s="550" t="s">
        <v>3658</v>
      </c>
      <c r="U199" s="558" t="s">
        <v>3696</v>
      </c>
      <c r="V199" s="187" t="s">
        <v>2434</v>
      </c>
      <c r="W199" s="559" t="s">
        <v>3697</v>
      </c>
      <c r="X199" s="559" t="s">
        <v>3698</v>
      </c>
      <c r="Y199" s="558" t="s">
        <v>3662</v>
      </c>
      <c r="Z199" s="558" t="s">
        <v>3662</v>
      </c>
      <c r="AA199" s="558" t="s">
        <v>671</v>
      </c>
      <c r="AB199" s="558" t="s">
        <v>3663</v>
      </c>
      <c r="AC199" s="558" t="s">
        <v>3664</v>
      </c>
      <c r="AD199" s="558" t="s">
        <v>3665</v>
      </c>
      <c r="AE199" s="558" t="s">
        <v>3666</v>
      </c>
      <c r="AF199" s="558" t="s">
        <v>83</v>
      </c>
      <c r="AG199" s="552" t="s">
        <v>83</v>
      </c>
      <c r="AH199" s="558" t="s">
        <v>83</v>
      </c>
    </row>
    <row r="200" spans="1:34" ht="10.199999999999999">
      <c r="A200" s="554" t="s">
        <v>4171</v>
      </c>
      <c r="B200" s="553" t="s">
        <v>4170</v>
      </c>
      <c r="C200" s="554">
        <v>235</v>
      </c>
      <c r="D200" s="555" t="s">
        <v>4170</v>
      </c>
      <c r="E200" s="554">
        <v>669</v>
      </c>
      <c r="F200" s="556">
        <v>1</v>
      </c>
      <c r="G200" s="556" t="s">
        <v>235</v>
      </c>
      <c r="H200" s="556">
        <v>81190</v>
      </c>
      <c r="I200" s="550" t="s">
        <v>236</v>
      </c>
      <c r="J200" s="550" t="s">
        <v>3650</v>
      </c>
      <c r="K200" s="550" t="s">
        <v>3468</v>
      </c>
      <c r="L200" s="557" t="s">
        <v>3679</v>
      </c>
      <c r="M200" s="558" t="s">
        <v>3652</v>
      </c>
      <c r="O200" s="558" t="s">
        <v>3643</v>
      </c>
      <c r="P200" s="558" t="s">
        <v>3654</v>
      </c>
      <c r="Q200" s="558" t="s">
        <v>3644</v>
      </c>
      <c r="R200" s="550" t="s">
        <v>3645</v>
      </c>
      <c r="S200" s="550" t="s">
        <v>3646</v>
      </c>
      <c r="T200" s="550" t="s">
        <v>3647</v>
      </c>
      <c r="U200" s="558" t="s">
        <v>3659</v>
      </c>
      <c r="V200" s="558" t="s">
        <v>2434</v>
      </c>
      <c r="W200" s="559" t="s">
        <v>3660</v>
      </c>
      <c r="X200" s="559" t="s">
        <v>3661</v>
      </c>
      <c r="Y200" s="558" t="s">
        <v>3662</v>
      </c>
      <c r="Z200" s="558" t="s">
        <v>3662</v>
      </c>
      <c r="AA200" s="558" t="s">
        <v>671</v>
      </c>
      <c r="AB200" s="558" t="s">
        <v>3663</v>
      </c>
      <c r="AC200" s="558" t="s">
        <v>3706</v>
      </c>
      <c r="AD200" s="558" t="s">
        <v>3707</v>
      </c>
      <c r="AE200" s="558" t="s">
        <v>3708</v>
      </c>
      <c r="AF200" s="558" t="s">
        <v>83</v>
      </c>
      <c r="AG200" s="552" t="s">
        <v>83</v>
      </c>
      <c r="AH200" s="558" t="s">
        <v>83</v>
      </c>
    </row>
    <row r="201" spans="1:34" ht="13.2">
      <c r="A201" s="554" t="s">
        <v>552</v>
      </c>
      <c r="B201" s="553" t="s">
        <v>4172</v>
      </c>
      <c r="C201" s="554">
        <v>232</v>
      </c>
      <c r="D201" s="555" t="s">
        <v>4172</v>
      </c>
      <c r="E201" s="554">
        <v>705</v>
      </c>
      <c r="F201" s="556">
        <v>1</v>
      </c>
      <c r="G201" s="556" t="s">
        <v>235</v>
      </c>
      <c r="H201" s="556">
        <v>81310</v>
      </c>
      <c r="I201" s="550" t="s">
        <v>236</v>
      </c>
      <c r="J201" s="550" t="s">
        <v>3650</v>
      </c>
      <c r="K201" s="550" t="s">
        <v>3468</v>
      </c>
      <c r="L201" s="557" t="s">
        <v>3679</v>
      </c>
      <c r="M201" s="558" t="s">
        <v>3652</v>
      </c>
      <c r="O201" s="558" t="s">
        <v>3680</v>
      </c>
      <c r="P201" s="558" t="s">
        <v>3654</v>
      </c>
      <c r="Q201" s="558" t="s">
        <v>3742</v>
      </c>
      <c r="R201" s="550" t="s">
        <v>3712</v>
      </c>
      <c r="S201" s="550" t="s">
        <v>3743</v>
      </c>
      <c r="T201" s="550" t="s">
        <v>3744</v>
      </c>
      <c r="U201" s="558" t="s">
        <v>3696</v>
      </c>
      <c r="V201" s="187" t="s">
        <v>2434</v>
      </c>
      <c r="W201" s="559" t="s">
        <v>3697</v>
      </c>
      <c r="X201" s="559" t="s">
        <v>3698</v>
      </c>
      <c r="Y201" s="558" t="s">
        <v>3662</v>
      </c>
      <c r="Z201" s="558" t="s">
        <v>3662</v>
      </c>
      <c r="AA201" s="558" t="s">
        <v>671</v>
      </c>
      <c r="AB201" s="558" t="s">
        <v>3663</v>
      </c>
      <c r="AC201" s="558" t="s">
        <v>25</v>
      </c>
      <c r="AD201" s="558" t="s">
        <v>3685</v>
      </c>
      <c r="AE201" s="558" t="s">
        <v>3686</v>
      </c>
      <c r="AF201" s="558" t="s">
        <v>83</v>
      </c>
      <c r="AG201" s="552" t="s">
        <v>83</v>
      </c>
      <c r="AH201" s="558" t="s">
        <v>83</v>
      </c>
    </row>
    <row r="202" spans="1:34" ht="13.2">
      <c r="A202" s="554" t="s">
        <v>4174</v>
      </c>
      <c r="B202" s="553" t="s">
        <v>4173</v>
      </c>
      <c r="C202" s="554">
        <v>232</v>
      </c>
      <c r="D202" s="555" t="s">
        <v>4173</v>
      </c>
      <c r="E202" s="554">
        <v>570</v>
      </c>
      <c r="F202" s="556">
        <v>1</v>
      </c>
      <c r="G202" s="556" t="s">
        <v>235</v>
      </c>
      <c r="H202" s="556">
        <v>81250</v>
      </c>
      <c r="I202" s="550" t="s">
        <v>236</v>
      </c>
      <c r="J202" s="550" t="s">
        <v>3650</v>
      </c>
      <c r="K202" s="550" t="s">
        <v>3468</v>
      </c>
      <c r="L202" s="557" t="s">
        <v>3679</v>
      </c>
      <c r="M202" s="558" t="s">
        <v>3652</v>
      </c>
      <c r="O202" s="558" t="s">
        <v>3680</v>
      </c>
      <c r="P202" s="558" t="s">
        <v>3654</v>
      </c>
      <c r="Q202" s="558" t="s">
        <v>3681</v>
      </c>
      <c r="R202" s="558" t="s">
        <v>3682</v>
      </c>
      <c r="S202" s="558" t="s">
        <v>3683</v>
      </c>
      <c r="T202" s="558" t="s">
        <v>3684</v>
      </c>
      <c r="U202" s="558" t="s">
        <v>3659</v>
      </c>
      <c r="V202" s="188" t="s">
        <v>2434</v>
      </c>
      <c r="W202" s="559" t="s">
        <v>3660</v>
      </c>
      <c r="X202" s="559" t="s">
        <v>3661</v>
      </c>
      <c r="Y202" s="558" t="s">
        <v>3662</v>
      </c>
      <c r="Z202" s="558" t="s">
        <v>3662</v>
      </c>
      <c r="AA202" s="558" t="s">
        <v>671</v>
      </c>
      <c r="AB202" s="558" t="s">
        <v>3663</v>
      </c>
      <c r="AC202" s="558" t="s">
        <v>25</v>
      </c>
      <c r="AD202" s="558" t="s">
        <v>3685</v>
      </c>
      <c r="AE202" s="558" t="s">
        <v>3686</v>
      </c>
      <c r="AF202" s="558" t="s">
        <v>83</v>
      </c>
      <c r="AG202" s="552" t="s">
        <v>83</v>
      </c>
      <c r="AH202" s="558" t="s">
        <v>83</v>
      </c>
    </row>
    <row r="203" spans="1:34" ht="13.2">
      <c r="A203" s="554" t="s">
        <v>4176</v>
      </c>
      <c r="B203" s="553" t="s">
        <v>4175</v>
      </c>
      <c r="C203" s="554">
        <v>232</v>
      </c>
      <c r="D203" s="555" t="s">
        <v>4175</v>
      </c>
      <c r="E203" s="554">
        <v>2002</v>
      </c>
      <c r="F203" s="556">
        <v>2</v>
      </c>
      <c r="G203" s="556" t="s">
        <v>235</v>
      </c>
      <c r="H203" s="556">
        <v>81660</v>
      </c>
      <c r="I203" s="550" t="s">
        <v>236</v>
      </c>
      <c r="J203" s="550" t="s">
        <v>3650</v>
      </c>
      <c r="K203" s="550" t="s">
        <v>3468</v>
      </c>
      <c r="L203" s="557" t="s">
        <v>3651</v>
      </c>
      <c r="M203" s="558" t="s">
        <v>3652</v>
      </c>
      <c r="O203" s="558" t="s">
        <v>3653</v>
      </c>
      <c r="P203" s="558" t="s">
        <v>3654</v>
      </c>
      <c r="Q203" s="550" t="s">
        <v>3655</v>
      </c>
      <c r="R203" s="550" t="s">
        <v>3656</v>
      </c>
      <c r="S203" s="550" t="s">
        <v>3657</v>
      </c>
      <c r="T203" s="550" t="s">
        <v>3658</v>
      </c>
      <c r="U203" s="558" t="s">
        <v>3671</v>
      </c>
      <c r="V203" s="191" t="s">
        <v>2907</v>
      </c>
      <c r="W203" s="559" t="s">
        <v>3672</v>
      </c>
      <c r="X203" s="559" t="s">
        <v>3673</v>
      </c>
      <c r="Y203" s="558" t="s">
        <v>3662</v>
      </c>
      <c r="Z203" s="558" t="s">
        <v>3662</v>
      </c>
      <c r="AA203" s="558" t="s">
        <v>671</v>
      </c>
      <c r="AB203" s="558" t="s">
        <v>3663</v>
      </c>
      <c r="AC203" s="558" t="s">
        <v>3664</v>
      </c>
      <c r="AD203" s="558" t="s">
        <v>3665</v>
      </c>
      <c r="AE203" s="558" t="s">
        <v>3666</v>
      </c>
      <c r="AF203" s="558" t="s">
        <v>83</v>
      </c>
      <c r="AG203" s="552" t="s">
        <v>83</v>
      </c>
      <c r="AH203" s="558" t="s">
        <v>83</v>
      </c>
    </row>
    <row r="204" spans="1:34" ht="13.2">
      <c r="A204" s="554" t="s">
        <v>4178</v>
      </c>
      <c r="B204" s="553" t="s">
        <v>4177</v>
      </c>
      <c r="C204" s="554">
        <v>232</v>
      </c>
      <c r="D204" s="555" t="s">
        <v>4177</v>
      </c>
      <c r="E204" s="554">
        <v>185</v>
      </c>
      <c r="F204" s="556">
        <v>1</v>
      </c>
      <c r="G204" s="556" t="s">
        <v>235</v>
      </c>
      <c r="H204" s="556">
        <v>81470</v>
      </c>
      <c r="I204" s="550" t="s">
        <v>236</v>
      </c>
      <c r="J204" s="550" t="s">
        <v>3650</v>
      </c>
      <c r="K204" s="550" t="s">
        <v>3468</v>
      </c>
      <c r="L204" s="557" t="s">
        <v>3651</v>
      </c>
      <c r="M204" s="558" t="s">
        <v>3652</v>
      </c>
      <c r="O204" s="558" t="s">
        <v>3653</v>
      </c>
      <c r="P204" s="558" t="s">
        <v>3654</v>
      </c>
      <c r="Q204" s="550" t="s">
        <v>3655</v>
      </c>
      <c r="R204" s="550" t="s">
        <v>3656</v>
      </c>
      <c r="S204" s="550" t="s">
        <v>3657</v>
      </c>
      <c r="T204" s="550" t="s">
        <v>3658</v>
      </c>
      <c r="U204" s="558" t="s">
        <v>3659</v>
      </c>
      <c r="V204" s="188" t="s">
        <v>2434</v>
      </c>
      <c r="W204" s="559" t="s">
        <v>3660</v>
      </c>
      <c r="X204" s="559" t="s">
        <v>3661</v>
      </c>
      <c r="Y204" s="558" t="s">
        <v>3662</v>
      </c>
      <c r="Z204" s="558" t="s">
        <v>3662</v>
      </c>
      <c r="AA204" s="558" t="s">
        <v>671</v>
      </c>
      <c r="AB204" s="558" t="s">
        <v>3663</v>
      </c>
      <c r="AC204" s="558" t="s">
        <v>3664</v>
      </c>
      <c r="AD204" s="558" t="s">
        <v>3665</v>
      </c>
      <c r="AE204" s="558" t="s">
        <v>3666</v>
      </c>
      <c r="AF204" s="558" t="s">
        <v>83</v>
      </c>
      <c r="AG204" s="552" t="s">
        <v>83</v>
      </c>
      <c r="AH204" s="558" t="s">
        <v>83</v>
      </c>
    </row>
    <row r="205" spans="1:34" ht="13.2">
      <c r="A205" s="554" t="s">
        <v>4180</v>
      </c>
      <c r="B205" s="553" t="s">
        <v>4179</v>
      </c>
      <c r="C205" s="554">
        <v>232</v>
      </c>
      <c r="D205" s="555" t="s">
        <v>4179</v>
      </c>
      <c r="E205" s="554">
        <v>522</v>
      </c>
      <c r="F205" s="556">
        <v>1</v>
      </c>
      <c r="G205" s="556" t="s">
        <v>235</v>
      </c>
      <c r="H205" s="556">
        <v>81140</v>
      </c>
      <c r="I205" s="550" t="s">
        <v>236</v>
      </c>
      <c r="J205" s="550" t="s">
        <v>3650</v>
      </c>
      <c r="K205" s="550" t="s">
        <v>3468</v>
      </c>
      <c r="L205" s="557" t="s">
        <v>3679</v>
      </c>
      <c r="M205" s="558" t="s">
        <v>3652</v>
      </c>
      <c r="O205" s="558" t="s">
        <v>3680</v>
      </c>
      <c r="P205" s="558" t="s">
        <v>3654</v>
      </c>
      <c r="Q205" s="558" t="s">
        <v>3711</v>
      </c>
      <c r="R205" s="550" t="s">
        <v>3712</v>
      </c>
      <c r="S205" s="550" t="s">
        <v>3713</v>
      </c>
      <c r="T205" s="550" t="s">
        <v>3413</v>
      </c>
      <c r="U205" s="558" t="s">
        <v>3696</v>
      </c>
      <c r="V205" s="187" t="s">
        <v>2434</v>
      </c>
      <c r="W205" s="559" t="s">
        <v>3697</v>
      </c>
      <c r="X205" s="559" t="s">
        <v>3698</v>
      </c>
      <c r="Y205" s="558" t="s">
        <v>3662</v>
      </c>
      <c r="Z205" s="558" t="s">
        <v>3662</v>
      </c>
      <c r="AA205" s="558" t="s">
        <v>671</v>
      </c>
      <c r="AB205" s="558" t="s">
        <v>3663</v>
      </c>
      <c r="AC205" s="558" t="s">
        <v>25</v>
      </c>
      <c r="AD205" s="558" t="s">
        <v>3685</v>
      </c>
      <c r="AE205" s="558" t="s">
        <v>3686</v>
      </c>
      <c r="AF205" s="558" t="s">
        <v>83</v>
      </c>
      <c r="AG205" s="552" t="s">
        <v>83</v>
      </c>
      <c r="AH205" s="558" t="s">
        <v>83</v>
      </c>
    </row>
    <row r="206" spans="1:34" ht="13.2">
      <c r="A206" s="554" t="s">
        <v>4182</v>
      </c>
      <c r="B206" s="553" t="s">
        <v>4181</v>
      </c>
      <c r="C206" s="554">
        <v>232</v>
      </c>
      <c r="D206" s="555" t="s">
        <v>4181</v>
      </c>
      <c r="E206" s="554">
        <v>81</v>
      </c>
      <c r="F206" s="556">
        <v>1</v>
      </c>
      <c r="G206" s="556" t="s">
        <v>235</v>
      </c>
      <c r="H206" s="556">
        <v>81440</v>
      </c>
      <c r="I206" s="550" t="s">
        <v>236</v>
      </c>
      <c r="J206" s="550" t="s">
        <v>3650</v>
      </c>
      <c r="K206" s="550" t="s">
        <v>3468</v>
      </c>
      <c r="L206" s="557" t="s">
        <v>3651</v>
      </c>
      <c r="M206" s="558" t="s">
        <v>3652</v>
      </c>
      <c r="O206" s="558" t="s">
        <v>3653</v>
      </c>
      <c r="P206" s="558" t="s">
        <v>3654</v>
      </c>
      <c r="Q206" s="550" t="s">
        <v>3655</v>
      </c>
      <c r="R206" s="550" t="s">
        <v>3656</v>
      </c>
      <c r="S206" s="550" t="s">
        <v>3657</v>
      </c>
      <c r="T206" s="550" t="s">
        <v>3658</v>
      </c>
      <c r="U206" s="558" t="s">
        <v>3659</v>
      </c>
      <c r="V206" s="188" t="s">
        <v>2434</v>
      </c>
      <c r="W206" s="559" t="s">
        <v>3660</v>
      </c>
      <c r="X206" s="559" t="s">
        <v>3661</v>
      </c>
      <c r="Y206" s="558" t="s">
        <v>3662</v>
      </c>
      <c r="Z206" s="558" t="s">
        <v>3662</v>
      </c>
      <c r="AA206" s="558" t="s">
        <v>671</v>
      </c>
      <c r="AB206" s="558" t="s">
        <v>3663</v>
      </c>
      <c r="AC206" s="558" t="s">
        <v>3664</v>
      </c>
      <c r="AD206" s="558" t="s">
        <v>3665</v>
      </c>
      <c r="AE206" s="558" t="s">
        <v>3666</v>
      </c>
      <c r="AF206" s="558" t="s">
        <v>83</v>
      </c>
      <c r="AG206" s="552" t="s">
        <v>83</v>
      </c>
      <c r="AH206" s="558" t="s">
        <v>83</v>
      </c>
    </row>
    <row r="207" spans="1:34" ht="13.2">
      <c r="A207" s="554" t="s">
        <v>4184</v>
      </c>
      <c r="B207" s="553" t="s">
        <v>4183</v>
      </c>
      <c r="C207" s="554">
        <v>232</v>
      </c>
      <c r="D207" s="555" t="s">
        <v>4183</v>
      </c>
      <c r="E207" s="554">
        <v>446</v>
      </c>
      <c r="F207" s="556">
        <v>1</v>
      </c>
      <c r="G207" s="556" t="s">
        <v>235</v>
      </c>
      <c r="H207" s="556">
        <v>81310</v>
      </c>
      <c r="I207" s="550" t="s">
        <v>236</v>
      </c>
      <c r="J207" s="550" t="s">
        <v>3650</v>
      </c>
      <c r="K207" s="550" t="s">
        <v>3468</v>
      </c>
      <c r="L207" s="557" t="s">
        <v>3679</v>
      </c>
      <c r="M207" s="558" t="s">
        <v>3652</v>
      </c>
      <c r="O207" s="558" t="s">
        <v>3680</v>
      </c>
      <c r="P207" s="558" t="s">
        <v>3654</v>
      </c>
      <c r="Q207" s="558" t="s">
        <v>3742</v>
      </c>
      <c r="R207" s="550" t="s">
        <v>3712</v>
      </c>
      <c r="S207" s="550" t="s">
        <v>3743</v>
      </c>
      <c r="T207" s="550" t="s">
        <v>3744</v>
      </c>
      <c r="U207" s="558" t="s">
        <v>3696</v>
      </c>
      <c r="V207" s="561" t="s">
        <v>2434</v>
      </c>
      <c r="W207" s="559" t="s">
        <v>3697</v>
      </c>
      <c r="X207" s="559" t="s">
        <v>3698</v>
      </c>
      <c r="Y207" s="558" t="s">
        <v>3662</v>
      </c>
      <c r="Z207" s="558" t="s">
        <v>3662</v>
      </c>
      <c r="AA207" s="558" t="s">
        <v>671</v>
      </c>
      <c r="AB207" s="558" t="s">
        <v>3663</v>
      </c>
      <c r="AC207" s="558" t="s">
        <v>25</v>
      </c>
      <c r="AD207" s="558" t="s">
        <v>3685</v>
      </c>
      <c r="AE207" s="558" t="s">
        <v>3686</v>
      </c>
      <c r="AF207" s="558" t="s">
        <v>83</v>
      </c>
      <c r="AG207" s="552" t="s">
        <v>83</v>
      </c>
      <c r="AH207" s="558" t="s">
        <v>83</v>
      </c>
    </row>
    <row r="208" spans="1:34" ht="31.2">
      <c r="A208" s="554" t="s">
        <v>4186</v>
      </c>
      <c r="B208" s="553" t="s">
        <v>4185</v>
      </c>
      <c r="C208" s="554">
        <v>232</v>
      </c>
      <c r="D208" s="555" t="s">
        <v>4185</v>
      </c>
      <c r="E208" s="554">
        <v>2737</v>
      </c>
      <c r="F208" s="556">
        <v>2</v>
      </c>
      <c r="G208" s="556" t="s">
        <v>292</v>
      </c>
      <c r="H208" s="556">
        <v>81660</v>
      </c>
      <c r="I208" s="550" t="s">
        <v>293</v>
      </c>
      <c r="J208" s="550" t="s">
        <v>3650</v>
      </c>
      <c r="K208" s="550" t="s">
        <v>3468</v>
      </c>
      <c r="L208" s="557" t="s">
        <v>3651</v>
      </c>
      <c r="M208" s="558" t="s">
        <v>3670</v>
      </c>
      <c r="O208" s="558" t="s">
        <v>3653</v>
      </c>
      <c r="P208" s="558" t="s">
        <v>3654</v>
      </c>
      <c r="Q208" s="550" t="s">
        <v>3655</v>
      </c>
      <c r="R208" s="550" t="s">
        <v>3656</v>
      </c>
      <c r="S208" s="550" t="s">
        <v>3657</v>
      </c>
      <c r="T208" s="550" t="s">
        <v>3658</v>
      </c>
      <c r="U208" s="558" t="s">
        <v>3671</v>
      </c>
      <c r="V208" s="191" t="s">
        <v>2907</v>
      </c>
      <c r="W208" s="559" t="s">
        <v>3672</v>
      </c>
      <c r="X208" s="559" t="s">
        <v>3673</v>
      </c>
      <c r="Y208" s="558" t="s">
        <v>251</v>
      </c>
      <c r="Z208" s="558" t="s">
        <v>251</v>
      </c>
      <c r="AA208" s="558" t="s">
        <v>251</v>
      </c>
      <c r="AB208" s="558" t="s">
        <v>3663</v>
      </c>
      <c r="AC208" s="558" t="s">
        <v>3664</v>
      </c>
      <c r="AD208" s="558" t="s">
        <v>3665</v>
      </c>
      <c r="AE208" s="558" t="s">
        <v>3666</v>
      </c>
      <c r="AF208" s="558" t="s">
        <v>4187</v>
      </c>
      <c r="AG208" s="552" t="s">
        <v>4188</v>
      </c>
      <c r="AH208" s="552" t="s">
        <v>4189</v>
      </c>
    </row>
    <row r="209" spans="1:34" ht="13.2">
      <c r="A209" s="554" t="s">
        <v>4191</v>
      </c>
      <c r="B209" s="553" t="s">
        <v>4190</v>
      </c>
      <c r="C209" s="554">
        <v>232</v>
      </c>
      <c r="D209" s="555" t="s">
        <v>4190</v>
      </c>
      <c r="E209" s="554">
        <v>197</v>
      </c>
      <c r="F209" s="556">
        <v>1</v>
      </c>
      <c r="G209" s="556" t="s">
        <v>235</v>
      </c>
      <c r="H209" s="556">
        <v>81700</v>
      </c>
      <c r="I209" s="550" t="s">
        <v>236</v>
      </c>
      <c r="J209" s="550" t="s">
        <v>3650</v>
      </c>
      <c r="K209" s="550" t="s">
        <v>3468</v>
      </c>
      <c r="L209" s="557" t="s">
        <v>3651</v>
      </c>
      <c r="M209" s="558" t="s">
        <v>3652</v>
      </c>
      <c r="O209" s="558" t="s">
        <v>3653</v>
      </c>
      <c r="P209" s="558" t="s">
        <v>3654</v>
      </c>
      <c r="Q209" s="550" t="s">
        <v>3655</v>
      </c>
      <c r="R209" s="550" t="s">
        <v>3656</v>
      </c>
      <c r="S209" s="550" t="s">
        <v>3657</v>
      </c>
      <c r="T209" s="550" t="s">
        <v>3658</v>
      </c>
      <c r="U209" s="558" t="s">
        <v>3696</v>
      </c>
      <c r="V209" s="187" t="s">
        <v>2434</v>
      </c>
      <c r="W209" s="559" t="s">
        <v>3697</v>
      </c>
      <c r="X209" s="559" t="s">
        <v>3698</v>
      </c>
      <c r="Y209" s="558" t="s">
        <v>3662</v>
      </c>
      <c r="Z209" s="558" t="s">
        <v>3662</v>
      </c>
      <c r="AA209" s="558" t="s">
        <v>671</v>
      </c>
      <c r="AB209" s="558" t="s">
        <v>3663</v>
      </c>
      <c r="AC209" s="558" t="s">
        <v>3664</v>
      </c>
      <c r="AD209" s="558" t="s">
        <v>3665</v>
      </c>
      <c r="AE209" s="558" t="s">
        <v>3666</v>
      </c>
      <c r="AF209" s="558" t="s">
        <v>83</v>
      </c>
      <c r="AG209" s="552" t="s">
        <v>83</v>
      </c>
      <c r="AH209" s="558" t="s">
        <v>83</v>
      </c>
    </row>
    <row r="210" spans="1:34" ht="13.2">
      <c r="A210" s="554" t="s">
        <v>4193</v>
      </c>
      <c r="B210" s="553" t="s">
        <v>4192</v>
      </c>
      <c r="C210" s="554">
        <v>232</v>
      </c>
      <c r="D210" s="555" t="s">
        <v>4192</v>
      </c>
      <c r="E210" s="554">
        <v>386</v>
      </c>
      <c r="F210" s="556">
        <v>1</v>
      </c>
      <c r="G210" s="556" t="s">
        <v>235</v>
      </c>
      <c r="H210" s="556">
        <v>81120</v>
      </c>
      <c r="I210" s="550" t="s">
        <v>236</v>
      </c>
      <c r="J210" s="550" t="s">
        <v>3650</v>
      </c>
      <c r="K210" s="550" t="s">
        <v>3468</v>
      </c>
      <c r="L210" s="557" t="s">
        <v>3679</v>
      </c>
      <c r="M210" s="558" t="s">
        <v>3652</v>
      </c>
      <c r="O210" s="558" t="s">
        <v>3680</v>
      </c>
      <c r="P210" s="558" t="s">
        <v>3654</v>
      </c>
      <c r="Q210" s="558" t="s">
        <v>3681</v>
      </c>
      <c r="R210" s="558" t="s">
        <v>3682</v>
      </c>
      <c r="S210" s="558" t="s">
        <v>3683</v>
      </c>
      <c r="T210" s="558" t="s">
        <v>3684</v>
      </c>
      <c r="U210" s="558" t="s">
        <v>3659</v>
      </c>
      <c r="V210" s="188" t="s">
        <v>2434</v>
      </c>
      <c r="W210" s="559" t="s">
        <v>3660</v>
      </c>
      <c r="X210" s="559" t="s">
        <v>3661</v>
      </c>
      <c r="Y210" s="558" t="s">
        <v>3662</v>
      </c>
      <c r="Z210" s="558" t="s">
        <v>3662</v>
      </c>
      <c r="AA210" s="558" t="s">
        <v>671</v>
      </c>
      <c r="AB210" s="558" t="s">
        <v>3663</v>
      </c>
      <c r="AC210" s="558" t="s">
        <v>25</v>
      </c>
      <c r="AD210" s="558" t="s">
        <v>3685</v>
      </c>
      <c r="AE210" s="558" t="s">
        <v>3686</v>
      </c>
      <c r="AF210" s="558" t="s">
        <v>83</v>
      </c>
      <c r="AG210" s="552" t="s">
        <v>83</v>
      </c>
      <c r="AH210" s="558" t="s">
        <v>83</v>
      </c>
    </row>
    <row r="211" spans="1:34" ht="13.2">
      <c r="A211" s="554" t="s">
        <v>4195</v>
      </c>
      <c r="B211" s="553" t="s">
        <v>4194</v>
      </c>
      <c r="C211" s="554">
        <v>232</v>
      </c>
      <c r="D211" s="555" t="s">
        <v>4194</v>
      </c>
      <c r="E211" s="554">
        <v>119</v>
      </c>
      <c r="F211" s="556">
        <v>1</v>
      </c>
      <c r="G211" s="556" t="s">
        <v>235</v>
      </c>
      <c r="H211" s="556">
        <v>81220</v>
      </c>
      <c r="I211" s="550" t="s">
        <v>236</v>
      </c>
      <c r="J211" s="550" t="s">
        <v>3650</v>
      </c>
      <c r="K211" s="550" t="s">
        <v>3468</v>
      </c>
      <c r="L211" s="557" t="s">
        <v>3651</v>
      </c>
      <c r="M211" s="558" t="s">
        <v>3652</v>
      </c>
      <c r="O211" s="558" t="s">
        <v>3653</v>
      </c>
      <c r="P211" s="558" t="s">
        <v>3654</v>
      </c>
      <c r="Q211" s="550" t="s">
        <v>3655</v>
      </c>
      <c r="R211" s="550" t="s">
        <v>3656</v>
      </c>
      <c r="S211" s="550" t="s">
        <v>3657</v>
      </c>
      <c r="T211" s="550" t="s">
        <v>3658</v>
      </c>
      <c r="U211" s="558" t="s">
        <v>3659</v>
      </c>
      <c r="V211" s="560" t="s">
        <v>2434</v>
      </c>
      <c r="W211" s="559" t="s">
        <v>3660</v>
      </c>
      <c r="X211" s="559" t="s">
        <v>3661</v>
      </c>
      <c r="Y211" s="558" t="s">
        <v>3662</v>
      </c>
      <c r="Z211" s="558" t="s">
        <v>3662</v>
      </c>
      <c r="AA211" s="558" t="s">
        <v>671</v>
      </c>
      <c r="AB211" s="558" t="s">
        <v>3663</v>
      </c>
      <c r="AC211" s="558" t="s">
        <v>3664</v>
      </c>
      <c r="AD211" s="558" t="s">
        <v>3665</v>
      </c>
      <c r="AE211" s="558" t="s">
        <v>3666</v>
      </c>
      <c r="AF211" s="558" t="s">
        <v>83</v>
      </c>
      <c r="AG211" s="552" t="s">
        <v>83</v>
      </c>
      <c r="AH211" s="558" t="s">
        <v>83</v>
      </c>
    </row>
    <row r="212" spans="1:34" ht="13.2">
      <c r="A212" s="554" t="s">
        <v>4197</v>
      </c>
      <c r="B212" s="553" t="s">
        <v>4196</v>
      </c>
      <c r="C212" s="554">
        <v>232</v>
      </c>
      <c r="D212" s="555" t="s">
        <v>4196</v>
      </c>
      <c r="E212" s="554">
        <v>79</v>
      </c>
      <c r="F212" s="556">
        <v>1</v>
      </c>
      <c r="G212" s="556" t="s">
        <v>235</v>
      </c>
      <c r="H212" s="556">
        <v>81500</v>
      </c>
      <c r="I212" s="550" t="s">
        <v>236</v>
      </c>
      <c r="J212" s="550" t="s">
        <v>3650</v>
      </c>
      <c r="K212" s="550" t="s">
        <v>3468</v>
      </c>
      <c r="L212" s="557" t="s">
        <v>3651</v>
      </c>
      <c r="M212" s="558" t="s">
        <v>3652</v>
      </c>
      <c r="O212" s="558" t="s">
        <v>3653</v>
      </c>
      <c r="P212" s="558" t="s">
        <v>3654</v>
      </c>
      <c r="Q212" s="550" t="s">
        <v>3655</v>
      </c>
      <c r="R212" s="550" t="s">
        <v>3656</v>
      </c>
      <c r="S212" s="550" t="s">
        <v>3657</v>
      </c>
      <c r="T212" s="550" t="s">
        <v>3658</v>
      </c>
      <c r="U212" s="558" t="s">
        <v>3659</v>
      </c>
      <c r="V212" s="188" t="s">
        <v>2434</v>
      </c>
      <c r="W212" s="559" t="s">
        <v>3660</v>
      </c>
      <c r="X212" s="559" t="s">
        <v>3661</v>
      </c>
      <c r="Y212" s="558" t="s">
        <v>3662</v>
      </c>
      <c r="Z212" s="558" t="s">
        <v>3662</v>
      </c>
      <c r="AA212" s="558" t="s">
        <v>671</v>
      </c>
      <c r="AB212" s="558" t="s">
        <v>3663</v>
      </c>
      <c r="AC212" s="558" t="s">
        <v>3664</v>
      </c>
      <c r="AD212" s="558" t="s">
        <v>3665</v>
      </c>
      <c r="AE212" s="558" t="s">
        <v>3666</v>
      </c>
      <c r="AF212" s="558" t="s">
        <v>83</v>
      </c>
      <c r="AG212" s="552" t="s">
        <v>83</v>
      </c>
      <c r="AH212" s="558" t="s">
        <v>83</v>
      </c>
    </row>
    <row r="213" spans="1:34" ht="13.2">
      <c r="A213" s="554" t="s">
        <v>4199</v>
      </c>
      <c r="B213" s="553" t="s">
        <v>4198</v>
      </c>
      <c r="C213" s="554">
        <v>232</v>
      </c>
      <c r="D213" s="555" t="s">
        <v>4198</v>
      </c>
      <c r="E213" s="554">
        <v>104</v>
      </c>
      <c r="F213" s="556">
        <v>1</v>
      </c>
      <c r="G213" s="556" t="s">
        <v>235</v>
      </c>
      <c r="H213" s="556">
        <v>81470</v>
      </c>
      <c r="I213" s="550" t="s">
        <v>236</v>
      </c>
      <c r="J213" s="550" t="s">
        <v>3650</v>
      </c>
      <c r="K213" s="550" t="s">
        <v>3468</v>
      </c>
      <c r="L213" s="557" t="s">
        <v>3651</v>
      </c>
      <c r="M213" s="558" t="s">
        <v>3652</v>
      </c>
      <c r="O213" s="558" t="s">
        <v>3653</v>
      </c>
      <c r="P213" s="558" t="s">
        <v>3654</v>
      </c>
      <c r="Q213" s="550" t="s">
        <v>3655</v>
      </c>
      <c r="R213" s="550" t="s">
        <v>3656</v>
      </c>
      <c r="S213" s="550" t="s">
        <v>3657</v>
      </c>
      <c r="T213" s="550" t="s">
        <v>3658</v>
      </c>
      <c r="U213" s="558" t="s">
        <v>3696</v>
      </c>
      <c r="V213" s="187" t="s">
        <v>2434</v>
      </c>
      <c r="W213" s="559" t="s">
        <v>3697</v>
      </c>
      <c r="X213" s="559" t="s">
        <v>3698</v>
      </c>
      <c r="Y213" s="558" t="s">
        <v>3662</v>
      </c>
      <c r="Z213" s="558" t="s">
        <v>3662</v>
      </c>
      <c r="AA213" s="558" t="s">
        <v>671</v>
      </c>
      <c r="AB213" s="558" t="s">
        <v>3663</v>
      </c>
      <c r="AC213" s="558" t="s">
        <v>3664</v>
      </c>
      <c r="AD213" s="558" t="s">
        <v>3665</v>
      </c>
      <c r="AE213" s="558" t="s">
        <v>3666</v>
      </c>
      <c r="AF213" s="558" t="s">
        <v>83</v>
      </c>
      <c r="AG213" s="552" t="s">
        <v>83</v>
      </c>
      <c r="AH213" s="558" t="s">
        <v>83</v>
      </c>
    </row>
    <row r="214" spans="1:34" ht="13.2">
      <c r="A214" s="554" t="s">
        <v>4201</v>
      </c>
      <c r="B214" s="553" t="s">
        <v>4200</v>
      </c>
      <c r="C214" s="554">
        <v>232</v>
      </c>
      <c r="D214" s="555" t="s">
        <v>4200</v>
      </c>
      <c r="E214" s="554">
        <v>489</v>
      </c>
      <c r="F214" s="556">
        <v>1</v>
      </c>
      <c r="G214" s="556" t="s">
        <v>235</v>
      </c>
      <c r="H214" s="556">
        <v>81390</v>
      </c>
      <c r="I214" s="550" t="s">
        <v>236</v>
      </c>
      <c r="J214" s="550" t="s">
        <v>3650</v>
      </c>
      <c r="K214" s="550" t="s">
        <v>3468</v>
      </c>
      <c r="L214" s="557" t="s">
        <v>3679</v>
      </c>
      <c r="M214" s="558" t="s">
        <v>3652</v>
      </c>
      <c r="O214" s="558" t="s">
        <v>3680</v>
      </c>
      <c r="P214" s="558" t="s">
        <v>3654</v>
      </c>
      <c r="Q214" s="558" t="s">
        <v>3742</v>
      </c>
      <c r="R214" s="550" t="s">
        <v>3712</v>
      </c>
      <c r="S214" s="550" t="s">
        <v>3743</v>
      </c>
      <c r="T214" s="550" t="s">
        <v>3744</v>
      </c>
      <c r="U214" s="558" t="s">
        <v>3696</v>
      </c>
      <c r="V214" s="187" t="s">
        <v>2434</v>
      </c>
      <c r="W214" s="559" t="s">
        <v>3697</v>
      </c>
      <c r="X214" s="559" t="s">
        <v>3698</v>
      </c>
      <c r="Y214" s="558" t="s">
        <v>3662</v>
      </c>
      <c r="Z214" s="558" t="s">
        <v>3662</v>
      </c>
      <c r="AA214" s="558" t="s">
        <v>671</v>
      </c>
      <c r="AB214" s="558" t="s">
        <v>3663</v>
      </c>
      <c r="AC214" s="558" t="s">
        <v>25</v>
      </c>
      <c r="AD214" s="558" t="s">
        <v>3685</v>
      </c>
      <c r="AE214" s="558" t="s">
        <v>3686</v>
      </c>
      <c r="AF214" s="558" t="s">
        <v>83</v>
      </c>
      <c r="AG214" s="552" t="s">
        <v>83</v>
      </c>
      <c r="AH214" s="558" t="s">
        <v>83</v>
      </c>
    </row>
    <row r="215" spans="1:34" ht="13.2">
      <c r="A215" s="554" t="s">
        <v>4203</v>
      </c>
      <c r="B215" s="553" t="s">
        <v>4202</v>
      </c>
      <c r="C215" s="554">
        <v>232</v>
      </c>
      <c r="D215" s="555" t="s">
        <v>4202</v>
      </c>
      <c r="E215" s="554">
        <v>209</v>
      </c>
      <c r="F215" s="556">
        <v>1</v>
      </c>
      <c r="G215" s="556" t="s">
        <v>235</v>
      </c>
      <c r="H215" s="556">
        <v>81440</v>
      </c>
      <c r="I215" s="550" t="s">
        <v>236</v>
      </c>
      <c r="J215" s="550" t="s">
        <v>3650</v>
      </c>
      <c r="K215" s="550" t="s">
        <v>3468</v>
      </c>
      <c r="L215" s="557" t="s">
        <v>3679</v>
      </c>
      <c r="M215" s="558" t="s">
        <v>3652</v>
      </c>
      <c r="O215" s="558" t="s">
        <v>3680</v>
      </c>
      <c r="P215" s="558" t="s">
        <v>3654</v>
      </c>
      <c r="Q215" s="558" t="s">
        <v>3742</v>
      </c>
      <c r="R215" s="550" t="s">
        <v>3712</v>
      </c>
      <c r="S215" s="550" t="s">
        <v>3743</v>
      </c>
      <c r="T215" s="550" t="s">
        <v>3744</v>
      </c>
      <c r="U215" s="558" t="s">
        <v>3659</v>
      </c>
      <c r="V215" s="560" t="s">
        <v>2434</v>
      </c>
      <c r="W215" s="559" t="s">
        <v>3660</v>
      </c>
      <c r="X215" s="559" t="s">
        <v>3661</v>
      </c>
      <c r="Y215" s="558" t="s">
        <v>3662</v>
      </c>
      <c r="Z215" s="558" t="s">
        <v>3662</v>
      </c>
      <c r="AA215" s="558" t="s">
        <v>671</v>
      </c>
      <c r="AB215" s="558" t="s">
        <v>3663</v>
      </c>
      <c r="AC215" s="558" t="s">
        <v>3664</v>
      </c>
      <c r="AD215" s="558" t="s">
        <v>3665</v>
      </c>
      <c r="AE215" s="558" t="s">
        <v>3666</v>
      </c>
      <c r="AF215" s="558" t="s">
        <v>83</v>
      </c>
      <c r="AG215" s="552" t="s">
        <v>83</v>
      </c>
      <c r="AH215" s="558" t="s">
        <v>83</v>
      </c>
    </row>
    <row r="216" spans="1:34" ht="13.2">
      <c r="A216" s="554" t="s">
        <v>4205</v>
      </c>
      <c r="B216" s="553" t="s">
        <v>4204</v>
      </c>
      <c r="C216" s="554">
        <v>232</v>
      </c>
      <c r="D216" s="555" t="s">
        <v>4204</v>
      </c>
      <c r="E216" s="554">
        <v>495</v>
      </c>
      <c r="F216" s="556">
        <v>1</v>
      </c>
      <c r="G216" s="556" t="s">
        <v>235</v>
      </c>
      <c r="H216" s="556">
        <v>81140</v>
      </c>
      <c r="I216" s="550" t="s">
        <v>236</v>
      </c>
      <c r="J216" s="550" t="s">
        <v>3650</v>
      </c>
      <c r="K216" s="550" t="s">
        <v>3468</v>
      </c>
      <c r="L216" s="557" t="s">
        <v>3679</v>
      </c>
      <c r="M216" s="558" t="s">
        <v>3652</v>
      </c>
      <c r="O216" s="558" t="s">
        <v>3680</v>
      </c>
      <c r="P216" s="558" t="s">
        <v>3654</v>
      </c>
      <c r="Q216" s="558" t="s">
        <v>3711</v>
      </c>
      <c r="R216" s="550" t="s">
        <v>3712</v>
      </c>
      <c r="S216" s="550" t="s">
        <v>3713</v>
      </c>
      <c r="T216" s="550" t="s">
        <v>3413</v>
      </c>
      <c r="U216" s="558" t="s">
        <v>3696</v>
      </c>
      <c r="V216" s="561" t="s">
        <v>2434</v>
      </c>
      <c r="W216" s="559" t="s">
        <v>3697</v>
      </c>
      <c r="X216" s="559" t="s">
        <v>3698</v>
      </c>
      <c r="Y216" s="558" t="s">
        <v>3662</v>
      </c>
      <c r="Z216" s="558" t="s">
        <v>3662</v>
      </c>
      <c r="AA216" s="558" t="s">
        <v>671</v>
      </c>
      <c r="AB216" s="558" t="s">
        <v>3663</v>
      </c>
      <c r="AC216" s="558" t="s">
        <v>25</v>
      </c>
      <c r="AD216" s="558" t="s">
        <v>3685</v>
      </c>
      <c r="AE216" s="558" t="s">
        <v>3686</v>
      </c>
      <c r="AF216" s="558" t="s">
        <v>83</v>
      </c>
      <c r="AG216" s="552" t="s">
        <v>83</v>
      </c>
      <c r="AH216" s="558" t="s">
        <v>83</v>
      </c>
    </row>
    <row r="217" spans="1:34" ht="21">
      <c r="A217" s="554" t="s">
        <v>4207</v>
      </c>
      <c r="B217" s="553" t="s">
        <v>4206</v>
      </c>
      <c r="C217" s="554">
        <v>232</v>
      </c>
      <c r="D217" s="555" t="s">
        <v>4206</v>
      </c>
      <c r="E217" s="554">
        <v>3190</v>
      </c>
      <c r="F217" s="556">
        <v>2</v>
      </c>
      <c r="G217" s="556" t="s">
        <v>292</v>
      </c>
      <c r="H217" s="556">
        <v>81990</v>
      </c>
      <c r="I217" s="550" t="s">
        <v>293</v>
      </c>
      <c r="J217" s="550" t="s">
        <v>3650</v>
      </c>
      <c r="K217" s="550" t="s">
        <v>3468</v>
      </c>
      <c r="L217" s="557" t="s">
        <v>3679</v>
      </c>
      <c r="M217" s="558" t="s">
        <v>3670</v>
      </c>
      <c r="O217" s="558" t="s">
        <v>3680</v>
      </c>
      <c r="P217" s="558" t="s">
        <v>3654</v>
      </c>
      <c r="Q217" s="558" t="s">
        <v>3681</v>
      </c>
      <c r="R217" s="558" t="s">
        <v>3682</v>
      </c>
      <c r="S217" s="558" t="s">
        <v>3683</v>
      </c>
      <c r="T217" s="558" t="s">
        <v>3684</v>
      </c>
      <c r="U217" s="558" t="s">
        <v>3696</v>
      </c>
      <c r="V217" s="187" t="s">
        <v>2434</v>
      </c>
      <c r="W217" s="559" t="s">
        <v>3697</v>
      </c>
      <c r="X217" s="559" t="s">
        <v>3698</v>
      </c>
      <c r="Y217" s="558" t="s">
        <v>251</v>
      </c>
      <c r="Z217" s="558" t="s">
        <v>251</v>
      </c>
      <c r="AA217" s="558" t="s">
        <v>251</v>
      </c>
      <c r="AB217" s="558" t="s">
        <v>3663</v>
      </c>
      <c r="AC217" s="558" t="s">
        <v>25</v>
      </c>
      <c r="AD217" s="558" t="s">
        <v>3685</v>
      </c>
      <c r="AE217" s="558" t="s">
        <v>3686</v>
      </c>
      <c r="AF217" s="558" t="s">
        <v>4208</v>
      </c>
      <c r="AG217" s="552" t="s">
        <v>4209</v>
      </c>
      <c r="AH217" s="552" t="s">
        <v>4210</v>
      </c>
    </row>
    <row r="218" spans="1:34" ht="13.2">
      <c r="A218" s="554" t="s">
        <v>4212</v>
      </c>
      <c r="B218" s="553" t="s">
        <v>4211</v>
      </c>
      <c r="C218" s="554">
        <v>232</v>
      </c>
      <c r="D218" s="555" t="s">
        <v>4211</v>
      </c>
      <c r="E218" s="554">
        <v>2792</v>
      </c>
      <c r="F218" s="556">
        <v>1</v>
      </c>
      <c r="G218" s="556" t="s">
        <v>235</v>
      </c>
      <c r="H218" s="556">
        <v>81700</v>
      </c>
      <c r="I218" s="550" t="s">
        <v>236</v>
      </c>
      <c r="J218" s="550" t="s">
        <v>3650</v>
      </c>
      <c r="K218" s="550" t="s">
        <v>3468</v>
      </c>
      <c r="L218" s="557" t="s">
        <v>3651</v>
      </c>
      <c r="M218" s="558" t="s">
        <v>3652</v>
      </c>
      <c r="O218" s="558" t="s">
        <v>3653</v>
      </c>
      <c r="P218" s="558" t="s">
        <v>3654</v>
      </c>
      <c r="Q218" s="550" t="s">
        <v>3655</v>
      </c>
      <c r="R218" s="550" t="s">
        <v>3656</v>
      </c>
      <c r="S218" s="550" t="s">
        <v>3657</v>
      </c>
      <c r="T218" s="550" t="s">
        <v>3658</v>
      </c>
      <c r="U218" s="558" t="s">
        <v>3659</v>
      </c>
      <c r="V218" s="188" t="s">
        <v>2434</v>
      </c>
      <c r="W218" s="559" t="s">
        <v>3660</v>
      </c>
      <c r="X218" s="559" t="s">
        <v>3661</v>
      </c>
      <c r="Y218" s="558" t="s">
        <v>3662</v>
      </c>
      <c r="Z218" s="558" t="s">
        <v>3662</v>
      </c>
      <c r="AA218" s="558" t="s">
        <v>671</v>
      </c>
      <c r="AB218" s="558" t="s">
        <v>3663</v>
      </c>
      <c r="AC218" s="558" t="s">
        <v>3664</v>
      </c>
      <c r="AD218" s="558" t="s">
        <v>3665</v>
      </c>
      <c r="AE218" s="558" t="s">
        <v>3666</v>
      </c>
      <c r="AF218" s="558" t="s">
        <v>83</v>
      </c>
      <c r="AG218" s="552" t="s">
        <v>83</v>
      </c>
      <c r="AH218" s="558" t="s">
        <v>83</v>
      </c>
    </row>
    <row r="219" spans="1:34" ht="21">
      <c r="A219" s="554" t="s">
        <v>4214</v>
      </c>
      <c r="B219" s="553" t="s">
        <v>4213</v>
      </c>
      <c r="C219" s="554">
        <v>232</v>
      </c>
      <c r="D219" s="555" t="s">
        <v>4213</v>
      </c>
      <c r="E219" s="554">
        <v>4788</v>
      </c>
      <c r="F219" s="556">
        <v>1</v>
      </c>
      <c r="G219" s="556" t="s">
        <v>292</v>
      </c>
      <c r="H219" s="556">
        <v>81800</v>
      </c>
      <c r="I219" s="550" t="s">
        <v>293</v>
      </c>
      <c r="J219" s="550" t="s">
        <v>3650</v>
      </c>
      <c r="K219" s="550" t="s">
        <v>3468</v>
      </c>
      <c r="L219" s="557" t="s">
        <v>3679</v>
      </c>
      <c r="M219" s="558" t="s">
        <v>3670</v>
      </c>
      <c r="O219" s="558" t="s">
        <v>3680</v>
      </c>
      <c r="P219" s="558" t="s">
        <v>3654</v>
      </c>
      <c r="Q219" s="558" t="s">
        <v>3711</v>
      </c>
      <c r="R219" s="550" t="s">
        <v>3712</v>
      </c>
      <c r="S219" s="550" t="s">
        <v>3713</v>
      </c>
      <c r="T219" s="550" t="s">
        <v>3413</v>
      </c>
      <c r="U219" s="558" t="s">
        <v>3696</v>
      </c>
      <c r="V219" s="187" t="s">
        <v>2434</v>
      </c>
      <c r="W219" s="559" t="s">
        <v>3697</v>
      </c>
      <c r="X219" s="559" t="s">
        <v>3698</v>
      </c>
      <c r="Y219" s="558" t="s">
        <v>251</v>
      </c>
      <c r="Z219" s="558" t="s">
        <v>251</v>
      </c>
      <c r="AA219" s="558" t="s">
        <v>251</v>
      </c>
      <c r="AB219" s="558" t="s">
        <v>3663</v>
      </c>
      <c r="AC219" s="558" t="s">
        <v>25</v>
      </c>
      <c r="AD219" s="558" t="s">
        <v>3685</v>
      </c>
      <c r="AE219" s="558" t="s">
        <v>3686</v>
      </c>
      <c r="AF219" s="558" t="s">
        <v>4215</v>
      </c>
      <c r="AG219" s="552" t="s">
        <v>4216</v>
      </c>
      <c r="AH219" s="552" t="s">
        <v>4217</v>
      </c>
    </row>
    <row r="220" spans="1:34" ht="13.2">
      <c r="A220" s="554" t="s">
        <v>4219</v>
      </c>
      <c r="B220" s="553" t="s">
        <v>4218</v>
      </c>
      <c r="C220" s="554">
        <v>232</v>
      </c>
      <c r="D220" s="555" t="s">
        <v>4218</v>
      </c>
      <c r="E220" s="554">
        <v>295</v>
      </c>
      <c r="F220" s="556">
        <v>1</v>
      </c>
      <c r="G220" s="556" t="s">
        <v>235</v>
      </c>
      <c r="H220" s="556">
        <v>81330</v>
      </c>
      <c r="I220" s="550" t="s">
        <v>236</v>
      </c>
      <c r="J220" s="550" t="s">
        <v>3650</v>
      </c>
      <c r="K220" s="550" t="s">
        <v>3468</v>
      </c>
      <c r="L220" s="557" t="s">
        <v>3679</v>
      </c>
      <c r="M220" s="558" t="s">
        <v>3652</v>
      </c>
      <c r="O220" s="558" t="s">
        <v>3680</v>
      </c>
      <c r="P220" s="558" t="s">
        <v>3654</v>
      </c>
      <c r="Q220" s="558" t="s">
        <v>3681</v>
      </c>
      <c r="R220" s="558" t="s">
        <v>3682</v>
      </c>
      <c r="S220" s="558" t="s">
        <v>3683</v>
      </c>
      <c r="T220" s="558" t="s">
        <v>3684</v>
      </c>
      <c r="U220" s="558" t="s">
        <v>3659</v>
      </c>
      <c r="V220" s="188" t="s">
        <v>2434</v>
      </c>
      <c r="W220" s="559" t="s">
        <v>3660</v>
      </c>
      <c r="X220" s="559" t="s">
        <v>3661</v>
      </c>
      <c r="Y220" s="558" t="s">
        <v>3662</v>
      </c>
      <c r="Z220" s="558" t="s">
        <v>3662</v>
      </c>
      <c r="AA220" s="558" t="s">
        <v>671</v>
      </c>
      <c r="AB220" s="558" t="s">
        <v>3663</v>
      </c>
      <c r="AC220" s="558" t="s">
        <v>25</v>
      </c>
      <c r="AD220" s="558" t="s">
        <v>3685</v>
      </c>
      <c r="AE220" s="558" t="s">
        <v>3686</v>
      </c>
      <c r="AF220" s="558" t="s">
        <v>83</v>
      </c>
      <c r="AG220" s="552" t="s">
        <v>83</v>
      </c>
      <c r="AH220" s="558" t="s">
        <v>83</v>
      </c>
    </row>
    <row r="221" spans="1:34" ht="31.8" thickBot="1">
      <c r="A221" s="554" t="s">
        <v>3251</v>
      </c>
      <c r="B221" s="553" t="s">
        <v>4220</v>
      </c>
      <c r="C221" s="554">
        <v>232</v>
      </c>
      <c r="D221" s="555" t="s">
        <v>4220</v>
      </c>
      <c r="E221" s="554">
        <v>2850</v>
      </c>
      <c r="F221" s="556">
        <v>1</v>
      </c>
      <c r="G221" s="556" t="s">
        <v>292</v>
      </c>
      <c r="H221" s="556">
        <v>81120</v>
      </c>
      <c r="I221" s="550" t="s">
        <v>293</v>
      </c>
      <c r="J221" s="550" t="s">
        <v>3650</v>
      </c>
      <c r="K221" s="550" t="s">
        <v>3468</v>
      </c>
      <c r="L221" s="557" t="s">
        <v>3679</v>
      </c>
      <c r="M221" s="558" t="s">
        <v>3670</v>
      </c>
      <c r="O221" s="558" t="s">
        <v>3680</v>
      </c>
      <c r="P221" s="558" t="s">
        <v>3654</v>
      </c>
      <c r="Q221" s="558" t="s">
        <v>3742</v>
      </c>
      <c r="R221" s="550" t="s">
        <v>3712</v>
      </c>
      <c r="S221" s="550" t="s">
        <v>3743</v>
      </c>
      <c r="T221" s="550" t="s">
        <v>3744</v>
      </c>
      <c r="U221" s="558" t="s">
        <v>3659</v>
      </c>
      <c r="V221" s="188" t="s">
        <v>2434</v>
      </c>
      <c r="W221" s="559" t="s">
        <v>3660</v>
      </c>
      <c r="X221" s="559" t="s">
        <v>3661</v>
      </c>
      <c r="Y221" s="558" t="s">
        <v>251</v>
      </c>
      <c r="Z221" s="558" t="s">
        <v>251</v>
      </c>
      <c r="AA221" s="558" t="s">
        <v>251</v>
      </c>
      <c r="AB221" s="558" t="s">
        <v>3663</v>
      </c>
      <c r="AC221" s="558" t="s">
        <v>25</v>
      </c>
      <c r="AD221" s="558" t="s">
        <v>3685</v>
      </c>
      <c r="AE221" s="558" t="s">
        <v>3686</v>
      </c>
      <c r="AF221" s="558" t="s">
        <v>4221</v>
      </c>
      <c r="AG221" s="552" t="s">
        <v>4222</v>
      </c>
      <c r="AH221" s="552" t="s">
        <v>4223</v>
      </c>
    </row>
    <row r="222" spans="1:34" ht="13.2">
      <c r="A222" s="554" t="s">
        <v>4028</v>
      </c>
      <c r="B222" s="553" t="s">
        <v>4027</v>
      </c>
      <c r="C222" s="554">
        <v>232</v>
      </c>
      <c r="D222" s="555" t="s">
        <v>4027</v>
      </c>
      <c r="E222" s="554">
        <v>40</v>
      </c>
      <c r="F222" s="556">
        <v>1</v>
      </c>
      <c r="G222" s="556" t="s">
        <v>235</v>
      </c>
      <c r="H222" s="556">
        <v>81240</v>
      </c>
      <c r="I222" s="550" t="s">
        <v>236</v>
      </c>
      <c r="J222" s="550" t="s">
        <v>3650</v>
      </c>
      <c r="K222" s="550" t="s">
        <v>3468</v>
      </c>
      <c r="L222" s="557" t="s">
        <v>3651</v>
      </c>
      <c r="M222" s="558" t="s">
        <v>3652</v>
      </c>
      <c r="O222" s="558" t="s">
        <v>3653</v>
      </c>
      <c r="P222" s="558" t="s">
        <v>3654</v>
      </c>
      <c r="Q222" s="550" t="s">
        <v>3655</v>
      </c>
      <c r="R222" s="550" t="s">
        <v>3656</v>
      </c>
      <c r="S222" s="550" t="s">
        <v>3657</v>
      </c>
      <c r="T222" s="550" t="s">
        <v>3658</v>
      </c>
      <c r="U222" s="558" t="s">
        <v>3671</v>
      </c>
      <c r="V222" s="571" t="s">
        <v>2907</v>
      </c>
      <c r="W222" s="559" t="s">
        <v>3672</v>
      </c>
      <c r="X222" s="559" t="s">
        <v>3673</v>
      </c>
      <c r="Y222" s="558" t="s">
        <v>3662</v>
      </c>
      <c r="Z222" s="558" t="s">
        <v>3662</v>
      </c>
      <c r="AA222" s="558" t="s">
        <v>671</v>
      </c>
      <c r="AB222" s="558" t="s">
        <v>3663</v>
      </c>
      <c r="AC222" s="558" t="s">
        <v>3664</v>
      </c>
      <c r="AD222" s="558" t="s">
        <v>3665</v>
      </c>
      <c r="AE222" s="558" t="s">
        <v>3666</v>
      </c>
      <c r="AF222" s="558" t="s">
        <v>83</v>
      </c>
      <c r="AG222" s="552" t="s">
        <v>83</v>
      </c>
      <c r="AH222" s="558" t="s">
        <v>83</v>
      </c>
    </row>
    <row r="223" spans="1:34" ht="13.2">
      <c r="A223" s="554" t="s">
        <v>4030</v>
      </c>
      <c r="B223" s="553" t="s">
        <v>4029</v>
      </c>
      <c r="C223" s="554">
        <v>232</v>
      </c>
      <c r="D223" s="555" t="s">
        <v>4029</v>
      </c>
      <c r="E223" s="554">
        <v>130</v>
      </c>
      <c r="F223" s="556">
        <v>1</v>
      </c>
      <c r="G223" s="556" t="s">
        <v>235</v>
      </c>
      <c r="H223" s="556">
        <v>81170</v>
      </c>
      <c r="I223" s="550" t="s">
        <v>236</v>
      </c>
      <c r="J223" s="550" t="s">
        <v>3650</v>
      </c>
      <c r="K223" s="550" t="s">
        <v>3468</v>
      </c>
      <c r="L223" s="557" t="s">
        <v>3679</v>
      </c>
      <c r="M223" s="558" t="s">
        <v>3652</v>
      </c>
      <c r="O223" s="558" t="s">
        <v>3680</v>
      </c>
      <c r="P223" s="558" t="s">
        <v>3654</v>
      </c>
      <c r="Q223" s="558" t="s">
        <v>3711</v>
      </c>
      <c r="R223" s="550" t="s">
        <v>3712</v>
      </c>
      <c r="S223" s="550" t="s">
        <v>3713</v>
      </c>
      <c r="T223" s="550" t="s">
        <v>3413</v>
      </c>
      <c r="U223" s="558" t="s">
        <v>3696</v>
      </c>
      <c r="V223" s="187" t="s">
        <v>2434</v>
      </c>
      <c r="W223" s="559" t="s">
        <v>3697</v>
      </c>
      <c r="X223" s="559" t="s">
        <v>3698</v>
      </c>
      <c r="Y223" s="558" t="s">
        <v>3662</v>
      </c>
      <c r="Z223" s="558" t="s">
        <v>3662</v>
      </c>
      <c r="AA223" s="558" t="s">
        <v>671</v>
      </c>
      <c r="AB223" s="558" t="s">
        <v>3663</v>
      </c>
      <c r="AC223" s="558" t="s">
        <v>25</v>
      </c>
      <c r="AD223" s="558" t="s">
        <v>3685</v>
      </c>
      <c r="AE223" s="558" t="s">
        <v>3686</v>
      </c>
      <c r="AF223" s="558" t="s">
        <v>83</v>
      </c>
      <c r="AG223" s="552" t="s">
        <v>83</v>
      </c>
      <c r="AH223" s="558" t="s">
        <v>83</v>
      </c>
    </row>
    <row r="224" spans="1:34" ht="13.2">
      <c r="A224" s="554" t="s">
        <v>4225</v>
      </c>
      <c r="B224" s="553" t="s">
        <v>4224</v>
      </c>
      <c r="C224" s="554">
        <v>232</v>
      </c>
      <c r="D224" s="555" t="s">
        <v>4224</v>
      </c>
      <c r="E224" s="554">
        <v>721</v>
      </c>
      <c r="F224" s="556">
        <v>1</v>
      </c>
      <c r="G224" s="556" t="s">
        <v>235</v>
      </c>
      <c r="H224" s="556">
        <v>81600</v>
      </c>
      <c r="I224" s="550" t="s">
        <v>236</v>
      </c>
      <c r="J224" s="550" t="s">
        <v>3650</v>
      </c>
      <c r="K224" s="550" t="s">
        <v>3468</v>
      </c>
      <c r="L224" s="557" t="s">
        <v>3679</v>
      </c>
      <c r="M224" s="558" t="s">
        <v>3652</v>
      </c>
      <c r="O224" s="558" t="s">
        <v>3680</v>
      </c>
      <c r="P224" s="558" t="s">
        <v>3654</v>
      </c>
      <c r="Q224" s="558" t="s">
        <v>3711</v>
      </c>
      <c r="R224" s="550" t="s">
        <v>3712</v>
      </c>
      <c r="S224" s="550" t="s">
        <v>3713</v>
      </c>
      <c r="T224" s="550" t="s">
        <v>3413</v>
      </c>
      <c r="U224" s="558" t="s">
        <v>3696</v>
      </c>
      <c r="V224" s="187" t="s">
        <v>2434</v>
      </c>
      <c r="W224" s="559" t="s">
        <v>3697</v>
      </c>
      <c r="X224" s="559" t="s">
        <v>3698</v>
      </c>
      <c r="Y224" s="558" t="s">
        <v>3662</v>
      </c>
      <c r="Z224" s="558" t="s">
        <v>3662</v>
      </c>
      <c r="AA224" s="558" t="s">
        <v>671</v>
      </c>
      <c r="AB224" s="558" t="s">
        <v>3663</v>
      </c>
      <c r="AC224" s="558" t="s">
        <v>25</v>
      </c>
      <c r="AD224" s="558" t="s">
        <v>3685</v>
      </c>
      <c r="AE224" s="558" t="s">
        <v>3686</v>
      </c>
      <c r="AF224" s="558" t="s">
        <v>83</v>
      </c>
      <c r="AG224" s="552" t="s">
        <v>83</v>
      </c>
      <c r="AH224" s="558" t="s">
        <v>83</v>
      </c>
    </row>
    <row r="225" spans="1:34" ht="13.2">
      <c r="A225" s="554" t="s">
        <v>4227</v>
      </c>
      <c r="B225" s="553" t="s">
        <v>4226</v>
      </c>
      <c r="C225" s="554">
        <v>232</v>
      </c>
      <c r="D225" s="555" t="s">
        <v>4226</v>
      </c>
      <c r="E225" s="554">
        <v>198</v>
      </c>
      <c r="F225" s="556">
        <v>1</v>
      </c>
      <c r="G225" s="556" t="s">
        <v>235</v>
      </c>
      <c r="H225" s="556">
        <v>81120</v>
      </c>
      <c r="I225" s="550" t="s">
        <v>236</v>
      </c>
      <c r="J225" s="550" t="s">
        <v>3650</v>
      </c>
      <c r="K225" s="550" t="s">
        <v>3468</v>
      </c>
      <c r="L225" s="557" t="s">
        <v>3679</v>
      </c>
      <c r="M225" s="558" t="s">
        <v>3652</v>
      </c>
      <c r="O225" s="558" t="s">
        <v>3680</v>
      </c>
      <c r="P225" s="558" t="s">
        <v>3654</v>
      </c>
      <c r="Q225" s="558" t="s">
        <v>3681</v>
      </c>
      <c r="R225" s="558" t="s">
        <v>3682</v>
      </c>
      <c r="S225" s="558" t="s">
        <v>3683</v>
      </c>
      <c r="T225" s="558" t="s">
        <v>3684</v>
      </c>
      <c r="U225" s="558" t="s">
        <v>3659</v>
      </c>
      <c r="V225" s="560" t="s">
        <v>2434</v>
      </c>
      <c r="W225" s="559" t="s">
        <v>3660</v>
      </c>
      <c r="X225" s="559" t="s">
        <v>3661</v>
      </c>
      <c r="Y225" s="558" t="s">
        <v>3662</v>
      </c>
      <c r="Z225" s="558" t="s">
        <v>3662</v>
      </c>
      <c r="AA225" s="558" t="s">
        <v>671</v>
      </c>
      <c r="AB225" s="558" t="s">
        <v>3663</v>
      </c>
      <c r="AC225" s="558" t="s">
        <v>25</v>
      </c>
      <c r="AD225" s="558" t="s">
        <v>3685</v>
      </c>
      <c r="AE225" s="558" t="s">
        <v>3686</v>
      </c>
      <c r="AF225" s="558" t="s">
        <v>83</v>
      </c>
      <c r="AG225" s="552" t="s">
        <v>83</v>
      </c>
      <c r="AH225" s="558" t="s">
        <v>83</v>
      </c>
    </row>
    <row r="226" spans="1:34" ht="13.2">
      <c r="A226" s="554" t="s">
        <v>4229</v>
      </c>
      <c r="B226" s="553" t="s">
        <v>4228</v>
      </c>
      <c r="C226" s="554">
        <v>232</v>
      </c>
      <c r="D226" s="555" t="s">
        <v>4228</v>
      </c>
      <c r="E226" s="554">
        <v>2209</v>
      </c>
      <c r="F226" s="556">
        <v>2</v>
      </c>
      <c r="G226" s="556" t="s">
        <v>235</v>
      </c>
      <c r="H226" s="556">
        <v>81210</v>
      </c>
      <c r="I226" s="550" t="s">
        <v>236</v>
      </c>
      <c r="J226" s="550" t="s">
        <v>3650</v>
      </c>
      <c r="K226" s="550" t="s">
        <v>3468</v>
      </c>
      <c r="L226" s="557" t="s">
        <v>3651</v>
      </c>
      <c r="M226" s="558" t="s">
        <v>3652</v>
      </c>
      <c r="O226" s="558" t="s">
        <v>3653</v>
      </c>
      <c r="P226" s="558" t="s">
        <v>3654</v>
      </c>
      <c r="Q226" s="550" t="s">
        <v>3655</v>
      </c>
      <c r="R226" s="550" t="s">
        <v>3656</v>
      </c>
      <c r="S226" s="550" t="s">
        <v>3657</v>
      </c>
      <c r="T226" s="550" t="s">
        <v>3658</v>
      </c>
      <c r="U226" s="558" t="s">
        <v>3696</v>
      </c>
      <c r="V226" s="561" t="s">
        <v>2434</v>
      </c>
      <c r="W226" s="559" t="s">
        <v>3697</v>
      </c>
      <c r="X226" s="559" t="s">
        <v>3698</v>
      </c>
      <c r="Y226" s="558" t="s">
        <v>3662</v>
      </c>
      <c r="Z226" s="558" t="s">
        <v>3662</v>
      </c>
      <c r="AA226" s="558" t="s">
        <v>671</v>
      </c>
      <c r="AB226" s="558" t="s">
        <v>3663</v>
      </c>
      <c r="AC226" s="558" t="s">
        <v>3664</v>
      </c>
      <c r="AD226" s="558" t="s">
        <v>3665</v>
      </c>
      <c r="AE226" s="558" t="s">
        <v>3666</v>
      </c>
      <c r="AF226" s="558" t="s">
        <v>83</v>
      </c>
      <c r="AG226" s="552" t="s">
        <v>83</v>
      </c>
      <c r="AH226" s="558" t="s">
        <v>83</v>
      </c>
    </row>
    <row r="227" spans="1:34" ht="13.2">
      <c r="A227" s="554" t="s">
        <v>4231</v>
      </c>
      <c r="B227" s="553" t="s">
        <v>4230</v>
      </c>
      <c r="C227" s="554">
        <v>232</v>
      </c>
      <c r="D227" s="555" t="s">
        <v>4230</v>
      </c>
      <c r="E227" s="554">
        <v>287</v>
      </c>
      <c r="F227" s="556">
        <v>1</v>
      </c>
      <c r="G227" s="556" t="s">
        <v>235</v>
      </c>
      <c r="H227" s="556">
        <v>81800</v>
      </c>
      <c r="I227" s="550" t="s">
        <v>236</v>
      </c>
      <c r="J227" s="550" t="s">
        <v>3650</v>
      </c>
      <c r="K227" s="550" t="s">
        <v>3468</v>
      </c>
      <c r="L227" s="557" t="s">
        <v>3679</v>
      </c>
      <c r="M227" s="558" t="s">
        <v>3652</v>
      </c>
      <c r="O227" s="558" t="s">
        <v>3680</v>
      </c>
      <c r="P227" s="558" t="s">
        <v>3654</v>
      </c>
      <c r="Q227" s="558" t="s">
        <v>3711</v>
      </c>
      <c r="R227" s="550" t="s">
        <v>3712</v>
      </c>
      <c r="S227" s="550" t="s">
        <v>3713</v>
      </c>
      <c r="T227" s="550" t="s">
        <v>3413</v>
      </c>
      <c r="U227" s="558" t="s">
        <v>3696</v>
      </c>
      <c r="V227" s="561" t="s">
        <v>2434</v>
      </c>
      <c r="W227" s="559" t="s">
        <v>3697</v>
      </c>
      <c r="X227" s="559" t="s">
        <v>3698</v>
      </c>
      <c r="Y227" s="558" t="s">
        <v>3662</v>
      </c>
      <c r="Z227" s="558" t="s">
        <v>3662</v>
      </c>
      <c r="AA227" s="558" t="s">
        <v>671</v>
      </c>
      <c r="AB227" s="558" t="s">
        <v>3663</v>
      </c>
      <c r="AC227" s="558" t="s">
        <v>25</v>
      </c>
      <c r="AD227" s="558" t="s">
        <v>3685</v>
      </c>
      <c r="AE227" s="558" t="s">
        <v>3686</v>
      </c>
      <c r="AF227" s="558" t="s">
        <v>83</v>
      </c>
      <c r="AG227" s="552" t="s">
        <v>83</v>
      </c>
      <c r="AH227" s="558" t="s">
        <v>83</v>
      </c>
    </row>
    <row r="228" spans="1:34" ht="13.2">
      <c r="A228" s="554" t="s">
        <v>4233</v>
      </c>
      <c r="B228" s="553" t="s">
        <v>4232</v>
      </c>
      <c r="C228" s="554">
        <v>232</v>
      </c>
      <c r="D228" s="555" t="s">
        <v>4232</v>
      </c>
      <c r="E228" s="554">
        <v>129</v>
      </c>
      <c r="F228" s="556">
        <v>1</v>
      </c>
      <c r="G228" s="556" t="s">
        <v>235</v>
      </c>
      <c r="H228" s="556">
        <v>81470</v>
      </c>
      <c r="I228" s="550" t="s">
        <v>236</v>
      </c>
      <c r="J228" s="550" t="s">
        <v>3650</v>
      </c>
      <c r="K228" s="550" t="s">
        <v>3468</v>
      </c>
      <c r="L228" s="557" t="s">
        <v>3651</v>
      </c>
      <c r="M228" s="558" t="s">
        <v>3652</v>
      </c>
      <c r="O228" s="558" t="s">
        <v>3653</v>
      </c>
      <c r="P228" s="558" t="s">
        <v>3654</v>
      </c>
      <c r="Q228" s="550" t="s">
        <v>3655</v>
      </c>
      <c r="R228" s="550" t="s">
        <v>3656</v>
      </c>
      <c r="S228" s="550" t="s">
        <v>3657</v>
      </c>
      <c r="T228" s="550" t="s">
        <v>3658</v>
      </c>
      <c r="U228" s="558" t="s">
        <v>3659</v>
      </c>
      <c r="V228" s="560" t="s">
        <v>2434</v>
      </c>
      <c r="W228" s="559" t="s">
        <v>3660</v>
      </c>
      <c r="X228" s="559" t="s">
        <v>3661</v>
      </c>
      <c r="Y228" s="558" t="s">
        <v>3662</v>
      </c>
      <c r="Z228" s="558" t="s">
        <v>3662</v>
      </c>
      <c r="AA228" s="558" t="s">
        <v>671</v>
      </c>
      <c r="AB228" s="558" t="s">
        <v>3663</v>
      </c>
      <c r="AC228" s="558" t="s">
        <v>3664</v>
      </c>
      <c r="AD228" s="558" t="s">
        <v>3665</v>
      </c>
      <c r="AE228" s="558" t="s">
        <v>3666</v>
      </c>
      <c r="AF228" s="558" t="s">
        <v>83</v>
      </c>
      <c r="AG228" s="552" t="s">
        <v>83</v>
      </c>
      <c r="AH228" s="558" t="s">
        <v>83</v>
      </c>
    </row>
    <row r="229" spans="1:34" ht="13.2">
      <c r="A229" s="554" t="s">
        <v>4235</v>
      </c>
      <c r="B229" s="553" t="s">
        <v>4234</v>
      </c>
      <c r="C229" s="554">
        <v>232</v>
      </c>
      <c r="D229" s="555" t="s">
        <v>4234</v>
      </c>
      <c r="E229" s="554">
        <v>636</v>
      </c>
      <c r="F229" s="556">
        <v>2</v>
      </c>
      <c r="G229" s="556" t="s">
        <v>292</v>
      </c>
      <c r="H229" s="556">
        <v>81400</v>
      </c>
      <c r="I229" s="558" t="s">
        <v>3703</v>
      </c>
      <c r="J229" s="550" t="s">
        <v>3650</v>
      </c>
      <c r="K229" s="550" t="s">
        <v>3468</v>
      </c>
      <c r="L229" s="557" t="s">
        <v>3679</v>
      </c>
      <c r="M229" s="558" t="s">
        <v>3704</v>
      </c>
      <c r="O229" s="558" t="s">
        <v>3703</v>
      </c>
      <c r="P229" s="558" t="s">
        <v>3654</v>
      </c>
      <c r="Q229" s="558" t="s">
        <v>3703</v>
      </c>
      <c r="R229" s="558" t="s">
        <v>83</v>
      </c>
      <c r="S229" s="558" t="s">
        <v>83</v>
      </c>
      <c r="T229" s="558" t="s">
        <v>83</v>
      </c>
      <c r="U229" s="558" t="s">
        <v>3688</v>
      </c>
      <c r="V229" s="567" t="s">
        <v>2434</v>
      </c>
      <c r="W229" s="559" t="s">
        <v>3689</v>
      </c>
      <c r="X229" s="559" t="s">
        <v>3690</v>
      </c>
      <c r="Y229" s="558" t="s">
        <v>3662</v>
      </c>
      <c r="Z229" s="558" t="s">
        <v>3662</v>
      </c>
      <c r="AA229" s="558" t="s">
        <v>671</v>
      </c>
      <c r="AB229" s="558" t="s">
        <v>3663</v>
      </c>
      <c r="AC229" s="558" t="s">
        <v>3705</v>
      </c>
      <c r="AD229" s="558" t="s">
        <v>83</v>
      </c>
      <c r="AE229" s="558" t="s">
        <v>83</v>
      </c>
      <c r="AF229" s="558" t="s">
        <v>83</v>
      </c>
      <c r="AG229" s="552" t="s">
        <v>83</v>
      </c>
      <c r="AH229" s="558" t="s">
        <v>83</v>
      </c>
    </row>
    <row r="230" spans="1:34" ht="13.2">
      <c r="A230" s="554" t="s">
        <v>4237</v>
      </c>
      <c r="B230" s="553" t="s">
        <v>4236</v>
      </c>
      <c r="C230" s="554">
        <v>232</v>
      </c>
      <c r="D230" s="555" t="s">
        <v>4236</v>
      </c>
      <c r="E230" s="554">
        <v>337</v>
      </c>
      <c r="F230" s="556">
        <v>1</v>
      </c>
      <c r="G230" s="556" t="s">
        <v>235</v>
      </c>
      <c r="H230" s="556">
        <v>81240</v>
      </c>
      <c r="I230" s="550" t="s">
        <v>236</v>
      </c>
      <c r="J230" s="550" t="s">
        <v>3650</v>
      </c>
      <c r="K230" s="550" t="s">
        <v>3468</v>
      </c>
      <c r="L230" s="557" t="s">
        <v>3651</v>
      </c>
      <c r="M230" s="558" t="s">
        <v>3652</v>
      </c>
      <c r="O230" s="558" t="s">
        <v>3653</v>
      </c>
      <c r="P230" s="558" t="s">
        <v>3654</v>
      </c>
      <c r="Q230" s="550" t="s">
        <v>3655</v>
      </c>
      <c r="R230" s="550" t="s">
        <v>3656</v>
      </c>
      <c r="S230" s="550" t="s">
        <v>3657</v>
      </c>
      <c r="T230" s="550" t="s">
        <v>3658</v>
      </c>
      <c r="U230" s="558" t="s">
        <v>3696</v>
      </c>
      <c r="V230" s="187" t="s">
        <v>2434</v>
      </c>
      <c r="W230" s="559" t="s">
        <v>3697</v>
      </c>
      <c r="X230" s="559" t="s">
        <v>3698</v>
      </c>
      <c r="Y230" s="558" t="s">
        <v>3662</v>
      </c>
      <c r="Z230" s="558" t="s">
        <v>3662</v>
      </c>
      <c r="AA230" s="558" t="s">
        <v>671</v>
      </c>
      <c r="AB230" s="558" t="s">
        <v>3663</v>
      </c>
      <c r="AC230" s="558" t="s">
        <v>3664</v>
      </c>
      <c r="AD230" s="558" t="s">
        <v>3665</v>
      </c>
      <c r="AE230" s="558" t="s">
        <v>3666</v>
      </c>
      <c r="AF230" s="558" t="s">
        <v>83</v>
      </c>
      <c r="AG230" s="552" t="s">
        <v>83</v>
      </c>
      <c r="AH230" s="558" t="s">
        <v>83</v>
      </c>
    </row>
    <row r="231" spans="1:34" ht="13.2">
      <c r="A231" s="554" t="s">
        <v>4239</v>
      </c>
      <c r="B231" s="553" t="s">
        <v>4238</v>
      </c>
      <c r="C231" s="554">
        <v>232</v>
      </c>
      <c r="D231" s="555" t="s">
        <v>4238</v>
      </c>
      <c r="E231" s="554">
        <v>521</v>
      </c>
      <c r="F231" s="556">
        <v>1</v>
      </c>
      <c r="G231" s="556" t="s">
        <v>235</v>
      </c>
      <c r="H231" s="556">
        <v>81150</v>
      </c>
      <c r="I231" s="550" t="s">
        <v>236</v>
      </c>
      <c r="J231" s="550" t="s">
        <v>3650</v>
      </c>
      <c r="K231" s="550" t="s">
        <v>3468</v>
      </c>
      <c r="L231" s="557" t="s">
        <v>3679</v>
      </c>
      <c r="M231" s="558" t="s">
        <v>3652</v>
      </c>
      <c r="O231" s="558" t="s">
        <v>3680</v>
      </c>
      <c r="P231" s="558" t="s">
        <v>3654</v>
      </c>
      <c r="Q231" s="558" t="s">
        <v>3681</v>
      </c>
      <c r="R231" s="558" t="s">
        <v>3682</v>
      </c>
      <c r="S231" s="558" t="s">
        <v>3683</v>
      </c>
      <c r="T231" s="558" t="s">
        <v>3684</v>
      </c>
      <c r="U231" s="558" t="s">
        <v>3696</v>
      </c>
      <c r="V231" s="561" t="s">
        <v>2434</v>
      </c>
      <c r="W231" s="559" t="s">
        <v>3697</v>
      </c>
      <c r="X231" s="559" t="s">
        <v>3698</v>
      </c>
      <c r="Y231" s="558" t="s">
        <v>3662</v>
      </c>
      <c r="Z231" s="558" t="s">
        <v>3662</v>
      </c>
      <c r="AA231" s="558" t="s">
        <v>671</v>
      </c>
      <c r="AB231" s="558" t="s">
        <v>3663</v>
      </c>
      <c r="AC231" s="558" t="s">
        <v>25</v>
      </c>
      <c r="AD231" s="558" t="s">
        <v>3685</v>
      </c>
      <c r="AE231" s="558" t="s">
        <v>3686</v>
      </c>
      <c r="AF231" s="558" t="s">
        <v>83</v>
      </c>
      <c r="AG231" s="552" t="s">
        <v>83</v>
      </c>
      <c r="AH231" s="558" t="s">
        <v>83</v>
      </c>
    </row>
    <row r="232" spans="1:34" ht="13.2">
      <c r="A232" s="554" t="s">
        <v>4241</v>
      </c>
      <c r="B232" s="553" t="s">
        <v>4240</v>
      </c>
      <c r="C232" s="554">
        <v>232</v>
      </c>
      <c r="D232" s="555" t="s">
        <v>4240</v>
      </c>
      <c r="E232" s="554">
        <v>186</v>
      </c>
      <c r="F232" s="556">
        <v>1</v>
      </c>
      <c r="G232" s="556" t="s">
        <v>235</v>
      </c>
      <c r="H232" s="556">
        <v>81120</v>
      </c>
      <c r="I232" s="550" t="s">
        <v>236</v>
      </c>
      <c r="J232" s="550" t="s">
        <v>3650</v>
      </c>
      <c r="K232" s="550" t="s">
        <v>3468</v>
      </c>
      <c r="L232" s="557" t="s">
        <v>3679</v>
      </c>
      <c r="M232" s="558" t="s">
        <v>3652</v>
      </c>
      <c r="O232" s="558" t="s">
        <v>3680</v>
      </c>
      <c r="P232" s="558" t="s">
        <v>3654</v>
      </c>
      <c r="Q232" s="558" t="s">
        <v>3681</v>
      </c>
      <c r="R232" s="558" t="s">
        <v>3682</v>
      </c>
      <c r="S232" s="558" t="s">
        <v>3683</v>
      </c>
      <c r="T232" s="558" t="s">
        <v>3684</v>
      </c>
      <c r="U232" s="558" t="s">
        <v>3659</v>
      </c>
      <c r="V232" s="560" t="s">
        <v>2434</v>
      </c>
      <c r="W232" s="559" t="s">
        <v>3660</v>
      </c>
      <c r="X232" s="559" t="s">
        <v>3661</v>
      </c>
      <c r="Y232" s="558" t="s">
        <v>3662</v>
      </c>
      <c r="Z232" s="558" t="s">
        <v>3662</v>
      </c>
      <c r="AA232" s="558" t="s">
        <v>671</v>
      </c>
      <c r="AB232" s="558" t="s">
        <v>3663</v>
      </c>
      <c r="AC232" s="558" t="s">
        <v>25</v>
      </c>
      <c r="AD232" s="558" t="s">
        <v>3685</v>
      </c>
      <c r="AE232" s="558" t="s">
        <v>3686</v>
      </c>
      <c r="AF232" s="558" t="s">
        <v>83</v>
      </c>
      <c r="AG232" s="552" t="s">
        <v>83</v>
      </c>
      <c r="AH232" s="558" t="s">
        <v>83</v>
      </c>
    </row>
    <row r="233" spans="1:34" ht="13.2">
      <c r="A233" s="554" t="s">
        <v>4243</v>
      </c>
      <c r="B233" s="553" t="s">
        <v>4242</v>
      </c>
      <c r="C233" s="554">
        <v>232</v>
      </c>
      <c r="D233" s="555" t="s">
        <v>4242</v>
      </c>
      <c r="E233" s="554">
        <v>63</v>
      </c>
      <c r="F233" s="556">
        <v>1</v>
      </c>
      <c r="G233" s="556" t="s">
        <v>235</v>
      </c>
      <c r="H233" s="556">
        <v>81140</v>
      </c>
      <c r="I233" s="550" t="s">
        <v>236</v>
      </c>
      <c r="J233" s="550" t="s">
        <v>3650</v>
      </c>
      <c r="K233" s="550" t="s">
        <v>3468</v>
      </c>
      <c r="L233" s="557" t="s">
        <v>3679</v>
      </c>
      <c r="M233" s="558" t="s">
        <v>3652</v>
      </c>
      <c r="O233" s="558" t="s">
        <v>3680</v>
      </c>
      <c r="P233" s="558" t="s">
        <v>3654</v>
      </c>
      <c r="Q233" s="558" t="s">
        <v>3711</v>
      </c>
      <c r="R233" s="550" t="s">
        <v>3712</v>
      </c>
      <c r="S233" s="550" t="s">
        <v>3713</v>
      </c>
      <c r="T233" s="550" t="s">
        <v>3413</v>
      </c>
      <c r="U233" s="558" t="s">
        <v>3696</v>
      </c>
      <c r="V233" s="187" t="s">
        <v>2434</v>
      </c>
      <c r="W233" s="559" t="s">
        <v>3697</v>
      </c>
      <c r="X233" s="559" t="s">
        <v>3698</v>
      </c>
      <c r="Y233" s="558" t="s">
        <v>3662</v>
      </c>
      <c r="Z233" s="558" t="s">
        <v>3662</v>
      </c>
      <c r="AA233" s="558" t="s">
        <v>671</v>
      </c>
      <c r="AB233" s="558" t="s">
        <v>3663</v>
      </c>
      <c r="AC233" s="558" t="s">
        <v>25</v>
      </c>
      <c r="AD233" s="558" t="s">
        <v>3685</v>
      </c>
      <c r="AE233" s="558" t="s">
        <v>3686</v>
      </c>
      <c r="AF233" s="558" t="s">
        <v>83</v>
      </c>
      <c r="AG233" s="552" t="s">
        <v>83</v>
      </c>
      <c r="AH233" s="558" t="s">
        <v>83</v>
      </c>
    </row>
    <row r="234" spans="1:34" ht="13.2">
      <c r="A234" s="554" t="s">
        <v>4245</v>
      </c>
      <c r="B234" s="553" t="s">
        <v>4244</v>
      </c>
      <c r="C234" s="554">
        <v>232</v>
      </c>
      <c r="D234" s="555" t="s">
        <v>4244</v>
      </c>
      <c r="E234" s="554">
        <v>716</v>
      </c>
      <c r="F234" s="556">
        <v>1</v>
      </c>
      <c r="G234" s="556" t="s">
        <v>235</v>
      </c>
      <c r="H234" s="556">
        <v>81290</v>
      </c>
      <c r="I234" s="550" t="s">
        <v>236</v>
      </c>
      <c r="J234" s="550" t="s">
        <v>3650</v>
      </c>
      <c r="K234" s="550" t="s">
        <v>3468</v>
      </c>
      <c r="L234" s="557" t="s">
        <v>3651</v>
      </c>
      <c r="M234" s="558" t="s">
        <v>3652</v>
      </c>
      <c r="O234" s="558" t="s">
        <v>3653</v>
      </c>
      <c r="P234" s="558" t="s">
        <v>3654</v>
      </c>
      <c r="Q234" s="550" t="s">
        <v>3655</v>
      </c>
      <c r="R234" s="550" t="s">
        <v>3656</v>
      </c>
      <c r="S234" s="550" t="s">
        <v>3657</v>
      </c>
      <c r="T234" s="550" t="s">
        <v>3658</v>
      </c>
      <c r="U234" s="558" t="s">
        <v>3659</v>
      </c>
      <c r="V234" s="188" t="s">
        <v>2434</v>
      </c>
      <c r="W234" s="559" t="s">
        <v>3660</v>
      </c>
      <c r="X234" s="559" t="s">
        <v>3661</v>
      </c>
      <c r="Y234" s="558" t="s">
        <v>3662</v>
      </c>
      <c r="Z234" s="558" t="s">
        <v>3662</v>
      </c>
      <c r="AA234" s="558" t="s">
        <v>671</v>
      </c>
      <c r="AB234" s="558" t="s">
        <v>3663</v>
      </c>
      <c r="AC234" s="558" t="s">
        <v>3664</v>
      </c>
      <c r="AD234" s="558" t="s">
        <v>3665</v>
      </c>
      <c r="AE234" s="558" t="s">
        <v>3666</v>
      </c>
      <c r="AF234" s="558" t="s">
        <v>83</v>
      </c>
      <c r="AG234" s="552" t="s">
        <v>83</v>
      </c>
      <c r="AH234" s="558" t="s">
        <v>83</v>
      </c>
    </row>
    <row r="235" spans="1:34" ht="13.2">
      <c r="A235" s="554" t="s">
        <v>4247</v>
      </c>
      <c r="B235" s="553" t="s">
        <v>4246</v>
      </c>
      <c r="C235" s="554">
        <v>232</v>
      </c>
      <c r="D235" s="555" t="s">
        <v>4246</v>
      </c>
      <c r="E235" s="554">
        <v>161</v>
      </c>
      <c r="F235" s="556">
        <v>1</v>
      </c>
      <c r="G235" s="556" t="s">
        <v>292</v>
      </c>
      <c r="H235" s="556">
        <v>81500</v>
      </c>
      <c r="I235" s="558" t="s">
        <v>3703</v>
      </c>
      <c r="J235" s="550" t="s">
        <v>3650</v>
      </c>
      <c r="K235" s="550" t="s">
        <v>3468</v>
      </c>
      <c r="L235" s="557" t="s">
        <v>3679</v>
      </c>
      <c r="M235" s="558" t="s">
        <v>3704</v>
      </c>
      <c r="O235" s="558" t="s">
        <v>3703</v>
      </c>
      <c r="P235" s="558" t="s">
        <v>3654</v>
      </c>
      <c r="Q235" s="558" t="s">
        <v>3703</v>
      </c>
      <c r="R235" s="558" t="s">
        <v>83</v>
      </c>
      <c r="S235" s="558" t="s">
        <v>83</v>
      </c>
      <c r="T235" s="558" t="s">
        <v>83</v>
      </c>
      <c r="U235" s="558" t="s">
        <v>3688</v>
      </c>
      <c r="V235" s="567" t="s">
        <v>2434</v>
      </c>
      <c r="W235" s="559" t="s">
        <v>3689</v>
      </c>
      <c r="X235" s="559" t="s">
        <v>3690</v>
      </c>
      <c r="Y235" s="558" t="s">
        <v>3662</v>
      </c>
      <c r="Z235" s="558" t="s">
        <v>3662</v>
      </c>
      <c r="AA235" s="558" t="s">
        <v>671</v>
      </c>
      <c r="AB235" s="558" t="s">
        <v>3663</v>
      </c>
      <c r="AC235" s="558" t="s">
        <v>3705</v>
      </c>
      <c r="AD235" s="558" t="s">
        <v>83</v>
      </c>
      <c r="AE235" s="558" t="s">
        <v>83</v>
      </c>
      <c r="AF235" s="558" t="s">
        <v>83</v>
      </c>
      <c r="AG235" s="552" t="s">
        <v>83</v>
      </c>
      <c r="AH235" s="558" t="s">
        <v>83</v>
      </c>
    </row>
    <row r="236" spans="1:34" ht="13.2">
      <c r="A236" s="554" t="s">
        <v>4249</v>
      </c>
      <c r="B236" s="553" t="s">
        <v>4248</v>
      </c>
      <c r="C236" s="554">
        <v>232</v>
      </c>
      <c r="D236" s="555" t="s">
        <v>4248</v>
      </c>
      <c r="E236" s="554">
        <v>157</v>
      </c>
      <c r="F236" s="556">
        <v>1</v>
      </c>
      <c r="G236" s="556" t="s">
        <v>235</v>
      </c>
      <c r="H236" s="556">
        <v>81110</v>
      </c>
      <c r="I236" s="550" t="s">
        <v>236</v>
      </c>
      <c r="J236" s="550" t="s">
        <v>3650</v>
      </c>
      <c r="K236" s="550" t="s">
        <v>3468</v>
      </c>
      <c r="L236" s="557" t="s">
        <v>3651</v>
      </c>
      <c r="M236" s="558" t="s">
        <v>3652</v>
      </c>
      <c r="O236" s="558" t="s">
        <v>3653</v>
      </c>
      <c r="P236" s="558" t="s">
        <v>3654</v>
      </c>
      <c r="Q236" s="550" t="s">
        <v>3655</v>
      </c>
      <c r="R236" s="550" t="s">
        <v>3656</v>
      </c>
      <c r="S236" s="550" t="s">
        <v>3657</v>
      </c>
      <c r="T236" s="550" t="s">
        <v>3658</v>
      </c>
      <c r="U236" s="558" t="s">
        <v>3696</v>
      </c>
      <c r="V236" s="561" t="s">
        <v>2434</v>
      </c>
      <c r="W236" s="559" t="s">
        <v>3697</v>
      </c>
      <c r="X236" s="559" t="s">
        <v>3698</v>
      </c>
      <c r="Y236" s="558" t="s">
        <v>3662</v>
      </c>
      <c r="Z236" s="558" t="s">
        <v>3662</v>
      </c>
      <c r="AA236" s="558" t="s">
        <v>671</v>
      </c>
      <c r="AB236" s="558" t="s">
        <v>3663</v>
      </c>
      <c r="AC236" s="558" t="s">
        <v>3664</v>
      </c>
      <c r="AD236" s="558" t="s">
        <v>3665</v>
      </c>
      <c r="AE236" s="558" t="s">
        <v>3666</v>
      </c>
      <c r="AF236" s="558" t="s">
        <v>83</v>
      </c>
      <c r="AG236" s="552" t="s">
        <v>83</v>
      </c>
      <c r="AH236" s="558" t="s">
        <v>83</v>
      </c>
    </row>
    <row r="237" spans="1:34" ht="13.2">
      <c r="A237" s="554" t="s">
        <v>4251</v>
      </c>
      <c r="B237" s="553" t="s">
        <v>4250</v>
      </c>
      <c r="C237" s="554">
        <v>232</v>
      </c>
      <c r="D237" s="555" t="s">
        <v>4250</v>
      </c>
      <c r="E237" s="554">
        <v>1672</v>
      </c>
      <c r="F237" s="556">
        <v>1</v>
      </c>
      <c r="G237" s="556" t="s">
        <v>235</v>
      </c>
      <c r="H237" s="556">
        <v>81240</v>
      </c>
      <c r="I237" s="550" t="s">
        <v>236</v>
      </c>
      <c r="J237" s="550" t="s">
        <v>3650</v>
      </c>
      <c r="K237" s="550" t="s">
        <v>3468</v>
      </c>
      <c r="L237" s="557" t="s">
        <v>3651</v>
      </c>
      <c r="M237" s="558" t="s">
        <v>3652</v>
      </c>
      <c r="O237" s="558" t="s">
        <v>3653</v>
      </c>
      <c r="P237" s="558" t="s">
        <v>3654</v>
      </c>
      <c r="Q237" s="550" t="s">
        <v>3655</v>
      </c>
      <c r="R237" s="550" t="s">
        <v>3656</v>
      </c>
      <c r="S237" s="550" t="s">
        <v>3657</v>
      </c>
      <c r="T237" s="550" t="s">
        <v>3658</v>
      </c>
      <c r="U237" s="558" t="s">
        <v>3671</v>
      </c>
      <c r="V237" s="569" t="s">
        <v>2907</v>
      </c>
      <c r="W237" s="559" t="s">
        <v>3672</v>
      </c>
      <c r="X237" s="559" t="s">
        <v>3673</v>
      </c>
      <c r="Y237" s="558" t="s">
        <v>3662</v>
      </c>
      <c r="Z237" s="558" t="s">
        <v>3662</v>
      </c>
      <c r="AA237" s="558" t="s">
        <v>671</v>
      </c>
      <c r="AB237" s="558" t="s">
        <v>3663</v>
      </c>
      <c r="AC237" s="558" t="s">
        <v>3664</v>
      </c>
      <c r="AD237" s="558" t="s">
        <v>3665</v>
      </c>
      <c r="AE237" s="558" t="s">
        <v>3666</v>
      </c>
      <c r="AF237" s="558" t="s">
        <v>83</v>
      </c>
      <c r="AG237" s="552" t="s">
        <v>83</v>
      </c>
      <c r="AH237" s="558" t="s">
        <v>83</v>
      </c>
    </row>
    <row r="238" spans="1:34" ht="13.2">
      <c r="A238" s="554" t="s">
        <v>4253</v>
      </c>
      <c r="B238" s="553" t="s">
        <v>4252</v>
      </c>
      <c r="C238" s="554">
        <v>232</v>
      </c>
      <c r="D238" s="555" t="s">
        <v>4252</v>
      </c>
      <c r="E238" s="554">
        <v>966</v>
      </c>
      <c r="F238" s="556">
        <v>1</v>
      </c>
      <c r="G238" s="556" t="s">
        <v>235</v>
      </c>
      <c r="H238" s="556">
        <v>81240</v>
      </c>
      <c r="I238" s="550" t="s">
        <v>236</v>
      </c>
      <c r="J238" s="550" t="s">
        <v>3650</v>
      </c>
      <c r="K238" s="550" t="s">
        <v>3468</v>
      </c>
      <c r="L238" s="557" t="s">
        <v>3651</v>
      </c>
      <c r="M238" s="558" t="s">
        <v>3652</v>
      </c>
      <c r="O238" s="558" t="s">
        <v>3653</v>
      </c>
      <c r="P238" s="558" t="s">
        <v>3654</v>
      </c>
      <c r="Q238" s="550" t="s">
        <v>3655</v>
      </c>
      <c r="R238" s="550" t="s">
        <v>3656</v>
      </c>
      <c r="S238" s="550" t="s">
        <v>3657</v>
      </c>
      <c r="T238" s="550" t="s">
        <v>3658</v>
      </c>
      <c r="U238" s="558" t="s">
        <v>3696</v>
      </c>
      <c r="V238" s="187" t="s">
        <v>2434</v>
      </c>
      <c r="W238" s="559" t="s">
        <v>3697</v>
      </c>
      <c r="X238" s="559" t="s">
        <v>3698</v>
      </c>
      <c r="Y238" s="558" t="s">
        <v>3662</v>
      </c>
      <c r="Z238" s="558" t="s">
        <v>3662</v>
      </c>
      <c r="AA238" s="558" t="s">
        <v>671</v>
      </c>
      <c r="AB238" s="558" t="s">
        <v>3663</v>
      </c>
      <c r="AC238" s="558" t="s">
        <v>3664</v>
      </c>
      <c r="AD238" s="558" t="s">
        <v>3665</v>
      </c>
      <c r="AE238" s="558" t="s">
        <v>3666</v>
      </c>
      <c r="AF238" s="558" t="s">
        <v>83</v>
      </c>
      <c r="AG238" s="552" t="s">
        <v>83</v>
      </c>
      <c r="AH238" s="558" t="s">
        <v>83</v>
      </c>
    </row>
    <row r="239" spans="1:34" ht="13.2">
      <c r="A239" s="554" t="s">
        <v>4255</v>
      </c>
      <c r="B239" s="553" t="s">
        <v>4254</v>
      </c>
      <c r="C239" s="554">
        <v>232</v>
      </c>
      <c r="D239" s="555" t="s">
        <v>4254</v>
      </c>
      <c r="E239" s="554">
        <v>106</v>
      </c>
      <c r="F239" s="556">
        <v>1</v>
      </c>
      <c r="G239" s="556" t="s">
        <v>235</v>
      </c>
      <c r="H239" s="556">
        <v>81250</v>
      </c>
      <c r="I239" s="550" t="s">
        <v>236</v>
      </c>
      <c r="J239" s="550" t="s">
        <v>3650</v>
      </c>
      <c r="K239" s="550" t="s">
        <v>3468</v>
      </c>
      <c r="L239" s="557" t="s">
        <v>3679</v>
      </c>
      <c r="M239" s="558" t="s">
        <v>3652</v>
      </c>
      <c r="O239" s="558" t="s">
        <v>3680</v>
      </c>
      <c r="P239" s="558" t="s">
        <v>3654</v>
      </c>
      <c r="Q239" s="558" t="s">
        <v>3681</v>
      </c>
      <c r="R239" s="558" t="s">
        <v>3682</v>
      </c>
      <c r="S239" s="558" t="s">
        <v>3683</v>
      </c>
      <c r="T239" s="558" t="s">
        <v>3684</v>
      </c>
      <c r="U239" s="558" t="s">
        <v>3659</v>
      </c>
      <c r="V239" s="188" t="s">
        <v>2434</v>
      </c>
      <c r="W239" s="559" t="s">
        <v>3660</v>
      </c>
      <c r="X239" s="559" t="s">
        <v>3661</v>
      </c>
      <c r="Y239" s="558" t="s">
        <v>3662</v>
      </c>
      <c r="Z239" s="558" t="s">
        <v>3662</v>
      </c>
      <c r="AA239" s="558" t="s">
        <v>671</v>
      </c>
      <c r="AB239" s="558" t="s">
        <v>3663</v>
      </c>
      <c r="AC239" s="558" t="s">
        <v>25</v>
      </c>
      <c r="AD239" s="558" t="s">
        <v>3685</v>
      </c>
      <c r="AE239" s="558" t="s">
        <v>3686</v>
      </c>
      <c r="AF239" s="558" t="s">
        <v>83</v>
      </c>
      <c r="AG239" s="552" t="s">
        <v>83</v>
      </c>
      <c r="AH239" s="558" t="s">
        <v>83</v>
      </c>
    </row>
    <row r="240" spans="1:34" ht="13.2">
      <c r="A240" s="554" t="s">
        <v>4257</v>
      </c>
      <c r="B240" s="553" t="s">
        <v>4256</v>
      </c>
      <c r="C240" s="554">
        <v>232</v>
      </c>
      <c r="D240" s="555" t="s">
        <v>4256</v>
      </c>
      <c r="E240" s="554">
        <v>237</v>
      </c>
      <c r="F240" s="556">
        <v>1</v>
      </c>
      <c r="G240" s="556" t="s">
        <v>235</v>
      </c>
      <c r="H240" s="556">
        <v>81120</v>
      </c>
      <c r="I240" s="550" t="s">
        <v>236</v>
      </c>
      <c r="J240" s="550" t="s">
        <v>3650</v>
      </c>
      <c r="K240" s="550" t="s">
        <v>3468</v>
      </c>
      <c r="L240" s="557" t="s">
        <v>3679</v>
      </c>
      <c r="M240" s="558" t="s">
        <v>3652</v>
      </c>
      <c r="O240" s="558" t="s">
        <v>3680</v>
      </c>
      <c r="P240" s="558" t="s">
        <v>3654</v>
      </c>
      <c r="Q240" s="558" t="s">
        <v>3681</v>
      </c>
      <c r="R240" s="558" t="s">
        <v>3682</v>
      </c>
      <c r="S240" s="558" t="s">
        <v>3683</v>
      </c>
      <c r="T240" s="558" t="s">
        <v>3684</v>
      </c>
      <c r="U240" s="558" t="s">
        <v>3659</v>
      </c>
      <c r="V240" s="188" t="s">
        <v>2434</v>
      </c>
      <c r="W240" s="559" t="s">
        <v>3660</v>
      </c>
      <c r="X240" s="559" t="s">
        <v>3661</v>
      </c>
      <c r="Y240" s="558" t="s">
        <v>3662</v>
      </c>
      <c r="Z240" s="558" t="s">
        <v>3662</v>
      </c>
      <c r="AA240" s="558" t="s">
        <v>671</v>
      </c>
      <c r="AB240" s="558" t="s">
        <v>3663</v>
      </c>
      <c r="AC240" s="558" t="s">
        <v>25</v>
      </c>
      <c r="AD240" s="558" t="s">
        <v>3685</v>
      </c>
      <c r="AE240" s="558" t="s">
        <v>3686</v>
      </c>
      <c r="AF240" s="558" t="s">
        <v>83</v>
      </c>
      <c r="AG240" s="552" t="s">
        <v>83</v>
      </c>
      <c r="AH240" s="558" t="s">
        <v>83</v>
      </c>
    </row>
    <row r="241" spans="1:34" ht="13.2">
      <c r="A241" s="554" t="s">
        <v>4259</v>
      </c>
      <c r="B241" s="553" t="s">
        <v>4258</v>
      </c>
      <c r="C241" s="554">
        <v>232</v>
      </c>
      <c r="D241" s="555" t="s">
        <v>4258</v>
      </c>
      <c r="E241" s="554">
        <v>121</v>
      </c>
      <c r="F241" s="556">
        <v>1</v>
      </c>
      <c r="G241" s="556" t="s">
        <v>235</v>
      </c>
      <c r="H241" s="556">
        <v>81110</v>
      </c>
      <c r="I241" s="550" t="s">
        <v>236</v>
      </c>
      <c r="J241" s="550" t="s">
        <v>3650</v>
      </c>
      <c r="K241" s="550" t="s">
        <v>3468</v>
      </c>
      <c r="L241" s="557" t="s">
        <v>3651</v>
      </c>
      <c r="M241" s="558" t="s">
        <v>3652</v>
      </c>
      <c r="O241" s="558" t="s">
        <v>3653</v>
      </c>
      <c r="P241" s="558" t="s">
        <v>3654</v>
      </c>
      <c r="Q241" s="550" t="s">
        <v>3655</v>
      </c>
      <c r="R241" s="550" t="s">
        <v>3656</v>
      </c>
      <c r="S241" s="550" t="s">
        <v>3657</v>
      </c>
      <c r="T241" s="550" t="s">
        <v>3658</v>
      </c>
      <c r="U241" s="558" t="s">
        <v>3659</v>
      </c>
      <c r="V241" s="188" t="s">
        <v>2434</v>
      </c>
      <c r="W241" s="559" t="s">
        <v>3660</v>
      </c>
      <c r="X241" s="559" t="s">
        <v>3661</v>
      </c>
      <c r="Y241" s="558" t="s">
        <v>3662</v>
      </c>
      <c r="Z241" s="558" t="s">
        <v>3662</v>
      </c>
      <c r="AA241" s="558" t="s">
        <v>671</v>
      </c>
      <c r="AB241" s="558" t="s">
        <v>3663</v>
      </c>
      <c r="AC241" s="558" t="s">
        <v>3664</v>
      </c>
      <c r="AD241" s="558" t="s">
        <v>3665</v>
      </c>
      <c r="AE241" s="558" t="s">
        <v>3666</v>
      </c>
      <c r="AF241" s="558" t="s">
        <v>83</v>
      </c>
      <c r="AG241" s="552" t="s">
        <v>83</v>
      </c>
      <c r="AH241" s="558" t="s">
        <v>83</v>
      </c>
    </row>
    <row r="242" spans="1:34" ht="13.2">
      <c r="A242" s="554" t="s">
        <v>4261</v>
      </c>
      <c r="B242" s="553" t="s">
        <v>4260</v>
      </c>
      <c r="C242" s="554">
        <v>232</v>
      </c>
      <c r="D242" s="555" t="s">
        <v>4260</v>
      </c>
      <c r="E242" s="554">
        <v>108</v>
      </c>
      <c r="F242" s="556">
        <v>1</v>
      </c>
      <c r="G242" s="556" t="s">
        <v>235</v>
      </c>
      <c r="H242" s="556">
        <v>81140</v>
      </c>
      <c r="I242" s="550" t="s">
        <v>236</v>
      </c>
      <c r="J242" s="550" t="s">
        <v>3650</v>
      </c>
      <c r="K242" s="550" t="s">
        <v>3468</v>
      </c>
      <c r="L242" s="557" t="s">
        <v>3679</v>
      </c>
      <c r="M242" s="558" t="s">
        <v>3652</v>
      </c>
      <c r="O242" s="558" t="s">
        <v>3680</v>
      </c>
      <c r="P242" s="558" t="s">
        <v>3654</v>
      </c>
      <c r="Q242" s="558" t="s">
        <v>3711</v>
      </c>
      <c r="R242" s="550" t="s">
        <v>3712</v>
      </c>
      <c r="S242" s="550" t="s">
        <v>3713</v>
      </c>
      <c r="T242" s="550" t="s">
        <v>3413</v>
      </c>
      <c r="U242" s="558" t="s">
        <v>3696</v>
      </c>
      <c r="V242" s="561" t="s">
        <v>2434</v>
      </c>
      <c r="W242" s="559" t="s">
        <v>3697</v>
      </c>
      <c r="X242" s="559" t="s">
        <v>3698</v>
      </c>
      <c r="Y242" s="558" t="s">
        <v>3662</v>
      </c>
      <c r="Z242" s="558" t="s">
        <v>3662</v>
      </c>
      <c r="AA242" s="558" t="s">
        <v>671</v>
      </c>
      <c r="AB242" s="558" t="s">
        <v>3663</v>
      </c>
      <c r="AC242" s="558" t="s">
        <v>25</v>
      </c>
      <c r="AD242" s="558" t="s">
        <v>3685</v>
      </c>
      <c r="AE242" s="558" t="s">
        <v>3686</v>
      </c>
      <c r="AF242" s="558" t="s">
        <v>83</v>
      </c>
      <c r="AG242" s="552" t="s">
        <v>83</v>
      </c>
      <c r="AH242" s="558" t="s">
        <v>83</v>
      </c>
    </row>
    <row r="243" spans="1:34" ht="31.2">
      <c r="A243" s="554" t="s">
        <v>4263</v>
      </c>
      <c r="B243" s="553" t="s">
        <v>4262</v>
      </c>
      <c r="C243" s="554">
        <v>232</v>
      </c>
      <c r="D243" s="555" t="s">
        <v>4262</v>
      </c>
      <c r="E243" s="554">
        <v>2265</v>
      </c>
      <c r="F243" s="556">
        <v>2</v>
      </c>
      <c r="G243" s="556" t="s">
        <v>292</v>
      </c>
      <c r="H243" s="556">
        <v>81400</v>
      </c>
      <c r="I243" s="550" t="s">
        <v>293</v>
      </c>
      <c r="J243" s="550" t="s">
        <v>3650</v>
      </c>
      <c r="K243" s="550" t="s">
        <v>3468</v>
      </c>
      <c r="L243" s="557" t="s">
        <v>3679</v>
      </c>
      <c r="M243" s="558" t="s">
        <v>3670</v>
      </c>
      <c r="O243" s="558" t="s">
        <v>3680</v>
      </c>
      <c r="P243" s="558" t="s">
        <v>3654</v>
      </c>
      <c r="Q243" s="558" t="s">
        <v>3681</v>
      </c>
      <c r="R243" s="558" t="s">
        <v>3682</v>
      </c>
      <c r="S243" s="558" t="s">
        <v>3683</v>
      </c>
      <c r="T243" s="558" t="s">
        <v>3684</v>
      </c>
      <c r="U243" s="558" t="s">
        <v>3659</v>
      </c>
      <c r="V243" s="188" t="s">
        <v>2434</v>
      </c>
      <c r="W243" s="559" t="s">
        <v>3660</v>
      </c>
      <c r="X243" s="559" t="s">
        <v>3661</v>
      </c>
      <c r="Y243" s="558" t="s">
        <v>251</v>
      </c>
      <c r="Z243" s="558" t="s">
        <v>251</v>
      </c>
      <c r="AA243" s="558" t="s">
        <v>251</v>
      </c>
      <c r="AB243" s="558" t="s">
        <v>3663</v>
      </c>
      <c r="AC243" s="558" t="s">
        <v>25</v>
      </c>
      <c r="AD243" s="558" t="s">
        <v>3685</v>
      </c>
      <c r="AE243" s="558" t="s">
        <v>3686</v>
      </c>
      <c r="AF243" s="558" t="s">
        <v>4264</v>
      </c>
      <c r="AG243" s="552" t="s">
        <v>4265</v>
      </c>
      <c r="AH243" s="552" t="s">
        <v>4266</v>
      </c>
    </row>
    <row r="244" spans="1:34" ht="13.2">
      <c r="A244" s="554" t="s">
        <v>4268</v>
      </c>
      <c r="B244" s="553" t="s">
        <v>4267</v>
      </c>
      <c r="C244" s="554">
        <v>232</v>
      </c>
      <c r="D244" s="555" t="s">
        <v>4267</v>
      </c>
      <c r="E244" s="554">
        <v>123</v>
      </c>
      <c r="F244" s="556">
        <v>1</v>
      </c>
      <c r="G244" s="556" t="s">
        <v>292</v>
      </c>
      <c r="H244" s="556">
        <v>81190</v>
      </c>
      <c r="I244" s="558" t="s">
        <v>3703</v>
      </c>
      <c r="J244" s="550" t="s">
        <v>3650</v>
      </c>
      <c r="K244" s="550" t="s">
        <v>3468</v>
      </c>
      <c r="L244" s="557" t="s">
        <v>3679</v>
      </c>
      <c r="M244" s="558" t="s">
        <v>3704</v>
      </c>
      <c r="O244" s="558" t="s">
        <v>3703</v>
      </c>
      <c r="P244" s="558" t="s">
        <v>3654</v>
      </c>
      <c r="Q244" s="558" t="s">
        <v>3703</v>
      </c>
      <c r="R244" s="558" t="s">
        <v>83</v>
      </c>
      <c r="S244" s="558" t="s">
        <v>83</v>
      </c>
      <c r="T244" s="558" t="s">
        <v>83</v>
      </c>
      <c r="U244" s="558" t="s">
        <v>3688</v>
      </c>
      <c r="V244" s="142" t="s">
        <v>2434</v>
      </c>
      <c r="W244" s="559" t="s">
        <v>3689</v>
      </c>
      <c r="X244" s="559" t="s">
        <v>3690</v>
      </c>
      <c r="Y244" s="558" t="s">
        <v>3662</v>
      </c>
      <c r="Z244" s="558" t="s">
        <v>3662</v>
      </c>
      <c r="AA244" s="558" t="s">
        <v>671</v>
      </c>
      <c r="AB244" s="558" t="s">
        <v>3663</v>
      </c>
      <c r="AC244" s="558" t="s">
        <v>3705</v>
      </c>
      <c r="AD244" s="558" t="s">
        <v>83</v>
      </c>
      <c r="AE244" s="558" t="s">
        <v>83</v>
      </c>
      <c r="AF244" s="558" t="s">
        <v>83</v>
      </c>
      <c r="AG244" s="552" t="s">
        <v>83</v>
      </c>
      <c r="AH244" s="558" t="s">
        <v>83</v>
      </c>
    </row>
    <row r="245" spans="1:34" ht="13.2">
      <c r="A245" s="554" t="s">
        <v>4272</v>
      </c>
      <c r="B245" s="553" t="s">
        <v>4271</v>
      </c>
      <c r="C245" s="554">
        <v>232</v>
      </c>
      <c r="D245" s="555" t="s">
        <v>4271</v>
      </c>
      <c r="E245" s="554">
        <v>160</v>
      </c>
      <c r="F245" s="556">
        <v>1</v>
      </c>
      <c r="G245" s="556" t="s">
        <v>235</v>
      </c>
      <c r="H245" s="556">
        <v>81140</v>
      </c>
      <c r="I245" s="550" t="s">
        <v>236</v>
      </c>
      <c r="J245" s="550" t="s">
        <v>3650</v>
      </c>
      <c r="K245" s="550" t="s">
        <v>3468</v>
      </c>
      <c r="L245" s="557" t="s">
        <v>3679</v>
      </c>
      <c r="M245" s="558" t="s">
        <v>3652</v>
      </c>
      <c r="O245" s="558" t="s">
        <v>3680</v>
      </c>
      <c r="P245" s="558" t="s">
        <v>3654</v>
      </c>
      <c r="Q245" s="558" t="s">
        <v>3711</v>
      </c>
      <c r="R245" s="550" t="s">
        <v>3712</v>
      </c>
      <c r="S245" s="550" t="s">
        <v>3713</v>
      </c>
      <c r="T245" s="550" t="s">
        <v>3413</v>
      </c>
      <c r="U245" s="558" t="s">
        <v>3696</v>
      </c>
      <c r="V245" s="561" t="s">
        <v>2434</v>
      </c>
      <c r="W245" s="559" t="s">
        <v>3697</v>
      </c>
      <c r="X245" s="559" t="s">
        <v>3698</v>
      </c>
      <c r="Y245" s="558" t="s">
        <v>3662</v>
      </c>
      <c r="Z245" s="558" t="s">
        <v>3662</v>
      </c>
      <c r="AA245" s="558" t="s">
        <v>671</v>
      </c>
      <c r="AB245" s="558" t="s">
        <v>3663</v>
      </c>
      <c r="AC245" s="558" t="s">
        <v>25</v>
      </c>
      <c r="AD245" s="558" t="s">
        <v>3685</v>
      </c>
      <c r="AE245" s="558" t="s">
        <v>3686</v>
      </c>
      <c r="AF245" s="558" t="s">
        <v>83</v>
      </c>
      <c r="AG245" s="552" t="s">
        <v>83</v>
      </c>
      <c r="AH245" s="558" t="s">
        <v>83</v>
      </c>
    </row>
    <row r="246" spans="1:34" ht="13.2">
      <c r="A246" s="554" t="s">
        <v>4270</v>
      </c>
      <c r="B246" s="553" t="s">
        <v>4269</v>
      </c>
      <c r="C246" s="554">
        <v>232</v>
      </c>
      <c r="D246" s="555" t="s">
        <v>4269</v>
      </c>
      <c r="E246" s="554">
        <v>195</v>
      </c>
      <c r="F246" s="556">
        <v>1</v>
      </c>
      <c r="G246" s="556" t="s">
        <v>235</v>
      </c>
      <c r="H246" s="556">
        <v>81340</v>
      </c>
      <c r="I246" s="550" t="s">
        <v>236</v>
      </c>
      <c r="J246" s="550" t="s">
        <v>3650</v>
      </c>
      <c r="K246" s="550" t="s">
        <v>3468</v>
      </c>
      <c r="L246" s="557" t="s">
        <v>3679</v>
      </c>
      <c r="M246" s="558" t="s">
        <v>3652</v>
      </c>
      <c r="O246" s="558" t="s">
        <v>3680</v>
      </c>
      <c r="P246" s="558" t="s">
        <v>3654</v>
      </c>
      <c r="Q246" s="558" t="s">
        <v>3681</v>
      </c>
      <c r="R246" s="558" t="s">
        <v>3682</v>
      </c>
      <c r="S246" s="558" t="s">
        <v>3683</v>
      </c>
      <c r="T246" s="558" t="s">
        <v>3684</v>
      </c>
      <c r="U246" s="558" t="s">
        <v>3659</v>
      </c>
      <c r="V246" s="560" t="s">
        <v>2434</v>
      </c>
      <c r="W246" s="559" t="s">
        <v>3660</v>
      </c>
      <c r="X246" s="559" t="s">
        <v>3661</v>
      </c>
      <c r="Y246" s="558" t="s">
        <v>3662</v>
      </c>
      <c r="Z246" s="558" t="s">
        <v>3662</v>
      </c>
      <c r="AA246" s="558" t="s">
        <v>671</v>
      </c>
      <c r="AB246" s="558" t="s">
        <v>3663</v>
      </c>
      <c r="AC246" s="558" t="s">
        <v>25</v>
      </c>
      <c r="AD246" s="558" t="s">
        <v>3685</v>
      </c>
      <c r="AE246" s="558" t="s">
        <v>3686</v>
      </c>
      <c r="AF246" s="558" t="s">
        <v>83</v>
      </c>
      <c r="AG246" s="552" t="s">
        <v>83</v>
      </c>
      <c r="AH246" s="558" t="s">
        <v>83</v>
      </c>
    </row>
    <row r="247" spans="1:34" ht="13.2">
      <c r="A247" s="554" t="s">
        <v>4278</v>
      </c>
      <c r="B247" s="553" t="s">
        <v>4277</v>
      </c>
      <c r="C247" s="554">
        <v>232</v>
      </c>
      <c r="D247" s="555" t="s">
        <v>4277</v>
      </c>
      <c r="E247" s="554">
        <v>646</v>
      </c>
      <c r="F247" s="556">
        <v>1</v>
      </c>
      <c r="G247" s="556" t="s">
        <v>235</v>
      </c>
      <c r="H247" s="556">
        <v>81390</v>
      </c>
      <c r="I247" s="550" t="s">
        <v>236</v>
      </c>
      <c r="J247" s="550" t="s">
        <v>3650</v>
      </c>
      <c r="K247" s="550" t="s">
        <v>3468</v>
      </c>
      <c r="L247" s="557" t="s">
        <v>3679</v>
      </c>
      <c r="M247" s="558" t="s">
        <v>3652</v>
      </c>
      <c r="O247" s="558" t="s">
        <v>3680</v>
      </c>
      <c r="P247" s="558" t="s">
        <v>3654</v>
      </c>
      <c r="Q247" s="558" t="s">
        <v>3742</v>
      </c>
      <c r="R247" s="550" t="s">
        <v>3712</v>
      </c>
      <c r="S247" s="550" t="s">
        <v>3743</v>
      </c>
      <c r="T247" s="550" t="s">
        <v>3744</v>
      </c>
      <c r="U247" s="558" t="s">
        <v>3696</v>
      </c>
      <c r="V247" s="561" t="s">
        <v>2434</v>
      </c>
      <c r="W247" s="559" t="s">
        <v>3697</v>
      </c>
      <c r="X247" s="559" t="s">
        <v>3698</v>
      </c>
      <c r="Y247" s="558" t="s">
        <v>3662</v>
      </c>
      <c r="Z247" s="558" t="s">
        <v>3662</v>
      </c>
      <c r="AA247" s="558" t="s">
        <v>671</v>
      </c>
      <c r="AB247" s="558" t="s">
        <v>3663</v>
      </c>
      <c r="AC247" s="558" t="s">
        <v>25</v>
      </c>
      <c r="AD247" s="558" t="s">
        <v>3685</v>
      </c>
      <c r="AE247" s="558" t="s">
        <v>3686</v>
      </c>
      <c r="AF247" s="558" t="s">
        <v>83</v>
      </c>
      <c r="AG247" s="552" t="s">
        <v>83</v>
      </c>
      <c r="AH247" s="558" t="s">
        <v>83</v>
      </c>
    </row>
    <row r="248" spans="1:34" ht="13.2">
      <c r="A248" s="554" t="s">
        <v>4276</v>
      </c>
      <c r="B248" s="553" t="s">
        <v>4275</v>
      </c>
      <c r="C248" s="554">
        <v>232</v>
      </c>
      <c r="D248" s="555" t="s">
        <v>4275</v>
      </c>
      <c r="E248" s="554">
        <v>709</v>
      </c>
      <c r="F248" s="556">
        <v>1</v>
      </c>
      <c r="G248" s="556" t="s">
        <v>292</v>
      </c>
      <c r="H248" s="556">
        <v>81190</v>
      </c>
      <c r="I248" s="558" t="s">
        <v>3703</v>
      </c>
      <c r="J248" s="550" t="s">
        <v>3650</v>
      </c>
      <c r="K248" s="550" t="s">
        <v>3468</v>
      </c>
      <c r="L248" s="557" t="s">
        <v>3679</v>
      </c>
      <c r="M248" s="558" t="s">
        <v>3704</v>
      </c>
      <c r="O248" s="558" t="s">
        <v>3703</v>
      </c>
      <c r="P248" s="558" t="s">
        <v>3654</v>
      </c>
      <c r="Q248" s="558" t="s">
        <v>3703</v>
      </c>
      <c r="R248" s="558" t="s">
        <v>83</v>
      </c>
      <c r="S248" s="558" t="s">
        <v>83</v>
      </c>
      <c r="T248" s="558" t="s">
        <v>83</v>
      </c>
      <c r="U248" s="558" t="s">
        <v>3688</v>
      </c>
      <c r="V248" s="142" t="s">
        <v>2434</v>
      </c>
      <c r="W248" s="559" t="s">
        <v>3689</v>
      </c>
      <c r="X248" s="559" t="s">
        <v>3690</v>
      </c>
      <c r="Y248" s="558" t="s">
        <v>3662</v>
      </c>
      <c r="Z248" s="558" t="s">
        <v>3662</v>
      </c>
      <c r="AA248" s="558" t="s">
        <v>671</v>
      </c>
      <c r="AB248" s="558" t="s">
        <v>3663</v>
      </c>
      <c r="AC248" s="558" t="s">
        <v>3705</v>
      </c>
      <c r="AD248" s="558" t="s">
        <v>83</v>
      </c>
      <c r="AE248" s="558" t="s">
        <v>83</v>
      </c>
      <c r="AF248" s="558" t="s">
        <v>83</v>
      </c>
      <c r="AG248" s="552" t="s">
        <v>83</v>
      </c>
      <c r="AH248" s="558" t="s">
        <v>83</v>
      </c>
    </row>
    <row r="249" spans="1:34" ht="13.2">
      <c r="A249" s="554" t="s">
        <v>4280</v>
      </c>
      <c r="B249" s="553" t="s">
        <v>4279</v>
      </c>
      <c r="C249" s="554">
        <v>232</v>
      </c>
      <c r="D249" s="555" t="s">
        <v>4279</v>
      </c>
      <c r="E249" s="554">
        <v>265</v>
      </c>
      <c r="F249" s="556">
        <v>1</v>
      </c>
      <c r="G249" s="556" t="s">
        <v>235</v>
      </c>
      <c r="H249" s="556">
        <v>81440</v>
      </c>
      <c r="I249" s="550" t="s">
        <v>236</v>
      </c>
      <c r="J249" s="550" t="s">
        <v>3650</v>
      </c>
      <c r="K249" s="550" t="s">
        <v>3468</v>
      </c>
      <c r="L249" s="557" t="s">
        <v>3679</v>
      </c>
      <c r="M249" s="558" t="s">
        <v>3652</v>
      </c>
      <c r="O249" s="558" t="s">
        <v>3680</v>
      </c>
      <c r="P249" s="558" t="s">
        <v>3654</v>
      </c>
      <c r="Q249" s="558" t="s">
        <v>3742</v>
      </c>
      <c r="R249" s="550" t="s">
        <v>3712</v>
      </c>
      <c r="S249" s="550" t="s">
        <v>3743</v>
      </c>
      <c r="T249" s="550" t="s">
        <v>3744</v>
      </c>
      <c r="U249" s="558" t="s">
        <v>3659</v>
      </c>
      <c r="V249" s="188" t="s">
        <v>2434</v>
      </c>
      <c r="W249" s="559" t="s">
        <v>3660</v>
      </c>
      <c r="X249" s="559" t="s">
        <v>3661</v>
      </c>
      <c r="Y249" s="558" t="s">
        <v>3662</v>
      </c>
      <c r="Z249" s="558" t="s">
        <v>3662</v>
      </c>
      <c r="AA249" s="558" t="s">
        <v>671</v>
      </c>
      <c r="AB249" s="558" t="s">
        <v>3663</v>
      </c>
      <c r="AC249" s="558" t="s">
        <v>3664</v>
      </c>
      <c r="AD249" s="558" t="s">
        <v>3665</v>
      </c>
      <c r="AE249" s="558" t="s">
        <v>3666</v>
      </c>
      <c r="AF249" s="558" t="s">
        <v>83</v>
      </c>
      <c r="AG249" s="552" t="s">
        <v>83</v>
      </c>
      <c r="AH249" s="558" t="s">
        <v>83</v>
      </c>
    </row>
    <row r="250" spans="1:34" ht="13.2">
      <c r="A250" s="554" t="s">
        <v>4282</v>
      </c>
      <c r="B250" s="553" t="s">
        <v>4281</v>
      </c>
      <c r="C250" s="554">
        <v>232</v>
      </c>
      <c r="D250" s="555" t="s">
        <v>4281</v>
      </c>
      <c r="E250" s="554">
        <v>725</v>
      </c>
      <c r="F250" s="556">
        <v>1</v>
      </c>
      <c r="G250" s="556" t="s">
        <v>235</v>
      </c>
      <c r="H250" s="556">
        <v>81700</v>
      </c>
      <c r="I250" s="550" t="s">
        <v>236</v>
      </c>
      <c r="J250" s="550" t="s">
        <v>3650</v>
      </c>
      <c r="K250" s="550" t="s">
        <v>3468</v>
      </c>
      <c r="L250" s="557" t="s">
        <v>3651</v>
      </c>
      <c r="M250" s="558" t="s">
        <v>3652</v>
      </c>
      <c r="O250" s="558" t="s">
        <v>3653</v>
      </c>
      <c r="P250" s="558" t="s">
        <v>3654</v>
      </c>
      <c r="Q250" s="550" t="s">
        <v>3655</v>
      </c>
      <c r="R250" s="550" t="s">
        <v>3656</v>
      </c>
      <c r="S250" s="550" t="s">
        <v>3657</v>
      </c>
      <c r="T250" s="550" t="s">
        <v>3658</v>
      </c>
      <c r="U250" s="558" t="s">
        <v>3659</v>
      </c>
      <c r="V250" s="560" t="s">
        <v>2434</v>
      </c>
      <c r="W250" s="559" t="s">
        <v>3660</v>
      </c>
      <c r="X250" s="559" t="s">
        <v>3661</v>
      </c>
      <c r="Y250" s="558" t="s">
        <v>3662</v>
      </c>
      <c r="Z250" s="558" t="s">
        <v>3662</v>
      </c>
      <c r="AA250" s="558" t="s">
        <v>671</v>
      </c>
      <c r="AB250" s="558" t="s">
        <v>3663</v>
      </c>
      <c r="AC250" s="558" t="s">
        <v>3664</v>
      </c>
      <c r="AD250" s="558" t="s">
        <v>3665</v>
      </c>
      <c r="AE250" s="558" t="s">
        <v>3666</v>
      </c>
      <c r="AF250" s="558" t="s">
        <v>83</v>
      </c>
      <c r="AG250" s="552" t="s">
        <v>83</v>
      </c>
      <c r="AH250" s="558" t="s">
        <v>83</v>
      </c>
    </row>
    <row r="251" spans="1:34" ht="13.2">
      <c r="A251" s="554" t="s">
        <v>4284</v>
      </c>
      <c r="B251" s="553" t="s">
        <v>4283</v>
      </c>
      <c r="C251" s="554">
        <v>232</v>
      </c>
      <c r="D251" s="555" t="s">
        <v>4283</v>
      </c>
      <c r="E251" s="554">
        <v>120</v>
      </c>
      <c r="F251" s="556">
        <v>1</v>
      </c>
      <c r="G251" s="556" t="s">
        <v>235</v>
      </c>
      <c r="H251" s="556">
        <v>81210</v>
      </c>
      <c r="I251" s="550" t="s">
        <v>236</v>
      </c>
      <c r="J251" s="550" t="s">
        <v>3650</v>
      </c>
      <c r="K251" s="550" t="s">
        <v>3468</v>
      </c>
      <c r="L251" s="557" t="s">
        <v>3651</v>
      </c>
      <c r="M251" s="558" t="s">
        <v>3652</v>
      </c>
      <c r="O251" s="558" t="s">
        <v>3653</v>
      </c>
      <c r="P251" s="558" t="s">
        <v>3654</v>
      </c>
      <c r="Q251" s="550" t="s">
        <v>3655</v>
      </c>
      <c r="R251" s="550" t="s">
        <v>3656</v>
      </c>
      <c r="S251" s="550" t="s">
        <v>3657</v>
      </c>
      <c r="T251" s="550" t="s">
        <v>3658</v>
      </c>
      <c r="U251" s="558" t="s">
        <v>3696</v>
      </c>
      <c r="V251" s="187" t="s">
        <v>2434</v>
      </c>
      <c r="W251" s="559" t="s">
        <v>3697</v>
      </c>
      <c r="X251" s="559" t="s">
        <v>3698</v>
      </c>
      <c r="Y251" s="558" t="s">
        <v>3662</v>
      </c>
      <c r="Z251" s="558" t="s">
        <v>3662</v>
      </c>
      <c r="AA251" s="558" t="s">
        <v>671</v>
      </c>
      <c r="AB251" s="558" t="s">
        <v>3663</v>
      </c>
      <c r="AC251" s="558" t="s">
        <v>3664</v>
      </c>
      <c r="AD251" s="558" t="s">
        <v>3665</v>
      </c>
      <c r="AE251" s="558" t="s">
        <v>3666</v>
      </c>
      <c r="AF251" s="558" t="s">
        <v>83</v>
      </c>
      <c r="AG251" s="552" t="s">
        <v>83</v>
      </c>
      <c r="AH251" s="558" t="s">
        <v>83</v>
      </c>
    </row>
    <row r="252" spans="1:34" ht="13.2">
      <c r="A252" s="554" t="s">
        <v>4286</v>
      </c>
      <c r="B252" s="553" t="s">
        <v>4285</v>
      </c>
      <c r="C252" s="554">
        <v>232</v>
      </c>
      <c r="D252" s="555" t="s">
        <v>4285</v>
      </c>
      <c r="E252" s="554">
        <v>328</v>
      </c>
      <c r="F252" s="556">
        <v>1</v>
      </c>
      <c r="G252" s="556" t="s">
        <v>235</v>
      </c>
      <c r="H252" s="556">
        <v>81350</v>
      </c>
      <c r="I252" s="550" t="s">
        <v>236</v>
      </c>
      <c r="J252" s="550" t="s">
        <v>3650</v>
      </c>
      <c r="K252" s="550" t="s">
        <v>3468</v>
      </c>
      <c r="L252" s="557" t="s">
        <v>3679</v>
      </c>
      <c r="M252" s="558" t="s">
        <v>3652</v>
      </c>
      <c r="O252" s="558" t="s">
        <v>3680</v>
      </c>
      <c r="P252" s="558" t="s">
        <v>3654</v>
      </c>
      <c r="Q252" s="558" t="s">
        <v>3681</v>
      </c>
      <c r="R252" s="558" t="s">
        <v>3682</v>
      </c>
      <c r="S252" s="558" t="s">
        <v>3683</v>
      </c>
      <c r="T252" s="558" t="s">
        <v>3684</v>
      </c>
      <c r="U252" s="558" t="s">
        <v>3659</v>
      </c>
      <c r="V252" s="188" t="s">
        <v>2434</v>
      </c>
      <c r="W252" s="559" t="s">
        <v>3660</v>
      </c>
      <c r="X252" s="559" t="s">
        <v>3661</v>
      </c>
      <c r="Y252" s="558" t="s">
        <v>3662</v>
      </c>
      <c r="Z252" s="558" t="s">
        <v>3662</v>
      </c>
      <c r="AA252" s="558" t="s">
        <v>671</v>
      </c>
      <c r="AB252" s="558" t="s">
        <v>3663</v>
      </c>
      <c r="AC252" s="558" t="s">
        <v>25</v>
      </c>
      <c r="AD252" s="558" t="s">
        <v>3685</v>
      </c>
      <c r="AE252" s="558" t="s">
        <v>3686</v>
      </c>
      <c r="AF252" s="558" t="s">
        <v>83</v>
      </c>
      <c r="AG252" s="552" t="s">
        <v>83</v>
      </c>
      <c r="AH252" s="558" t="s">
        <v>83</v>
      </c>
    </row>
    <row r="253" spans="1:34" ht="13.2">
      <c r="A253" s="554" t="s">
        <v>4288</v>
      </c>
      <c r="B253" s="553" t="s">
        <v>4287</v>
      </c>
      <c r="C253" s="554">
        <v>232</v>
      </c>
      <c r="D253" s="555" t="s">
        <v>4287</v>
      </c>
      <c r="E253" s="554">
        <v>328</v>
      </c>
      <c r="F253" s="556">
        <v>1</v>
      </c>
      <c r="G253" s="556" t="s">
        <v>292</v>
      </c>
      <c r="H253" s="556">
        <v>81350</v>
      </c>
      <c r="I253" s="558" t="s">
        <v>3703</v>
      </c>
      <c r="J253" s="550" t="s">
        <v>3650</v>
      </c>
      <c r="K253" s="550" t="s">
        <v>3468</v>
      </c>
      <c r="L253" s="557" t="s">
        <v>3679</v>
      </c>
      <c r="M253" s="558" t="s">
        <v>3704</v>
      </c>
      <c r="O253" s="558" t="s">
        <v>3703</v>
      </c>
      <c r="P253" s="558" t="s">
        <v>3654</v>
      </c>
      <c r="Q253" s="558" t="s">
        <v>3703</v>
      </c>
      <c r="R253" s="558" t="s">
        <v>83</v>
      </c>
      <c r="S253" s="558" t="s">
        <v>83</v>
      </c>
      <c r="T253" s="558" t="s">
        <v>83</v>
      </c>
      <c r="U253" s="558" t="s">
        <v>3688</v>
      </c>
      <c r="V253" s="142" t="s">
        <v>2434</v>
      </c>
      <c r="W253" s="559" t="s">
        <v>3689</v>
      </c>
      <c r="X253" s="559" t="s">
        <v>3690</v>
      </c>
      <c r="Y253" s="558" t="s">
        <v>3662</v>
      </c>
      <c r="Z253" s="558" t="s">
        <v>3662</v>
      </c>
      <c r="AA253" s="558" t="s">
        <v>671</v>
      </c>
      <c r="AB253" s="558" t="s">
        <v>3663</v>
      </c>
      <c r="AC253" s="558" t="s">
        <v>3705</v>
      </c>
      <c r="AD253" s="558" t="s">
        <v>83</v>
      </c>
      <c r="AE253" s="558" t="s">
        <v>83</v>
      </c>
      <c r="AF253" s="558" t="s">
        <v>83</v>
      </c>
      <c r="AG253" s="552" t="s">
        <v>83</v>
      </c>
      <c r="AH253" s="558" t="s">
        <v>83</v>
      </c>
    </row>
    <row r="254" spans="1:34" ht="13.2">
      <c r="A254" s="554" t="s">
        <v>4290</v>
      </c>
      <c r="B254" s="553" t="s">
        <v>4289</v>
      </c>
      <c r="C254" s="554">
        <v>232</v>
      </c>
      <c r="D254" s="555" t="s">
        <v>4289</v>
      </c>
      <c r="E254" s="554">
        <v>353</v>
      </c>
      <c r="F254" s="556">
        <v>1</v>
      </c>
      <c r="G254" s="556" t="s">
        <v>235</v>
      </c>
      <c r="H254" s="556">
        <v>81500</v>
      </c>
      <c r="I254" s="550" t="s">
        <v>236</v>
      </c>
      <c r="J254" s="550" t="s">
        <v>3650</v>
      </c>
      <c r="K254" s="550" t="s">
        <v>3468</v>
      </c>
      <c r="L254" s="557" t="s">
        <v>3679</v>
      </c>
      <c r="M254" s="558" t="s">
        <v>3652</v>
      </c>
      <c r="O254" s="558" t="s">
        <v>3680</v>
      </c>
      <c r="P254" s="558" t="s">
        <v>3654</v>
      </c>
      <c r="Q254" s="558" t="s">
        <v>3742</v>
      </c>
      <c r="R254" s="550" t="s">
        <v>3712</v>
      </c>
      <c r="S254" s="550" t="s">
        <v>3743</v>
      </c>
      <c r="T254" s="550" t="s">
        <v>3744</v>
      </c>
      <c r="U254" s="558" t="s">
        <v>3659</v>
      </c>
      <c r="V254" s="188" t="s">
        <v>2434</v>
      </c>
      <c r="W254" s="559" t="s">
        <v>3660</v>
      </c>
      <c r="X254" s="559" t="s">
        <v>3661</v>
      </c>
      <c r="Y254" s="558" t="s">
        <v>3662</v>
      </c>
      <c r="Z254" s="558" t="s">
        <v>3662</v>
      </c>
      <c r="AA254" s="558" t="s">
        <v>671</v>
      </c>
      <c r="AB254" s="558" t="s">
        <v>3663</v>
      </c>
      <c r="AC254" s="558" t="s">
        <v>25</v>
      </c>
      <c r="AD254" s="558" t="s">
        <v>3685</v>
      </c>
      <c r="AE254" s="558" t="s">
        <v>3686</v>
      </c>
      <c r="AF254" s="558" t="s">
        <v>83</v>
      </c>
      <c r="AG254" s="552" t="s">
        <v>83</v>
      </c>
      <c r="AH254" s="558" t="s">
        <v>83</v>
      </c>
    </row>
    <row r="255" spans="1:34" ht="13.2">
      <c r="A255" s="554" t="s">
        <v>4292</v>
      </c>
      <c r="B255" s="553" t="s">
        <v>4291</v>
      </c>
      <c r="C255" s="554">
        <v>232</v>
      </c>
      <c r="D255" s="555" t="s">
        <v>4291</v>
      </c>
      <c r="E255" s="554">
        <v>54</v>
      </c>
      <c r="F255" s="556">
        <v>1</v>
      </c>
      <c r="G255" s="556" t="s">
        <v>235</v>
      </c>
      <c r="H255" s="556">
        <v>81210</v>
      </c>
      <c r="I255" s="550" t="s">
        <v>236</v>
      </c>
      <c r="J255" s="550" t="s">
        <v>3650</v>
      </c>
      <c r="K255" s="550" t="s">
        <v>3468</v>
      </c>
      <c r="L255" s="557" t="s">
        <v>3651</v>
      </c>
      <c r="M255" s="558" t="s">
        <v>3652</v>
      </c>
      <c r="O255" s="558" t="s">
        <v>3653</v>
      </c>
      <c r="P255" s="558" t="s">
        <v>3654</v>
      </c>
      <c r="Q255" s="550" t="s">
        <v>3655</v>
      </c>
      <c r="R255" s="550" t="s">
        <v>3656</v>
      </c>
      <c r="S255" s="550" t="s">
        <v>3657</v>
      </c>
      <c r="T255" s="550" t="s">
        <v>3658</v>
      </c>
      <c r="U255" s="558" t="s">
        <v>3696</v>
      </c>
      <c r="V255" s="187" t="s">
        <v>2434</v>
      </c>
      <c r="W255" s="559" t="s">
        <v>3697</v>
      </c>
      <c r="X255" s="559" t="s">
        <v>3698</v>
      </c>
      <c r="Y255" s="558" t="s">
        <v>3662</v>
      </c>
      <c r="Z255" s="558" t="s">
        <v>3662</v>
      </c>
      <c r="AA255" s="558" t="s">
        <v>671</v>
      </c>
      <c r="AB255" s="558" t="s">
        <v>3663</v>
      </c>
      <c r="AC255" s="558" t="s">
        <v>3664</v>
      </c>
      <c r="AD255" s="558" t="s">
        <v>3665</v>
      </c>
      <c r="AE255" s="558" t="s">
        <v>3666</v>
      </c>
      <c r="AF255" s="558" t="s">
        <v>83</v>
      </c>
      <c r="AG255" s="552" t="s">
        <v>83</v>
      </c>
      <c r="AH255" s="558" t="s">
        <v>83</v>
      </c>
    </row>
    <row r="256" spans="1:34" ht="20.399999999999999">
      <c r="A256" s="554" t="s">
        <v>4293</v>
      </c>
      <c r="B256" s="553" t="s">
        <v>4294</v>
      </c>
      <c r="C256" s="554">
        <v>232</v>
      </c>
      <c r="D256" s="555" t="s">
        <v>4294</v>
      </c>
      <c r="E256" s="554">
        <v>6635</v>
      </c>
      <c r="F256" s="556">
        <v>2</v>
      </c>
      <c r="G256" s="556" t="s">
        <v>292</v>
      </c>
      <c r="H256" s="556">
        <v>81160</v>
      </c>
      <c r="I256" s="550" t="s">
        <v>293</v>
      </c>
      <c r="J256" s="550" t="s">
        <v>3650</v>
      </c>
      <c r="K256" s="550" t="s">
        <v>3468</v>
      </c>
      <c r="L256" s="557" t="s">
        <v>3679</v>
      </c>
      <c r="M256" s="558" t="s">
        <v>3670</v>
      </c>
      <c r="O256" s="558" t="s">
        <v>3680</v>
      </c>
      <c r="P256" s="558" t="s">
        <v>3654</v>
      </c>
      <c r="Q256" s="558" t="s">
        <v>3681</v>
      </c>
      <c r="R256" s="558" t="s">
        <v>3682</v>
      </c>
      <c r="S256" s="558" t="s">
        <v>3683</v>
      </c>
      <c r="T256" s="558" t="s">
        <v>3684</v>
      </c>
      <c r="U256" s="558" t="s">
        <v>3688</v>
      </c>
      <c r="V256" s="142" t="s">
        <v>2434</v>
      </c>
      <c r="W256" s="559" t="s">
        <v>3689</v>
      </c>
      <c r="X256" s="559" t="s">
        <v>3690</v>
      </c>
      <c r="Y256" s="558" t="s">
        <v>251</v>
      </c>
      <c r="Z256" s="558" t="s">
        <v>251</v>
      </c>
      <c r="AA256" s="558" t="s">
        <v>251</v>
      </c>
      <c r="AB256" s="558" t="s">
        <v>3663</v>
      </c>
      <c r="AC256" s="558" t="s">
        <v>25</v>
      </c>
      <c r="AD256" s="558" t="s">
        <v>3685</v>
      </c>
      <c r="AE256" s="558" t="s">
        <v>3686</v>
      </c>
      <c r="AF256" s="558" t="s">
        <v>4295</v>
      </c>
      <c r="AG256" s="552" t="s">
        <v>4296</v>
      </c>
      <c r="AH256" s="570" t="s">
        <v>4297</v>
      </c>
    </row>
    <row r="257" spans="1:34" ht="13.2">
      <c r="A257" s="554" t="s">
        <v>4299</v>
      </c>
      <c r="B257" s="553" t="s">
        <v>4298</v>
      </c>
      <c r="C257" s="554">
        <v>232</v>
      </c>
      <c r="D257" s="555" t="s">
        <v>4298</v>
      </c>
      <c r="E257" s="554">
        <v>352</v>
      </c>
      <c r="F257" s="556">
        <v>1</v>
      </c>
      <c r="G257" s="556" t="s">
        <v>235</v>
      </c>
      <c r="H257" s="556">
        <v>81440</v>
      </c>
      <c r="I257" s="550" t="s">
        <v>236</v>
      </c>
      <c r="J257" s="550" t="s">
        <v>3650</v>
      </c>
      <c r="K257" s="550" t="s">
        <v>3468</v>
      </c>
      <c r="L257" s="557" t="s">
        <v>3679</v>
      </c>
      <c r="M257" s="558" t="s">
        <v>3652</v>
      </c>
      <c r="O257" s="558" t="s">
        <v>3680</v>
      </c>
      <c r="P257" s="558" t="s">
        <v>3654</v>
      </c>
      <c r="Q257" s="558" t="s">
        <v>3742</v>
      </c>
      <c r="R257" s="550" t="s">
        <v>3712</v>
      </c>
      <c r="S257" s="550" t="s">
        <v>3743</v>
      </c>
      <c r="T257" s="550" t="s">
        <v>3744</v>
      </c>
      <c r="U257" s="558" t="s">
        <v>3659</v>
      </c>
      <c r="V257" s="560" t="s">
        <v>2434</v>
      </c>
      <c r="W257" s="559" t="s">
        <v>3660</v>
      </c>
      <c r="X257" s="559" t="s">
        <v>3661</v>
      </c>
      <c r="Y257" s="558" t="s">
        <v>3662</v>
      </c>
      <c r="Z257" s="558" t="s">
        <v>3662</v>
      </c>
      <c r="AA257" s="558" t="s">
        <v>671</v>
      </c>
      <c r="AB257" s="558" t="s">
        <v>3663</v>
      </c>
      <c r="AC257" s="558" t="s">
        <v>3664</v>
      </c>
      <c r="AD257" s="558" t="s">
        <v>3665</v>
      </c>
      <c r="AE257" s="558" t="s">
        <v>3666</v>
      </c>
      <c r="AF257" s="558" t="s">
        <v>83</v>
      </c>
      <c r="AG257" s="552" t="s">
        <v>83</v>
      </c>
      <c r="AH257" s="558" t="s">
        <v>83</v>
      </c>
    </row>
    <row r="258" spans="1:34" ht="13.2">
      <c r="A258" s="554" t="s">
        <v>4301</v>
      </c>
      <c r="B258" s="553" t="s">
        <v>4300</v>
      </c>
      <c r="C258" s="554">
        <v>232</v>
      </c>
      <c r="D258" s="555" t="s">
        <v>4300</v>
      </c>
      <c r="E258" s="554">
        <v>204</v>
      </c>
      <c r="F258" s="556">
        <v>1</v>
      </c>
      <c r="G258" s="556" t="s">
        <v>235</v>
      </c>
      <c r="H258" s="556">
        <v>81340</v>
      </c>
      <c r="I258" s="550" t="s">
        <v>236</v>
      </c>
      <c r="J258" s="550" t="s">
        <v>3650</v>
      </c>
      <c r="K258" s="550" t="s">
        <v>3468</v>
      </c>
      <c r="L258" s="557" t="s">
        <v>3679</v>
      </c>
      <c r="M258" s="558" t="s">
        <v>3652</v>
      </c>
      <c r="O258" s="558" t="s">
        <v>3680</v>
      </c>
      <c r="P258" s="558" t="s">
        <v>3654</v>
      </c>
      <c r="Q258" s="558" t="s">
        <v>3681</v>
      </c>
      <c r="R258" s="558" t="s">
        <v>3682</v>
      </c>
      <c r="S258" s="558" t="s">
        <v>3683</v>
      </c>
      <c r="T258" s="558" t="s">
        <v>3684</v>
      </c>
      <c r="U258" s="558" t="s">
        <v>3659</v>
      </c>
      <c r="V258" s="188" t="s">
        <v>2434</v>
      </c>
      <c r="W258" s="559" t="s">
        <v>3660</v>
      </c>
      <c r="X258" s="559" t="s">
        <v>3661</v>
      </c>
      <c r="Y258" s="558" t="s">
        <v>3662</v>
      </c>
      <c r="Z258" s="558" t="s">
        <v>3662</v>
      </c>
      <c r="AA258" s="558" t="s">
        <v>671</v>
      </c>
      <c r="AB258" s="558" t="s">
        <v>3663</v>
      </c>
      <c r="AC258" s="558" t="s">
        <v>25</v>
      </c>
      <c r="AD258" s="558" t="s">
        <v>3685</v>
      </c>
      <c r="AE258" s="558" t="s">
        <v>3686</v>
      </c>
      <c r="AF258" s="558" t="s">
        <v>83</v>
      </c>
      <c r="AG258" s="552" t="s">
        <v>83</v>
      </c>
      <c r="AH258" s="558" t="s">
        <v>83</v>
      </c>
    </row>
    <row r="259" spans="1:34" ht="13.8" thickBot="1">
      <c r="A259" s="554" t="s">
        <v>4303</v>
      </c>
      <c r="B259" s="553" t="s">
        <v>4302</v>
      </c>
      <c r="C259" s="554">
        <v>232</v>
      </c>
      <c r="D259" s="555" t="s">
        <v>4302</v>
      </c>
      <c r="E259" s="554">
        <v>399</v>
      </c>
      <c r="F259" s="556">
        <v>1</v>
      </c>
      <c r="G259" s="556" t="s">
        <v>235</v>
      </c>
      <c r="H259" s="556">
        <v>81120</v>
      </c>
      <c r="I259" s="550" t="s">
        <v>236</v>
      </c>
      <c r="J259" s="550" t="s">
        <v>3650</v>
      </c>
      <c r="K259" s="550" t="s">
        <v>3468</v>
      </c>
      <c r="L259" s="557" t="s">
        <v>3679</v>
      </c>
      <c r="M259" s="558" t="s">
        <v>3652</v>
      </c>
      <c r="O259" s="558" t="s">
        <v>3680</v>
      </c>
      <c r="P259" s="558" t="s">
        <v>3654</v>
      </c>
      <c r="Q259" s="558" t="s">
        <v>3681</v>
      </c>
      <c r="R259" s="558" t="s">
        <v>3682</v>
      </c>
      <c r="S259" s="558" t="s">
        <v>3683</v>
      </c>
      <c r="T259" s="558" t="s">
        <v>3684</v>
      </c>
      <c r="U259" s="558" t="s">
        <v>3659</v>
      </c>
      <c r="V259" s="188" t="s">
        <v>2434</v>
      </c>
      <c r="W259" s="559" t="s">
        <v>3660</v>
      </c>
      <c r="X259" s="559" t="s">
        <v>3661</v>
      </c>
      <c r="Y259" s="558" t="s">
        <v>3662</v>
      </c>
      <c r="Z259" s="558" t="s">
        <v>3662</v>
      </c>
      <c r="AA259" s="558" t="s">
        <v>671</v>
      </c>
      <c r="AB259" s="558" t="s">
        <v>3663</v>
      </c>
      <c r="AC259" s="558" t="s">
        <v>25</v>
      </c>
      <c r="AD259" s="558" t="s">
        <v>3685</v>
      </c>
      <c r="AE259" s="558" t="s">
        <v>3686</v>
      </c>
      <c r="AF259" s="558" t="s">
        <v>83</v>
      </c>
      <c r="AG259" s="552" t="s">
        <v>83</v>
      </c>
      <c r="AH259" s="558" t="s">
        <v>83</v>
      </c>
    </row>
    <row r="260" spans="1:34" ht="13.2">
      <c r="A260" s="554" t="s">
        <v>4305</v>
      </c>
      <c r="B260" s="553" t="s">
        <v>4304</v>
      </c>
      <c r="C260" s="554">
        <v>232</v>
      </c>
      <c r="D260" s="555" t="s">
        <v>4304</v>
      </c>
      <c r="E260" s="554">
        <v>827</v>
      </c>
      <c r="F260" s="556">
        <v>1</v>
      </c>
      <c r="G260" s="556" t="s">
        <v>235</v>
      </c>
      <c r="H260" s="556">
        <v>81500</v>
      </c>
      <c r="I260" s="550" t="s">
        <v>236</v>
      </c>
      <c r="J260" s="550" t="s">
        <v>3650</v>
      </c>
      <c r="K260" s="550" t="s">
        <v>3468</v>
      </c>
      <c r="L260" s="557" t="s">
        <v>3679</v>
      </c>
      <c r="M260" s="558" t="s">
        <v>3652</v>
      </c>
      <c r="O260" s="558" t="s">
        <v>3680</v>
      </c>
      <c r="P260" s="558" t="s">
        <v>3654</v>
      </c>
      <c r="Q260" s="558" t="s">
        <v>3742</v>
      </c>
      <c r="R260" s="550" t="s">
        <v>3712</v>
      </c>
      <c r="S260" s="550" t="s">
        <v>3743</v>
      </c>
      <c r="T260" s="550" t="s">
        <v>3744</v>
      </c>
      <c r="U260" s="558" t="s">
        <v>3659</v>
      </c>
      <c r="V260" s="189" t="s">
        <v>2434</v>
      </c>
      <c r="W260" s="559" t="s">
        <v>3660</v>
      </c>
      <c r="X260" s="559" t="s">
        <v>3661</v>
      </c>
      <c r="Y260" s="558" t="s">
        <v>3662</v>
      </c>
      <c r="Z260" s="558" t="s">
        <v>3662</v>
      </c>
      <c r="AA260" s="558" t="s">
        <v>671</v>
      </c>
      <c r="AB260" s="558" t="s">
        <v>3663</v>
      </c>
      <c r="AC260" s="558" t="s">
        <v>25</v>
      </c>
      <c r="AD260" s="558" t="s">
        <v>3685</v>
      </c>
      <c r="AE260" s="558" t="s">
        <v>3686</v>
      </c>
      <c r="AF260" s="558" t="s">
        <v>83</v>
      </c>
      <c r="AG260" s="552" t="s">
        <v>83</v>
      </c>
      <c r="AH260" s="558" t="s">
        <v>83</v>
      </c>
    </row>
    <row r="261" spans="1:34" ht="13.2">
      <c r="A261" s="554" t="s">
        <v>4307</v>
      </c>
      <c r="B261" s="553" t="s">
        <v>4306</v>
      </c>
      <c r="C261" s="554">
        <v>232</v>
      </c>
      <c r="D261" s="555" t="s">
        <v>4306</v>
      </c>
      <c r="E261" s="554">
        <v>222</v>
      </c>
      <c r="F261" s="556">
        <v>1</v>
      </c>
      <c r="G261" s="556" t="s">
        <v>235</v>
      </c>
      <c r="H261" s="556">
        <v>81170</v>
      </c>
      <c r="I261" s="550" t="s">
        <v>236</v>
      </c>
      <c r="J261" s="550" t="s">
        <v>3650</v>
      </c>
      <c r="K261" s="550" t="s">
        <v>3468</v>
      </c>
      <c r="L261" s="557" t="s">
        <v>3679</v>
      </c>
      <c r="M261" s="558" t="s">
        <v>3652</v>
      </c>
      <c r="O261" s="558" t="s">
        <v>3680</v>
      </c>
      <c r="P261" s="558" t="s">
        <v>3654</v>
      </c>
      <c r="Q261" s="558" t="s">
        <v>3711</v>
      </c>
      <c r="R261" s="550" t="s">
        <v>3712</v>
      </c>
      <c r="S261" s="550" t="s">
        <v>3713</v>
      </c>
      <c r="T261" s="550" t="s">
        <v>3413</v>
      </c>
      <c r="U261" s="558" t="s">
        <v>3696</v>
      </c>
      <c r="V261" s="561" t="s">
        <v>2434</v>
      </c>
      <c r="W261" s="559" t="s">
        <v>3697</v>
      </c>
      <c r="X261" s="559" t="s">
        <v>3698</v>
      </c>
      <c r="Y261" s="558" t="s">
        <v>3662</v>
      </c>
      <c r="Z261" s="558" t="s">
        <v>3662</v>
      </c>
      <c r="AA261" s="558" t="s">
        <v>671</v>
      </c>
      <c r="AB261" s="558" t="s">
        <v>3663</v>
      </c>
      <c r="AC261" s="558" t="s">
        <v>25</v>
      </c>
      <c r="AD261" s="558" t="s">
        <v>3685</v>
      </c>
      <c r="AE261" s="558" t="s">
        <v>3686</v>
      </c>
      <c r="AF261" s="558" t="s">
        <v>83</v>
      </c>
      <c r="AG261" s="552" t="s">
        <v>83</v>
      </c>
      <c r="AH261" s="558" t="s">
        <v>83</v>
      </c>
    </row>
    <row r="262" spans="1:34" ht="13.2">
      <c r="A262" s="554" t="s">
        <v>4309</v>
      </c>
      <c r="B262" s="553" t="s">
        <v>4308</v>
      </c>
      <c r="C262" s="554">
        <v>232</v>
      </c>
      <c r="D262" s="555" t="s">
        <v>4308</v>
      </c>
      <c r="E262" s="554">
        <v>401</v>
      </c>
      <c r="F262" s="556">
        <v>1</v>
      </c>
      <c r="G262" s="556" t="s">
        <v>235</v>
      </c>
      <c r="H262" s="556">
        <v>81170</v>
      </c>
      <c r="I262" s="550" t="s">
        <v>236</v>
      </c>
      <c r="J262" s="550" t="s">
        <v>3650</v>
      </c>
      <c r="K262" s="550" t="s">
        <v>3468</v>
      </c>
      <c r="L262" s="557" t="s">
        <v>3679</v>
      </c>
      <c r="M262" s="558" t="s">
        <v>3652</v>
      </c>
      <c r="O262" s="558" t="s">
        <v>3680</v>
      </c>
      <c r="P262" s="558" t="s">
        <v>3654</v>
      </c>
      <c r="Q262" s="558" t="s">
        <v>3711</v>
      </c>
      <c r="R262" s="550" t="s">
        <v>3712</v>
      </c>
      <c r="S262" s="550" t="s">
        <v>3713</v>
      </c>
      <c r="T262" s="550" t="s">
        <v>3413</v>
      </c>
      <c r="U262" s="558" t="s">
        <v>3696</v>
      </c>
      <c r="V262" s="187" t="s">
        <v>2434</v>
      </c>
      <c r="W262" s="559" t="s">
        <v>3697</v>
      </c>
      <c r="X262" s="559" t="s">
        <v>3698</v>
      </c>
      <c r="Y262" s="558" t="s">
        <v>3662</v>
      </c>
      <c r="Z262" s="558" t="s">
        <v>3662</v>
      </c>
      <c r="AA262" s="558" t="s">
        <v>671</v>
      </c>
      <c r="AB262" s="558" t="s">
        <v>3663</v>
      </c>
      <c r="AC262" s="558" t="s">
        <v>25</v>
      </c>
      <c r="AD262" s="558" t="s">
        <v>3685</v>
      </c>
      <c r="AE262" s="558" t="s">
        <v>3686</v>
      </c>
      <c r="AF262" s="558" t="s">
        <v>83</v>
      </c>
      <c r="AG262" s="552" t="s">
        <v>83</v>
      </c>
      <c r="AH262" s="558" t="s">
        <v>83</v>
      </c>
    </row>
    <row r="263" spans="1:34" ht="13.2">
      <c r="A263" s="554" t="s">
        <v>4313</v>
      </c>
      <c r="B263" s="553" t="s">
        <v>4312</v>
      </c>
      <c r="C263" s="554">
        <v>232</v>
      </c>
      <c r="D263" s="555" t="s">
        <v>4312</v>
      </c>
      <c r="E263" s="554">
        <v>88</v>
      </c>
      <c r="F263" s="556">
        <v>1</v>
      </c>
      <c r="G263" s="556" t="s">
        <v>235</v>
      </c>
      <c r="H263" s="556">
        <v>81340</v>
      </c>
      <c r="I263" s="550" t="s">
        <v>236</v>
      </c>
      <c r="J263" s="550" t="s">
        <v>3650</v>
      </c>
      <c r="K263" s="550" t="s">
        <v>3468</v>
      </c>
      <c r="L263" s="557" t="s">
        <v>3679</v>
      </c>
      <c r="M263" s="558" t="s">
        <v>3652</v>
      </c>
      <c r="O263" s="558" t="s">
        <v>3680</v>
      </c>
      <c r="P263" s="558" t="s">
        <v>3654</v>
      </c>
      <c r="Q263" s="558" t="s">
        <v>3681</v>
      </c>
      <c r="R263" s="558" t="s">
        <v>3682</v>
      </c>
      <c r="S263" s="558" t="s">
        <v>3683</v>
      </c>
      <c r="T263" s="558" t="s">
        <v>3684</v>
      </c>
      <c r="U263" s="558" t="s">
        <v>3659</v>
      </c>
      <c r="V263" s="188" t="s">
        <v>2434</v>
      </c>
      <c r="W263" s="559" t="s">
        <v>3660</v>
      </c>
      <c r="X263" s="559" t="s">
        <v>3661</v>
      </c>
      <c r="Y263" s="558" t="s">
        <v>3662</v>
      </c>
      <c r="Z263" s="558" t="s">
        <v>3662</v>
      </c>
      <c r="AA263" s="558" t="s">
        <v>671</v>
      </c>
      <c r="AB263" s="558" t="s">
        <v>3663</v>
      </c>
      <c r="AC263" s="558" t="s">
        <v>25</v>
      </c>
      <c r="AD263" s="558" t="s">
        <v>3685</v>
      </c>
      <c r="AE263" s="558" t="s">
        <v>3686</v>
      </c>
      <c r="AF263" s="558" t="s">
        <v>83</v>
      </c>
      <c r="AG263" s="552" t="s">
        <v>83</v>
      </c>
      <c r="AH263" s="558" t="s">
        <v>83</v>
      </c>
    </row>
    <row r="264" spans="1:34" ht="13.2">
      <c r="A264" s="554" t="s">
        <v>4311</v>
      </c>
      <c r="B264" s="553" t="s">
        <v>4310</v>
      </c>
      <c r="C264" s="554">
        <v>232</v>
      </c>
      <c r="D264" s="555" t="s">
        <v>4310</v>
      </c>
      <c r="E264" s="554">
        <v>66</v>
      </c>
      <c r="F264" s="556">
        <v>1</v>
      </c>
      <c r="G264" s="556" t="s">
        <v>235</v>
      </c>
      <c r="H264" s="556">
        <v>81140</v>
      </c>
      <c r="I264" s="550" t="s">
        <v>236</v>
      </c>
      <c r="J264" s="550" t="s">
        <v>3650</v>
      </c>
      <c r="K264" s="550" t="s">
        <v>3468</v>
      </c>
      <c r="L264" s="557" t="s">
        <v>3679</v>
      </c>
      <c r="M264" s="558" t="s">
        <v>3652</v>
      </c>
      <c r="O264" s="558" t="s">
        <v>3680</v>
      </c>
      <c r="P264" s="558" t="s">
        <v>3654</v>
      </c>
      <c r="Q264" s="558" t="s">
        <v>3711</v>
      </c>
      <c r="R264" s="550" t="s">
        <v>3712</v>
      </c>
      <c r="S264" s="550" t="s">
        <v>3713</v>
      </c>
      <c r="T264" s="550" t="s">
        <v>3413</v>
      </c>
      <c r="U264" s="558" t="s">
        <v>3696</v>
      </c>
      <c r="V264" s="187" t="s">
        <v>2434</v>
      </c>
      <c r="W264" s="559" t="s">
        <v>3697</v>
      </c>
      <c r="X264" s="559" t="s">
        <v>3698</v>
      </c>
      <c r="Y264" s="558" t="s">
        <v>3662</v>
      </c>
      <c r="Z264" s="558" t="s">
        <v>3662</v>
      </c>
      <c r="AA264" s="558" t="s">
        <v>671</v>
      </c>
      <c r="AB264" s="558" t="s">
        <v>3663</v>
      </c>
      <c r="AC264" s="558" t="s">
        <v>25</v>
      </c>
      <c r="AD264" s="558" t="s">
        <v>3685</v>
      </c>
      <c r="AE264" s="558" t="s">
        <v>3686</v>
      </c>
      <c r="AF264" s="558" t="s">
        <v>83</v>
      </c>
      <c r="AG264" s="552" t="s">
        <v>83</v>
      </c>
      <c r="AH264" s="558" t="s">
        <v>83</v>
      </c>
    </row>
    <row r="265" spans="1:34" ht="13.2">
      <c r="A265" s="554" t="s">
        <v>4315</v>
      </c>
      <c r="B265" s="553" t="s">
        <v>4314</v>
      </c>
      <c r="C265" s="554">
        <v>232</v>
      </c>
      <c r="D265" s="555" t="s">
        <v>4314</v>
      </c>
      <c r="E265" s="554">
        <v>960</v>
      </c>
      <c r="F265" s="556">
        <v>1</v>
      </c>
      <c r="G265" s="556" t="s">
        <v>235</v>
      </c>
      <c r="H265" s="556">
        <v>81220</v>
      </c>
      <c r="I265" s="550" t="s">
        <v>236</v>
      </c>
      <c r="J265" s="550" t="s">
        <v>3650</v>
      </c>
      <c r="K265" s="550" t="s">
        <v>3468</v>
      </c>
      <c r="L265" s="557" t="s">
        <v>3651</v>
      </c>
      <c r="M265" s="558" t="s">
        <v>3652</v>
      </c>
      <c r="O265" s="558" t="s">
        <v>3653</v>
      </c>
      <c r="P265" s="558" t="s">
        <v>3654</v>
      </c>
      <c r="Q265" s="550" t="s">
        <v>3655</v>
      </c>
      <c r="R265" s="550" t="s">
        <v>3656</v>
      </c>
      <c r="S265" s="550" t="s">
        <v>3657</v>
      </c>
      <c r="T265" s="550" t="s">
        <v>3658</v>
      </c>
      <c r="U265" s="558" t="s">
        <v>3659</v>
      </c>
      <c r="V265" s="188" t="s">
        <v>2434</v>
      </c>
      <c r="W265" s="559" t="s">
        <v>3660</v>
      </c>
      <c r="X265" s="559" t="s">
        <v>3661</v>
      </c>
      <c r="Y265" s="558" t="s">
        <v>3662</v>
      </c>
      <c r="Z265" s="558" t="s">
        <v>3662</v>
      </c>
      <c r="AA265" s="558" t="s">
        <v>671</v>
      </c>
      <c r="AB265" s="558" t="s">
        <v>3663</v>
      </c>
      <c r="AC265" s="558" t="s">
        <v>3664</v>
      </c>
      <c r="AD265" s="558" t="s">
        <v>3665</v>
      </c>
      <c r="AE265" s="558" t="s">
        <v>3666</v>
      </c>
      <c r="AF265" s="558" t="s">
        <v>83</v>
      </c>
      <c r="AG265" s="552" t="s">
        <v>83</v>
      </c>
      <c r="AH265" s="558" t="s">
        <v>83</v>
      </c>
    </row>
    <row r="266" spans="1:34" ht="13.2">
      <c r="A266" s="554" t="s">
        <v>4317</v>
      </c>
      <c r="B266" s="553" t="s">
        <v>4316</v>
      </c>
      <c r="C266" s="554">
        <v>232</v>
      </c>
      <c r="D266" s="555" t="s">
        <v>4316</v>
      </c>
      <c r="E266" s="554">
        <v>609</v>
      </c>
      <c r="F266" s="556">
        <v>1</v>
      </c>
      <c r="G266" s="556" t="s">
        <v>235</v>
      </c>
      <c r="H266" s="556">
        <v>81330</v>
      </c>
      <c r="I266" s="550" t="s">
        <v>236</v>
      </c>
      <c r="J266" s="550" t="s">
        <v>3650</v>
      </c>
      <c r="K266" s="550" t="s">
        <v>3468</v>
      </c>
      <c r="L266" s="557" t="s">
        <v>3651</v>
      </c>
      <c r="M266" s="558" t="s">
        <v>3652</v>
      </c>
      <c r="O266" s="558" t="s">
        <v>3653</v>
      </c>
      <c r="P266" s="558" t="s">
        <v>3654</v>
      </c>
      <c r="Q266" s="558" t="s">
        <v>3754</v>
      </c>
      <c r="R266" s="558" t="s">
        <v>3755</v>
      </c>
      <c r="S266" s="558" t="s">
        <v>3756</v>
      </c>
      <c r="U266" s="558" t="s">
        <v>3696</v>
      </c>
      <c r="V266" s="561" t="s">
        <v>2434</v>
      </c>
      <c r="W266" s="559" t="s">
        <v>3697</v>
      </c>
      <c r="X266" s="559" t="s">
        <v>3698</v>
      </c>
      <c r="Y266" s="558" t="s">
        <v>3662</v>
      </c>
      <c r="Z266" s="558" t="s">
        <v>3662</v>
      </c>
      <c r="AA266" s="558" t="s">
        <v>671</v>
      </c>
      <c r="AB266" s="558" t="s">
        <v>3663</v>
      </c>
      <c r="AC266" s="558" t="s">
        <v>3664</v>
      </c>
      <c r="AD266" s="558" t="s">
        <v>3665</v>
      </c>
      <c r="AE266" s="558" t="s">
        <v>3666</v>
      </c>
      <c r="AF266" s="558" t="s">
        <v>83</v>
      </c>
      <c r="AG266" s="552" t="s">
        <v>83</v>
      </c>
      <c r="AH266" s="558" t="s">
        <v>83</v>
      </c>
    </row>
    <row r="267" spans="1:34" ht="13.2">
      <c r="A267" s="554" t="s">
        <v>4319</v>
      </c>
      <c r="B267" s="553" t="s">
        <v>4318</v>
      </c>
      <c r="C267" s="554">
        <v>232</v>
      </c>
      <c r="D267" s="555" t="s">
        <v>4318</v>
      </c>
      <c r="E267" s="554">
        <v>101</v>
      </c>
      <c r="F267" s="556">
        <v>1</v>
      </c>
      <c r="G267" s="556" t="s">
        <v>235</v>
      </c>
      <c r="H267" s="556">
        <v>81530</v>
      </c>
      <c r="I267" s="550" t="s">
        <v>236</v>
      </c>
      <c r="J267" s="550" t="s">
        <v>3650</v>
      </c>
      <c r="K267" s="550" t="s">
        <v>3468</v>
      </c>
      <c r="L267" s="557" t="s">
        <v>3651</v>
      </c>
      <c r="M267" s="558" t="s">
        <v>3652</v>
      </c>
      <c r="O267" s="558" t="s">
        <v>3653</v>
      </c>
      <c r="P267" s="558" t="s">
        <v>3654</v>
      </c>
      <c r="Q267" s="558" t="s">
        <v>3754</v>
      </c>
      <c r="R267" s="558" t="s">
        <v>3755</v>
      </c>
      <c r="S267" s="558" t="s">
        <v>3756</v>
      </c>
      <c r="U267" s="558" t="s">
        <v>3696</v>
      </c>
      <c r="V267" s="561" t="s">
        <v>2434</v>
      </c>
      <c r="W267" s="559" t="s">
        <v>3697</v>
      </c>
      <c r="X267" s="559" t="s">
        <v>3698</v>
      </c>
      <c r="Y267" s="558" t="s">
        <v>3662</v>
      </c>
      <c r="Z267" s="558" t="s">
        <v>3662</v>
      </c>
      <c r="AA267" s="558" t="s">
        <v>671</v>
      </c>
      <c r="AB267" s="558" t="s">
        <v>3663</v>
      </c>
      <c r="AC267" s="558" t="s">
        <v>3664</v>
      </c>
      <c r="AD267" s="558" t="s">
        <v>3665</v>
      </c>
      <c r="AE267" s="558" t="s">
        <v>3666</v>
      </c>
      <c r="AF267" s="558" t="s">
        <v>83</v>
      </c>
      <c r="AG267" s="552" t="s">
        <v>83</v>
      </c>
      <c r="AH267" s="558" t="s">
        <v>83</v>
      </c>
    </row>
    <row r="268" spans="1:34" ht="13.2">
      <c r="A268" s="554" t="s">
        <v>4321</v>
      </c>
      <c r="B268" s="553" t="s">
        <v>4320</v>
      </c>
      <c r="C268" s="554">
        <v>232</v>
      </c>
      <c r="D268" s="555" t="s">
        <v>4320</v>
      </c>
      <c r="E268" s="554">
        <v>569</v>
      </c>
      <c r="F268" s="556">
        <v>1</v>
      </c>
      <c r="G268" s="556" t="s">
        <v>235</v>
      </c>
      <c r="H268" s="556">
        <v>81490</v>
      </c>
      <c r="I268" s="550" t="s">
        <v>236</v>
      </c>
      <c r="J268" s="550" t="s">
        <v>3650</v>
      </c>
      <c r="K268" s="550" t="s">
        <v>3468</v>
      </c>
      <c r="L268" s="557" t="s">
        <v>3651</v>
      </c>
      <c r="M268" s="558" t="s">
        <v>3652</v>
      </c>
      <c r="O268" s="558" t="s">
        <v>3653</v>
      </c>
      <c r="P268" s="558" t="s">
        <v>3654</v>
      </c>
      <c r="Q268" s="550" t="s">
        <v>3655</v>
      </c>
      <c r="R268" s="550" t="s">
        <v>3656</v>
      </c>
      <c r="S268" s="550" t="s">
        <v>3657</v>
      </c>
      <c r="T268" s="550" t="s">
        <v>3658</v>
      </c>
      <c r="U268" s="558" t="s">
        <v>3696</v>
      </c>
      <c r="V268" s="187" t="s">
        <v>2434</v>
      </c>
      <c r="W268" s="559" t="s">
        <v>3697</v>
      </c>
      <c r="X268" s="559" t="s">
        <v>3698</v>
      </c>
      <c r="Y268" s="558" t="s">
        <v>3662</v>
      </c>
      <c r="Z268" s="558" t="s">
        <v>3662</v>
      </c>
      <c r="AA268" s="558" t="s">
        <v>671</v>
      </c>
      <c r="AB268" s="558" t="s">
        <v>3663</v>
      </c>
      <c r="AC268" s="558" t="s">
        <v>3664</v>
      </c>
      <c r="AD268" s="558" t="s">
        <v>3665</v>
      </c>
      <c r="AE268" s="558" t="s">
        <v>3666</v>
      </c>
      <c r="AF268" s="558" t="s">
        <v>83</v>
      </c>
      <c r="AG268" s="552" t="s">
        <v>83</v>
      </c>
      <c r="AH268" s="558" t="s">
        <v>83</v>
      </c>
    </row>
    <row r="269" spans="1:34" ht="13.2">
      <c r="A269" s="554" t="s">
        <v>4323</v>
      </c>
      <c r="B269" s="553" t="s">
        <v>4322</v>
      </c>
      <c r="C269" s="554">
        <v>232</v>
      </c>
      <c r="D269" s="555" t="s">
        <v>4322</v>
      </c>
      <c r="E269" s="554">
        <v>96</v>
      </c>
      <c r="F269" s="556">
        <v>1</v>
      </c>
      <c r="G269" s="556" t="s">
        <v>235</v>
      </c>
      <c r="H269" s="556">
        <v>81700</v>
      </c>
      <c r="I269" s="550" t="s">
        <v>236</v>
      </c>
      <c r="J269" s="550" t="s">
        <v>3650</v>
      </c>
      <c r="K269" s="550" t="s">
        <v>3468</v>
      </c>
      <c r="L269" s="557" t="s">
        <v>3651</v>
      </c>
      <c r="M269" s="558" t="s">
        <v>3652</v>
      </c>
      <c r="O269" s="558" t="s">
        <v>3653</v>
      </c>
      <c r="P269" s="558" t="s">
        <v>3654</v>
      </c>
      <c r="Q269" s="550" t="s">
        <v>3655</v>
      </c>
      <c r="R269" s="550" t="s">
        <v>3656</v>
      </c>
      <c r="S269" s="550" t="s">
        <v>3657</v>
      </c>
      <c r="T269" s="550" t="s">
        <v>3658</v>
      </c>
      <c r="U269" s="558" t="s">
        <v>3659</v>
      </c>
      <c r="V269" s="188" t="s">
        <v>2434</v>
      </c>
      <c r="W269" s="559" t="s">
        <v>3660</v>
      </c>
      <c r="X269" s="559" t="s">
        <v>3661</v>
      </c>
      <c r="Y269" s="558" t="s">
        <v>3662</v>
      </c>
      <c r="Z269" s="558" t="s">
        <v>3662</v>
      </c>
      <c r="AA269" s="558" t="s">
        <v>671</v>
      </c>
      <c r="AB269" s="558" t="s">
        <v>3663</v>
      </c>
      <c r="AC269" s="558" t="s">
        <v>3664</v>
      </c>
      <c r="AD269" s="558" t="s">
        <v>3665</v>
      </c>
      <c r="AE269" s="558" t="s">
        <v>3666</v>
      </c>
      <c r="AF269" s="558" t="s">
        <v>83</v>
      </c>
      <c r="AG269" s="552" t="s">
        <v>83</v>
      </c>
      <c r="AH269" s="558" t="s">
        <v>83</v>
      </c>
    </row>
    <row r="270" spans="1:34" ht="41.4">
      <c r="A270" s="554" t="s">
        <v>4324</v>
      </c>
      <c r="B270" s="553" t="s">
        <v>4325</v>
      </c>
      <c r="C270" s="554">
        <v>232</v>
      </c>
      <c r="D270" s="555" t="s">
        <v>4325</v>
      </c>
      <c r="E270" s="554">
        <v>6958</v>
      </c>
      <c r="F270" s="556">
        <v>1</v>
      </c>
      <c r="G270" s="556" t="s">
        <v>292</v>
      </c>
      <c r="H270" s="556">
        <v>81370</v>
      </c>
      <c r="I270" s="550" t="s">
        <v>293</v>
      </c>
      <c r="J270" s="550" t="s">
        <v>3650</v>
      </c>
      <c r="K270" s="550" t="s">
        <v>3468</v>
      </c>
      <c r="L270" s="557" t="s">
        <v>3679</v>
      </c>
      <c r="M270" s="558" t="s">
        <v>3670</v>
      </c>
      <c r="O270" s="558" t="s">
        <v>3680</v>
      </c>
      <c r="P270" s="558" t="s">
        <v>3654</v>
      </c>
      <c r="Q270" s="558" t="s">
        <v>3711</v>
      </c>
      <c r="R270" s="550" t="s">
        <v>3712</v>
      </c>
      <c r="S270" s="550" t="s">
        <v>3713</v>
      </c>
      <c r="T270" s="550" t="s">
        <v>3413</v>
      </c>
      <c r="U270" s="558" t="s">
        <v>3659</v>
      </c>
      <c r="V270" s="188" t="s">
        <v>2434</v>
      </c>
      <c r="W270" s="559" t="s">
        <v>3660</v>
      </c>
      <c r="X270" s="559" t="s">
        <v>3661</v>
      </c>
      <c r="Y270" s="558" t="s">
        <v>251</v>
      </c>
      <c r="Z270" s="558" t="s">
        <v>251</v>
      </c>
      <c r="AA270" s="558" t="s">
        <v>251</v>
      </c>
      <c r="AB270" s="558" t="s">
        <v>3663</v>
      </c>
      <c r="AC270" s="558" t="s">
        <v>25</v>
      </c>
      <c r="AD270" s="558" t="s">
        <v>3685</v>
      </c>
      <c r="AE270" s="558" t="s">
        <v>3686</v>
      </c>
      <c r="AF270" s="558" t="s">
        <v>4326</v>
      </c>
      <c r="AG270" s="552" t="s">
        <v>4327</v>
      </c>
      <c r="AH270" s="552" t="s">
        <v>4328</v>
      </c>
    </row>
    <row r="271" spans="1:34" ht="13.2">
      <c r="A271" s="554" t="s">
        <v>4330</v>
      </c>
      <c r="B271" s="553" t="s">
        <v>4329</v>
      </c>
      <c r="C271" s="554">
        <v>232</v>
      </c>
      <c r="D271" s="555" t="s">
        <v>4329</v>
      </c>
      <c r="E271" s="554">
        <v>177</v>
      </c>
      <c r="F271" s="556">
        <v>1</v>
      </c>
      <c r="G271" s="556" t="s">
        <v>235</v>
      </c>
      <c r="H271" s="556">
        <v>81630</v>
      </c>
      <c r="I271" s="550" t="s">
        <v>236</v>
      </c>
      <c r="J271" s="550" t="s">
        <v>3650</v>
      </c>
      <c r="K271" s="550" t="s">
        <v>3468</v>
      </c>
      <c r="L271" s="557" t="s">
        <v>3679</v>
      </c>
      <c r="M271" s="558" t="s">
        <v>3652</v>
      </c>
      <c r="O271" s="558" t="s">
        <v>3680</v>
      </c>
      <c r="P271" s="558" t="s">
        <v>3654</v>
      </c>
      <c r="Q271" s="558" t="s">
        <v>3711</v>
      </c>
      <c r="R271" s="550" t="s">
        <v>3712</v>
      </c>
      <c r="S271" s="550" t="s">
        <v>3713</v>
      </c>
      <c r="T271" s="550" t="s">
        <v>3413</v>
      </c>
      <c r="U271" s="558" t="s">
        <v>3696</v>
      </c>
      <c r="V271" s="187" t="s">
        <v>2434</v>
      </c>
      <c r="W271" s="559" t="s">
        <v>3697</v>
      </c>
      <c r="X271" s="559" t="s">
        <v>3698</v>
      </c>
      <c r="Y271" s="558" t="s">
        <v>3662</v>
      </c>
      <c r="Z271" s="558" t="s">
        <v>3662</v>
      </c>
      <c r="AA271" s="558" t="s">
        <v>671</v>
      </c>
      <c r="AB271" s="558" t="s">
        <v>3663</v>
      </c>
      <c r="AC271" s="558" t="s">
        <v>25</v>
      </c>
      <c r="AD271" s="558" t="s">
        <v>3685</v>
      </c>
      <c r="AE271" s="558" t="s">
        <v>3686</v>
      </c>
      <c r="AF271" s="558" t="s">
        <v>83</v>
      </c>
      <c r="AG271" s="552" t="s">
        <v>83</v>
      </c>
      <c r="AH271" s="558" t="s">
        <v>83</v>
      </c>
    </row>
    <row r="272" spans="1:34" ht="13.2">
      <c r="A272" s="554" t="s">
        <v>4332</v>
      </c>
      <c r="B272" s="553" t="s">
        <v>4331</v>
      </c>
      <c r="C272" s="554">
        <v>232</v>
      </c>
      <c r="D272" s="555" t="s">
        <v>4331</v>
      </c>
      <c r="E272" s="554">
        <v>3277</v>
      </c>
      <c r="F272" s="556">
        <v>2</v>
      </c>
      <c r="G272" s="556" t="s">
        <v>235</v>
      </c>
      <c r="H272" s="556">
        <v>81710</v>
      </c>
      <c r="I272" s="550" t="s">
        <v>236</v>
      </c>
      <c r="J272" s="550" t="s">
        <v>3650</v>
      </c>
      <c r="K272" s="550" t="s">
        <v>3468</v>
      </c>
      <c r="L272" s="557" t="s">
        <v>3651</v>
      </c>
      <c r="M272" s="558" t="s">
        <v>3652</v>
      </c>
      <c r="O272" s="558" t="s">
        <v>3653</v>
      </c>
      <c r="P272" s="558" t="s">
        <v>3654</v>
      </c>
      <c r="Q272" s="550" t="s">
        <v>3655</v>
      </c>
      <c r="R272" s="550" t="s">
        <v>3656</v>
      </c>
      <c r="S272" s="550" t="s">
        <v>3657</v>
      </c>
      <c r="T272" s="550" t="s">
        <v>3658</v>
      </c>
      <c r="U272" s="558" t="s">
        <v>3671</v>
      </c>
      <c r="V272" s="191" t="s">
        <v>2907</v>
      </c>
      <c r="W272" s="559" t="s">
        <v>3672</v>
      </c>
      <c r="X272" s="559" t="s">
        <v>3673</v>
      </c>
      <c r="Y272" s="558" t="s">
        <v>3662</v>
      </c>
      <c r="Z272" s="558" t="s">
        <v>3662</v>
      </c>
      <c r="AA272" s="558" t="s">
        <v>671</v>
      </c>
      <c r="AB272" s="558" t="s">
        <v>3663</v>
      </c>
      <c r="AC272" s="558" t="s">
        <v>3664</v>
      </c>
      <c r="AD272" s="558" t="s">
        <v>3665</v>
      </c>
      <c r="AE272" s="558" t="s">
        <v>3666</v>
      </c>
      <c r="AF272" s="558" t="s">
        <v>83</v>
      </c>
      <c r="AG272" s="552" t="s">
        <v>83</v>
      </c>
      <c r="AH272" s="558" t="s">
        <v>83</v>
      </c>
    </row>
    <row r="273" spans="1:34" ht="13.2">
      <c r="A273" s="554" t="s">
        <v>4334</v>
      </c>
      <c r="B273" s="553" t="s">
        <v>4333</v>
      </c>
      <c r="C273" s="554">
        <v>232</v>
      </c>
      <c r="D273" s="555" t="s">
        <v>4333</v>
      </c>
      <c r="E273" s="554">
        <v>796</v>
      </c>
      <c r="F273" s="556">
        <v>1</v>
      </c>
      <c r="G273" s="556" t="s">
        <v>235</v>
      </c>
      <c r="H273" s="556">
        <v>81990</v>
      </c>
      <c r="I273" s="550" t="s">
        <v>236</v>
      </c>
      <c r="J273" s="550" t="s">
        <v>3650</v>
      </c>
      <c r="K273" s="550" t="s">
        <v>3468</v>
      </c>
      <c r="L273" s="557" t="s">
        <v>3679</v>
      </c>
      <c r="M273" s="558" t="s">
        <v>3652</v>
      </c>
      <c r="O273" s="558" t="s">
        <v>3680</v>
      </c>
      <c r="P273" s="558" t="s">
        <v>3654</v>
      </c>
      <c r="Q273" s="558" t="s">
        <v>3681</v>
      </c>
      <c r="R273" s="558" t="s">
        <v>3682</v>
      </c>
      <c r="S273" s="558" t="s">
        <v>3683</v>
      </c>
      <c r="T273" s="558" t="s">
        <v>3684</v>
      </c>
      <c r="U273" s="558" t="s">
        <v>3696</v>
      </c>
      <c r="V273" s="561" t="s">
        <v>2434</v>
      </c>
      <c r="W273" s="559" t="s">
        <v>3697</v>
      </c>
      <c r="X273" s="559" t="s">
        <v>3698</v>
      </c>
      <c r="Y273" s="558" t="s">
        <v>3662</v>
      </c>
      <c r="Z273" s="558" t="s">
        <v>3662</v>
      </c>
      <c r="AA273" s="558" t="s">
        <v>671</v>
      </c>
      <c r="AB273" s="558" t="s">
        <v>3663</v>
      </c>
      <c r="AC273" s="558" t="s">
        <v>25</v>
      </c>
      <c r="AD273" s="558" t="s">
        <v>3685</v>
      </c>
      <c r="AE273" s="558" t="s">
        <v>3686</v>
      </c>
      <c r="AF273" s="558" t="s">
        <v>83</v>
      </c>
      <c r="AG273" s="552" t="s">
        <v>83</v>
      </c>
      <c r="AH273" s="558" t="s">
        <v>83</v>
      </c>
    </row>
    <row r="274" spans="1:34" ht="13.2">
      <c r="A274" s="554" t="s">
        <v>4336</v>
      </c>
      <c r="B274" s="553" t="s">
        <v>4335</v>
      </c>
      <c r="C274" s="554">
        <v>232</v>
      </c>
      <c r="D274" s="555" t="s">
        <v>4335</v>
      </c>
      <c r="E274" s="554">
        <v>174</v>
      </c>
      <c r="F274" s="556">
        <v>1</v>
      </c>
      <c r="G274" s="556" t="s">
        <v>292</v>
      </c>
      <c r="H274" s="556">
        <v>81640</v>
      </c>
      <c r="I274" s="558" t="s">
        <v>3703</v>
      </c>
      <c r="J274" s="550" t="s">
        <v>3650</v>
      </c>
      <c r="K274" s="550" t="s">
        <v>3468</v>
      </c>
      <c r="L274" s="557" t="s">
        <v>3679</v>
      </c>
      <c r="M274" s="558" t="s">
        <v>3704</v>
      </c>
      <c r="O274" s="558" t="s">
        <v>3703</v>
      </c>
      <c r="P274" s="558" t="s">
        <v>3654</v>
      </c>
      <c r="Q274" s="558" t="s">
        <v>3703</v>
      </c>
      <c r="R274" s="558" t="s">
        <v>83</v>
      </c>
      <c r="S274" s="558" t="s">
        <v>83</v>
      </c>
      <c r="T274" s="558" t="s">
        <v>83</v>
      </c>
      <c r="U274" s="558" t="s">
        <v>3688</v>
      </c>
      <c r="V274" s="142" t="s">
        <v>2434</v>
      </c>
      <c r="W274" s="559" t="s">
        <v>3689</v>
      </c>
      <c r="X274" s="559" t="s">
        <v>3690</v>
      </c>
      <c r="Y274" s="558" t="s">
        <v>3662</v>
      </c>
      <c r="Z274" s="558" t="s">
        <v>3662</v>
      </c>
      <c r="AA274" s="558" t="s">
        <v>671</v>
      </c>
      <c r="AB274" s="558" t="s">
        <v>3663</v>
      </c>
      <c r="AC274" s="558" t="s">
        <v>3705</v>
      </c>
      <c r="AD274" s="558" t="s">
        <v>83</v>
      </c>
      <c r="AE274" s="558" t="s">
        <v>83</v>
      </c>
      <c r="AF274" s="558" t="s">
        <v>83</v>
      </c>
      <c r="AG274" s="552" t="s">
        <v>83</v>
      </c>
      <c r="AH274" s="558" t="s">
        <v>83</v>
      </c>
    </row>
    <row r="275" spans="1:34" ht="13.8" thickBot="1">
      <c r="A275" s="554" t="s">
        <v>4338</v>
      </c>
      <c r="B275" s="553" t="s">
        <v>4337</v>
      </c>
      <c r="C275" s="554">
        <v>232</v>
      </c>
      <c r="D275" s="555" t="s">
        <v>4337</v>
      </c>
      <c r="E275" s="554">
        <v>927</v>
      </c>
      <c r="F275" s="556">
        <v>1</v>
      </c>
      <c r="G275" s="556" t="s">
        <v>235</v>
      </c>
      <c r="H275" s="556">
        <v>81630</v>
      </c>
      <c r="I275" s="550" t="s">
        <v>236</v>
      </c>
      <c r="J275" s="550" t="s">
        <v>3650</v>
      </c>
      <c r="K275" s="550" t="s">
        <v>3468</v>
      </c>
      <c r="L275" s="557" t="s">
        <v>3679</v>
      </c>
      <c r="M275" s="558" t="s">
        <v>3652</v>
      </c>
      <c r="O275" s="558" t="s">
        <v>3680</v>
      </c>
      <c r="P275" s="558" t="s">
        <v>3654</v>
      </c>
      <c r="Q275" s="558" t="s">
        <v>3711</v>
      </c>
      <c r="R275" s="550" t="s">
        <v>3712</v>
      </c>
      <c r="S275" s="550" t="s">
        <v>3713</v>
      </c>
      <c r="T275" s="550" t="s">
        <v>3413</v>
      </c>
      <c r="U275" s="558" t="s">
        <v>3696</v>
      </c>
      <c r="V275" s="561" t="s">
        <v>2434</v>
      </c>
      <c r="W275" s="559" t="s">
        <v>3697</v>
      </c>
      <c r="X275" s="559" t="s">
        <v>3698</v>
      </c>
      <c r="Y275" s="558" t="s">
        <v>3662</v>
      </c>
      <c r="Z275" s="558" t="s">
        <v>3662</v>
      </c>
      <c r="AA275" s="558" t="s">
        <v>671</v>
      </c>
      <c r="AB275" s="558" t="s">
        <v>3663</v>
      </c>
      <c r="AC275" s="558" t="s">
        <v>25</v>
      </c>
      <c r="AD275" s="558" t="s">
        <v>3685</v>
      </c>
      <c r="AE275" s="558" t="s">
        <v>3686</v>
      </c>
      <c r="AF275" s="558" t="s">
        <v>83</v>
      </c>
      <c r="AG275" s="552" t="s">
        <v>83</v>
      </c>
      <c r="AH275" s="558" t="s">
        <v>83</v>
      </c>
    </row>
    <row r="276" spans="1:34" ht="13.2">
      <c r="A276" s="554" t="s">
        <v>4340</v>
      </c>
      <c r="B276" s="553" t="s">
        <v>4339</v>
      </c>
      <c r="C276" s="554">
        <v>232</v>
      </c>
      <c r="D276" s="555" t="s">
        <v>4339</v>
      </c>
      <c r="E276" s="554">
        <v>409</v>
      </c>
      <c r="F276" s="556">
        <v>1</v>
      </c>
      <c r="G276" s="556" t="s">
        <v>235</v>
      </c>
      <c r="H276" s="556">
        <v>81350</v>
      </c>
      <c r="I276" s="550" t="s">
        <v>236</v>
      </c>
      <c r="J276" s="550" t="s">
        <v>3650</v>
      </c>
      <c r="K276" s="550" t="s">
        <v>3468</v>
      </c>
      <c r="L276" s="557" t="s">
        <v>3679</v>
      </c>
      <c r="M276" s="558" t="s">
        <v>3652</v>
      </c>
      <c r="O276" s="558" t="s">
        <v>3680</v>
      </c>
      <c r="P276" s="558" t="s">
        <v>3654</v>
      </c>
      <c r="Q276" s="558" t="s">
        <v>3681</v>
      </c>
      <c r="R276" s="558" t="s">
        <v>3682</v>
      </c>
      <c r="S276" s="558" t="s">
        <v>3683</v>
      </c>
      <c r="T276" s="558" t="s">
        <v>3684</v>
      </c>
      <c r="U276" s="558" t="s">
        <v>3659</v>
      </c>
      <c r="V276" s="189" t="s">
        <v>2434</v>
      </c>
      <c r="W276" s="559" t="s">
        <v>3660</v>
      </c>
      <c r="X276" s="559" t="s">
        <v>3661</v>
      </c>
      <c r="Y276" s="558" t="s">
        <v>3662</v>
      </c>
      <c r="Z276" s="558" t="s">
        <v>3662</v>
      </c>
      <c r="AA276" s="558" t="s">
        <v>671</v>
      </c>
      <c r="AB276" s="558" t="s">
        <v>3663</v>
      </c>
      <c r="AC276" s="558" t="s">
        <v>25</v>
      </c>
      <c r="AD276" s="558" t="s">
        <v>3685</v>
      </c>
      <c r="AE276" s="558" t="s">
        <v>3686</v>
      </c>
      <c r="AF276" s="558" t="s">
        <v>83</v>
      </c>
      <c r="AG276" s="552" t="s">
        <v>83</v>
      </c>
      <c r="AH276" s="558" t="s">
        <v>83</v>
      </c>
    </row>
    <row r="277" spans="1:34" ht="13.2">
      <c r="A277" s="554" t="s">
        <v>622</v>
      </c>
      <c r="B277" s="553" t="s">
        <v>4341</v>
      </c>
      <c r="C277" s="554">
        <v>232</v>
      </c>
      <c r="D277" s="555" t="s">
        <v>4341</v>
      </c>
      <c r="E277" s="554">
        <v>154</v>
      </c>
      <c r="F277" s="556">
        <v>1</v>
      </c>
      <c r="G277" s="556" t="s">
        <v>235</v>
      </c>
      <c r="H277" s="556">
        <v>81240</v>
      </c>
      <c r="I277" s="550" t="s">
        <v>236</v>
      </c>
      <c r="J277" s="550" t="s">
        <v>3650</v>
      </c>
      <c r="K277" s="550" t="s">
        <v>3468</v>
      </c>
      <c r="L277" s="557" t="s">
        <v>3651</v>
      </c>
      <c r="M277" s="558" t="s">
        <v>3652</v>
      </c>
      <c r="O277" s="558" t="s">
        <v>3653</v>
      </c>
      <c r="P277" s="558" t="s">
        <v>3654</v>
      </c>
      <c r="Q277" s="550" t="s">
        <v>3655</v>
      </c>
      <c r="R277" s="550" t="s">
        <v>3656</v>
      </c>
      <c r="S277" s="550" t="s">
        <v>3657</v>
      </c>
      <c r="T277" s="550" t="s">
        <v>3658</v>
      </c>
      <c r="U277" s="558" t="s">
        <v>3696</v>
      </c>
      <c r="V277" s="187" t="s">
        <v>2434</v>
      </c>
      <c r="W277" s="559" t="s">
        <v>3697</v>
      </c>
      <c r="X277" s="559" t="s">
        <v>3698</v>
      </c>
      <c r="Y277" s="558" t="s">
        <v>3662</v>
      </c>
      <c r="Z277" s="558" t="s">
        <v>3662</v>
      </c>
      <c r="AA277" s="558" t="s">
        <v>671</v>
      </c>
      <c r="AB277" s="558" t="s">
        <v>3663</v>
      </c>
      <c r="AC277" s="558" t="s">
        <v>3664</v>
      </c>
      <c r="AD277" s="558" t="s">
        <v>3665</v>
      </c>
      <c r="AE277" s="558" t="s">
        <v>3666</v>
      </c>
      <c r="AF277" s="558" t="s">
        <v>83</v>
      </c>
      <c r="AG277" s="552" t="s">
        <v>83</v>
      </c>
      <c r="AH277" s="558" t="s">
        <v>83</v>
      </c>
    </row>
    <row r="278" spans="1:34" ht="13.2">
      <c r="A278" s="554" t="s">
        <v>3944</v>
      </c>
      <c r="B278" s="553" t="s">
        <v>3943</v>
      </c>
      <c r="C278" s="554">
        <v>232</v>
      </c>
      <c r="D278" s="555" t="s">
        <v>3943</v>
      </c>
      <c r="E278" s="554">
        <v>213</v>
      </c>
      <c r="F278" s="556">
        <v>1</v>
      </c>
      <c r="G278" s="556" t="s">
        <v>235</v>
      </c>
      <c r="H278" s="556">
        <v>81630</v>
      </c>
      <c r="I278" s="550" t="s">
        <v>236</v>
      </c>
      <c r="J278" s="550" t="s">
        <v>3650</v>
      </c>
      <c r="K278" s="550" t="s">
        <v>3468</v>
      </c>
      <c r="L278" s="557" t="s">
        <v>3679</v>
      </c>
      <c r="M278" s="558" t="s">
        <v>3652</v>
      </c>
      <c r="O278" s="558" t="s">
        <v>3680</v>
      </c>
      <c r="P278" s="558" t="s">
        <v>3654</v>
      </c>
      <c r="Q278" s="558" t="s">
        <v>3711</v>
      </c>
      <c r="R278" s="550" t="s">
        <v>3712</v>
      </c>
      <c r="S278" s="550" t="s">
        <v>3713</v>
      </c>
      <c r="T278" s="550" t="s">
        <v>3413</v>
      </c>
      <c r="U278" s="558" t="s">
        <v>3696</v>
      </c>
      <c r="V278" s="187" t="s">
        <v>2434</v>
      </c>
      <c r="W278" s="559" t="s">
        <v>3697</v>
      </c>
      <c r="X278" s="559" t="s">
        <v>3698</v>
      </c>
      <c r="Y278" s="558" t="s">
        <v>3662</v>
      </c>
      <c r="Z278" s="558" t="s">
        <v>3662</v>
      </c>
      <c r="AA278" s="558" t="s">
        <v>671</v>
      </c>
      <c r="AB278" s="558" t="s">
        <v>3663</v>
      </c>
      <c r="AC278" s="558" t="s">
        <v>25</v>
      </c>
      <c r="AD278" s="558" t="s">
        <v>3685</v>
      </c>
      <c r="AE278" s="558" t="s">
        <v>3686</v>
      </c>
      <c r="AF278" s="558" t="s">
        <v>83</v>
      </c>
      <c r="AG278" s="552" t="s">
        <v>83</v>
      </c>
      <c r="AH278" s="558" t="s">
        <v>83</v>
      </c>
    </row>
    <row r="279" spans="1:34" ht="13.2">
      <c r="A279" s="554" t="s">
        <v>4032</v>
      </c>
      <c r="B279" s="553" t="s">
        <v>4031</v>
      </c>
      <c r="C279" s="554">
        <v>232</v>
      </c>
      <c r="D279" s="555" t="s">
        <v>4031</v>
      </c>
      <c r="E279" s="554">
        <v>244</v>
      </c>
      <c r="F279" s="556">
        <v>1</v>
      </c>
      <c r="G279" s="556" t="s">
        <v>292</v>
      </c>
      <c r="H279" s="556">
        <v>81640</v>
      </c>
      <c r="I279" s="558" t="s">
        <v>3703</v>
      </c>
      <c r="J279" s="550" t="s">
        <v>3650</v>
      </c>
      <c r="K279" s="550" t="s">
        <v>3468</v>
      </c>
      <c r="L279" s="557" t="s">
        <v>3679</v>
      </c>
      <c r="M279" s="558" t="s">
        <v>3704</v>
      </c>
      <c r="O279" s="558" t="s">
        <v>3703</v>
      </c>
      <c r="P279" s="558" t="s">
        <v>3654</v>
      </c>
      <c r="Q279" s="558" t="s">
        <v>3703</v>
      </c>
      <c r="R279" s="558" t="s">
        <v>83</v>
      </c>
      <c r="S279" s="558" t="s">
        <v>83</v>
      </c>
      <c r="T279" s="558" t="s">
        <v>83</v>
      </c>
      <c r="U279" s="558" t="s">
        <v>3688</v>
      </c>
      <c r="V279" s="142" t="s">
        <v>2434</v>
      </c>
      <c r="W279" s="559" t="s">
        <v>3689</v>
      </c>
      <c r="X279" s="559" t="s">
        <v>3690</v>
      </c>
      <c r="Y279" s="558" t="s">
        <v>3662</v>
      </c>
      <c r="Z279" s="558" t="s">
        <v>3662</v>
      </c>
      <c r="AA279" s="558" t="s">
        <v>671</v>
      </c>
      <c r="AB279" s="558" t="s">
        <v>3663</v>
      </c>
      <c r="AC279" s="558" t="s">
        <v>3705</v>
      </c>
      <c r="AD279" s="558" t="s">
        <v>83</v>
      </c>
      <c r="AE279" s="558" t="s">
        <v>83</v>
      </c>
      <c r="AF279" s="558" t="s">
        <v>83</v>
      </c>
      <c r="AG279" s="552" t="s">
        <v>83</v>
      </c>
      <c r="AH279" s="558" t="s">
        <v>83</v>
      </c>
    </row>
    <row r="280" spans="1:34" ht="13.2">
      <c r="A280" s="554" t="s">
        <v>4343</v>
      </c>
      <c r="B280" s="553" t="s">
        <v>4342</v>
      </c>
      <c r="C280" s="554">
        <v>232</v>
      </c>
      <c r="D280" s="555" t="s">
        <v>4342</v>
      </c>
      <c r="E280" s="554">
        <v>1843</v>
      </c>
      <c r="F280" s="556">
        <v>1</v>
      </c>
      <c r="G280" s="556" t="s">
        <v>235</v>
      </c>
      <c r="H280" s="556">
        <v>81570</v>
      </c>
      <c r="I280" s="550" t="s">
        <v>236</v>
      </c>
      <c r="J280" s="550" t="s">
        <v>3650</v>
      </c>
      <c r="K280" s="550" t="s">
        <v>3468</v>
      </c>
      <c r="L280" s="557" t="s">
        <v>3651</v>
      </c>
      <c r="M280" s="558" t="s">
        <v>3652</v>
      </c>
      <c r="O280" s="558" t="s">
        <v>3653</v>
      </c>
      <c r="P280" s="558" t="s">
        <v>3654</v>
      </c>
      <c r="Q280" s="550" t="s">
        <v>3655</v>
      </c>
      <c r="R280" s="550" t="s">
        <v>3656</v>
      </c>
      <c r="S280" s="550" t="s">
        <v>3657</v>
      </c>
      <c r="T280" s="550" t="s">
        <v>3658</v>
      </c>
      <c r="U280" s="558" t="s">
        <v>3659</v>
      </c>
      <c r="V280" s="188" t="s">
        <v>2434</v>
      </c>
      <c r="W280" s="559" t="s">
        <v>3660</v>
      </c>
      <c r="X280" s="559" t="s">
        <v>3661</v>
      </c>
      <c r="Y280" s="558" t="s">
        <v>3662</v>
      </c>
      <c r="Z280" s="558" t="s">
        <v>3662</v>
      </c>
      <c r="AA280" s="558" t="s">
        <v>671</v>
      </c>
      <c r="AB280" s="558" t="s">
        <v>3663</v>
      </c>
      <c r="AC280" s="558" t="s">
        <v>3664</v>
      </c>
      <c r="AD280" s="558" t="s">
        <v>3665</v>
      </c>
      <c r="AE280" s="558" t="s">
        <v>3666</v>
      </c>
      <c r="AF280" s="558" t="s">
        <v>83</v>
      </c>
      <c r="AG280" s="552" t="s">
        <v>83</v>
      </c>
      <c r="AH280" s="558" t="s">
        <v>83</v>
      </c>
    </row>
    <row r="281" spans="1:34" ht="13.2">
      <c r="A281" s="554" t="s">
        <v>4345</v>
      </c>
      <c r="B281" s="553" t="s">
        <v>4344</v>
      </c>
      <c r="C281" s="554">
        <v>232</v>
      </c>
      <c r="D281" s="555" t="s">
        <v>4344</v>
      </c>
      <c r="E281" s="554">
        <v>28</v>
      </c>
      <c r="F281" s="556">
        <v>1</v>
      </c>
      <c r="G281" s="556" t="s">
        <v>235</v>
      </c>
      <c r="H281" s="556">
        <v>81530</v>
      </c>
      <c r="I281" s="550" t="s">
        <v>236</v>
      </c>
      <c r="J281" s="550" t="s">
        <v>3650</v>
      </c>
      <c r="K281" s="550" t="s">
        <v>3468</v>
      </c>
      <c r="L281" s="557" t="s">
        <v>3651</v>
      </c>
      <c r="M281" s="558" t="s">
        <v>3652</v>
      </c>
      <c r="O281" s="558" t="s">
        <v>3653</v>
      </c>
      <c r="P281" s="558" t="s">
        <v>3654</v>
      </c>
      <c r="Q281" s="558" t="s">
        <v>3754</v>
      </c>
      <c r="R281" s="558" t="s">
        <v>3755</v>
      </c>
      <c r="S281" s="558" t="s">
        <v>3756</v>
      </c>
      <c r="U281" s="558" t="s">
        <v>3696</v>
      </c>
      <c r="V281" s="187" t="s">
        <v>2434</v>
      </c>
      <c r="W281" s="559" t="s">
        <v>3697</v>
      </c>
      <c r="X281" s="559" t="s">
        <v>3698</v>
      </c>
      <c r="Y281" s="558" t="s">
        <v>3662</v>
      </c>
      <c r="Z281" s="558" t="s">
        <v>3662</v>
      </c>
      <c r="AA281" s="558" t="s">
        <v>671</v>
      </c>
      <c r="AB281" s="558" t="s">
        <v>3663</v>
      </c>
      <c r="AC281" s="558" t="s">
        <v>3664</v>
      </c>
      <c r="AD281" s="558" t="s">
        <v>3665</v>
      </c>
      <c r="AE281" s="558" t="s">
        <v>3666</v>
      </c>
      <c r="AF281" s="558" t="s">
        <v>83</v>
      </c>
      <c r="AG281" s="552" t="s">
        <v>83</v>
      </c>
      <c r="AH281" s="558" t="s">
        <v>83</v>
      </c>
    </row>
    <row r="282" spans="1:34" ht="13.2">
      <c r="A282" s="554" t="s">
        <v>4347</v>
      </c>
      <c r="B282" s="553" t="s">
        <v>4346</v>
      </c>
      <c r="C282" s="554">
        <v>232</v>
      </c>
      <c r="D282" s="555" t="s">
        <v>4346</v>
      </c>
      <c r="E282" s="554">
        <v>980</v>
      </c>
      <c r="F282" s="556">
        <v>1</v>
      </c>
      <c r="G282" s="556" t="s">
        <v>235</v>
      </c>
      <c r="H282" s="556">
        <v>81600</v>
      </c>
      <c r="I282" s="550" t="s">
        <v>236</v>
      </c>
      <c r="J282" s="550" t="s">
        <v>3650</v>
      </c>
      <c r="K282" s="550" t="s">
        <v>3468</v>
      </c>
      <c r="L282" s="557" t="s">
        <v>3679</v>
      </c>
      <c r="M282" s="558" t="s">
        <v>3652</v>
      </c>
      <c r="O282" s="558" t="s">
        <v>3680</v>
      </c>
      <c r="P282" s="558" t="s">
        <v>3654</v>
      </c>
      <c r="Q282" s="558" t="s">
        <v>3711</v>
      </c>
      <c r="R282" s="550" t="s">
        <v>3712</v>
      </c>
      <c r="S282" s="550" t="s">
        <v>3713</v>
      </c>
      <c r="T282" s="550" t="s">
        <v>3413</v>
      </c>
      <c r="U282" s="558" t="s">
        <v>3696</v>
      </c>
      <c r="V282" s="187" t="s">
        <v>2434</v>
      </c>
      <c r="W282" s="559" t="s">
        <v>3697</v>
      </c>
      <c r="X282" s="559" t="s">
        <v>3698</v>
      </c>
      <c r="Y282" s="558" t="s">
        <v>3662</v>
      </c>
      <c r="Z282" s="558" t="s">
        <v>3662</v>
      </c>
      <c r="AA282" s="558" t="s">
        <v>671</v>
      </c>
      <c r="AB282" s="558" t="s">
        <v>3663</v>
      </c>
      <c r="AC282" s="558" t="s">
        <v>25</v>
      </c>
      <c r="AD282" s="558" t="s">
        <v>3685</v>
      </c>
      <c r="AE282" s="558" t="s">
        <v>3686</v>
      </c>
      <c r="AF282" s="558" t="s">
        <v>83</v>
      </c>
      <c r="AG282" s="552" t="s">
        <v>83</v>
      </c>
      <c r="AH282" s="558" t="s">
        <v>83</v>
      </c>
    </row>
    <row r="283" spans="1:34" ht="30.6">
      <c r="A283" s="554" t="s">
        <v>4034</v>
      </c>
      <c r="B283" s="553" t="s">
        <v>4033</v>
      </c>
      <c r="C283" s="554">
        <v>232</v>
      </c>
      <c r="D283" s="555" t="s">
        <v>4033</v>
      </c>
      <c r="E283" s="554">
        <v>1627</v>
      </c>
      <c r="F283" s="556">
        <v>2</v>
      </c>
      <c r="G283" s="556" t="s">
        <v>292</v>
      </c>
      <c r="H283" s="556">
        <v>81990</v>
      </c>
      <c r="I283" s="550" t="s">
        <v>293</v>
      </c>
      <c r="J283" s="550" t="s">
        <v>3650</v>
      </c>
      <c r="K283" s="550" t="s">
        <v>3468</v>
      </c>
      <c r="L283" s="557" t="s">
        <v>3679</v>
      </c>
      <c r="M283" s="558" t="s">
        <v>3670</v>
      </c>
      <c r="O283" s="558" t="s">
        <v>3680</v>
      </c>
      <c r="P283" s="558" t="s">
        <v>3654</v>
      </c>
      <c r="Q283" s="558" t="s">
        <v>3681</v>
      </c>
      <c r="R283" s="558" t="s">
        <v>3682</v>
      </c>
      <c r="S283" s="558" t="s">
        <v>3683</v>
      </c>
      <c r="T283" s="558" t="s">
        <v>3684</v>
      </c>
      <c r="U283" s="558" t="s">
        <v>3688</v>
      </c>
      <c r="V283" s="142" t="s">
        <v>2434</v>
      </c>
      <c r="W283" s="559" t="s">
        <v>3689</v>
      </c>
      <c r="X283" s="559" t="s">
        <v>3690</v>
      </c>
      <c r="Y283" s="558" t="s">
        <v>251</v>
      </c>
      <c r="Z283" s="558" t="s">
        <v>251</v>
      </c>
      <c r="AA283" s="558" t="s">
        <v>251</v>
      </c>
      <c r="AB283" s="558" t="s">
        <v>3663</v>
      </c>
      <c r="AC283" s="558" t="s">
        <v>25</v>
      </c>
      <c r="AD283" s="558" t="s">
        <v>3685</v>
      </c>
      <c r="AE283" s="558" t="s">
        <v>3686</v>
      </c>
      <c r="AF283" s="558" t="s">
        <v>4035</v>
      </c>
      <c r="AG283" s="552" t="s">
        <v>4036</v>
      </c>
      <c r="AH283" s="552" t="s">
        <v>4037</v>
      </c>
    </row>
    <row r="284" spans="1:34" ht="13.2">
      <c r="A284" s="554" t="s">
        <v>4349</v>
      </c>
      <c r="B284" s="553" t="s">
        <v>4348</v>
      </c>
      <c r="C284" s="554">
        <v>232</v>
      </c>
      <c r="D284" s="555" t="s">
        <v>4348</v>
      </c>
      <c r="E284" s="554">
        <v>322</v>
      </c>
      <c r="F284" s="556">
        <v>1</v>
      </c>
      <c r="G284" s="556" t="s">
        <v>235</v>
      </c>
      <c r="H284" s="556">
        <v>81350</v>
      </c>
      <c r="I284" s="550" t="s">
        <v>236</v>
      </c>
      <c r="J284" s="550" t="s">
        <v>3650</v>
      </c>
      <c r="K284" s="550" t="s">
        <v>3468</v>
      </c>
      <c r="L284" s="557" t="s">
        <v>3679</v>
      </c>
      <c r="M284" s="558" t="s">
        <v>3652</v>
      </c>
      <c r="O284" s="558" t="s">
        <v>3680</v>
      </c>
      <c r="P284" s="558" t="s">
        <v>3654</v>
      </c>
      <c r="Q284" s="558" t="s">
        <v>3681</v>
      </c>
      <c r="R284" s="558" t="s">
        <v>3682</v>
      </c>
      <c r="S284" s="558" t="s">
        <v>3683</v>
      </c>
      <c r="T284" s="558" t="s">
        <v>3684</v>
      </c>
      <c r="U284" s="558" t="s">
        <v>3659</v>
      </c>
      <c r="V284" s="188" t="s">
        <v>2434</v>
      </c>
      <c r="W284" s="559" t="s">
        <v>3660</v>
      </c>
      <c r="X284" s="559" t="s">
        <v>3661</v>
      </c>
      <c r="Y284" s="558" t="s">
        <v>3662</v>
      </c>
      <c r="Z284" s="558" t="s">
        <v>3662</v>
      </c>
      <c r="AA284" s="558" t="s">
        <v>671</v>
      </c>
      <c r="AB284" s="558" t="s">
        <v>3663</v>
      </c>
      <c r="AC284" s="558" t="s">
        <v>25</v>
      </c>
      <c r="AD284" s="558" t="s">
        <v>3685</v>
      </c>
      <c r="AE284" s="558" t="s">
        <v>3686</v>
      </c>
      <c r="AF284" s="558" t="s">
        <v>83</v>
      </c>
      <c r="AG284" s="552" t="s">
        <v>83</v>
      </c>
      <c r="AH284" s="558" t="s">
        <v>83</v>
      </c>
    </row>
    <row r="285" spans="1:34" ht="13.2">
      <c r="A285" s="554" t="s">
        <v>4351</v>
      </c>
      <c r="B285" s="553" t="s">
        <v>4350</v>
      </c>
      <c r="C285" s="554">
        <v>232</v>
      </c>
      <c r="D285" s="555" t="s">
        <v>4350</v>
      </c>
      <c r="E285" s="554">
        <v>599</v>
      </c>
      <c r="F285" s="556">
        <v>1</v>
      </c>
      <c r="G285" s="556" t="s">
        <v>235</v>
      </c>
      <c r="H285" s="556">
        <v>81220</v>
      </c>
      <c r="I285" s="550" t="s">
        <v>236</v>
      </c>
      <c r="J285" s="550" t="s">
        <v>3650</v>
      </c>
      <c r="K285" s="550" t="s">
        <v>3468</v>
      </c>
      <c r="L285" s="557" t="s">
        <v>3651</v>
      </c>
      <c r="M285" s="558" t="s">
        <v>3652</v>
      </c>
      <c r="O285" s="558" t="s">
        <v>3653</v>
      </c>
      <c r="P285" s="558" t="s">
        <v>3654</v>
      </c>
      <c r="Q285" s="550" t="s">
        <v>3655</v>
      </c>
      <c r="R285" s="550" t="s">
        <v>3656</v>
      </c>
      <c r="S285" s="550" t="s">
        <v>3657</v>
      </c>
      <c r="T285" s="550" t="s">
        <v>3658</v>
      </c>
      <c r="U285" s="558" t="s">
        <v>3659</v>
      </c>
      <c r="V285" s="188" t="s">
        <v>2434</v>
      </c>
      <c r="W285" s="559" t="s">
        <v>3660</v>
      </c>
      <c r="X285" s="559" t="s">
        <v>3661</v>
      </c>
      <c r="Y285" s="558" t="s">
        <v>3662</v>
      </c>
      <c r="Z285" s="558" t="s">
        <v>3662</v>
      </c>
      <c r="AA285" s="558" t="s">
        <v>671</v>
      </c>
      <c r="AB285" s="558" t="s">
        <v>3663</v>
      </c>
      <c r="AC285" s="558" t="s">
        <v>3664</v>
      </c>
      <c r="AD285" s="558" t="s">
        <v>3665</v>
      </c>
      <c r="AE285" s="558" t="s">
        <v>3666</v>
      </c>
      <c r="AF285" s="558" t="s">
        <v>83</v>
      </c>
      <c r="AG285" s="552" t="s">
        <v>83</v>
      </c>
      <c r="AH285" s="558" t="s">
        <v>83</v>
      </c>
    </row>
    <row r="286" spans="1:34" ht="13.2">
      <c r="A286" s="554" t="s">
        <v>4353</v>
      </c>
      <c r="B286" s="553" t="s">
        <v>4352</v>
      </c>
      <c r="C286" s="554">
        <v>232</v>
      </c>
      <c r="D286" s="555" t="s">
        <v>4352</v>
      </c>
      <c r="E286" s="554">
        <v>172</v>
      </c>
      <c r="F286" s="556">
        <v>1</v>
      </c>
      <c r="G286" s="556" t="s">
        <v>235</v>
      </c>
      <c r="H286" s="556">
        <v>81120</v>
      </c>
      <c r="I286" s="550" t="s">
        <v>236</v>
      </c>
      <c r="J286" s="550" t="s">
        <v>3650</v>
      </c>
      <c r="K286" s="550" t="s">
        <v>3468</v>
      </c>
      <c r="L286" s="557" t="s">
        <v>3679</v>
      </c>
      <c r="M286" s="558" t="s">
        <v>3652</v>
      </c>
      <c r="O286" s="558" t="s">
        <v>3680</v>
      </c>
      <c r="P286" s="558" t="s">
        <v>3654</v>
      </c>
      <c r="Q286" s="558" t="s">
        <v>3742</v>
      </c>
      <c r="R286" s="550" t="s">
        <v>3712</v>
      </c>
      <c r="S286" s="550" t="s">
        <v>3743</v>
      </c>
      <c r="T286" s="550" t="s">
        <v>3744</v>
      </c>
      <c r="U286" s="558" t="s">
        <v>3659</v>
      </c>
      <c r="V286" s="188" t="s">
        <v>2434</v>
      </c>
      <c r="W286" s="559" t="s">
        <v>3660</v>
      </c>
      <c r="X286" s="559" t="s">
        <v>3661</v>
      </c>
      <c r="Y286" s="558" t="s">
        <v>3662</v>
      </c>
      <c r="Z286" s="558" t="s">
        <v>3662</v>
      </c>
      <c r="AA286" s="558" t="s">
        <v>671</v>
      </c>
      <c r="AB286" s="558" t="s">
        <v>3663</v>
      </c>
      <c r="AC286" s="558" t="s">
        <v>25</v>
      </c>
      <c r="AD286" s="558" t="s">
        <v>3685</v>
      </c>
      <c r="AE286" s="558" t="s">
        <v>3686</v>
      </c>
      <c r="AF286" s="558" t="s">
        <v>83</v>
      </c>
      <c r="AG286" s="552" t="s">
        <v>83</v>
      </c>
      <c r="AH286" s="558" t="s">
        <v>83</v>
      </c>
    </row>
    <row r="287" spans="1:34" ht="13.2">
      <c r="A287" s="554" t="s">
        <v>4355</v>
      </c>
      <c r="B287" s="553" t="s">
        <v>4354</v>
      </c>
      <c r="C287" s="554">
        <v>232</v>
      </c>
      <c r="D287" s="555" t="s">
        <v>4354</v>
      </c>
      <c r="E287" s="554">
        <v>2474</v>
      </c>
      <c r="F287" s="556">
        <v>1</v>
      </c>
      <c r="G287" s="556" t="s">
        <v>235</v>
      </c>
      <c r="H287" s="556">
        <v>81540</v>
      </c>
      <c r="I287" s="550" t="s">
        <v>236</v>
      </c>
      <c r="J287" s="550" t="s">
        <v>3650</v>
      </c>
      <c r="K287" s="550" t="s">
        <v>3468</v>
      </c>
      <c r="L287" s="557" t="s">
        <v>3651</v>
      </c>
      <c r="M287" s="558" t="s">
        <v>3652</v>
      </c>
      <c r="O287" s="558" t="s">
        <v>3653</v>
      </c>
      <c r="P287" s="558" t="s">
        <v>3654</v>
      </c>
      <c r="Q287" s="550" t="s">
        <v>3655</v>
      </c>
      <c r="R287" s="550" t="s">
        <v>3656</v>
      </c>
      <c r="S287" s="550" t="s">
        <v>3657</v>
      </c>
      <c r="T287" s="550" t="s">
        <v>3658</v>
      </c>
      <c r="U287" s="558" t="s">
        <v>3696</v>
      </c>
      <c r="V287" s="187" t="s">
        <v>2434</v>
      </c>
      <c r="W287" s="559" t="s">
        <v>3697</v>
      </c>
      <c r="X287" s="559" t="s">
        <v>3698</v>
      </c>
      <c r="Y287" s="558" t="s">
        <v>3662</v>
      </c>
      <c r="Z287" s="558" t="s">
        <v>3662</v>
      </c>
      <c r="AA287" s="558" t="s">
        <v>671</v>
      </c>
      <c r="AB287" s="558" t="s">
        <v>3663</v>
      </c>
      <c r="AC287" s="558" t="s">
        <v>3664</v>
      </c>
      <c r="AD287" s="558" t="s">
        <v>3665</v>
      </c>
      <c r="AE287" s="558" t="s">
        <v>3666</v>
      </c>
      <c r="AF287" s="558" t="s">
        <v>83</v>
      </c>
      <c r="AG287" s="552" t="s">
        <v>83</v>
      </c>
      <c r="AH287" s="558" t="s">
        <v>83</v>
      </c>
    </row>
    <row r="288" spans="1:34" ht="13.2">
      <c r="A288" s="554" t="s">
        <v>4357</v>
      </c>
      <c r="B288" s="553" t="s">
        <v>4356</v>
      </c>
      <c r="C288" s="554">
        <v>232</v>
      </c>
      <c r="D288" s="555" t="s">
        <v>4356</v>
      </c>
      <c r="E288" s="554">
        <v>1987</v>
      </c>
      <c r="F288" s="556">
        <v>1</v>
      </c>
      <c r="G288" s="556" t="s">
        <v>235</v>
      </c>
      <c r="H288" s="556">
        <v>81580</v>
      </c>
      <c r="I288" s="550" t="s">
        <v>236</v>
      </c>
      <c r="J288" s="550" t="s">
        <v>3650</v>
      </c>
      <c r="K288" s="550" t="s">
        <v>3468</v>
      </c>
      <c r="L288" s="557" t="s">
        <v>3651</v>
      </c>
      <c r="M288" s="558" t="s">
        <v>3652</v>
      </c>
      <c r="O288" s="558" t="s">
        <v>3653</v>
      </c>
      <c r="P288" s="558" t="s">
        <v>3654</v>
      </c>
      <c r="Q288" s="550" t="s">
        <v>3655</v>
      </c>
      <c r="R288" s="550" t="s">
        <v>3656</v>
      </c>
      <c r="S288" s="550" t="s">
        <v>3657</v>
      </c>
      <c r="T288" s="550" t="s">
        <v>3658</v>
      </c>
      <c r="U288" s="558" t="s">
        <v>3659</v>
      </c>
      <c r="V288" s="188" t="s">
        <v>2434</v>
      </c>
      <c r="W288" s="559" t="s">
        <v>3660</v>
      </c>
      <c r="X288" s="559" t="s">
        <v>3661</v>
      </c>
      <c r="Y288" s="558" t="s">
        <v>3662</v>
      </c>
      <c r="Z288" s="558" t="s">
        <v>3662</v>
      </c>
      <c r="AA288" s="558" t="s">
        <v>671</v>
      </c>
      <c r="AB288" s="558" t="s">
        <v>3663</v>
      </c>
      <c r="AC288" s="558" t="s">
        <v>3664</v>
      </c>
      <c r="AD288" s="558" t="s">
        <v>3665</v>
      </c>
      <c r="AE288" s="558" t="s">
        <v>3666</v>
      </c>
      <c r="AF288" s="558" t="s">
        <v>83</v>
      </c>
      <c r="AG288" s="552" t="s">
        <v>83</v>
      </c>
      <c r="AH288" s="558" t="s">
        <v>83</v>
      </c>
    </row>
    <row r="289" spans="1:34" ht="13.2">
      <c r="A289" s="554" t="s">
        <v>4359</v>
      </c>
      <c r="B289" s="553" t="s">
        <v>4358</v>
      </c>
      <c r="C289" s="554">
        <v>232</v>
      </c>
      <c r="D289" s="555" t="s">
        <v>4358</v>
      </c>
      <c r="E289" s="554">
        <v>167</v>
      </c>
      <c r="F289" s="556">
        <v>1</v>
      </c>
      <c r="G289" s="556" t="s">
        <v>235</v>
      </c>
      <c r="H289" s="556">
        <v>81170</v>
      </c>
      <c r="I289" s="550" t="s">
        <v>236</v>
      </c>
      <c r="J289" s="550" t="s">
        <v>3650</v>
      </c>
      <c r="K289" s="550" t="s">
        <v>3468</v>
      </c>
      <c r="L289" s="557" t="s">
        <v>3679</v>
      </c>
      <c r="M289" s="558" t="s">
        <v>3652</v>
      </c>
      <c r="O289" s="558" t="s">
        <v>3680</v>
      </c>
      <c r="P289" s="558" t="s">
        <v>3654</v>
      </c>
      <c r="Q289" s="558" t="s">
        <v>3711</v>
      </c>
      <c r="R289" s="550" t="s">
        <v>3712</v>
      </c>
      <c r="S289" s="550" t="s">
        <v>3713</v>
      </c>
      <c r="T289" s="550" t="s">
        <v>3413</v>
      </c>
      <c r="U289" s="558" t="s">
        <v>3696</v>
      </c>
      <c r="V289" s="187" t="s">
        <v>2434</v>
      </c>
      <c r="W289" s="559" t="s">
        <v>3697</v>
      </c>
      <c r="X289" s="559" t="s">
        <v>3698</v>
      </c>
      <c r="Y289" s="558" t="s">
        <v>3662</v>
      </c>
      <c r="Z289" s="558" t="s">
        <v>3662</v>
      </c>
      <c r="AA289" s="558" t="s">
        <v>671</v>
      </c>
      <c r="AB289" s="558" t="s">
        <v>3663</v>
      </c>
      <c r="AC289" s="558" t="s">
        <v>25</v>
      </c>
      <c r="AD289" s="558" t="s">
        <v>3685</v>
      </c>
      <c r="AE289" s="558" t="s">
        <v>3686</v>
      </c>
      <c r="AF289" s="558" t="s">
        <v>83</v>
      </c>
      <c r="AG289" s="552" t="s">
        <v>83</v>
      </c>
      <c r="AH289" s="558" t="s">
        <v>83</v>
      </c>
    </row>
    <row r="290" spans="1:34" ht="13.2">
      <c r="A290" s="554" t="s">
        <v>4361</v>
      </c>
      <c r="B290" s="553" t="s">
        <v>4360</v>
      </c>
      <c r="C290" s="554">
        <v>232</v>
      </c>
      <c r="D290" s="555" t="s">
        <v>4360</v>
      </c>
      <c r="E290" s="554">
        <v>306</v>
      </c>
      <c r="F290" s="556">
        <v>1</v>
      </c>
      <c r="G290" s="556" t="s">
        <v>292</v>
      </c>
      <c r="H290" s="556">
        <v>81130</v>
      </c>
      <c r="I290" s="558" t="s">
        <v>3703</v>
      </c>
      <c r="J290" s="550" t="s">
        <v>3650</v>
      </c>
      <c r="K290" s="550" t="s">
        <v>3468</v>
      </c>
      <c r="L290" s="557" t="s">
        <v>3679</v>
      </c>
      <c r="M290" s="558" t="s">
        <v>3704</v>
      </c>
      <c r="O290" s="558" t="s">
        <v>3703</v>
      </c>
      <c r="P290" s="558" t="s">
        <v>3654</v>
      </c>
      <c r="Q290" s="558" t="s">
        <v>3703</v>
      </c>
      <c r="R290" s="558" t="s">
        <v>83</v>
      </c>
      <c r="S290" s="558" t="s">
        <v>83</v>
      </c>
      <c r="T290" s="558" t="s">
        <v>83</v>
      </c>
      <c r="U290" s="558" t="s">
        <v>3688</v>
      </c>
      <c r="V290" s="142" t="s">
        <v>2434</v>
      </c>
      <c r="W290" s="559" t="s">
        <v>3689</v>
      </c>
      <c r="X290" s="559" t="s">
        <v>3690</v>
      </c>
      <c r="Y290" s="558" t="s">
        <v>3662</v>
      </c>
      <c r="Z290" s="558" t="s">
        <v>3662</v>
      </c>
      <c r="AA290" s="558" t="s">
        <v>671</v>
      </c>
      <c r="AB290" s="558" t="s">
        <v>3663</v>
      </c>
      <c r="AC290" s="558" t="s">
        <v>3705</v>
      </c>
      <c r="AD290" s="558" t="s">
        <v>83</v>
      </c>
      <c r="AE290" s="558" t="s">
        <v>83</v>
      </c>
      <c r="AF290" s="558" t="s">
        <v>83</v>
      </c>
      <c r="AG290" s="552" t="s">
        <v>83</v>
      </c>
      <c r="AH290" s="558" t="s">
        <v>83</v>
      </c>
    </row>
    <row r="291" spans="1:34" ht="13.2">
      <c r="A291" s="554" t="s">
        <v>4363</v>
      </c>
      <c r="B291" s="553" t="s">
        <v>4362</v>
      </c>
      <c r="C291" s="554">
        <v>232</v>
      </c>
      <c r="D291" s="555" t="s">
        <v>4362</v>
      </c>
      <c r="E291" s="554">
        <v>436</v>
      </c>
      <c r="F291" s="556">
        <v>1</v>
      </c>
      <c r="G291" s="556" t="s">
        <v>292</v>
      </c>
      <c r="H291" s="556">
        <v>81190</v>
      </c>
      <c r="I291" s="558" t="s">
        <v>3703</v>
      </c>
      <c r="J291" s="550" t="s">
        <v>3650</v>
      </c>
      <c r="K291" s="550" t="s">
        <v>3468</v>
      </c>
      <c r="L291" s="557" t="s">
        <v>3679</v>
      </c>
      <c r="M291" s="558" t="s">
        <v>3704</v>
      </c>
      <c r="O291" s="558" t="s">
        <v>3703</v>
      </c>
      <c r="P291" s="558" t="s">
        <v>3654</v>
      </c>
      <c r="Q291" s="558" t="s">
        <v>3703</v>
      </c>
      <c r="R291" s="558" t="s">
        <v>83</v>
      </c>
      <c r="S291" s="558" t="s">
        <v>83</v>
      </c>
      <c r="T291" s="558" t="s">
        <v>83</v>
      </c>
      <c r="U291" s="558" t="s">
        <v>3688</v>
      </c>
      <c r="V291" s="142" t="s">
        <v>2434</v>
      </c>
      <c r="W291" s="559" t="s">
        <v>3689</v>
      </c>
      <c r="X291" s="559" t="s">
        <v>3690</v>
      </c>
      <c r="Y291" s="558" t="s">
        <v>3662</v>
      </c>
      <c r="Z291" s="558" t="s">
        <v>3662</v>
      </c>
      <c r="AA291" s="558" t="s">
        <v>671</v>
      </c>
      <c r="AB291" s="558" t="s">
        <v>3663</v>
      </c>
      <c r="AC291" s="558" t="s">
        <v>3705</v>
      </c>
      <c r="AD291" s="558" t="s">
        <v>83</v>
      </c>
      <c r="AE291" s="558" t="s">
        <v>83</v>
      </c>
      <c r="AF291" s="558" t="s">
        <v>83</v>
      </c>
      <c r="AG291" s="552" t="s">
        <v>83</v>
      </c>
      <c r="AH291" s="558" t="s">
        <v>83</v>
      </c>
    </row>
    <row r="292" spans="1:34" ht="13.2">
      <c r="A292" s="554" t="s">
        <v>4364</v>
      </c>
      <c r="B292" s="553" t="s">
        <v>4365</v>
      </c>
      <c r="C292" s="554">
        <v>232</v>
      </c>
      <c r="D292" s="555" t="s">
        <v>4365</v>
      </c>
      <c r="E292" s="554">
        <v>203</v>
      </c>
      <c r="F292" s="556">
        <v>1</v>
      </c>
      <c r="G292" s="556" t="s">
        <v>235</v>
      </c>
      <c r="H292" s="556">
        <v>81630</v>
      </c>
      <c r="I292" s="550" t="s">
        <v>236</v>
      </c>
      <c r="J292" s="550" t="s">
        <v>3650</v>
      </c>
      <c r="K292" s="550" t="s">
        <v>3468</v>
      </c>
      <c r="L292" s="557" t="s">
        <v>3679</v>
      </c>
      <c r="M292" s="558" t="s">
        <v>3652</v>
      </c>
      <c r="O292" s="558" t="s">
        <v>3680</v>
      </c>
      <c r="P292" s="558" t="s">
        <v>3654</v>
      </c>
      <c r="Q292" s="558" t="s">
        <v>3711</v>
      </c>
      <c r="R292" s="550" t="s">
        <v>3712</v>
      </c>
      <c r="S292" s="550" t="s">
        <v>3713</v>
      </c>
      <c r="T292" s="550" t="s">
        <v>3413</v>
      </c>
      <c r="U292" s="558" t="s">
        <v>3696</v>
      </c>
      <c r="V292" s="187" t="s">
        <v>2434</v>
      </c>
      <c r="W292" s="559" t="s">
        <v>3697</v>
      </c>
      <c r="X292" s="559" t="s">
        <v>3698</v>
      </c>
      <c r="Y292" s="558" t="s">
        <v>3662</v>
      </c>
      <c r="Z292" s="558" t="s">
        <v>3662</v>
      </c>
      <c r="AA292" s="558" t="s">
        <v>671</v>
      </c>
      <c r="AB292" s="558" t="s">
        <v>3663</v>
      </c>
      <c r="AC292" s="558" t="s">
        <v>25</v>
      </c>
      <c r="AD292" s="558" t="s">
        <v>3685</v>
      </c>
      <c r="AE292" s="558" t="s">
        <v>3686</v>
      </c>
      <c r="AF292" s="558" t="s">
        <v>83</v>
      </c>
      <c r="AG292" s="552" t="s">
        <v>83</v>
      </c>
      <c r="AH292" s="558" t="s">
        <v>83</v>
      </c>
    </row>
    <row r="293" spans="1:34" ht="13.2">
      <c r="A293" s="554" t="s">
        <v>4367</v>
      </c>
      <c r="B293" s="553" t="s">
        <v>4366</v>
      </c>
      <c r="C293" s="554">
        <v>232</v>
      </c>
      <c r="D293" s="555" t="s">
        <v>4366</v>
      </c>
      <c r="E293" s="554">
        <v>832</v>
      </c>
      <c r="F293" s="556">
        <v>1</v>
      </c>
      <c r="G293" s="556" t="s">
        <v>235</v>
      </c>
      <c r="H293" s="556">
        <v>81600</v>
      </c>
      <c r="I293" s="550" t="s">
        <v>236</v>
      </c>
      <c r="J293" s="550" t="s">
        <v>3650</v>
      </c>
      <c r="K293" s="550" t="s">
        <v>3468</v>
      </c>
      <c r="L293" s="557" t="s">
        <v>3679</v>
      </c>
      <c r="M293" s="558" t="s">
        <v>3652</v>
      </c>
      <c r="O293" s="558" t="s">
        <v>3680</v>
      </c>
      <c r="P293" s="558" t="s">
        <v>3654</v>
      </c>
      <c r="Q293" s="558" t="s">
        <v>3711</v>
      </c>
      <c r="R293" s="550" t="s">
        <v>3712</v>
      </c>
      <c r="S293" s="550" t="s">
        <v>3713</v>
      </c>
      <c r="T293" s="550" t="s">
        <v>3413</v>
      </c>
      <c r="U293" s="558" t="s">
        <v>3696</v>
      </c>
      <c r="V293" s="187" t="s">
        <v>2434</v>
      </c>
      <c r="W293" s="559" t="s">
        <v>3697</v>
      </c>
      <c r="X293" s="559" t="s">
        <v>3698</v>
      </c>
      <c r="Y293" s="558" t="s">
        <v>3662</v>
      </c>
      <c r="Z293" s="558" t="s">
        <v>3662</v>
      </c>
      <c r="AA293" s="558" t="s">
        <v>671</v>
      </c>
      <c r="AB293" s="558" t="s">
        <v>3663</v>
      </c>
      <c r="AC293" s="558" t="s">
        <v>25</v>
      </c>
      <c r="AD293" s="558" t="s">
        <v>3685</v>
      </c>
      <c r="AE293" s="558" t="s">
        <v>3686</v>
      </c>
      <c r="AF293" s="558" t="s">
        <v>83</v>
      </c>
      <c r="AG293" s="552" t="s">
        <v>83</v>
      </c>
      <c r="AH293" s="558" t="s">
        <v>83</v>
      </c>
    </row>
    <row r="294" spans="1:34" ht="13.2">
      <c r="A294" s="554" t="s">
        <v>4369</v>
      </c>
      <c r="B294" s="553" t="s">
        <v>4368</v>
      </c>
      <c r="C294" s="554">
        <v>232</v>
      </c>
      <c r="D294" s="555" t="s">
        <v>4368</v>
      </c>
      <c r="E294" s="554">
        <v>442</v>
      </c>
      <c r="F294" s="556">
        <v>1</v>
      </c>
      <c r="G294" s="556" t="s">
        <v>235</v>
      </c>
      <c r="H294" s="556">
        <v>81120</v>
      </c>
      <c r="I294" s="550" t="s">
        <v>236</v>
      </c>
      <c r="J294" s="550" t="s">
        <v>3650</v>
      </c>
      <c r="K294" s="550" t="s">
        <v>3468</v>
      </c>
      <c r="L294" s="557" t="s">
        <v>3679</v>
      </c>
      <c r="M294" s="558" t="s">
        <v>3652</v>
      </c>
      <c r="O294" s="558" t="s">
        <v>3680</v>
      </c>
      <c r="P294" s="558" t="s">
        <v>3654</v>
      </c>
      <c r="Q294" s="558" t="s">
        <v>3681</v>
      </c>
      <c r="R294" s="558" t="s">
        <v>3682</v>
      </c>
      <c r="S294" s="558" t="s">
        <v>3683</v>
      </c>
      <c r="T294" s="558" t="s">
        <v>3684</v>
      </c>
      <c r="U294" s="558" t="s">
        <v>3659</v>
      </c>
      <c r="V294" s="188" t="s">
        <v>2434</v>
      </c>
      <c r="W294" s="559" t="s">
        <v>3660</v>
      </c>
      <c r="X294" s="559" t="s">
        <v>3661</v>
      </c>
      <c r="Y294" s="558" t="s">
        <v>3662</v>
      </c>
      <c r="Z294" s="558" t="s">
        <v>3662</v>
      </c>
      <c r="AA294" s="558" t="s">
        <v>671</v>
      </c>
      <c r="AB294" s="558" t="s">
        <v>3663</v>
      </c>
      <c r="AC294" s="558" t="s">
        <v>25</v>
      </c>
      <c r="AD294" s="558" t="s">
        <v>3685</v>
      </c>
      <c r="AE294" s="558" t="s">
        <v>3686</v>
      </c>
      <c r="AF294" s="558" t="s">
        <v>83</v>
      </c>
      <c r="AG294" s="552" t="s">
        <v>83</v>
      </c>
      <c r="AH294" s="558" t="s">
        <v>83</v>
      </c>
    </row>
    <row r="295" spans="1:34" ht="13.2">
      <c r="A295" s="554" t="s">
        <v>4371</v>
      </c>
      <c r="B295" s="553" t="s">
        <v>4370</v>
      </c>
      <c r="C295" s="554">
        <v>232</v>
      </c>
      <c r="D295" s="555" t="s">
        <v>4370</v>
      </c>
      <c r="E295" s="554">
        <v>215</v>
      </c>
      <c r="F295" s="556">
        <v>1</v>
      </c>
      <c r="G295" s="556" t="s">
        <v>235</v>
      </c>
      <c r="H295" s="556">
        <v>81120</v>
      </c>
      <c r="I295" s="550" t="s">
        <v>236</v>
      </c>
      <c r="J295" s="550" t="s">
        <v>3650</v>
      </c>
      <c r="K295" s="550" t="s">
        <v>3468</v>
      </c>
      <c r="L295" s="557" t="s">
        <v>3679</v>
      </c>
      <c r="M295" s="558" t="s">
        <v>3652</v>
      </c>
      <c r="O295" s="558" t="s">
        <v>3680</v>
      </c>
      <c r="P295" s="558" t="s">
        <v>3654</v>
      </c>
      <c r="Q295" s="558" t="s">
        <v>3681</v>
      </c>
      <c r="R295" s="558" t="s">
        <v>3682</v>
      </c>
      <c r="S295" s="558" t="s">
        <v>3683</v>
      </c>
      <c r="T295" s="558" t="s">
        <v>3684</v>
      </c>
      <c r="U295" s="558" t="s">
        <v>3659</v>
      </c>
      <c r="V295" s="188" t="s">
        <v>2434</v>
      </c>
      <c r="W295" s="559" t="s">
        <v>3660</v>
      </c>
      <c r="X295" s="559" t="s">
        <v>3661</v>
      </c>
      <c r="Y295" s="558" t="s">
        <v>3662</v>
      </c>
      <c r="Z295" s="558" t="s">
        <v>3662</v>
      </c>
      <c r="AA295" s="558" t="s">
        <v>671</v>
      </c>
      <c r="AB295" s="558" t="s">
        <v>3663</v>
      </c>
      <c r="AC295" s="558" t="s">
        <v>25</v>
      </c>
      <c r="AD295" s="558" t="s">
        <v>3685</v>
      </c>
      <c r="AE295" s="558" t="s">
        <v>3686</v>
      </c>
      <c r="AF295" s="558" t="s">
        <v>83</v>
      </c>
      <c r="AG295" s="552" t="s">
        <v>83</v>
      </c>
      <c r="AH295" s="558" t="s">
        <v>83</v>
      </c>
    </row>
    <row r="296" spans="1:34" ht="13.2">
      <c r="A296" s="554" t="s">
        <v>4373</v>
      </c>
      <c r="B296" s="553" t="s">
        <v>4372</v>
      </c>
      <c r="C296" s="554">
        <v>232</v>
      </c>
      <c r="D296" s="555" t="s">
        <v>4372</v>
      </c>
      <c r="E296" s="554">
        <v>911</v>
      </c>
      <c r="F296" s="556">
        <v>2</v>
      </c>
      <c r="G296" s="556" t="s">
        <v>235</v>
      </c>
      <c r="H296" s="556">
        <v>81150</v>
      </c>
      <c r="I296" s="550" t="s">
        <v>236</v>
      </c>
      <c r="J296" s="550" t="s">
        <v>3650</v>
      </c>
      <c r="K296" s="550" t="s">
        <v>3468</v>
      </c>
      <c r="L296" s="557" t="s">
        <v>3679</v>
      </c>
      <c r="M296" s="558" t="s">
        <v>3652</v>
      </c>
      <c r="O296" s="558" t="s">
        <v>3680</v>
      </c>
      <c r="P296" s="558" t="s">
        <v>3654</v>
      </c>
      <c r="Q296" s="558" t="s">
        <v>3681</v>
      </c>
      <c r="R296" s="558" t="s">
        <v>3682</v>
      </c>
      <c r="S296" s="558" t="s">
        <v>3683</v>
      </c>
      <c r="T296" s="558" t="s">
        <v>3684</v>
      </c>
      <c r="U296" s="558" t="s">
        <v>3696</v>
      </c>
      <c r="V296" s="187" t="s">
        <v>2434</v>
      </c>
      <c r="W296" s="559" t="s">
        <v>3697</v>
      </c>
      <c r="X296" s="559" t="s">
        <v>3698</v>
      </c>
      <c r="Y296" s="558" t="s">
        <v>3662</v>
      </c>
      <c r="Z296" s="558" t="s">
        <v>3662</v>
      </c>
      <c r="AA296" s="558" t="s">
        <v>671</v>
      </c>
      <c r="AB296" s="558" t="s">
        <v>3663</v>
      </c>
      <c r="AC296" s="558" t="s">
        <v>25</v>
      </c>
      <c r="AD296" s="558" t="s">
        <v>3685</v>
      </c>
      <c r="AE296" s="558" t="s">
        <v>3686</v>
      </c>
      <c r="AF296" s="558" t="s">
        <v>83</v>
      </c>
      <c r="AG296" s="552" t="s">
        <v>83</v>
      </c>
      <c r="AH296" s="558" t="s">
        <v>83</v>
      </c>
    </row>
    <row r="297" spans="1:34" ht="13.2">
      <c r="A297" s="554" t="s">
        <v>4375</v>
      </c>
      <c r="B297" s="553" t="s">
        <v>4374</v>
      </c>
      <c r="C297" s="554">
        <v>232</v>
      </c>
      <c r="D297" s="555" t="s">
        <v>4374</v>
      </c>
      <c r="E297" s="554">
        <v>468</v>
      </c>
      <c r="F297" s="556">
        <v>1</v>
      </c>
      <c r="G297" s="556" t="s">
        <v>235</v>
      </c>
      <c r="H297" s="556">
        <v>81500</v>
      </c>
      <c r="I297" s="550" t="s">
        <v>236</v>
      </c>
      <c r="J297" s="550" t="s">
        <v>3650</v>
      </c>
      <c r="K297" s="550" t="s">
        <v>3468</v>
      </c>
      <c r="L297" s="557" t="s">
        <v>3651</v>
      </c>
      <c r="M297" s="558" t="s">
        <v>3652</v>
      </c>
      <c r="O297" s="558" t="s">
        <v>3653</v>
      </c>
      <c r="P297" s="558" t="s">
        <v>3654</v>
      </c>
      <c r="Q297" s="550" t="s">
        <v>3655</v>
      </c>
      <c r="R297" s="550" t="s">
        <v>3656</v>
      </c>
      <c r="S297" s="550" t="s">
        <v>3657</v>
      </c>
      <c r="T297" s="550" t="s">
        <v>3658</v>
      </c>
      <c r="U297" s="558" t="s">
        <v>3659</v>
      </c>
      <c r="V297" s="560" t="s">
        <v>2434</v>
      </c>
      <c r="W297" s="559" t="s">
        <v>3660</v>
      </c>
      <c r="X297" s="559" t="s">
        <v>3661</v>
      </c>
      <c r="Y297" s="558" t="s">
        <v>3662</v>
      </c>
      <c r="Z297" s="558" t="s">
        <v>3662</v>
      </c>
      <c r="AA297" s="558" t="s">
        <v>671</v>
      </c>
      <c r="AB297" s="558" t="s">
        <v>3663</v>
      </c>
      <c r="AC297" s="558" t="s">
        <v>3664</v>
      </c>
      <c r="AD297" s="558" t="s">
        <v>3665</v>
      </c>
      <c r="AE297" s="558" t="s">
        <v>3666</v>
      </c>
      <c r="AF297" s="558" t="s">
        <v>83</v>
      </c>
      <c r="AG297" s="552" t="s">
        <v>83</v>
      </c>
      <c r="AH297" s="558" t="s">
        <v>83</v>
      </c>
    </row>
    <row r="298" spans="1:34" ht="13.2">
      <c r="A298" s="554" t="s">
        <v>4377</v>
      </c>
      <c r="B298" s="553" t="s">
        <v>4376</v>
      </c>
      <c r="C298" s="554">
        <v>232</v>
      </c>
      <c r="D298" s="555" t="s">
        <v>4376</v>
      </c>
      <c r="E298" s="554">
        <v>338</v>
      </c>
      <c r="F298" s="556">
        <v>1</v>
      </c>
      <c r="G298" s="556" t="s">
        <v>235</v>
      </c>
      <c r="H298" s="556">
        <v>81220</v>
      </c>
      <c r="I298" s="550" t="s">
        <v>236</v>
      </c>
      <c r="J298" s="550" t="s">
        <v>3650</v>
      </c>
      <c r="K298" s="550" t="s">
        <v>3468</v>
      </c>
      <c r="L298" s="557" t="s">
        <v>3651</v>
      </c>
      <c r="M298" s="558" t="s">
        <v>3652</v>
      </c>
      <c r="O298" s="558" t="s">
        <v>3653</v>
      </c>
      <c r="P298" s="558" t="s">
        <v>3654</v>
      </c>
      <c r="Q298" s="550" t="s">
        <v>3655</v>
      </c>
      <c r="R298" s="550" t="s">
        <v>3656</v>
      </c>
      <c r="S298" s="550" t="s">
        <v>3657</v>
      </c>
      <c r="T298" s="550" t="s">
        <v>3658</v>
      </c>
      <c r="U298" s="558" t="s">
        <v>3659</v>
      </c>
      <c r="V298" s="188" t="s">
        <v>2434</v>
      </c>
      <c r="W298" s="559" t="s">
        <v>3660</v>
      </c>
      <c r="X298" s="559" t="s">
        <v>3661</v>
      </c>
      <c r="Y298" s="558" t="s">
        <v>3662</v>
      </c>
      <c r="Z298" s="558" t="s">
        <v>3662</v>
      </c>
      <c r="AA298" s="558" t="s">
        <v>671</v>
      </c>
      <c r="AB298" s="558" t="s">
        <v>3663</v>
      </c>
      <c r="AC298" s="558" t="s">
        <v>3664</v>
      </c>
      <c r="AD298" s="558" t="s">
        <v>3665</v>
      </c>
      <c r="AE298" s="558" t="s">
        <v>3666</v>
      </c>
      <c r="AF298" s="558" t="s">
        <v>83</v>
      </c>
      <c r="AG298" s="552" t="s">
        <v>83</v>
      </c>
      <c r="AH298" s="558" t="s">
        <v>83</v>
      </c>
    </row>
    <row r="299" spans="1:34" ht="13.2">
      <c r="A299" s="554" t="s">
        <v>4379</v>
      </c>
      <c r="B299" s="553" t="s">
        <v>4378</v>
      </c>
      <c r="C299" s="554">
        <v>232</v>
      </c>
      <c r="D299" s="555" t="s">
        <v>4378</v>
      </c>
      <c r="E299" s="554">
        <v>136</v>
      </c>
      <c r="F299" s="556">
        <v>1</v>
      </c>
      <c r="G299" s="556" t="s">
        <v>235</v>
      </c>
      <c r="H299" s="556">
        <v>81170</v>
      </c>
      <c r="I299" s="550" t="s">
        <v>236</v>
      </c>
      <c r="J299" s="550" t="s">
        <v>3650</v>
      </c>
      <c r="K299" s="550" t="s">
        <v>3468</v>
      </c>
      <c r="L299" s="557" t="s">
        <v>3679</v>
      </c>
      <c r="M299" s="558" t="s">
        <v>3652</v>
      </c>
      <c r="O299" s="558" t="s">
        <v>3680</v>
      </c>
      <c r="P299" s="558" t="s">
        <v>3654</v>
      </c>
      <c r="Q299" s="558" t="s">
        <v>3711</v>
      </c>
      <c r="R299" s="550" t="s">
        <v>3712</v>
      </c>
      <c r="S299" s="550" t="s">
        <v>3713</v>
      </c>
      <c r="T299" s="550" t="s">
        <v>3413</v>
      </c>
      <c r="U299" s="558" t="s">
        <v>3696</v>
      </c>
      <c r="V299" s="561" t="s">
        <v>2434</v>
      </c>
      <c r="W299" s="559" t="s">
        <v>3697</v>
      </c>
      <c r="X299" s="559" t="s">
        <v>3698</v>
      </c>
      <c r="Y299" s="558" t="s">
        <v>3662</v>
      </c>
      <c r="Z299" s="558" t="s">
        <v>3662</v>
      </c>
      <c r="AA299" s="558" t="s">
        <v>671</v>
      </c>
      <c r="AB299" s="558" t="s">
        <v>3663</v>
      </c>
      <c r="AC299" s="558" t="s">
        <v>25</v>
      </c>
      <c r="AD299" s="558" t="s">
        <v>3685</v>
      </c>
      <c r="AE299" s="558" t="s">
        <v>3686</v>
      </c>
      <c r="AF299" s="558" t="s">
        <v>83</v>
      </c>
      <c r="AG299" s="552" t="s">
        <v>83</v>
      </c>
      <c r="AH299" s="558" t="s">
        <v>83</v>
      </c>
    </row>
    <row r="300" spans="1:34" ht="13.2">
      <c r="A300" s="554" t="s">
        <v>4039</v>
      </c>
      <c r="B300" s="553" t="s">
        <v>4038</v>
      </c>
      <c r="C300" s="554">
        <v>232</v>
      </c>
      <c r="D300" s="555" t="s">
        <v>4038</v>
      </c>
      <c r="E300" s="554">
        <v>137</v>
      </c>
      <c r="F300" s="556">
        <v>1</v>
      </c>
      <c r="G300" s="556" t="s">
        <v>235</v>
      </c>
      <c r="H300" s="556">
        <v>81120</v>
      </c>
      <c r="I300" s="550" t="s">
        <v>236</v>
      </c>
      <c r="J300" s="550" t="s">
        <v>3650</v>
      </c>
      <c r="K300" s="550" t="s">
        <v>3468</v>
      </c>
      <c r="L300" s="557" t="s">
        <v>3679</v>
      </c>
      <c r="M300" s="558" t="s">
        <v>3652</v>
      </c>
      <c r="O300" s="558" t="s">
        <v>3680</v>
      </c>
      <c r="P300" s="558" t="s">
        <v>3654</v>
      </c>
      <c r="Q300" s="558" t="s">
        <v>3681</v>
      </c>
      <c r="R300" s="558" t="s">
        <v>3682</v>
      </c>
      <c r="S300" s="558" t="s">
        <v>3683</v>
      </c>
      <c r="T300" s="558" t="s">
        <v>3684</v>
      </c>
      <c r="U300" s="558" t="s">
        <v>3659</v>
      </c>
      <c r="V300" s="188" t="s">
        <v>2434</v>
      </c>
      <c r="W300" s="559" t="s">
        <v>3660</v>
      </c>
      <c r="X300" s="559" t="s">
        <v>3661</v>
      </c>
      <c r="Y300" s="558" t="s">
        <v>3662</v>
      </c>
      <c r="Z300" s="558" t="s">
        <v>3662</v>
      </c>
      <c r="AA300" s="558" t="s">
        <v>671</v>
      </c>
      <c r="AB300" s="558" t="s">
        <v>3663</v>
      </c>
      <c r="AC300" s="558" t="s">
        <v>25</v>
      </c>
      <c r="AD300" s="558" t="s">
        <v>3685</v>
      </c>
      <c r="AE300" s="558" t="s">
        <v>3686</v>
      </c>
      <c r="AF300" s="558" t="s">
        <v>83</v>
      </c>
      <c r="AG300" s="552" t="s">
        <v>83</v>
      </c>
      <c r="AH300" s="558" t="s">
        <v>83</v>
      </c>
    </row>
    <row r="301" spans="1:34" ht="13.2">
      <c r="A301" s="554" t="s">
        <v>4381</v>
      </c>
      <c r="B301" s="553" t="s">
        <v>4380</v>
      </c>
      <c r="C301" s="554">
        <v>232</v>
      </c>
      <c r="D301" s="555" t="s">
        <v>4380</v>
      </c>
      <c r="E301" s="554">
        <v>51</v>
      </c>
      <c r="F301" s="556">
        <v>1</v>
      </c>
      <c r="G301" s="556" t="s">
        <v>292</v>
      </c>
      <c r="H301" s="556">
        <v>81190</v>
      </c>
      <c r="I301" s="558" t="s">
        <v>3703</v>
      </c>
      <c r="J301" s="550" t="s">
        <v>3650</v>
      </c>
      <c r="K301" s="550" t="s">
        <v>3468</v>
      </c>
      <c r="L301" s="557" t="s">
        <v>3679</v>
      </c>
      <c r="M301" s="558" t="s">
        <v>3704</v>
      </c>
      <c r="O301" s="558" t="s">
        <v>3703</v>
      </c>
      <c r="P301" s="558" t="s">
        <v>3654</v>
      </c>
      <c r="Q301" s="558" t="s">
        <v>3703</v>
      </c>
      <c r="R301" s="558" t="s">
        <v>83</v>
      </c>
      <c r="S301" s="558" t="s">
        <v>83</v>
      </c>
      <c r="T301" s="558" t="s">
        <v>83</v>
      </c>
      <c r="U301" s="558" t="s">
        <v>3688</v>
      </c>
      <c r="V301" s="142" t="s">
        <v>2434</v>
      </c>
      <c r="W301" s="559" t="s">
        <v>3689</v>
      </c>
      <c r="X301" s="559" t="s">
        <v>3690</v>
      </c>
      <c r="Y301" s="558" t="s">
        <v>3662</v>
      </c>
      <c r="Z301" s="558" t="s">
        <v>3662</v>
      </c>
      <c r="AA301" s="558" t="s">
        <v>671</v>
      </c>
      <c r="AB301" s="558" t="s">
        <v>3663</v>
      </c>
      <c r="AC301" s="558" t="s">
        <v>3705</v>
      </c>
      <c r="AD301" s="558" t="s">
        <v>83</v>
      </c>
      <c r="AE301" s="558" t="s">
        <v>83</v>
      </c>
      <c r="AF301" s="558" t="s">
        <v>83</v>
      </c>
      <c r="AG301" s="552" t="s">
        <v>83</v>
      </c>
      <c r="AH301" s="558" t="s">
        <v>83</v>
      </c>
    </row>
    <row r="302" spans="1:34" ht="13.2">
      <c r="A302" s="554" t="s">
        <v>4383</v>
      </c>
      <c r="B302" s="553" t="s">
        <v>4382</v>
      </c>
      <c r="C302" s="554">
        <v>232</v>
      </c>
      <c r="D302" s="555" t="s">
        <v>4382</v>
      </c>
      <c r="E302" s="554">
        <v>347</v>
      </c>
      <c r="F302" s="556">
        <v>1</v>
      </c>
      <c r="G302" s="556" t="s">
        <v>235</v>
      </c>
      <c r="H302" s="556">
        <v>81340</v>
      </c>
      <c r="I302" s="550" t="s">
        <v>236</v>
      </c>
      <c r="J302" s="550" t="s">
        <v>3650</v>
      </c>
      <c r="K302" s="550" t="s">
        <v>3468</v>
      </c>
      <c r="L302" s="557" t="s">
        <v>3679</v>
      </c>
      <c r="M302" s="558" t="s">
        <v>3652</v>
      </c>
      <c r="O302" s="558" t="s">
        <v>3680</v>
      </c>
      <c r="P302" s="558" t="s">
        <v>3654</v>
      </c>
      <c r="Q302" s="558" t="s">
        <v>3681</v>
      </c>
      <c r="R302" s="558" t="s">
        <v>3682</v>
      </c>
      <c r="S302" s="558" t="s">
        <v>3683</v>
      </c>
      <c r="T302" s="558" t="s">
        <v>3684</v>
      </c>
      <c r="U302" s="558" t="s">
        <v>3659</v>
      </c>
      <c r="V302" s="188" t="s">
        <v>2434</v>
      </c>
      <c r="W302" s="559" t="s">
        <v>3660</v>
      </c>
      <c r="X302" s="559" t="s">
        <v>3661</v>
      </c>
      <c r="Y302" s="558" t="s">
        <v>3662</v>
      </c>
      <c r="Z302" s="558" t="s">
        <v>3662</v>
      </c>
      <c r="AA302" s="558" t="s">
        <v>671</v>
      </c>
      <c r="AB302" s="558" t="s">
        <v>3663</v>
      </c>
      <c r="AC302" s="558" t="s">
        <v>25</v>
      </c>
      <c r="AD302" s="558" t="s">
        <v>3685</v>
      </c>
      <c r="AE302" s="558" t="s">
        <v>3686</v>
      </c>
      <c r="AF302" s="558" t="s">
        <v>83</v>
      </c>
      <c r="AG302" s="552" t="s">
        <v>83</v>
      </c>
      <c r="AH302" s="558" t="s">
        <v>83</v>
      </c>
    </row>
    <row r="303" spans="1:34" ht="13.2">
      <c r="A303" s="554" t="s">
        <v>4385</v>
      </c>
      <c r="B303" s="553" t="s">
        <v>4384</v>
      </c>
      <c r="C303" s="554">
        <v>232</v>
      </c>
      <c r="D303" s="555" t="s">
        <v>4384</v>
      </c>
      <c r="E303" s="554">
        <v>186</v>
      </c>
      <c r="F303" s="556">
        <v>1</v>
      </c>
      <c r="G303" s="556" t="s">
        <v>292</v>
      </c>
      <c r="H303" s="556">
        <v>81190</v>
      </c>
      <c r="I303" s="558" t="s">
        <v>3703</v>
      </c>
      <c r="J303" s="550" t="s">
        <v>3650</v>
      </c>
      <c r="K303" s="550" t="s">
        <v>3468</v>
      </c>
      <c r="L303" s="557" t="s">
        <v>3679</v>
      </c>
      <c r="M303" s="558" t="s">
        <v>3704</v>
      </c>
      <c r="O303" s="558" t="s">
        <v>3703</v>
      </c>
      <c r="P303" s="558" t="s">
        <v>3654</v>
      </c>
      <c r="Q303" s="558" t="s">
        <v>3703</v>
      </c>
      <c r="R303" s="558" t="s">
        <v>83</v>
      </c>
      <c r="S303" s="558" t="s">
        <v>83</v>
      </c>
      <c r="T303" s="558" t="s">
        <v>83</v>
      </c>
      <c r="U303" s="558" t="s">
        <v>3688</v>
      </c>
      <c r="V303" s="142" t="s">
        <v>2434</v>
      </c>
      <c r="W303" s="559" t="s">
        <v>3689</v>
      </c>
      <c r="X303" s="559" t="s">
        <v>3690</v>
      </c>
      <c r="Y303" s="558" t="s">
        <v>3662</v>
      </c>
      <c r="Z303" s="558" t="s">
        <v>3662</v>
      </c>
      <c r="AA303" s="558" t="s">
        <v>671</v>
      </c>
      <c r="AB303" s="558" t="s">
        <v>3663</v>
      </c>
      <c r="AC303" s="558" t="s">
        <v>3705</v>
      </c>
      <c r="AD303" s="558" t="s">
        <v>83</v>
      </c>
      <c r="AE303" s="558" t="s">
        <v>83</v>
      </c>
      <c r="AF303" s="558" t="s">
        <v>83</v>
      </c>
      <c r="AG303" s="552" t="s">
        <v>83</v>
      </c>
      <c r="AH303" s="558" t="s">
        <v>83</v>
      </c>
    </row>
    <row r="304" spans="1:34" ht="13.2">
      <c r="A304" s="554" t="s">
        <v>4387</v>
      </c>
      <c r="B304" s="553" t="s">
        <v>4386</v>
      </c>
      <c r="C304" s="554">
        <v>232</v>
      </c>
      <c r="D304" s="555" t="s">
        <v>4386</v>
      </c>
      <c r="E304" s="554">
        <v>810</v>
      </c>
      <c r="F304" s="556">
        <v>1</v>
      </c>
      <c r="G304" s="556" t="s">
        <v>235</v>
      </c>
      <c r="H304" s="556">
        <v>81330</v>
      </c>
      <c r="I304" s="550" t="s">
        <v>236</v>
      </c>
      <c r="J304" s="550" t="s">
        <v>3650</v>
      </c>
      <c r="K304" s="550" t="s">
        <v>3468</v>
      </c>
      <c r="L304" s="557" t="s">
        <v>3651</v>
      </c>
      <c r="M304" s="558" t="s">
        <v>3652</v>
      </c>
      <c r="O304" s="558" t="s">
        <v>3653</v>
      </c>
      <c r="P304" s="558" t="s">
        <v>3654</v>
      </c>
      <c r="Q304" s="558" t="s">
        <v>3754</v>
      </c>
      <c r="R304" s="558" t="s">
        <v>3755</v>
      </c>
      <c r="S304" s="558" t="s">
        <v>3756</v>
      </c>
      <c r="U304" s="558" t="s">
        <v>3696</v>
      </c>
      <c r="V304" s="187" t="s">
        <v>2434</v>
      </c>
      <c r="W304" s="559" t="s">
        <v>3697</v>
      </c>
      <c r="X304" s="559" t="s">
        <v>3698</v>
      </c>
      <c r="Y304" s="558" t="s">
        <v>3662</v>
      </c>
      <c r="Z304" s="558" t="s">
        <v>3662</v>
      </c>
      <c r="AA304" s="558" t="s">
        <v>671</v>
      </c>
      <c r="AB304" s="558" t="s">
        <v>3663</v>
      </c>
      <c r="AC304" s="558" t="s">
        <v>3664</v>
      </c>
      <c r="AD304" s="558" t="s">
        <v>3665</v>
      </c>
      <c r="AE304" s="558" t="s">
        <v>3666</v>
      </c>
      <c r="AF304" s="558" t="s">
        <v>83</v>
      </c>
      <c r="AG304" s="552" t="s">
        <v>83</v>
      </c>
      <c r="AH304" s="558" t="s">
        <v>83</v>
      </c>
    </row>
    <row r="305" spans="1:34" ht="13.2">
      <c r="A305" s="554" t="s">
        <v>4389</v>
      </c>
      <c r="B305" s="553" t="s">
        <v>4388</v>
      </c>
      <c r="C305" s="554">
        <v>232</v>
      </c>
      <c r="D305" s="555" t="s">
        <v>4388</v>
      </c>
      <c r="E305" s="554">
        <v>752</v>
      </c>
      <c r="F305" s="556">
        <v>1</v>
      </c>
      <c r="G305" s="556" t="s">
        <v>235</v>
      </c>
      <c r="H305" s="556">
        <v>81350</v>
      </c>
      <c r="I305" s="550" t="s">
        <v>236</v>
      </c>
      <c r="J305" s="550" t="s">
        <v>3650</v>
      </c>
      <c r="K305" s="550" t="s">
        <v>3468</v>
      </c>
      <c r="L305" s="557" t="s">
        <v>3679</v>
      </c>
      <c r="M305" s="558" t="s">
        <v>3652</v>
      </c>
      <c r="O305" s="558" t="s">
        <v>3680</v>
      </c>
      <c r="P305" s="558" t="s">
        <v>3654</v>
      </c>
      <c r="Q305" s="558" t="s">
        <v>3681</v>
      </c>
      <c r="R305" s="558" t="s">
        <v>3682</v>
      </c>
      <c r="S305" s="558" t="s">
        <v>3683</v>
      </c>
      <c r="T305" s="558" t="s">
        <v>3684</v>
      </c>
      <c r="U305" s="558" t="s">
        <v>3659</v>
      </c>
      <c r="V305" s="560" t="s">
        <v>2434</v>
      </c>
      <c r="W305" s="559" t="s">
        <v>3660</v>
      </c>
      <c r="X305" s="559" t="s">
        <v>3661</v>
      </c>
      <c r="Y305" s="558" t="s">
        <v>3662</v>
      </c>
      <c r="Z305" s="558" t="s">
        <v>3662</v>
      </c>
      <c r="AA305" s="558" t="s">
        <v>671</v>
      </c>
      <c r="AB305" s="558" t="s">
        <v>3663</v>
      </c>
      <c r="AC305" s="558" t="s">
        <v>25</v>
      </c>
      <c r="AD305" s="558" t="s">
        <v>3685</v>
      </c>
      <c r="AE305" s="558" t="s">
        <v>3686</v>
      </c>
      <c r="AF305" s="558" t="s">
        <v>83</v>
      </c>
      <c r="AG305" s="552" t="s">
        <v>83</v>
      </c>
      <c r="AH305" s="558" t="s">
        <v>83</v>
      </c>
    </row>
    <row r="306" spans="1:34" ht="13.2">
      <c r="A306" s="554" t="s">
        <v>4391</v>
      </c>
      <c r="B306" s="553" t="s">
        <v>4390</v>
      </c>
      <c r="C306" s="554">
        <v>232</v>
      </c>
      <c r="D306" s="555" t="s">
        <v>4390</v>
      </c>
      <c r="E306" s="554">
        <v>802</v>
      </c>
      <c r="F306" s="556">
        <v>1</v>
      </c>
      <c r="G306" s="556" t="s">
        <v>235</v>
      </c>
      <c r="H306" s="556">
        <v>81090</v>
      </c>
      <c r="I306" s="550" t="s">
        <v>236</v>
      </c>
      <c r="J306" s="550" t="s">
        <v>3650</v>
      </c>
      <c r="K306" s="550" t="s">
        <v>3468</v>
      </c>
      <c r="L306" s="557" t="s">
        <v>3651</v>
      </c>
      <c r="M306" s="558" t="s">
        <v>3652</v>
      </c>
      <c r="O306" s="558" t="s">
        <v>3653</v>
      </c>
      <c r="P306" s="558" t="s">
        <v>3654</v>
      </c>
      <c r="Q306" s="550" t="s">
        <v>3655</v>
      </c>
      <c r="R306" s="550" t="s">
        <v>3656</v>
      </c>
      <c r="S306" s="550" t="s">
        <v>3657</v>
      </c>
      <c r="T306" s="550" t="s">
        <v>3658</v>
      </c>
      <c r="U306" s="558" t="s">
        <v>3671</v>
      </c>
      <c r="V306" s="569" t="s">
        <v>2907</v>
      </c>
      <c r="W306" s="559" t="s">
        <v>3672</v>
      </c>
      <c r="X306" s="559" t="s">
        <v>3673</v>
      </c>
      <c r="Y306" s="558" t="s">
        <v>3662</v>
      </c>
      <c r="Z306" s="558" t="s">
        <v>3662</v>
      </c>
      <c r="AA306" s="558" t="s">
        <v>671</v>
      </c>
      <c r="AB306" s="558" t="s">
        <v>3663</v>
      </c>
      <c r="AC306" s="558" t="s">
        <v>3664</v>
      </c>
      <c r="AD306" s="558" t="s">
        <v>3665</v>
      </c>
      <c r="AE306" s="558" t="s">
        <v>3666</v>
      </c>
      <c r="AF306" s="558" t="s">
        <v>83</v>
      </c>
      <c r="AG306" s="552" t="s">
        <v>83</v>
      </c>
      <c r="AH306" s="558" t="s">
        <v>83</v>
      </c>
    </row>
    <row r="307" spans="1:34" ht="13.2">
      <c r="A307" s="554" t="s">
        <v>4393</v>
      </c>
      <c r="B307" s="553" t="s">
        <v>4392</v>
      </c>
      <c r="C307" s="554">
        <v>232</v>
      </c>
      <c r="D307" s="555" t="s">
        <v>4392</v>
      </c>
      <c r="E307" s="554">
        <v>1142</v>
      </c>
      <c r="F307" s="556">
        <v>1</v>
      </c>
      <c r="G307" s="556" t="s">
        <v>235</v>
      </c>
      <c r="H307" s="556">
        <v>81340</v>
      </c>
      <c r="I307" s="550" t="s">
        <v>236</v>
      </c>
      <c r="J307" s="550" t="s">
        <v>3650</v>
      </c>
      <c r="K307" s="550" t="s">
        <v>3468</v>
      </c>
      <c r="L307" s="557" t="s">
        <v>3679</v>
      </c>
      <c r="M307" s="558" t="s">
        <v>3652</v>
      </c>
      <c r="O307" s="558" t="s">
        <v>3680</v>
      </c>
      <c r="P307" s="558" t="s">
        <v>3654</v>
      </c>
      <c r="Q307" s="558" t="s">
        <v>3681</v>
      </c>
      <c r="R307" s="558" t="s">
        <v>3682</v>
      </c>
      <c r="S307" s="558" t="s">
        <v>3683</v>
      </c>
      <c r="T307" s="558" t="s">
        <v>3684</v>
      </c>
      <c r="U307" s="558" t="s">
        <v>3659</v>
      </c>
      <c r="V307" s="560" t="s">
        <v>2434</v>
      </c>
      <c r="W307" s="559" t="s">
        <v>3660</v>
      </c>
      <c r="X307" s="559" t="s">
        <v>3661</v>
      </c>
      <c r="Y307" s="558" t="s">
        <v>3662</v>
      </c>
      <c r="Z307" s="558" t="s">
        <v>3662</v>
      </c>
      <c r="AA307" s="558" t="s">
        <v>671</v>
      </c>
      <c r="AB307" s="558" t="s">
        <v>3663</v>
      </c>
      <c r="AC307" s="558" t="s">
        <v>25</v>
      </c>
      <c r="AD307" s="558" t="s">
        <v>3685</v>
      </c>
      <c r="AE307" s="558" t="s">
        <v>3686</v>
      </c>
      <c r="AF307" s="558" t="s">
        <v>83</v>
      </c>
      <c r="AG307" s="552" t="s">
        <v>83</v>
      </c>
      <c r="AH307" s="558" t="s">
        <v>83</v>
      </c>
    </row>
    <row r="308" spans="1:34" ht="13.2">
      <c r="A308" s="554" t="s">
        <v>4395</v>
      </c>
      <c r="B308" s="553" t="s">
        <v>4394</v>
      </c>
      <c r="C308" s="554">
        <v>232</v>
      </c>
      <c r="D308" s="555" t="s">
        <v>4394</v>
      </c>
      <c r="E308" s="554">
        <v>298</v>
      </c>
      <c r="F308" s="556">
        <v>1</v>
      </c>
      <c r="G308" s="556" t="s">
        <v>235</v>
      </c>
      <c r="H308" s="556">
        <v>81140</v>
      </c>
      <c r="I308" s="550" t="s">
        <v>236</v>
      </c>
      <c r="J308" s="550" t="s">
        <v>3650</v>
      </c>
      <c r="K308" s="550" t="s">
        <v>3468</v>
      </c>
      <c r="L308" s="557" t="s">
        <v>3679</v>
      </c>
      <c r="M308" s="558" t="s">
        <v>3652</v>
      </c>
      <c r="O308" s="558" t="s">
        <v>3680</v>
      </c>
      <c r="P308" s="558" t="s">
        <v>3654</v>
      </c>
      <c r="Q308" s="558" t="s">
        <v>3711</v>
      </c>
      <c r="R308" s="550" t="s">
        <v>3712</v>
      </c>
      <c r="S308" s="550" t="s">
        <v>3713</v>
      </c>
      <c r="T308" s="550" t="s">
        <v>3413</v>
      </c>
      <c r="U308" s="558" t="s">
        <v>3696</v>
      </c>
      <c r="V308" s="561" t="s">
        <v>2434</v>
      </c>
      <c r="W308" s="559" t="s">
        <v>3697</v>
      </c>
      <c r="X308" s="559" t="s">
        <v>3698</v>
      </c>
      <c r="Y308" s="558" t="s">
        <v>3662</v>
      </c>
      <c r="Z308" s="558" t="s">
        <v>3662</v>
      </c>
      <c r="AA308" s="558" t="s">
        <v>671</v>
      </c>
      <c r="AB308" s="558" t="s">
        <v>3663</v>
      </c>
      <c r="AC308" s="558" t="s">
        <v>25</v>
      </c>
      <c r="AD308" s="558" t="s">
        <v>3685</v>
      </c>
      <c r="AE308" s="558" t="s">
        <v>3686</v>
      </c>
      <c r="AF308" s="558" t="s">
        <v>83</v>
      </c>
      <c r="AG308" s="552" t="s">
        <v>83</v>
      </c>
      <c r="AH308" s="558" t="s">
        <v>83</v>
      </c>
    </row>
    <row r="309" spans="1:34" ht="13.2">
      <c r="A309" s="554" t="s">
        <v>4397</v>
      </c>
      <c r="B309" s="553" t="s">
        <v>4396</v>
      </c>
      <c r="C309" s="554">
        <v>232</v>
      </c>
      <c r="D309" s="555" t="s">
        <v>4396</v>
      </c>
      <c r="E309" s="554">
        <v>95</v>
      </c>
      <c r="F309" s="556">
        <v>1</v>
      </c>
      <c r="G309" s="556" t="s">
        <v>235</v>
      </c>
      <c r="H309" s="556">
        <v>81500</v>
      </c>
      <c r="I309" s="550" t="s">
        <v>236</v>
      </c>
      <c r="J309" s="550" t="s">
        <v>3650</v>
      </c>
      <c r="K309" s="550" t="s">
        <v>3468</v>
      </c>
      <c r="L309" s="557" t="s">
        <v>3651</v>
      </c>
      <c r="M309" s="558" t="s">
        <v>3652</v>
      </c>
      <c r="O309" s="558" t="s">
        <v>3653</v>
      </c>
      <c r="P309" s="558" t="s">
        <v>3654</v>
      </c>
      <c r="Q309" s="550" t="s">
        <v>3655</v>
      </c>
      <c r="R309" s="550" t="s">
        <v>3656</v>
      </c>
      <c r="S309" s="550" t="s">
        <v>3657</v>
      </c>
      <c r="T309" s="550" t="s">
        <v>3658</v>
      </c>
      <c r="U309" s="558" t="s">
        <v>3659</v>
      </c>
      <c r="V309" s="560" t="s">
        <v>2434</v>
      </c>
      <c r="W309" s="559" t="s">
        <v>3660</v>
      </c>
      <c r="X309" s="559" t="s">
        <v>3661</v>
      </c>
      <c r="Y309" s="558" t="s">
        <v>3662</v>
      </c>
      <c r="Z309" s="558" t="s">
        <v>3662</v>
      </c>
      <c r="AA309" s="558" t="s">
        <v>671</v>
      </c>
      <c r="AB309" s="558" t="s">
        <v>3663</v>
      </c>
      <c r="AC309" s="558" t="s">
        <v>3664</v>
      </c>
      <c r="AD309" s="558" t="s">
        <v>3665</v>
      </c>
      <c r="AE309" s="558" t="s">
        <v>3666</v>
      </c>
      <c r="AF309" s="558" t="s">
        <v>83</v>
      </c>
      <c r="AG309" s="552" t="s">
        <v>83</v>
      </c>
      <c r="AH309" s="558" t="s">
        <v>83</v>
      </c>
    </row>
    <row r="310" spans="1:34" ht="13.2">
      <c r="A310" s="554" t="s">
        <v>4399</v>
      </c>
      <c r="B310" s="553" t="s">
        <v>4398</v>
      </c>
      <c r="C310" s="554">
        <v>232</v>
      </c>
      <c r="D310" s="555" t="s">
        <v>4398</v>
      </c>
      <c r="E310" s="554">
        <v>584</v>
      </c>
      <c r="F310" s="556">
        <v>1</v>
      </c>
      <c r="G310" s="556" t="s">
        <v>235</v>
      </c>
      <c r="H310" s="556">
        <v>81440</v>
      </c>
      <c r="I310" s="550" t="s">
        <v>236</v>
      </c>
      <c r="J310" s="550" t="s">
        <v>3650</v>
      </c>
      <c r="K310" s="550" t="s">
        <v>3468</v>
      </c>
      <c r="L310" s="557" t="s">
        <v>3651</v>
      </c>
      <c r="M310" s="558" t="s">
        <v>3652</v>
      </c>
      <c r="O310" s="558" t="s">
        <v>3653</v>
      </c>
      <c r="P310" s="558" t="s">
        <v>3654</v>
      </c>
      <c r="Q310" s="550" t="s">
        <v>3655</v>
      </c>
      <c r="R310" s="550" t="s">
        <v>3656</v>
      </c>
      <c r="S310" s="550" t="s">
        <v>3657</v>
      </c>
      <c r="T310" s="550" t="s">
        <v>3658</v>
      </c>
      <c r="U310" s="558" t="s">
        <v>3659</v>
      </c>
      <c r="V310" s="560" t="s">
        <v>2434</v>
      </c>
      <c r="W310" s="559" t="s">
        <v>3660</v>
      </c>
      <c r="X310" s="559" t="s">
        <v>3661</v>
      </c>
      <c r="Y310" s="558" t="s">
        <v>3662</v>
      </c>
      <c r="Z310" s="558" t="s">
        <v>3662</v>
      </c>
      <c r="AA310" s="558" t="s">
        <v>671</v>
      </c>
      <c r="AB310" s="558" t="s">
        <v>3663</v>
      </c>
      <c r="AC310" s="558" t="s">
        <v>3664</v>
      </c>
      <c r="AD310" s="558" t="s">
        <v>3665</v>
      </c>
      <c r="AE310" s="558" t="s">
        <v>3666</v>
      </c>
      <c r="AF310" s="558" t="s">
        <v>83</v>
      </c>
      <c r="AG310" s="552" t="s">
        <v>83</v>
      </c>
      <c r="AH310" s="558" t="s">
        <v>83</v>
      </c>
    </row>
    <row r="311" spans="1:34" ht="13.2">
      <c r="A311" s="554" t="s">
        <v>4401</v>
      </c>
      <c r="B311" s="553" t="s">
        <v>4400</v>
      </c>
      <c r="C311" s="554">
        <v>232</v>
      </c>
      <c r="D311" s="555" t="s">
        <v>4400</v>
      </c>
      <c r="E311" s="554">
        <v>723</v>
      </c>
      <c r="F311" s="556">
        <v>1</v>
      </c>
      <c r="G311" s="556" t="s">
        <v>235</v>
      </c>
      <c r="H311" s="556">
        <v>81110</v>
      </c>
      <c r="I311" s="550" t="s">
        <v>236</v>
      </c>
      <c r="J311" s="550" t="s">
        <v>3650</v>
      </c>
      <c r="K311" s="550" t="s">
        <v>3468</v>
      </c>
      <c r="L311" s="557" t="s">
        <v>3651</v>
      </c>
      <c r="M311" s="558" t="s">
        <v>3652</v>
      </c>
      <c r="O311" s="558" t="s">
        <v>3653</v>
      </c>
      <c r="P311" s="558" t="s">
        <v>3654</v>
      </c>
      <c r="Q311" s="550" t="s">
        <v>3655</v>
      </c>
      <c r="R311" s="550" t="s">
        <v>3656</v>
      </c>
      <c r="S311" s="550" t="s">
        <v>3657</v>
      </c>
      <c r="T311" s="550" t="s">
        <v>3658</v>
      </c>
      <c r="U311" s="558" t="s">
        <v>3659</v>
      </c>
      <c r="V311" s="188" t="s">
        <v>2434</v>
      </c>
      <c r="W311" s="559" t="s">
        <v>3660</v>
      </c>
      <c r="X311" s="559" t="s">
        <v>3661</v>
      </c>
      <c r="Y311" s="558" t="s">
        <v>3662</v>
      </c>
      <c r="Z311" s="558" t="s">
        <v>3662</v>
      </c>
      <c r="AA311" s="558" t="s">
        <v>671</v>
      </c>
      <c r="AB311" s="558" t="s">
        <v>3663</v>
      </c>
      <c r="AC311" s="558" t="s">
        <v>3664</v>
      </c>
      <c r="AD311" s="558" t="s">
        <v>3665</v>
      </c>
      <c r="AE311" s="558" t="s">
        <v>3666</v>
      </c>
      <c r="AF311" s="558" t="s">
        <v>83</v>
      </c>
      <c r="AG311" s="552" t="s">
        <v>83</v>
      </c>
      <c r="AH311" s="558" t="s">
        <v>83</v>
      </c>
    </row>
    <row r="312" spans="1:34" ht="13.2">
      <c r="A312" s="554" t="s">
        <v>4041</v>
      </c>
      <c r="B312" s="553" t="s">
        <v>4040</v>
      </c>
      <c r="C312" s="554">
        <v>232</v>
      </c>
      <c r="D312" s="555" t="s">
        <v>4040</v>
      </c>
      <c r="E312" s="554">
        <v>213</v>
      </c>
      <c r="F312" s="556">
        <v>1</v>
      </c>
      <c r="G312" s="556" t="s">
        <v>235</v>
      </c>
      <c r="H312" s="556">
        <v>81140</v>
      </c>
      <c r="I312" s="550" t="s">
        <v>236</v>
      </c>
      <c r="J312" s="550" t="s">
        <v>3650</v>
      </c>
      <c r="K312" s="550" t="s">
        <v>3468</v>
      </c>
      <c r="L312" s="557" t="s">
        <v>3679</v>
      </c>
      <c r="M312" s="558" t="s">
        <v>3652</v>
      </c>
      <c r="O312" s="558" t="s">
        <v>3680</v>
      </c>
      <c r="P312" s="558" t="s">
        <v>3654</v>
      </c>
      <c r="Q312" s="558" t="s">
        <v>3711</v>
      </c>
      <c r="R312" s="550" t="s">
        <v>3712</v>
      </c>
      <c r="S312" s="550" t="s">
        <v>3713</v>
      </c>
      <c r="T312" s="550" t="s">
        <v>3413</v>
      </c>
      <c r="U312" s="558" t="s">
        <v>3696</v>
      </c>
      <c r="V312" s="561" t="s">
        <v>2434</v>
      </c>
      <c r="W312" s="559" t="s">
        <v>3697</v>
      </c>
      <c r="X312" s="559" t="s">
        <v>3698</v>
      </c>
      <c r="Y312" s="558" t="s">
        <v>3662</v>
      </c>
      <c r="Z312" s="558" t="s">
        <v>3662</v>
      </c>
      <c r="AA312" s="558" t="s">
        <v>671</v>
      </c>
      <c r="AB312" s="558" t="s">
        <v>3663</v>
      </c>
      <c r="AC312" s="558" t="s">
        <v>25</v>
      </c>
      <c r="AD312" s="558" t="s">
        <v>3685</v>
      </c>
      <c r="AE312" s="558" t="s">
        <v>3686</v>
      </c>
      <c r="AF312" s="558" t="s">
        <v>83</v>
      </c>
      <c r="AG312" s="552" t="s">
        <v>83</v>
      </c>
      <c r="AH312" s="558" t="s">
        <v>83</v>
      </c>
    </row>
    <row r="313" spans="1:34" ht="13.8" thickBot="1">
      <c r="A313" s="554" t="s">
        <v>4403</v>
      </c>
      <c r="B313" s="553" t="s">
        <v>4402</v>
      </c>
      <c r="C313" s="554">
        <v>232</v>
      </c>
      <c r="D313" s="555" t="s">
        <v>4402</v>
      </c>
      <c r="E313" s="554">
        <v>582</v>
      </c>
      <c r="F313" s="556">
        <v>1</v>
      </c>
      <c r="G313" s="556" t="s">
        <v>235</v>
      </c>
      <c r="H313" s="556">
        <v>81530</v>
      </c>
      <c r="I313" s="550" t="s">
        <v>236</v>
      </c>
      <c r="J313" s="550" t="s">
        <v>3650</v>
      </c>
      <c r="K313" s="550" t="s">
        <v>3468</v>
      </c>
      <c r="L313" s="557" t="s">
        <v>3651</v>
      </c>
      <c r="M313" s="558" t="s">
        <v>3652</v>
      </c>
      <c r="O313" s="558" t="s">
        <v>3653</v>
      </c>
      <c r="P313" s="558" t="s">
        <v>3654</v>
      </c>
      <c r="Q313" s="558" t="s">
        <v>3754</v>
      </c>
      <c r="R313" s="558" t="s">
        <v>3755</v>
      </c>
      <c r="S313" s="558" t="s">
        <v>3756</v>
      </c>
      <c r="U313" s="558" t="s">
        <v>3696</v>
      </c>
      <c r="V313" s="187" t="s">
        <v>2434</v>
      </c>
      <c r="W313" s="559" t="s">
        <v>3697</v>
      </c>
      <c r="X313" s="559" t="s">
        <v>3698</v>
      </c>
      <c r="Y313" s="558" t="s">
        <v>3662</v>
      </c>
      <c r="Z313" s="558" t="s">
        <v>3662</v>
      </c>
      <c r="AA313" s="558" t="s">
        <v>671</v>
      </c>
      <c r="AB313" s="558" t="s">
        <v>3663</v>
      </c>
      <c r="AC313" s="558" t="s">
        <v>3664</v>
      </c>
      <c r="AD313" s="558" t="s">
        <v>3665</v>
      </c>
      <c r="AE313" s="558" t="s">
        <v>3666</v>
      </c>
      <c r="AF313" s="558" t="s">
        <v>83</v>
      </c>
      <c r="AG313" s="552" t="s">
        <v>83</v>
      </c>
      <c r="AH313" s="558" t="s">
        <v>83</v>
      </c>
    </row>
    <row r="314" spans="1:34" ht="13.2">
      <c r="A314" s="554" t="s">
        <v>4405</v>
      </c>
      <c r="B314" s="553" t="s">
        <v>4404</v>
      </c>
      <c r="C314" s="554">
        <v>232</v>
      </c>
      <c r="D314" s="555" t="s">
        <v>4404</v>
      </c>
      <c r="E314" s="554">
        <v>1330</v>
      </c>
      <c r="F314" s="556">
        <v>1</v>
      </c>
      <c r="G314" s="556" t="s">
        <v>235</v>
      </c>
      <c r="H314" s="556">
        <v>81570</v>
      </c>
      <c r="I314" s="550" t="s">
        <v>236</v>
      </c>
      <c r="J314" s="550" t="s">
        <v>3650</v>
      </c>
      <c r="K314" s="550" t="s">
        <v>3468</v>
      </c>
      <c r="L314" s="557" t="s">
        <v>3651</v>
      </c>
      <c r="M314" s="558" t="s">
        <v>3652</v>
      </c>
      <c r="O314" s="558" t="s">
        <v>3653</v>
      </c>
      <c r="P314" s="558" t="s">
        <v>3654</v>
      </c>
      <c r="Q314" s="550" t="s">
        <v>3655</v>
      </c>
      <c r="R314" s="550" t="s">
        <v>3656</v>
      </c>
      <c r="S314" s="550" t="s">
        <v>3657</v>
      </c>
      <c r="T314" s="550" t="s">
        <v>3658</v>
      </c>
      <c r="U314" s="558" t="s">
        <v>3659</v>
      </c>
      <c r="V314" s="189" t="s">
        <v>2434</v>
      </c>
      <c r="W314" s="559" t="s">
        <v>3660</v>
      </c>
      <c r="X314" s="559" t="s">
        <v>3661</v>
      </c>
      <c r="Y314" s="558" t="s">
        <v>3662</v>
      </c>
      <c r="Z314" s="558" t="s">
        <v>3662</v>
      </c>
      <c r="AA314" s="558" t="s">
        <v>671</v>
      </c>
      <c r="AB314" s="558" t="s">
        <v>3663</v>
      </c>
      <c r="AC314" s="558" t="s">
        <v>3664</v>
      </c>
      <c r="AD314" s="558" t="s">
        <v>3665</v>
      </c>
      <c r="AE314" s="558" t="s">
        <v>3666</v>
      </c>
      <c r="AF314" s="558" t="s">
        <v>83</v>
      </c>
      <c r="AG314" s="552" t="s">
        <v>83</v>
      </c>
      <c r="AH314" s="558" t="s">
        <v>83</v>
      </c>
    </row>
    <row r="315" spans="1:34" ht="13.2">
      <c r="A315" s="554" t="s">
        <v>4407</v>
      </c>
      <c r="B315" s="553" t="s">
        <v>4406</v>
      </c>
      <c r="C315" s="554">
        <v>232</v>
      </c>
      <c r="D315" s="555" t="s">
        <v>4406</v>
      </c>
      <c r="E315" s="554">
        <v>155</v>
      </c>
      <c r="F315" s="556">
        <v>1</v>
      </c>
      <c r="G315" s="556" t="s">
        <v>235</v>
      </c>
      <c r="H315" s="556">
        <v>81140</v>
      </c>
      <c r="I315" s="550" t="s">
        <v>236</v>
      </c>
      <c r="J315" s="550" t="s">
        <v>3650</v>
      </c>
      <c r="K315" s="550" t="s">
        <v>3468</v>
      </c>
      <c r="L315" s="557" t="s">
        <v>3679</v>
      </c>
      <c r="M315" s="558" t="s">
        <v>3652</v>
      </c>
      <c r="O315" s="558" t="s">
        <v>3680</v>
      </c>
      <c r="P315" s="558" t="s">
        <v>3654</v>
      </c>
      <c r="Q315" s="558" t="s">
        <v>3711</v>
      </c>
      <c r="R315" s="550" t="s">
        <v>3712</v>
      </c>
      <c r="S315" s="550" t="s">
        <v>3713</v>
      </c>
      <c r="T315" s="550" t="s">
        <v>3413</v>
      </c>
      <c r="U315" s="558" t="s">
        <v>3696</v>
      </c>
      <c r="V315" s="187" t="s">
        <v>2434</v>
      </c>
      <c r="W315" s="559" t="s">
        <v>3697</v>
      </c>
      <c r="X315" s="559" t="s">
        <v>3698</v>
      </c>
      <c r="Y315" s="558" t="s">
        <v>3662</v>
      </c>
      <c r="Z315" s="558" t="s">
        <v>3662</v>
      </c>
      <c r="AA315" s="558" t="s">
        <v>671</v>
      </c>
      <c r="AB315" s="558" t="s">
        <v>3663</v>
      </c>
      <c r="AC315" s="558" t="s">
        <v>25</v>
      </c>
      <c r="AD315" s="558" t="s">
        <v>3685</v>
      </c>
      <c r="AE315" s="558" t="s">
        <v>3686</v>
      </c>
      <c r="AF315" s="558" t="s">
        <v>83</v>
      </c>
      <c r="AG315" s="552" t="s">
        <v>83</v>
      </c>
      <c r="AH315" s="558" t="s">
        <v>83</v>
      </c>
    </row>
    <row r="316" spans="1:34" ht="13.2">
      <c r="A316" s="554" t="s">
        <v>4409</v>
      </c>
      <c r="B316" s="553" t="s">
        <v>4408</v>
      </c>
      <c r="C316" s="554">
        <v>232</v>
      </c>
      <c r="D316" s="555" t="s">
        <v>4408</v>
      </c>
      <c r="E316" s="554">
        <v>957</v>
      </c>
      <c r="F316" s="556">
        <v>1</v>
      </c>
      <c r="G316" s="556" t="s">
        <v>235</v>
      </c>
      <c r="H316" s="556">
        <v>81430</v>
      </c>
      <c r="I316" s="550" t="s">
        <v>236</v>
      </c>
      <c r="J316" s="550" t="s">
        <v>3650</v>
      </c>
      <c r="K316" s="550" t="s">
        <v>3468</v>
      </c>
      <c r="L316" s="557" t="s">
        <v>3679</v>
      </c>
      <c r="M316" s="558" t="s">
        <v>3652</v>
      </c>
      <c r="O316" s="558" t="s">
        <v>3680</v>
      </c>
      <c r="P316" s="558" t="s">
        <v>3654</v>
      </c>
      <c r="Q316" s="558" t="s">
        <v>3681</v>
      </c>
      <c r="R316" s="558" t="s">
        <v>3682</v>
      </c>
      <c r="S316" s="558" t="s">
        <v>3683</v>
      </c>
      <c r="T316" s="558" t="s">
        <v>3684</v>
      </c>
      <c r="U316" s="558" t="s">
        <v>3659</v>
      </c>
      <c r="V316" s="188" t="s">
        <v>2434</v>
      </c>
      <c r="W316" s="559" t="s">
        <v>3660</v>
      </c>
      <c r="X316" s="559" t="s">
        <v>3661</v>
      </c>
      <c r="Y316" s="558" t="s">
        <v>3662</v>
      </c>
      <c r="Z316" s="558" t="s">
        <v>3662</v>
      </c>
      <c r="AA316" s="558" t="s">
        <v>671</v>
      </c>
      <c r="AB316" s="558" t="s">
        <v>3663</v>
      </c>
      <c r="AC316" s="558" t="s">
        <v>25</v>
      </c>
      <c r="AD316" s="558" t="s">
        <v>3685</v>
      </c>
      <c r="AE316" s="558" t="s">
        <v>3686</v>
      </c>
      <c r="AF316" s="558" t="s">
        <v>83</v>
      </c>
      <c r="AG316" s="552" t="s">
        <v>83</v>
      </c>
      <c r="AH316" s="558" t="s">
        <v>83</v>
      </c>
    </row>
    <row r="317" spans="1:34" ht="13.2">
      <c r="A317" s="554" t="s">
        <v>4411</v>
      </c>
      <c r="B317" s="553" t="s">
        <v>4410</v>
      </c>
      <c r="C317" s="554">
        <v>232</v>
      </c>
      <c r="D317" s="555" t="s">
        <v>4410</v>
      </c>
      <c r="E317" s="554">
        <v>144</v>
      </c>
      <c r="F317" s="556">
        <v>1</v>
      </c>
      <c r="G317" s="556" t="s">
        <v>235</v>
      </c>
      <c r="H317" s="556">
        <v>81500</v>
      </c>
      <c r="I317" s="550" t="s">
        <v>236</v>
      </c>
      <c r="J317" s="550" t="s">
        <v>3650</v>
      </c>
      <c r="K317" s="550" t="s">
        <v>3468</v>
      </c>
      <c r="L317" s="557" t="s">
        <v>3651</v>
      </c>
      <c r="M317" s="558" t="s">
        <v>3652</v>
      </c>
      <c r="O317" s="558" t="s">
        <v>3653</v>
      </c>
      <c r="P317" s="558" t="s">
        <v>3654</v>
      </c>
      <c r="Q317" s="550" t="s">
        <v>3655</v>
      </c>
      <c r="R317" s="550" t="s">
        <v>3656</v>
      </c>
      <c r="S317" s="550" t="s">
        <v>3657</v>
      </c>
      <c r="T317" s="550" t="s">
        <v>3658</v>
      </c>
      <c r="U317" s="558" t="s">
        <v>3659</v>
      </c>
      <c r="V317" s="560" t="s">
        <v>2434</v>
      </c>
      <c r="W317" s="559" t="s">
        <v>3660</v>
      </c>
      <c r="X317" s="559" t="s">
        <v>3661</v>
      </c>
      <c r="Y317" s="558" t="s">
        <v>3662</v>
      </c>
      <c r="Z317" s="558" t="s">
        <v>3662</v>
      </c>
      <c r="AA317" s="558" t="s">
        <v>671</v>
      </c>
      <c r="AB317" s="558" t="s">
        <v>3663</v>
      </c>
      <c r="AC317" s="558" t="s">
        <v>3664</v>
      </c>
      <c r="AD317" s="558" t="s">
        <v>3665</v>
      </c>
      <c r="AE317" s="558" t="s">
        <v>3666</v>
      </c>
      <c r="AF317" s="558" t="s">
        <v>83</v>
      </c>
      <c r="AG317" s="552" t="s">
        <v>83</v>
      </c>
      <c r="AH317" s="558" t="s">
        <v>83</v>
      </c>
    </row>
    <row r="318" spans="1:34" ht="13.2">
      <c r="A318" s="554" t="s">
        <v>4413</v>
      </c>
      <c r="B318" s="553" t="s">
        <v>4412</v>
      </c>
      <c r="C318" s="554">
        <v>232</v>
      </c>
      <c r="D318" s="555" t="s">
        <v>4412</v>
      </c>
      <c r="E318" s="554">
        <v>363</v>
      </c>
      <c r="F318" s="556">
        <v>1</v>
      </c>
      <c r="G318" s="556" t="s">
        <v>235</v>
      </c>
      <c r="H318" s="556">
        <v>81130</v>
      </c>
      <c r="I318" s="550" t="s">
        <v>236</v>
      </c>
      <c r="J318" s="550" t="s">
        <v>3650</v>
      </c>
      <c r="K318" s="550" t="s">
        <v>3468</v>
      </c>
      <c r="L318" s="557" t="s">
        <v>3679</v>
      </c>
      <c r="M318" s="558" t="s">
        <v>3652</v>
      </c>
      <c r="O318" s="558" t="s">
        <v>3680</v>
      </c>
      <c r="P318" s="558" t="s">
        <v>3654</v>
      </c>
      <c r="Q318" s="558" t="s">
        <v>3681</v>
      </c>
      <c r="R318" s="558" t="s">
        <v>3682</v>
      </c>
      <c r="S318" s="558" t="s">
        <v>3683</v>
      </c>
      <c r="T318" s="558" t="s">
        <v>3684</v>
      </c>
      <c r="U318" s="558" t="s">
        <v>3659</v>
      </c>
      <c r="V318" s="560" t="s">
        <v>2434</v>
      </c>
      <c r="W318" s="559" t="s">
        <v>3660</v>
      </c>
      <c r="X318" s="559" t="s">
        <v>3661</v>
      </c>
      <c r="Y318" s="558" t="s">
        <v>3662</v>
      </c>
      <c r="Z318" s="558" t="s">
        <v>3662</v>
      </c>
      <c r="AA318" s="558" t="s">
        <v>671</v>
      </c>
      <c r="AB318" s="558" t="s">
        <v>3663</v>
      </c>
      <c r="AC318" s="558" t="s">
        <v>25</v>
      </c>
      <c r="AD318" s="558" t="s">
        <v>3685</v>
      </c>
      <c r="AE318" s="558" t="s">
        <v>3686</v>
      </c>
      <c r="AF318" s="558" t="s">
        <v>83</v>
      </c>
      <c r="AG318" s="552" t="s">
        <v>83</v>
      </c>
      <c r="AH318" s="558" t="s">
        <v>83</v>
      </c>
    </row>
    <row r="319" spans="1:34" ht="13.2">
      <c r="A319" s="554" t="s">
        <v>4415</v>
      </c>
      <c r="B319" s="553" t="s">
        <v>4414</v>
      </c>
      <c r="C319" s="554">
        <v>232</v>
      </c>
      <c r="D319" s="555" t="s">
        <v>4414</v>
      </c>
      <c r="E319" s="554">
        <v>171</v>
      </c>
      <c r="F319" s="556">
        <v>1</v>
      </c>
      <c r="G319" s="556" t="s">
        <v>235</v>
      </c>
      <c r="H319" s="556">
        <v>81170</v>
      </c>
      <c r="I319" s="550" t="s">
        <v>236</v>
      </c>
      <c r="J319" s="550" t="s">
        <v>3650</v>
      </c>
      <c r="K319" s="550" t="s">
        <v>3468</v>
      </c>
      <c r="L319" s="557" t="s">
        <v>3679</v>
      </c>
      <c r="M319" s="558" t="s">
        <v>3652</v>
      </c>
      <c r="O319" s="558" t="s">
        <v>3680</v>
      </c>
      <c r="P319" s="558" t="s">
        <v>3654</v>
      </c>
      <c r="Q319" s="558" t="s">
        <v>3711</v>
      </c>
      <c r="R319" s="550" t="s">
        <v>3712</v>
      </c>
      <c r="S319" s="550" t="s">
        <v>3713</v>
      </c>
      <c r="T319" s="550" t="s">
        <v>3413</v>
      </c>
      <c r="U319" s="558" t="s">
        <v>3696</v>
      </c>
      <c r="V319" s="561" t="s">
        <v>2434</v>
      </c>
      <c r="W319" s="559" t="s">
        <v>3697</v>
      </c>
      <c r="X319" s="559" t="s">
        <v>3698</v>
      </c>
      <c r="Y319" s="558" t="s">
        <v>3662</v>
      </c>
      <c r="Z319" s="558" t="s">
        <v>3662</v>
      </c>
      <c r="AA319" s="558" t="s">
        <v>671</v>
      </c>
      <c r="AB319" s="558" t="s">
        <v>3663</v>
      </c>
      <c r="AC319" s="558" t="s">
        <v>25</v>
      </c>
      <c r="AD319" s="558" t="s">
        <v>3685</v>
      </c>
      <c r="AE319" s="558" t="s">
        <v>3686</v>
      </c>
      <c r="AF319" s="558" t="s">
        <v>83</v>
      </c>
      <c r="AG319" s="552" t="s">
        <v>83</v>
      </c>
      <c r="AH319" s="558" t="s">
        <v>83</v>
      </c>
    </row>
    <row r="320" spans="1:34" ht="13.2">
      <c r="A320" s="554" t="s">
        <v>4043</v>
      </c>
      <c r="B320" s="553" t="s">
        <v>4042</v>
      </c>
      <c r="C320" s="554">
        <v>232</v>
      </c>
      <c r="D320" s="555" t="s">
        <v>4042</v>
      </c>
      <c r="E320" s="554">
        <v>70</v>
      </c>
      <c r="F320" s="556">
        <v>1</v>
      </c>
      <c r="G320" s="556" t="s">
        <v>235</v>
      </c>
      <c r="H320" s="556">
        <v>81240</v>
      </c>
      <c r="I320" s="550" t="s">
        <v>236</v>
      </c>
      <c r="J320" s="550" t="s">
        <v>3650</v>
      </c>
      <c r="K320" s="550" t="s">
        <v>3468</v>
      </c>
      <c r="L320" s="557" t="s">
        <v>3651</v>
      </c>
      <c r="M320" s="558" t="s">
        <v>3652</v>
      </c>
      <c r="O320" s="558" t="s">
        <v>3653</v>
      </c>
      <c r="P320" s="558" t="s">
        <v>3654</v>
      </c>
      <c r="Q320" s="550" t="s">
        <v>3655</v>
      </c>
      <c r="R320" s="550" t="s">
        <v>3656</v>
      </c>
      <c r="S320" s="550" t="s">
        <v>3657</v>
      </c>
      <c r="T320" s="550" t="s">
        <v>3658</v>
      </c>
      <c r="U320" s="558" t="s">
        <v>3671</v>
      </c>
      <c r="V320" s="191" t="s">
        <v>2907</v>
      </c>
      <c r="W320" s="559" t="s">
        <v>3672</v>
      </c>
      <c r="X320" s="559" t="s">
        <v>3673</v>
      </c>
      <c r="Y320" s="558" t="s">
        <v>3662</v>
      </c>
      <c r="Z320" s="558" t="s">
        <v>3662</v>
      </c>
      <c r="AA320" s="558" t="s">
        <v>671</v>
      </c>
      <c r="AB320" s="558" t="s">
        <v>3663</v>
      </c>
      <c r="AC320" s="558" t="s">
        <v>3664</v>
      </c>
      <c r="AD320" s="558" t="s">
        <v>3665</v>
      </c>
      <c r="AE320" s="558" t="s">
        <v>3666</v>
      </c>
      <c r="AF320" s="558" t="s">
        <v>83</v>
      </c>
      <c r="AG320" s="552" t="s">
        <v>83</v>
      </c>
      <c r="AH320" s="558" t="s">
        <v>83</v>
      </c>
    </row>
    <row r="321" spans="1:34" ht="13.2">
      <c r="A321" s="554" t="s">
        <v>4417</v>
      </c>
      <c r="B321" s="553" t="s">
        <v>4416</v>
      </c>
      <c r="C321" s="554">
        <v>232</v>
      </c>
      <c r="D321" s="555" t="s">
        <v>4416</v>
      </c>
      <c r="E321" s="554">
        <v>211</v>
      </c>
      <c r="F321" s="556">
        <v>1</v>
      </c>
      <c r="G321" s="556" t="s">
        <v>292</v>
      </c>
      <c r="H321" s="556">
        <v>81640</v>
      </c>
      <c r="I321" s="558" t="s">
        <v>3703</v>
      </c>
      <c r="J321" s="550" t="s">
        <v>3650</v>
      </c>
      <c r="K321" s="550" t="s">
        <v>3468</v>
      </c>
      <c r="L321" s="557" t="s">
        <v>3679</v>
      </c>
      <c r="M321" s="558" t="s">
        <v>3704</v>
      </c>
      <c r="O321" s="558" t="s">
        <v>3703</v>
      </c>
      <c r="P321" s="558" t="s">
        <v>3654</v>
      </c>
      <c r="Q321" s="558" t="s">
        <v>3703</v>
      </c>
      <c r="R321" s="558" t="s">
        <v>83</v>
      </c>
      <c r="S321" s="558" t="s">
        <v>83</v>
      </c>
      <c r="T321" s="558" t="s">
        <v>83</v>
      </c>
      <c r="U321" s="558" t="s">
        <v>3688</v>
      </c>
      <c r="V321" s="567" t="s">
        <v>2434</v>
      </c>
      <c r="W321" s="559" t="s">
        <v>3689</v>
      </c>
      <c r="X321" s="559" t="s">
        <v>3690</v>
      </c>
      <c r="Y321" s="558" t="s">
        <v>3662</v>
      </c>
      <c r="Z321" s="558" t="s">
        <v>3662</v>
      </c>
      <c r="AA321" s="558" t="s">
        <v>671</v>
      </c>
      <c r="AB321" s="558" t="s">
        <v>3663</v>
      </c>
      <c r="AC321" s="558" t="s">
        <v>3705</v>
      </c>
      <c r="AD321" s="558" t="s">
        <v>83</v>
      </c>
      <c r="AE321" s="558" t="s">
        <v>83</v>
      </c>
      <c r="AF321" s="558" t="s">
        <v>83</v>
      </c>
      <c r="AG321" s="552" t="s">
        <v>83</v>
      </c>
      <c r="AH321" s="558" t="s">
        <v>83</v>
      </c>
    </row>
    <row r="322" spans="1:34" ht="13.2">
      <c r="A322" s="554" t="s">
        <v>4419</v>
      </c>
      <c r="B322" s="553" t="s">
        <v>4418</v>
      </c>
      <c r="C322" s="554">
        <v>232</v>
      </c>
      <c r="D322" s="555" t="s">
        <v>4418</v>
      </c>
      <c r="E322" s="554">
        <v>254</v>
      </c>
      <c r="F322" s="556">
        <v>1</v>
      </c>
      <c r="G322" s="556" t="s">
        <v>235</v>
      </c>
      <c r="H322" s="556">
        <v>81220</v>
      </c>
      <c r="I322" s="550" t="s">
        <v>236</v>
      </c>
      <c r="J322" s="550" t="s">
        <v>3650</v>
      </c>
      <c r="K322" s="550" t="s">
        <v>3468</v>
      </c>
      <c r="L322" s="557" t="s">
        <v>3651</v>
      </c>
      <c r="M322" s="558" t="s">
        <v>3652</v>
      </c>
      <c r="O322" s="558" t="s">
        <v>3653</v>
      </c>
      <c r="P322" s="558" t="s">
        <v>3654</v>
      </c>
      <c r="Q322" s="550" t="s">
        <v>3655</v>
      </c>
      <c r="R322" s="550" t="s">
        <v>3656</v>
      </c>
      <c r="S322" s="550" t="s">
        <v>3657</v>
      </c>
      <c r="T322" s="550" t="s">
        <v>3658</v>
      </c>
      <c r="U322" s="558" t="s">
        <v>3659</v>
      </c>
      <c r="V322" s="560" t="s">
        <v>2434</v>
      </c>
      <c r="W322" s="559" t="s">
        <v>3660</v>
      </c>
      <c r="X322" s="559" t="s">
        <v>3661</v>
      </c>
      <c r="Y322" s="558" t="s">
        <v>3662</v>
      </c>
      <c r="Z322" s="558" t="s">
        <v>3662</v>
      </c>
      <c r="AA322" s="558" t="s">
        <v>671</v>
      </c>
      <c r="AB322" s="558" t="s">
        <v>3663</v>
      </c>
      <c r="AC322" s="558" t="s">
        <v>3664</v>
      </c>
      <c r="AD322" s="558" t="s">
        <v>3665</v>
      </c>
      <c r="AE322" s="558" t="s">
        <v>3666</v>
      </c>
      <c r="AF322" s="558" t="s">
        <v>83</v>
      </c>
      <c r="AG322" s="552" t="s">
        <v>83</v>
      </c>
      <c r="AH322" s="558" t="s">
        <v>83</v>
      </c>
    </row>
    <row r="323" spans="1:34" ht="13.2">
      <c r="A323" s="554" t="s">
        <v>4421</v>
      </c>
      <c r="B323" s="553" t="s">
        <v>4420</v>
      </c>
      <c r="C323" s="554">
        <v>232</v>
      </c>
      <c r="D323" s="555" t="s">
        <v>4420</v>
      </c>
      <c r="E323" s="554">
        <v>159</v>
      </c>
      <c r="F323" s="556">
        <v>1</v>
      </c>
      <c r="G323" s="556" t="s">
        <v>235</v>
      </c>
      <c r="H323" s="556">
        <v>81500</v>
      </c>
      <c r="I323" s="550" t="s">
        <v>236</v>
      </c>
      <c r="J323" s="550" t="s">
        <v>3650</v>
      </c>
      <c r="K323" s="550" t="s">
        <v>3468</v>
      </c>
      <c r="L323" s="557" t="s">
        <v>3651</v>
      </c>
      <c r="M323" s="558" t="s">
        <v>3652</v>
      </c>
      <c r="O323" s="558" t="s">
        <v>3653</v>
      </c>
      <c r="P323" s="558" t="s">
        <v>3654</v>
      </c>
      <c r="Q323" s="550" t="s">
        <v>3655</v>
      </c>
      <c r="R323" s="550" t="s">
        <v>3656</v>
      </c>
      <c r="S323" s="550" t="s">
        <v>3657</v>
      </c>
      <c r="T323" s="550" t="s">
        <v>3658</v>
      </c>
      <c r="U323" s="558" t="s">
        <v>3659</v>
      </c>
      <c r="V323" s="560" t="s">
        <v>2434</v>
      </c>
      <c r="W323" s="559" t="s">
        <v>3660</v>
      </c>
      <c r="X323" s="559" t="s">
        <v>3661</v>
      </c>
      <c r="Y323" s="558" t="s">
        <v>3662</v>
      </c>
      <c r="Z323" s="558" t="s">
        <v>3662</v>
      </c>
      <c r="AA323" s="558" t="s">
        <v>671</v>
      </c>
      <c r="AB323" s="558" t="s">
        <v>3663</v>
      </c>
      <c r="AC323" s="558" t="s">
        <v>3664</v>
      </c>
      <c r="AD323" s="558" t="s">
        <v>3665</v>
      </c>
      <c r="AE323" s="558" t="s">
        <v>3666</v>
      </c>
      <c r="AF323" s="558" t="s">
        <v>83</v>
      </c>
      <c r="AG323" s="552" t="s">
        <v>83</v>
      </c>
      <c r="AH323" s="558" t="s">
        <v>83</v>
      </c>
    </row>
    <row r="324" spans="1:34" ht="13.2">
      <c r="A324" s="554" t="s">
        <v>4423</v>
      </c>
      <c r="B324" s="553" t="s">
        <v>4422</v>
      </c>
      <c r="C324" s="554">
        <v>232</v>
      </c>
      <c r="D324" s="555" t="s">
        <v>4422</v>
      </c>
      <c r="E324" s="554">
        <v>1633</v>
      </c>
      <c r="F324" s="556">
        <v>2</v>
      </c>
      <c r="G324" s="556" t="s">
        <v>235</v>
      </c>
      <c r="H324" s="556">
        <v>81290</v>
      </c>
      <c r="I324" s="550" t="s">
        <v>236</v>
      </c>
      <c r="J324" s="550" t="s">
        <v>3650</v>
      </c>
      <c r="K324" s="550" t="s">
        <v>3468</v>
      </c>
      <c r="L324" s="557" t="s">
        <v>3651</v>
      </c>
      <c r="M324" s="558" t="s">
        <v>3652</v>
      </c>
      <c r="O324" s="558" t="s">
        <v>3653</v>
      </c>
      <c r="P324" s="558" t="s">
        <v>3654</v>
      </c>
      <c r="Q324" s="550" t="s">
        <v>3655</v>
      </c>
      <c r="R324" s="550" t="s">
        <v>3656</v>
      </c>
      <c r="S324" s="550" t="s">
        <v>3657</v>
      </c>
      <c r="T324" s="550" t="s">
        <v>3658</v>
      </c>
      <c r="U324" s="558" t="s">
        <v>3659</v>
      </c>
      <c r="V324" s="560" t="s">
        <v>2434</v>
      </c>
      <c r="W324" s="559" t="s">
        <v>3660</v>
      </c>
      <c r="X324" s="559" t="s">
        <v>3661</v>
      </c>
      <c r="Y324" s="558" t="s">
        <v>3662</v>
      </c>
      <c r="Z324" s="558" t="s">
        <v>3662</v>
      </c>
      <c r="AA324" s="558" t="s">
        <v>671</v>
      </c>
      <c r="AB324" s="558" t="s">
        <v>3663</v>
      </c>
      <c r="AC324" s="558" t="s">
        <v>3664</v>
      </c>
      <c r="AD324" s="558" t="s">
        <v>3665</v>
      </c>
      <c r="AE324" s="558" t="s">
        <v>3666</v>
      </c>
      <c r="AF324" s="558" t="s">
        <v>83</v>
      </c>
      <c r="AG324" s="552" t="s">
        <v>83</v>
      </c>
      <c r="AH324" s="558" t="s">
        <v>83</v>
      </c>
    </row>
    <row r="325" spans="1:34" ht="13.2">
      <c r="A325" s="554" t="s">
        <v>4273</v>
      </c>
      <c r="B325" s="553" t="s">
        <v>4274</v>
      </c>
      <c r="C325" s="554">
        <v>232</v>
      </c>
      <c r="D325" s="555" t="s">
        <v>4274</v>
      </c>
      <c r="E325" s="554">
        <v>345</v>
      </c>
      <c r="F325" s="556">
        <v>1</v>
      </c>
      <c r="G325" s="556" t="s">
        <v>235</v>
      </c>
      <c r="H325" s="556">
        <v>81150</v>
      </c>
      <c r="I325" s="550" t="s">
        <v>236</v>
      </c>
      <c r="J325" s="550" t="s">
        <v>3650</v>
      </c>
      <c r="K325" s="550" t="s">
        <v>3468</v>
      </c>
      <c r="L325" s="557" t="s">
        <v>3679</v>
      </c>
      <c r="M325" s="558" t="s">
        <v>3652</v>
      </c>
      <c r="O325" s="558" t="s">
        <v>3680</v>
      </c>
      <c r="P325" s="558" t="s">
        <v>3654</v>
      </c>
      <c r="Q325" s="558" t="s">
        <v>3681</v>
      </c>
      <c r="R325" s="558" t="s">
        <v>3682</v>
      </c>
      <c r="S325" s="558" t="s">
        <v>3683</v>
      </c>
      <c r="T325" s="558" t="s">
        <v>3684</v>
      </c>
      <c r="U325" s="558" t="s">
        <v>3659</v>
      </c>
      <c r="V325" s="190" t="s">
        <v>2434</v>
      </c>
      <c r="W325" s="559" t="s">
        <v>3660</v>
      </c>
      <c r="X325" s="559" t="s">
        <v>3661</v>
      </c>
      <c r="Y325" s="558" t="s">
        <v>3662</v>
      </c>
      <c r="Z325" s="558" t="s">
        <v>3662</v>
      </c>
      <c r="AA325" s="558" t="s">
        <v>671</v>
      </c>
      <c r="AB325" s="558" t="s">
        <v>3663</v>
      </c>
      <c r="AC325" s="558" t="s">
        <v>25</v>
      </c>
      <c r="AD325" s="558" t="s">
        <v>3685</v>
      </c>
      <c r="AE325" s="558" t="s">
        <v>3686</v>
      </c>
      <c r="AF325" s="558" t="s">
        <v>83</v>
      </c>
      <c r="AG325" s="552" t="s">
        <v>83</v>
      </c>
      <c r="AH325" s="558" t="s">
        <v>83</v>
      </c>
    </row>
  </sheetData>
  <autoFilter ref="A1:BZ1">
    <sortState ref="A2:BZ325">
      <sortCondition ref="B1"/>
    </sortState>
  </autoFilter>
  <hyperlinks>
    <hyperlink ref="P3:P4" r:id="rId1" display="erdf-grdf-sregsudouest-moabt12@erdf-grdf.fr"/>
    <hyperlink ref="P10:P11" r:id="rId2" display="erdf-grdf-sregsudouest-moabt12@erdf-grdf.fr"/>
    <hyperlink ref="P24:P25" r:id="rId3" display="erdf-grdf-sregsudouest-moabt12@erdf-grdf.fr"/>
    <hyperlink ref="P47:P48" r:id="rId4" display="erdf-grdf-sregsudouest-moabt12@erdf-grdf.fr"/>
    <hyperlink ref="P61:P71" r:id="rId5" display="erdf-grdf-sregsudouest-moabt12@erdf-grdf.fr"/>
    <hyperlink ref="P73:P75" r:id="rId6" display="erdf-grdf-sregsudouest-moabt12@erdf-grdf.fr"/>
    <hyperlink ref="P80:P83" r:id="rId7" display="erdf-grdf-sregsudouest-moabt12@erdf-grdf.fr"/>
    <hyperlink ref="P87:P89" r:id="rId8" display="erdf-grdf-sregsudouest-moabt12@erdf-grdf.fr"/>
    <hyperlink ref="P95:P96" r:id="rId9" display="erdf-grdf-sregsudouest-moabt12@erdf-grdf.fr"/>
    <hyperlink ref="P115:P118" r:id="rId10" display="erdf-grdf-sregsudouest-moabt12@erdf-grdf.fr"/>
    <hyperlink ref="P123:P124" r:id="rId11" display="erdf-grdf-sregsudouest-moabt12@erdf-grdf.fr"/>
    <hyperlink ref="P139:P140" r:id="rId12" display="erdf-grdf-sregsudouest-moabt12@erdf-grdf.fr"/>
    <hyperlink ref="P166:P167" r:id="rId13" display="erdf-grdf-sregsudouest-moabt12@erdf-grdf.fr"/>
    <hyperlink ref="P188:P189" r:id="rId14" display="erdf-grdf-sregsudouest-moabt12@erdf-grdf.fr"/>
    <hyperlink ref="P199:P200" r:id="rId15" display="erdf-grdf-sregsudouest-moabt12@erdf-grdf.fr"/>
    <hyperlink ref="P208:P209" r:id="rId16" display="erdf-grdf-sregsudouest-moabt12@erdf-grdf.fr"/>
    <hyperlink ref="P218:P220" r:id="rId17" display="erdf-grdf-sregsudouest-moabt12@erdf-grdf.fr"/>
    <hyperlink ref="P223:P224" r:id="rId18" display="erdf-grdf-sregsudouest-moabt12@erdf-grdf.fr"/>
    <hyperlink ref="P253:P254" r:id="rId19" display="erdf-grdf-sregsudouest-moabt12@erdf-grdf.fr"/>
    <hyperlink ref="P258:P259" r:id="rId20" display="erdf-grdf-sregsudouest-moabt12@erdf-grdf.fr"/>
    <hyperlink ref="P268:P270" r:id="rId21" display="erdf-grdf-sregsudouest-moabt12@erdf-grdf.fr"/>
    <hyperlink ref="P277:P296" r:id="rId22" display="erdf-grdf-sregsudouest-moabt12@erdf-grdf.fr"/>
    <hyperlink ref="P300:P304" r:id="rId23" display="erdf-grdf-sregsudouest-moabt12@erdf-grdf.fr"/>
    <hyperlink ref="P325" r:id="rId24"/>
    <hyperlink ref="P322" r:id="rId25"/>
    <hyperlink ref="P321" r:id="rId26"/>
    <hyperlink ref="P311" r:id="rId27"/>
    <hyperlink ref="P310" r:id="rId28"/>
    <hyperlink ref="P303" r:id="rId29"/>
    <hyperlink ref="P302" r:id="rId30"/>
    <hyperlink ref="P279" r:id="rId31"/>
    <hyperlink ref="P278" r:id="rId32"/>
    <hyperlink ref="P268" r:id="rId33"/>
    <hyperlink ref="P264" r:id="rId34"/>
    <hyperlink ref="P263" r:id="rId35"/>
    <hyperlink ref="P262" r:id="rId36"/>
    <hyperlink ref="P258" r:id="rId37"/>
    <hyperlink ref="P257" r:id="rId38"/>
    <hyperlink ref="P256" r:id="rId39"/>
    <hyperlink ref="P252" r:id="rId40"/>
    <hyperlink ref="P251" r:id="rId41"/>
    <hyperlink ref="P250" r:id="rId42"/>
    <hyperlink ref="P245" r:id="rId43"/>
    <hyperlink ref="P244" r:id="rId44"/>
    <hyperlink ref="P243" r:id="rId45"/>
    <hyperlink ref="P242" r:id="rId46"/>
    <hyperlink ref="P241" r:id="rId47"/>
    <hyperlink ref="P240" r:id="rId48"/>
    <hyperlink ref="P234" r:id="rId49"/>
    <hyperlink ref="P229" r:id="rId50"/>
    <hyperlink ref="P228" r:id="rId51"/>
    <hyperlink ref="P227" r:id="rId52"/>
    <hyperlink ref="P226" r:id="rId53"/>
    <hyperlink ref="P215" r:id="rId54"/>
    <hyperlink ref="P211" r:id="rId55"/>
    <hyperlink ref="P210" r:id="rId56"/>
    <hyperlink ref="P203" r:id="rId57"/>
    <hyperlink ref="P198" r:id="rId58"/>
    <hyperlink ref="P197" r:id="rId59"/>
    <hyperlink ref="P193" r:id="rId60"/>
    <hyperlink ref="P192" r:id="rId61"/>
    <hyperlink ref="P321:P325" r:id="rId62" display="erdf-grdf-sregsudouest-moabt81@erdf-grdf.fr"/>
    <hyperlink ref="P317:P319" r:id="rId63" display="erdf-grdf-sregsudouest-moabt81@erdf-grdf.fr"/>
    <hyperlink ref="P183" r:id="rId64"/>
    <hyperlink ref="P182" r:id="rId65"/>
    <hyperlink ref="P305:P310" r:id="rId66" display="erdf-grdf-sregsudouest-moabt81@erdf-grdf.fr"/>
    <hyperlink ref="P175" r:id="rId67"/>
    <hyperlink ref="P174" r:id="rId68"/>
    <hyperlink ref="P275:P276" r:id="rId69" display="erdf-grdf-sregsudouest-moabt81@erdf-grdf.fr"/>
    <hyperlink ref="P171" r:id="rId70"/>
    <hyperlink ref="P266:P267" r:id="rId71" display="erdf-grdf-sregsudouest-moabt81@erdf-grdf.fr"/>
    <hyperlink ref="P260:P261" r:id="rId72" display="erdf-grdf-sregsudouest-moabt81@erdf-grdf.fr"/>
    <hyperlink ref="P166" r:id="rId73"/>
    <hyperlink ref="P165" r:id="rId74"/>
    <hyperlink ref="P245:P247" r:id="rId75" display="erdf-grdf-sregsudouest-moabt81@erdf-grdf.fr"/>
    <hyperlink ref="P161" r:id="rId76"/>
    <hyperlink ref="P235:P237" r:id="rId77" display="erdf-grdf-sregsudouest-moabt81@erdf-grdf.fr"/>
    <hyperlink ref="P231:P232" r:id="rId78" display="erdf-grdf-sregsudouest-moabt81@erdf-grdf.fr"/>
    <hyperlink ref="P225:P229" r:id="rId79" display="erdf-grdf-sregsudouest-moabt81@erdf-grdf.fr"/>
    <hyperlink ref="P150" r:id="rId80"/>
    <hyperlink ref="P215:P216" r:id="rId81" display="erdf-grdf-sregsudouest-moabt81@erdf-grdf.fr"/>
    <hyperlink ref="P147" r:id="rId82"/>
    <hyperlink ref="P146" r:id="rId83"/>
    <hyperlink ref="P145" r:id="rId84"/>
    <hyperlink ref="P144" r:id="rId85"/>
    <hyperlink ref="P182:P185" r:id="rId86" display="erdf-grdf-sregsudouest-moabt81@erdf-grdf.fr"/>
    <hyperlink ref="P139" r:id="rId87"/>
    <hyperlink ref="P176:P177" r:id="rId88" display="erdf-grdf-sregsudouest-moabt81@erdf-grdf.fr"/>
    <hyperlink ref="P136" r:id="rId89"/>
    <hyperlink ref="P135" r:id="rId90"/>
    <hyperlink ref="P134" r:id="rId91"/>
    <hyperlink ref="P133" r:id="rId92"/>
    <hyperlink ref="P131" r:id="rId93"/>
    <hyperlink ref="P130" r:id="rId94"/>
    <hyperlink ref="P154:P155" r:id="rId95" display="erdf-grdf-sregsudouest-moabt81@erdf-grdf.fr"/>
    <hyperlink ref="P150:P151" r:id="rId96" display="erdf-grdf-sregsudouest-moabt81@erdf-grdf.fr"/>
    <hyperlink ref="P145:P146" r:id="rId97" display="erdf-grdf-sregsudouest-moabt81@erdf-grdf.fr"/>
    <hyperlink ref="P123" r:id="rId98"/>
    <hyperlink ref="P122" r:id="rId99"/>
    <hyperlink ref="P132:P135" r:id="rId100" display="erdf-grdf-sregsudouest-moabt81@erdf-grdf.fr"/>
    <hyperlink ref="P117" r:id="rId101"/>
    <hyperlink ref="P116" r:id="rId102"/>
    <hyperlink ref="P119:P122" r:id="rId103" display="erdf-grdf-sregsudouest-moabt81@erdf-grdf.fr"/>
    <hyperlink ref="P111" r:id="rId104"/>
    <hyperlink ref="P110" r:id="rId105"/>
    <hyperlink ref="P109" r:id="rId106"/>
    <hyperlink ref="P108" r:id="rId107"/>
    <hyperlink ref="P107" r:id="rId108"/>
    <hyperlink ref="P90:P92" r:id="rId109" display="erdf-grdf-sregsudouest-moabt81@erdf-grdf.fr"/>
    <hyperlink ref="P76:P77" r:id="rId110" display="erdf-grdf-sregsudouest-moabt81@erdf-grdf.fr"/>
    <hyperlink ref="P101" r:id="rId111"/>
    <hyperlink ref="P54:P55" r:id="rId112" display="erdf-grdf-sregsudouest-moabt81@erdf-grdf.fr"/>
    <hyperlink ref="P50:P52" r:id="rId113" display="erdf-grdf-sregsudouest-moabt81@erdf-grdf.fr"/>
    <hyperlink ref="P44:P46" r:id="rId114" display="erdf-grdf-sregsudouest-moabt81@erdf-grdf.fr"/>
    <hyperlink ref="P39:P42" r:id="rId115" display="erdf-grdf-sregsudouest-moabt81@erdf-grdf.fr"/>
    <hyperlink ref="P88" r:id="rId116"/>
    <hyperlink ref="P32:P34" r:id="rId117" display="erdf-grdf-sregsudouest-moabt81@erdf-grdf.fr"/>
    <hyperlink ref="P28:P29" r:id="rId118" display="erdf-grdf-sregsudouest-moabt81@erdf-grdf.fr"/>
    <hyperlink ref="P82" r:id="rId119"/>
    <hyperlink ref="P19:P20" r:id="rId120" display="erdf-grdf-sregsudouest-moabt81@erdf-grdf.fr"/>
    <hyperlink ref="P79" r:id="rId121"/>
    <hyperlink ref="P78" r:id="rId122"/>
    <hyperlink ref="P77" r:id="rId123"/>
    <hyperlink ref="P76" r:id="rId124"/>
    <hyperlink ref="P69" r:id="rId125"/>
    <hyperlink ref="P66" r:id="rId126"/>
    <hyperlink ref="P61" r:id="rId127"/>
    <hyperlink ref="P60" r:id="rId128"/>
    <hyperlink ref="P57" r:id="rId129"/>
    <hyperlink ref="P56" r:id="rId130"/>
    <hyperlink ref="P55" r:id="rId131"/>
    <hyperlink ref="P51" r:id="rId132"/>
    <hyperlink ref="P50" r:id="rId133"/>
    <hyperlink ref="P49" r:id="rId134"/>
    <hyperlink ref="P42" r:id="rId135"/>
    <hyperlink ref="P37" r:id="rId136"/>
    <hyperlink ref="P34" r:id="rId137"/>
    <hyperlink ref="P33" r:id="rId138"/>
    <hyperlink ref="P32" r:id="rId139"/>
    <hyperlink ref="P31" r:id="rId140"/>
    <hyperlink ref="P30" r:id="rId141"/>
    <hyperlink ref="P24" r:id="rId142"/>
    <hyperlink ref="P21" r:id="rId143"/>
    <hyperlink ref="P18" r:id="rId144"/>
    <hyperlink ref="P17" r:id="rId145"/>
    <hyperlink ref="P11" r:id="rId146"/>
    <hyperlink ref="P10" r:id="rId147"/>
    <hyperlink ref="P9" r:id="rId148"/>
    <hyperlink ref="P132" r:id="rId149"/>
  </hyperlinks>
  <pageMargins left="0.7" right="0.7" top="0.75" bottom="0.75" header="0.3" footer="0.3"/>
  <pageSetup paperSize="9" orientation="portrait" r:id="rId150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0"/>
  <dimension ref="A1:AZ1332"/>
  <sheetViews>
    <sheetView showGridLines="0" showRowColHeaders="0" zoomScaleNormal="100" workbookViewId="0"/>
  </sheetViews>
  <sheetFormatPr baseColWidth="10" defaultColWidth="11.44140625" defaultRowHeight="21.75" customHeight="1"/>
  <cols>
    <col min="1" max="1" width="27.109375" style="86" customWidth="1"/>
    <col min="2" max="2" width="14.33203125" style="75" customWidth="1"/>
    <col min="3" max="3" width="11.44140625" style="75" customWidth="1"/>
    <col min="4" max="4" width="14" style="76" customWidth="1"/>
    <col min="5" max="5" width="9.88671875" style="75" customWidth="1"/>
    <col min="6" max="6" width="25.44140625" style="75" customWidth="1"/>
    <col min="7" max="7" width="15" style="75" customWidth="1"/>
    <col min="8" max="8" width="17.109375" style="77" customWidth="1"/>
    <col min="9" max="9" width="15.44140625" style="78" customWidth="1"/>
    <col min="10" max="10" width="21.6640625" style="79" customWidth="1"/>
    <col min="11" max="11" width="11.88671875" style="78" customWidth="1"/>
    <col min="12" max="12" width="11" style="78" customWidth="1"/>
    <col min="13" max="13" width="21.44140625" style="78" customWidth="1"/>
    <col min="14" max="14" width="8.5546875" style="78" customWidth="1"/>
    <col min="15" max="15" width="10.6640625" style="78" customWidth="1"/>
    <col min="16" max="16" width="15.6640625" style="80" customWidth="1"/>
    <col min="17" max="17" width="19.44140625" style="81" customWidth="1"/>
    <col min="18" max="18" width="14" style="81" customWidth="1"/>
    <col min="19" max="19" width="15" style="78" customWidth="1"/>
    <col min="20" max="20" width="16.109375" style="79" customWidth="1"/>
    <col min="21" max="21" width="20.33203125" style="78" customWidth="1"/>
    <col min="22" max="22" width="9.88671875" style="78" customWidth="1"/>
    <col min="23" max="23" width="11.33203125" style="78" customWidth="1"/>
    <col min="24" max="24" width="12.44140625" style="78" customWidth="1"/>
    <col min="25" max="25" width="21.6640625" style="79" customWidth="1"/>
    <col min="26" max="26" width="26.109375" style="79" customWidth="1"/>
    <col min="27" max="27" width="21.109375" style="79" customWidth="1"/>
    <col min="28" max="28" width="23.6640625" style="79" customWidth="1"/>
    <col min="29" max="29" width="13.33203125" style="78" customWidth="1"/>
    <col min="30" max="31" width="12.44140625" style="78" customWidth="1"/>
    <col min="32" max="32" width="17.88671875" style="78" customWidth="1"/>
    <col min="33" max="33" width="31" style="78" customWidth="1"/>
    <col min="34" max="34" width="12.44140625" style="78" customWidth="1"/>
    <col min="35" max="38" width="11.44140625" style="78" customWidth="1"/>
    <col min="39" max="41" width="11.44140625" style="78"/>
    <col min="42" max="42" width="17.109375" style="78" customWidth="1"/>
    <col min="43" max="43" width="18.109375" style="78" customWidth="1"/>
    <col min="44" max="44" width="8.5546875" style="78" customWidth="1"/>
    <col min="45" max="45" width="22.6640625" style="78" customWidth="1"/>
    <col min="46" max="46" width="8.33203125" style="78" customWidth="1"/>
    <col min="47" max="49" width="11.44140625" style="78"/>
    <col min="50" max="50" width="37.33203125" style="78" customWidth="1"/>
    <col min="51" max="16384" width="11.44140625" style="78"/>
  </cols>
  <sheetData>
    <row r="1" spans="1:52" s="82" customFormat="1" ht="35.25" customHeight="1">
      <c r="A1" s="85" t="s">
        <v>661</v>
      </c>
      <c r="B1" s="123" t="s">
        <v>659</v>
      </c>
      <c r="C1" s="124" t="s">
        <v>660</v>
      </c>
      <c r="D1" s="127" t="s">
        <v>662</v>
      </c>
      <c r="E1" s="124" t="s">
        <v>663</v>
      </c>
      <c r="F1" s="120" t="s">
        <v>664</v>
      </c>
      <c r="G1" s="118" t="s">
        <v>665</v>
      </c>
      <c r="H1" s="118" t="s">
        <v>666</v>
      </c>
      <c r="I1" s="117" t="s">
        <v>667</v>
      </c>
      <c r="J1" s="117" t="s">
        <v>668</v>
      </c>
      <c r="K1" s="117" t="s">
        <v>669</v>
      </c>
      <c r="L1" s="117" t="s">
        <v>670</v>
      </c>
      <c r="M1" s="117" t="s">
        <v>671</v>
      </c>
      <c r="N1" s="117"/>
      <c r="O1" s="117" t="s">
        <v>672</v>
      </c>
      <c r="P1" s="117" t="s">
        <v>673</v>
      </c>
      <c r="Q1" s="117" t="s">
        <v>674</v>
      </c>
      <c r="R1" s="117" t="s">
        <v>675</v>
      </c>
      <c r="S1" s="117" t="s">
        <v>2</v>
      </c>
      <c r="T1" s="117"/>
      <c r="U1" s="117" t="s">
        <v>676</v>
      </c>
      <c r="V1" s="117" t="s">
        <v>677</v>
      </c>
      <c r="W1" s="117" t="s">
        <v>0</v>
      </c>
      <c r="X1" s="117" t="s">
        <v>678</v>
      </c>
      <c r="Y1" s="117" t="s">
        <v>679</v>
      </c>
      <c r="Z1" s="117" t="s">
        <v>680</v>
      </c>
      <c r="AA1" s="117" t="s">
        <v>681</v>
      </c>
      <c r="AB1" s="117" t="s">
        <v>682</v>
      </c>
      <c r="AC1" s="131" t="s">
        <v>683</v>
      </c>
      <c r="AD1" s="131" t="s">
        <v>684</v>
      </c>
      <c r="AE1" s="131" t="s">
        <v>685</v>
      </c>
      <c r="AF1" s="132" t="s">
        <v>686</v>
      </c>
      <c r="AG1" s="119" t="s">
        <v>687</v>
      </c>
      <c r="AH1" s="117" t="s">
        <v>688</v>
      </c>
      <c r="AI1" s="117" t="s">
        <v>689</v>
      </c>
      <c r="AJ1" s="107" t="s">
        <v>690</v>
      </c>
      <c r="AK1" s="107" t="s">
        <v>691</v>
      </c>
      <c r="AL1" s="104" t="s">
        <v>695</v>
      </c>
      <c r="AM1" s="101" t="s">
        <v>737</v>
      </c>
      <c r="AN1" s="101" t="s">
        <v>738</v>
      </c>
      <c r="AO1" s="101" t="s">
        <v>739</v>
      </c>
      <c r="AP1" s="205" t="s">
        <v>1024</v>
      </c>
      <c r="AQ1" s="205" t="s">
        <v>1025</v>
      </c>
      <c r="AR1" s="205" t="s">
        <v>1026</v>
      </c>
      <c r="AS1" s="205" t="s">
        <v>692</v>
      </c>
      <c r="AT1" s="205" t="s">
        <v>1027</v>
      </c>
      <c r="AU1" s="205"/>
      <c r="AV1" s="205" t="s">
        <v>1028</v>
      </c>
      <c r="AW1" s="205" t="s">
        <v>1029</v>
      </c>
      <c r="AX1" s="205" t="s">
        <v>1030</v>
      </c>
      <c r="AY1" s="204" t="s">
        <v>1031</v>
      </c>
      <c r="AZ1" s="204" t="s">
        <v>1032</v>
      </c>
    </row>
    <row r="2" spans="1:52" s="71" customFormat="1" ht="60">
      <c r="A2" s="84" t="s">
        <v>234</v>
      </c>
      <c r="B2" s="125" t="s">
        <v>233</v>
      </c>
      <c r="C2" s="126">
        <v>232</v>
      </c>
      <c r="D2" s="128" t="s">
        <v>233</v>
      </c>
      <c r="E2" s="126">
        <v>644</v>
      </c>
      <c r="F2" s="121">
        <v>1</v>
      </c>
      <c r="G2" s="121" t="s">
        <v>235</v>
      </c>
      <c r="H2" s="121">
        <v>82290</v>
      </c>
      <c r="I2" s="117" t="s">
        <v>236</v>
      </c>
      <c r="J2" s="117" t="s">
        <v>237</v>
      </c>
      <c r="K2" s="117" t="s">
        <v>238</v>
      </c>
      <c r="L2" s="122" t="s">
        <v>239</v>
      </c>
      <c r="M2" s="116" t="s">
        <v>240</v>
      </c>
      <c r="N2" s="115"/>
      <c r="O2" s="116" t="s">
        <v>241</v>
      </c>
      <c r="P2" s="116" t="s">
        <v>242</v>
      </c>
      <c r="Q2" s="117" t="s">
        <v>243</v>
      </c>
      <c r="R2" s="117" t="s">
        <v>244</v>
      </c>
      <c r="S2" s="117" t="s">
        <v>245</v>
      </c>
      <c r="T2" s="117" t="s">
        <v>246</v>
      </c>
      <c r="U2" s="126" t="s">
        <v>247</v>
      </c>
      <c r="V2" s="137" t="s">
        <v>248</v>
      </c>
      <c r="W2" s="130" t="s">
        <v>249</v>
      </c>
      <c r="X2" s="130" t="s">
        <v>250</v>
      </c>
      <c r="Y2" s="116" t="s">
        <v>251</v>
      </c>
      <c r="Z2" s="116" t="s">
        <v>251</v>
      </c>
      <c r="AA2" s="116" t="s">
        <v>251</v>
      </c>
      <c r="AB2" s="116" t="s">
        <v>252</v>
      </c>
      <c r="AC2" s="116" t="s">
        <v>12</v>
      </c>
      <c r="AD2" s="116" t="s">
        <v>253</v>
      </c>
      <c r="AE2" s="116" t="s">
        <v>254</v>
      </c>
      <c r="AF2" s="116" t="s">
        <v>83</v>
      </c>
      <c r="AG2" s="119" t="s">
        <v>83</v>
      </c>
      <c r="AH2" s="116" t="s">
        <v>83</v>
      </c>
      <c r="AI2" s="115"/>
      <c r="AJ2" s="104">
        <v>5</v>
      </c>
      <c r="AK2" s="104">
        <v>0</v>
      </c>
      <c r="AL2" s="104" t="s">
        <v>696</v>
      </c>
      <c r="AM2" s="100" t="s">
        <v>740</v>
      </c>
      <c r="AN2" s="99" t="s">
        <v>741</v>
      </c>
      <c r="AO2" s="99" t="s">
        <v>742</v>
      </c>
      <c r="AP2" s="206" t="s">
        <v>1033</v>
      </c>
      <c r="AQ2" s="206" t="s">
        <v>1034</v>
      </c>
      <c r="AR2" s="206" t="s">
        <v>1035</v>
      </c>
      <c r="AS2" s="206" t="s">
        <v>1036</v>
      </c>
      <c r="AT2" s="206">
        <v>82290</v>
      </c>
      <c r="AU2" s="206"/>
      <c r="AV2" s="212" t="s">
        <v>1037</v>
      </c>
      <c r="AW2" s="212" t="s">
        <v>1037</v>
      </c>
      <c r="AX2" s="211" t="s">
        <v>1038</v>
      </c>
      <c r="AY2" s="212" t="s">
        <v>1039</v>
      </c>
      <c r="AZ2" s="212" t="s">
        <v>1040</v>
      </c>
    </row>
    <row r="3" spans="1:52" s="72" customFormat="1" ht="14.4">
      <c r="A3" s="84" t="s">
        <v>256</v>
      </c>
      <c r="B3" s="125" t="s">
        <v>255</v>
      </c>
      <c r="C3" s="126">
        <v>232</v>
      </c>
      <c r="D3" s="128" t="s">
        <v>255</v>
      </c>
      <c r="E3" s="126">
        <v>2338</v>
      </c>
      <c r="F3" s="121">
        <v>1</v>
      </c>
      <c r="G3" s="121" t="s">
        <v>235</v>
      </c>
      <c r="H3" s="121">
        <v>82350</v>
      </c>
      <c r="I3" s="117" t="s">
        <v>236</v>
      </c>
      <c r="J3" s="117" t="s">
        <v>237</v>
      </c>
      <c r="K3" s="117" t="s">
        <v>238</v>
      </c>
      <c r="L3" s="122" t="s">
        <v>239</v>
      </c>
      <c r="M3" s="116" t="s">
        <v>240</v>
      </c>
      <c r="N3" s="115"/>
      <c r="O3" s="116" t="s">
        <v>241</v>
      </c>
      <c r="P3" s="116" t="s">
        <v>242</v>
      </c>
      <c r="Q3" s="117" t="s">
        <v>243</v>
      </c>
      <c r="R3" s="117" t="s">
        <v>244</v>
      </c>
      <c r="S3" s="117" t="s">
        <v>245</v>
      </c>
      <c r="T3" s="117" t="s">
        <v>246</v>
      </c>
      <c r="U3" s="126" t="s">
        <v>3285</v>
      </c>
      <c r="V3" s="129" t="s">
        <v>257</v>
      </c>
      <c r="W3" s="130" t="s">
        <v>258</v>
      </c>
      <c r="X3" s="130" t="s">
        <v>259</v>
      </c>
      <c r="Y3" s="116" t="s">
        <v>251</v>
      </c>
      <c r="Z3" s="116" t="s">
        <v>251</v>
      </c>
      <c r="AA3" s="116" t="s">
        <v>251</v>
      </c>
      <c r="AB3" s="116" t="s">
        <v>252</v>
      </c>
      <c r="AC3" s="116" t="s">
        <v>260</v>
      </c>
      <c r="AD3" s="116" t="s">
        <v>261</v>
      </c>
      <c r="AE3" s="116" t="s">
        <v>262</v>
      </c>
      <c r="AF3" s="116" t="s">
        <v>83</v>
      </c>
      <c r="AG3" s="119" t="s">
        <v>83</v>
      </c>
      <c r="AH3" s="116" t="s">
        <v>83</v>
      </c>
      <c r="AI3" s="115"/>
      <c r="AJ3" s="104">
        <v>5</v>
      </c>
      <c r="AK3" s="104">
        <v>0</v>
      </c>
      <c r="AL3" s="104" t="s">
        <v>697</v>
      </c>
      <c r="AM3" s="100" t="s">
        <v>743</v>
      </c>
      <c r="AN3" s="99" t="s">
        <v>744</v>
      </c>
      <c r="AO3" s="99" t="s">
        <v>745</v>
      </c>
      <c r="AP3" s="206" t="s">
        <v>1041</v>
      </c>
      <c r="AQ3" s="206" t="s">
        <v>1042</v>
      </c>
      <c r="AR3" s="206" t="s">
        <v>1035</v>
      </c>
      <c r="AS3" s="206" t="s">
        <v>1043</v>
      </c>
      <c r="AT3" s="206">
        <v>82350</v>
      </c>
      <c r="AU3" s="206"/>
      <c r="AV3" s="213" t="s">
        <v>1044</v>
      </c>
      <c r="AW3" s="213" t="s">
        <v>1045</v>
      </c>
      <c r="AX3" s="211" t="s">
        <v>1046</v>
      </c>
      <c r="AY3" s="213" t="s">
        <v>1047</v>
      </c>
      <c r="AZ3" s="213" t="s">
        <v>1048</v>
      </c>
    </row>
    <row r="4" spans="1:52" s="72" customFormat="1" ht="36">
      <c r="A4" s="84" t="s">
        <v>264</v>
      </c>
      <c r="B4" s="125" t="s">
        <v>263</v>
      </c>
      <c r="C4" s="126">
        <v>232</v>
      </c>
      <c r="D4" s="128" t="s">
        <v>263</v>
      </c>
      <c r="E4" s="126">
        <v>169</v>
      </c>
      <c r="F4" s="121">
        <v>1</v>
      </c>
      <c r="G4" s="121" t="s">
        <v>235</v>
      </c>
      <c r="H4" s="121">
        <v>82210</v>
      </c>
      <c r="I4" s="117" t="s">
        <v>236</v>
      </c>
      <c r="J4" s="117" t="s">
        <v>237</v>
      </c>
      <c r="K4" s="117" t="s">
        <v>238</v>
      </c>
      <c r="L4" s="122" t="s">
        <v>239</v>
      </c>
      <c r="M4" s="116" t="s">
        <v>240</v>
      </c>
      <c r="N4" s="115"/>
      <c r="O4" s="116" t="s">
        <v>241</v>
      </c>
      <c r="P4" s="116" t="s">
        <v>242</v>
      </c>
      <c r="Q4" s="117" t="s">
        <v>265</v>
      </c>
      <c r="R4" s="117" t="s">
        <v>266</v>
      </c>
      <c r="S4" s="117" t="s">
        <v>267</v>
      </c>
      <c r="T4" s="117" t="s">
        <v>268</v>
      </c>
      <c r="U4" s="126" t="s">
        <v>3285</v>
      </c>
      <c r="V4" s="129" t="s">
        <v>257</v>
      </c>
      <c r="W4" s="130" t="s">
        <v>258</v>
      </c>
      <c r="X4" s="130" t="s">
        <v>259</v>
      </c>
      <c r="Y4" s="116" t="s">
        <v>251</v>
      </c>
      <c r="Z4" s="116" t="s">
        <v>251</v>
      </c>
      <c r="AA4" s="116" t="s">
        <v>251</v>
      </c>
      <c r="AB4" s="116" t="s">
        <v>252</v>
      </c>
      <c r="AC4" s="116" t="s">
        <v>269</v>
      </c>
      <c r="AD4" s="116" t="s">
        <v>270</v>
      </c>
      <c r="AE4" s="116" t="s">
        <v>271</v>
      </c>
      <c r="AF4" s="116" t="s">
        <v>83</v>
      </c>
      <c r="AG4" s="119" t="s">
        <v>83</v>
      </c>
      <c r="AH4" s="116" t="s">
        <v>83</v>
      </c>
      <c r="AI4" s="115"/>
      <c r="AJ4" s="104">
        <v>5</v>
      </c>
      <c r="AK4" s="104">
        <v>0</v>
      </c>
      <c r="AL4" s="104" t="s">
        <v>698</v>
      </c>
      <c r="AM4" s="100" t="s">
        <v>740</v>
      </c>
      <c r="AN4" s="99" t="s">
        <v>746</v>
      </c>
      <c r="AO4" s="99" t="s">
        <v>747</v>
      </c>
      <c r="AP4" s="206"/>
      <c r="AQ4" s="206" t="s">
        <v>1049</v>
      </c>
      <c r="AR4" s="206" t="s">
        <v>1035</v>
      </c>
      <c r="AS4" s="206" t="s">
        <v>1050</v>
      </c>
      <c r="AT4" s="206">
        <v>82210</v>
      </c>
      <c r="AU4" s="206"/>
      <c r="AV4" s="213" t="s">
        <v>1051</v>
      </c>
      <c r="AW4" s="213" t="s">
        <v>1052</v>
      </c>
      <c r="AX4" s="211" t="s">
        <v>1053</v>
      </c>
      <c r="AY4" s="213" t="s">
        <v>1054</v>
      </c>
      <c r="AZ4" s="213" t="s">
        <v>1055</v>
      </c>
    </row>
    <row r="5" spans="1:52" s="71" customFormat="1" ht="14.4">
      <c r="A5" s="84" t="s">
        <v>273</v>
      </c>
      <c r="B5" s="125" t="s">
        <v>272</v>
      </c>
      <c r="C5" s="126">
        <v>232</v>
      </c>
      <c r="D5" s="128" t="s">
        <v>272</v>
      </c>
      <c r="E5" s="126">
        <v>134</v>
      </c>
      <c r="F5" s="121">
        <v>1</v>
      </c>
      <c r="G5" s="121" t="s">
        <v>235</v>
      </c>
      <c r="H5" s="121">
        <v>82120</v>
      </c>
      <c r="I5" s="117" t="s">
        <v>236</v>
      </c>
      <c r="J5" s="117" t="s">
        <v>237</v>
      </c>
      <c r="K5" s="117" t="s">
        <v>238</v>
      </c>
      <c r="L5" s="122" t="s">
        <v>239</v>
      </c>
      <c r="M5" s="116" t="s">
        <v>240</v>
      </c>
      <c r="N5" s="115"/>
      <c r="O5" s="116" t="s">
        <v>241</v>
      </c>
      <c r="P5" s="116" t="s">
        <v>242</v>
      </c>
      <c r="Q5" s="117" t="s">
        <v>265</v>
      </c>
      <c r="R5" s="117" t="s">
        <v>266</v>
      </c>
      <c r="S5" s="117" t="s">
        <v>267</v>
      </c>
      <c r="T5" s="117" t="s">
        <v>268</v>
      </c>
      <c r="U5" s="126" t="s">
        <v>3285</v>
      </c>
      <c r="V5" s="129" t="s">
        <v>257</v>
      </c>
      <c r="W5" s="130" t="s">
        <v>258</v>
      </c>
      <c r="X5" s="130" t="s">
        <v>259</v>
      </c>
      <c r="Y5" s="116" t="s">
        <v>251</v>
      </c>
      <c r="Z5" s="116" t="s">
        <v>251</v>
      </c>
      <c r="AA5" s="116" t="s">
        <v>251</v>
      </c>
      <c r="AB5" s="116" t="s">
        <v>252</v>
      </c>
      <c r="AC5" s="116" t="s">
        <v>269</v>
      </c>
      <c r="AD5" s="116" t="s">
        <v>270</v>
      </c>
      <c r="AE5" s="116" t="s">
        <v>271</v>
      </c>
      <c r="AF5" s="116" t="s">
        <v>83</v>
      </c>
      <c r="AG5" s="119" t="s">
        <v>83</v>
      </c>
      <c r="AH5" s="116" t="s">
        <v>83</v>
      </c>
      <c r="AI5" s="115"/>
      <c r="AJ5" s="104">
        <v>5</v>
      </c>
      <c r="AK5" s="104">
        <v>0</v>
      </c>
      <c r="AL5" s="104" t="s">
        <v>698</v>
      </c>
      <c r="AM5" s="100" t="s">
        <v>740</v>
      </c>
      <c r="AN5" s="99" t="s">
        <v>748</v>
      </c>
      <c r="AO5" s="99" t="s">
        <v>749</v>
      </c>
      <c r="AP5" s="206" t="s">
        <v>1056</v>
      </c>
      <c r="AQ5" s="206" t="s">
        <v>1057</v>
      </c>
      <c r="AR5" s="206" t="s">
        <v>1035</v>
      </c>
      <c r="AS5" s="206" t="s">
        <v>1050</v>
      </c>
      <c r="AT5" s="206">
        <v>82120</v>
      </c>
      <c r="AU5" s="206"/>
      <c r="AV5" s="213" t="s">
        <v>1058</v>
      </c>
      <c r="AW5" s="213" t="s">
        <v>1058</v>
      </c>
      <c r="AX5" s="211" t="s">
        <v>1059</v>
      </c>
      <c r="AY5" s="213" t="s">
        <v>1060</v>
      </c>
      <c r="AZ5" s="213" t="s">
        <v>1061</v>
      </c>
    </row>
    <row r="6" spans="1:52" s="72" customFormat="1" ht="24">
      <c r="A6" s="84" t="s">
        <v>275</v>
      </c>
      <c r="B6" s="125" t="s">
        <v>274</v>
      </c>
      <c r="C6" s="126">
        <v>232</v>
      </c>
      <c r="D6" s="128" t="s">
        <v>274</v>
      </c>
      <c r="E6" s="126">
        <v>790</v>
      </c>
      <c r="F6" s="121">
        <v>1</v>
      </c>
      <c r="G6" s="121" t="s">
        <v>235</v>
      </c>
      <c r="H6" s="121">
        <v>82600</v>
      </c>
      <c r="I6" s="117" t="s">
        <v>236</v>
      </c>
      <c r="J6" s="117" t="s">
        <v>237</v>
      </c>
      <c r="K6" s="117" t="s">
        <v>238</v>
      </c>
      <c r="L6" s="122" t="s">
        <v>239</v>
      </c>
      <c r="M6" s="116" t="s">
        <v>240</v>
      </c>
      <c r="N6" s="115"/>
      <c r="O6" s="116" t="s">
        <v>241</v>
      </c>
      <c r="P6" s="116" t="s">
        <v>242</v>
      </c>
      <c r="Q6" s="117" t="s">
        <v>243</v>
      </c>
      <c r="R6" s="117" t="s">
        <v>244</v>
      </c>
      <c r="S6" s="117" t="s">
        <v>245</v>
      </c>
      <c r="T6" s="117" t="s">
        <v>246</v>
      </c>
      <c r="U6" s="126" t="s">
        <v>3285</v>
      </c>
      <c r="V6" s="129" t="s">
        <v>257</v>
      </c>
      <c r="W6" s="130" t="s">
        <v>258</v>
      </c>
      <c r="X6" s="130" t="s">
        <v>259</v>
      </c>
      <c r="Y6" s="116" t="s">
        <v>251</v>
      </c>
      <c r="Z6" s="116" t="s">
        <v>251</v>
      </c>
      <c r="AA6" s="116" t="s">
        <v>251</v>
      </c>
      <c r="AB6" s="116" t="s">
        <v>252</v>
      </c>
      <c r="AC6" s="116" t="s">
        <v>269</v>
      </c>
      <c r="AD6" s="116" t="s">
        <v>270</v>
      </c>
      <c r="AE6" s="116" t="s">
        <v>271</v>
      </c>
      <c r="AF6" s="116" t="s">
        <v>83</v>
      </c>
      <c r="AG6" s="119" t="s">
        <v>83</v>
      </c>
      <c r="AH6" s="116" t="s">
        <v>83</v>
      </c>
      <c r="AI6" s="115"/>
      <c r="AJ6" s="104">
        <v>5</v>
      </c>
      <c r="AK6" s="104">
        <v>0</v>
      </c>
      <c r="AL6" s="104" t="s">
        <v>699</v>
      </c>
      <c r="AM6" s="100" t="s">
        <v>740</v>
      </c>
      <c r="AN6" s="99" t="s">
        <v>750</v>
      </c>
      <c r="AO6" s="99" t="s">
        <v>751</v>
      </c>
      <c r="AP6" s="206" t="s">
        <v>1062</v>
      </c>
      <c r="AQ6" s="206" t="s">
        <v>1063</v>
      </c>
      <c r="AR6" s="206" t="s">
        <v>1035</v>
      </c>
      <c r="AS6" s="206" t="s">
        <v>1064</v>
      </c>
      <c r="AT6" s="206">
        <v>82600</v>
      </c>
      <c r="AU6" s="206"/>
      <c r="AV6" s="224" t="s">
        <v>1065</v>
      </c>
      <c r="AW6" s="224" t="s">
        <v>1066</v>
      </c>
      <c r="AX6" s="211" t="s">
        <v>1067</v>
      </c>
      <c r="AY6" s="224" t="s">
        <v>1068</v>
      </c>
      <c r="AZ6" s="224" t="s">
        <v>1069</v>
      </c>
    </row>
    <row r="7" spans="1:52" s="73" customFormat="1" ht="24">
      <c r="A7" s="84" t="s">
        <v>277</v>
      </c>
      <c r="B7" s="125" t="s">
        <v>276</v>
      </c>
      <c r="C7" s="126">
        <v>232</v>
      </c>
      <c r="D7" s="128" t="s">
        <v>276</v>
      </c>
      <c r="E7" s="126">
        <v>50</v>
      </c>
      <c r="F7" s="121">
        <v>1</v>
      </c>
      <c r="G7" s="121" t="s">
        <v>235</v>
      </c>
      <c r="H7" s="121">
        <v>82500</v>
      </c>
      <c r="I7" s="117" t="s">
        <v>236</v>
      </c>
      <c r="J7" s="117" t="s">
        <v>237</v>
      </c>
      <c r="K7" s="117" t="s">
        <v>238</v>
      </c>
      <c r="L7" s="122" t="s">
        <v>239</v>
      </c>
      <c r="M7" s="116" t="s">
        <v>240</v>
      </c>
      <c r="N7" s="115"/>
      <c r="O7" s="116" t="s">
        <v>241</v>
      </c>
      <c r="P7" s="116" t="s">
        <v>242</v>
      </c>
      <c r="Q7" s="117" t="s">
        <v>265</v>
      </c>
      <c r="R7" s="117" t="s">
        <v>266</v>
      </c>
      <c r="S7" s="117" t="s">
        <v>267</v>
      </c>
      <c r="T7" s="117" t="s">
        <v>268</v>
      </c>
      <c r="U7" s="126" t="s">
        <v>3285</v>
      </c>
      <c r="V7" s="129" t="s">
        <v>257</v>
      </c>
      <c r="W7" s="130" t="s">
        <v>258</v>
      </c>
      <c r="X7" s="130" t="s">
        <v>259</v>
      </c>
      <c r="Y7" s="116" t="s">
        <v>251</v>
      </c>
      <c r="Z7" s="116" t="s">
        <v>251</v>
      </c>
      <c r="AA7" s="116" t="s">
        <v>251</v>
      </c>
      <c r="AB7" s="116" t="s">
        <v>252</v>
      </c>
      <c r="AC7" s="116" t="s">
        <v>269</v>
      </c>
      <c r="AD7" s="116" t="s">
        <v>270</v>
      </c>
      <c r="AE7" s="116" t="s">
        <v>271</v>
      </c>
      <c r="AF7" s="116" t="s">
        <v>83</v>
      </c>
      <c r="AG7" s="119" t="s">
        <v>83</v>
      </c>
      <c r="AH7" s="116" t="s">
        <v>83</v>
      </c>
      <c r="AI7" s="115"/>
      <c r="AJ7" s="104">
        <v>5</v>
      </c>
      <c r="AK7" s="104">
        <v>5</v>
      </c>
      <c r="AL7" s="104" t="s">
        <v>698</v>
      </c>
      <c r="AM7" s="98" t="s">
        <v>740</v>
      </c>
      <c r="AN7" s="97" t="s">
        <v>752</v>
      </c>
      <c r="AO7" s="97" t="s">
        <v>753</v>
      </c>
      <c r="AP7" s="209"/>
      <c r="AQ7" s="209"/>
      <c r="AR7" s="209" t="s">
        <v>1035</v>
      </c>
      <c r="AS7" s="209" t="s">
        <v>1070</v>
      </c>
      <c r="AT7" s="209">
        <v>82500</v>
      </c>
      <c r="AU7" s="209"/>
      <c r="AV7" s="208" t="s">
        <v>1071</v>
      </c>
      <c r="AW7" s="208" t="s">
        <v>1045</v>
      </c>
      <c r="AX7" s="210" t="s">
        <v>1072</v>
      </c>
      <c r="AY7" s="208" t="s">
        <v>1073</v>
      </c>
      <c r="AZ7" s="208" t="s">
        <v>1074</v>
      </c>
    </row>
    <row r="8" spans="1:52" s="72" customFormat="1" ht="60">
      <c r="A8" s="84" t="s">
        <v>279</v>
      </c>
      <c r="B8" s="125" t="s">
        <v>278</v>
      </c>
      <c r="C8" s="126">
        <v>232</v>
      </c>
      <c r="D8" s="128" t="s">
        <v>278</v>
      </c>
      <c r="E8" s="126">
        <v>122</v>
      </c>
      <c r="F8" s="121">
        <v>1</v>
      </c>
      <c r="G8" s="121" t="s">
        <v>235</v>
      </c>
      <c r="H8" s="121">
        <v>82220</v>
      </c>
      <c r="I8" s="117" t="s">
        <v>236</v>
      </c>
      <c r="J8" s="117" t="s">
        <v>237</v>
      </c>
      <c r="K8" s="117" t="s">
        <v>238</v>
      </c>
      <c r="L8" s="122" t="s">
        <v>239</v>
      </c>
      <c r="M8" s="116" t="s">
        <v>240</v>
      </c>
      <c r="N8" s="115"/>
      <c r="O8" s="116" t="s">
        <v>241</v>
      </c>
      <c r="P8" s="116" t="s">
        <v>242</v>
      </c>
      <c r="Q8" s="117" t="s">
        <v>243</v>
      </c>
      <c r="R8" s="117" t="s">
        <v>244</v>
      </c>
      <c r="S8" s="117" t="s">
        <v>245</v>
      </c>
      <c r="T8" s="117" t="s">
        <v>246</v>
      </c>
      <c r="U8" s="126" t="s">
        <v>3285</v>
      </c>
      <c r="V8" s="129" t="s">
        <v>257</v>
      </c>
      <c r="W8" s="130" t="s">
        <v>258</v>
      </c>
      <c r="X8" s="130" t="s">
        <v>259</v>
      </c>
      <c r="Y8" s="116" t="s">
        <v>251</v>
      </c>
      <c r="Z8" s="116" t="s">
        <v>251</v>
      </c>
      <c r="AA8" s="116" t="s">
        <v>251</v>
      </c>
      <c r="AB8" s="116" t="s">
        <v>252</v>
      </c>
      <c r="AC8" s="116" t="s">
        <v>12</v>
      </c>
      <c r="AD8" s="116" t="s">
        <v>253</v>
      </c>
      <c r="AE8" s="116" t="s">
        <v>254</v>
      </c>
      <c r="AF8" s="116" t="s">
        <v>83</v>
      </c>
      <c r="AG8" s="119" t="s">
        <v>83</v>
      </c>
      <c r="AH8" s="116" t="s">
        <v>83</v>
      </c>
      <c r="AI8" s="115"/>
      <c r="AJ8" s="104">
        <v>5</v>
      </c>
      <c r="AK8" s="104">
        <v>5</v>
      </c>
      <c r="AL8" s="104" t="s">
        <v>696</v>
      </c>
      <c r="AM8" s="100" t="s">
        <v>740</v>
      </c>
      <c r="AN8" s="99" t="s">
        <v>754</v>
      </c>
      <c r="AO8" s="99" t="s">
        <v>755</v>
      </c>
      <c r="AP8" s="211" t="s">
        <v>1075</v>
      </c>
      <c r="AQ8" s="206" t="s">
        <v>1076</v>
      </c>
      <c r="AR8" s="206" t="s">
        <v>1035</v>
      </c>
      <c r="AS8" s="206" t="s">
        <v>1077</v>
      </c>
      <c r="AT8" s="206">
        <v>82220</v>
      </c>
      <c r="AU8" s="206"/>
      <c r="AV8" s="213" t="s">
        <v>1078</v>
      </c>
      <c r="AW8" s="213" t="s">
        <v>1078</v>
      </c>
      <c r="AX8" s="211" t="s">
        <v>1079</v>
      </c>
      <c r="AY8" s="213" t="s">
        <v>1080</v>
      </c>
      <c r="AZ8" s="213" t="s">
        <v>1081</v>
      </c>
    </row>
    <row r="9" spans="1:52" s="72" customFormat="1" ht="24">
      <c r="A9" s="84" t="s">
        <v>281</v>
      </c>
      <c r="B9" s="125" t="s">
        <v>280</v>
      </c>
      <c r="C9" s="126">
        <v>232</v>
      </c>
      <c r="D9" s="128" t="s">
        <v>280</v>
      </c>
      <c r="E9" s="126">
        <v>876</v>
      </c>
      <c r="F9" s="121">
        <v>1</v>
      </c>
      <c r="G9" s="121" t="s">
        <v>235</v>
      </c>
      <c r="H9" s="121">
        <v>82340</v>
      </c>
      <c r="I9" s="117" t="s">
        <v>236</v>
      </c>
      <c r="J9" s="117" t="s">
        <v>237</v>
      </c>
      <c r="K9" s="117" t="s">
        <v>238</v>
      </c>
      <c r="L9" s="122" t="s">
        <v>239</v>
      </c>
      <c r="M9" s="116" t="s">
        <v>240</v>
      </c>
      <c r="N9" s="115"/>
      <c r="O9" s="116" t="s">
        <v>241</v>
      </c>
      <c r="P9" s="116" t="s">
        <v>242</v>
      </c>
      <c r="Q9" s="117" t="s">
        <v>282</v>
      </c>
      <c r="R9" s="115"/>
      <c r="S9" s="115"/>
      <c r="T9" s="135" t="s">
        <v>283</v>
      </c>
      <c r="U9" s="126" t="s">
        <v>247</v>
      </c>
      <c r="V9" s="137" t="s">
        <v>248</v>
      </c>
      <c r="W9" s="130" t="s">
        <v>249</v>
      </c>
      <c r="X9" s="130" t="s">
        <v>250</v>
      </c>
      <c r="Y9" s="116" t="s">
        <v>251</v>
      </c>
      <c r="Z9" s="116" t="s">
        <v>251</v>
      </c>
      <c r="AA9" s="116" t="s">
        <v>251</v>
      </c>
      <c r="AB9" s="116" t="s">
        <v>252</v>
      </c>
      <c r="AC9" s="116" t="s">
        <v>12</v>
      </c>
      <c r="AD9" s="116" t="s">
        <v>253</v>
      </c>
      <c r="AE9" s="116" t="s">
        <v>254</v>
      </c>
      <c r="AF9" s="116" t="s">
        <v>83</v>
      </c>
      <c r="AG9" s="119" t="s">
        <v>83</v>
      </c>
      <c r="AH9" s="116" t="s">
        <v>83</v>
      </c>
      <c r="AI9" s="104"/>
      <c r="AJ9" s="104">
        <v>5</v>
      </c>
      <c r="AK9" s="104">
        <v>0</v>
      </c>
      <c r="AL9" s="104" t="s">
        <v>698</v>
      </c>
      <c r="AM9" s="100" t="s">
        <v>740</v>
      </c>
      <c r="AN9" s="99" t="s">
        <v>756</v>
      </c>
      <c r="AO9" s="99" t="s">
        <v>757</v>
      </c>
      <c r="AP9" s="206" t="s">
        <v>1082</v>
      </c>
      <c r="AQ9" s="206" t="s">
        <v>1083</v>
      </c>
      <c r="AR9" s="206" t="s">
        <v>1035</v>
      </c>
      <c r="AS9" s="206" t="s">
        <v>1084</v>
      </c>
      <c r="AT9" s="206">
        <v>82340</v>
      </c>
      <c r="AU9" s="206"/>
      <c r="AV9" s="213" t="s">
        <v>1085</v>
      </c>
      <c r="AW9" s="213" t="s">
        <v>1086</v>
      </c>
      <c r="AX9" s="211" t="s">
        <v>1087</v>
      </c>
      <c r="AY9" s="213" t="s">
        <v>1088</v>
      </c>
      <c r="AZ9" s="213" t="s">
        <v>1089</v>
      </c>
    </row>
    <row r="10" spans="1:52" s="72" customFormat="1" ht="24">
      <c r="A10" s="84" t="s">
        <v>285</v>
      </c>
      <c r="B10" s="125" t="s">
        <v>284</v>
      </c>
      <c r="C10" s="126">
        <v>232</v>
      </c>
      <c r="D10" s="128" t="s">
        <v>284</v>
      </c>
      <c r="E10" s="126">
        <v>28</v>
      </c>
      <c r="F10" s="121">
        <v>1</v>
      </c>
      <c r="G10" s="121" t="s">
        <v>235</v>
      </c>
      <c r="H10" s="121">
        <v>82120</v>
      </c>
      <c r="I10" s="117" t="s">
        <v>236</v>
      </c>
      <c r="J10" s="117" t="s">
        <v>237</v>
      </c>
      <c r="K10" s="117" t="s">
        <v>238</v>
      </c>
      <c r="L10" s="122" t="s">
        <v>239</v>
      </c>
      <c r="M10" s="116" t="s">
        <v>240</v>
      </c>
      <c r="N10" s="115"/>
      <c r="O10" s="116" t="s">
        <v>241</v>
      </c>
      <c r="P10" s="116" t="s">
        <v>242</v>
      </c>
      <c r="Q10" s="117" t="s">
        <v>265</v>
      </c>
      <c r="R10" s="117" t="s">
        <v>266</v>
      </c>
      <c r="S10" s="117" t="s">
        <v>267</v>
      </c>
      <c r="T10" s="117" t="s">
        <v>268</v>
      </c>
      <c r="U10" s="126" t="s">
        <v>3285</v>
      </c>
      <c r="V10" s="129" t="s">
        <v>257</v>
      </c>
      <c r="W10" s="130" t="s">
        <v>258</v>
      </c>
      <c r="X10" s="130" t="s">
        <v>259</v>
      </c>
      <c r="Y10" s="116" t="s">
        <v>251</v>
      </c>
      <c r="Z10" s="116" t="s">
        <v>251</v>
      </c>
      <c r="AA10" s="116" t="s">
        <v>251</v>
      </c>
      <c r="AB10" s="116" t="s">
        <v>252</v>
      </c>
      <c r="AC10" s="116" t="s">
        <v>269</v>
      </c>
      <c r="AD10" s="116" t="s">
        <v>270</v>
      </c>
      <c r="AE10" s="116" t="s">
        <v>271</v>
      </c>
      <c r="AF10" s="116" t="s">
        <v>83</v>
      </c>
      <c r="AG10" s="119" t="s">
        <v>83</v>
      </c>
      <c r="AH10" s="116" t="s">
        <v>83</v>
      </c>
      <c r="AI10" s="104"/>
      <c r="AJ10" s="104">
        <v>5</v>
      </c>
      <c r="AK10" s="104">
        <v>0</v>
      </c>
      <c r="AL10" s="104" t="s">
        <v>698</v>
      </c>
      <c r="AM10" s="100" t="s">
        <v>740</v>
      </c>
      <c r="AN10" s="99" t="s">
        <v>748</v>
      </c>
      <c r="AO10" s="99" t="s">
        <v>758</v>
      </c>
      <c r="AP10" s="206"/>
      <c r="AQ10" s="206" t="s">
        <v>1090</v>
      </c>
      <c r="AR10" s="206" t="s">
        <v>1035</v>
      </c>
      <c r="AS10" s="206" t="s">
        <v>1070</v>
      </c>
      <c r="AT10" s="206">
        <v>82120</v>
      </c>
      <c r="AU10" s="206"/>
      <c r="AV10" s="213" t="s">
        <v>1091</v>
      </c>
      <c r="AW10" s="213" t="s">
        <v>1045</v>
      </c>
      <c r="AX10" s="211" t="s">
        <v>1092</v>
      </c>
      <c r="AY10" s="213" t="s">
        <v>1093</v>
      </c>
      <c r="AZ10" s="213" t="s">
        <v>1094</v>
      </c>
    </row>
    <row r="11" spans="1:52" s="71" customFormat="1" ht="60">
      <c r="A11" s="84" t="s">
        <v>287</v>
      </c>
      <c r="B11" s="125" t="s">
        <v>286</v>
      </c>
      <c r="C11" s="126">
        <v>232</v>
      </c>
      <c r="D11" s="128" t="s">
        <v>286</v>
      </c>
      <c r="E11" s="126">
        <v>219</v>
      </c>
      <c r="F11" s="121">
        <v>1</v>
      </c>
      <c r="G11" s="121" t="s">
        <v>235</v>
      </c>
      <c r="H11" s="121">
        <v>82340</v>
      </c>
      <c r="I11" s="117" t="s">
        <v>236</v>
      </c>
      <c r="J11" s="117" t="s">
        <v>237</v>
      </c>
      <c r="K11" s="117" t="s">
        <v>238</v>
      </c>
      <c r="L11" s="122" t="s">
        <v>239</v>
      </c>
      <c r="M11" s="116" t="s">
        <v>240</v>
      </c>
      <c r="N11" s="115"/>
      <c r="O11" s="116" t="s">
        <v>241</v>
      </c>
      <c r="P11" s="116" t="s">
        <v>242</v>
      </c>
      <c r="Q11" s="117" t="s">
        <v>282</v>
      </c>
      <c r="R11" s="115"/>
      <c r="S11" s="115"/>
      <c r="T11" s="135" t="s">
        <v>283</v>
      </c>
      <c r="U11" s="126" t="s">
        <v>247</v>
      </c>
      <c r="V11" s="137" t="s">
        <v>248</v>
      </c>
      <c r="W11" s="130" t="s">
        <v>249</v>
      </c>
      <c r="X11" s="130" t="s">
        <v>250</v>
      </c>
      <c r="Y11" s="116" t="s">
        <v>251</v>
      </c>
      <c r="Z11" s="116" t="s">
        <v>251</v>
      </c>
      <c r="AA11" s="116" t="s">
        <v>251</v>
      </c>
      <c r="AB11" s="116" t="s">
        <v>252</v>
      </c>
      <c r="AC11" s="116" t="s">
        <v>12</v>
      </c>
      <c r="AD11" s="116" t="s">
        <v>253</v>
      </c>
      <c r="AE11" s="116" t="s">
        <v>254</v>
      </c>
      <c r="AF11" s="116" t="s">
        <v>83</v>
      </c>
      <c r="AG11" s="119" t="s">
        <v>83</v>
      </c>
      <c r="AH11" s="116" t="s">
        <v>83</v>
      </c>
      <c r="AI11" s="104"/>
      <c r="AJ11" s="104">
        <v>5</v>
      </c>
      <c r="AK11" s="104">
        <v>0</v>
      </c>
      <c r="AL11" s="104" t="s">
        <v>698</v>
      </c>
      <c r="AM11" s="100" t="s">
        <v>740</v>
      </c>
      <c r="AN11" s="99" t="s">
        <v>759</v>
      </c>
      <c r="AO11" s="99" t="s">
        <v>760</v>
      </c>
      <c r="AP11" s="206" t="s">
        <v>1095</v>
      </c>
      <c r="AQ11" s="206" t="s">
        <v>1096</v>
      </c>
      <c r="AR11" s="206" t="s">
        <v>1035</v>
      </c>
      <c r="AS11" s="206" t="s">
        <v>1097</v>
      </c>
      <c r="AT11" s="206">
        <v>82340</v>
      </c>
      <c r="AU11" s="206"/>
      <c r="AV11" s="213" t="s">
        <v>1098</v>
      </c>
      <c r="AW11" s="213" t="s">
        <v>1098</v>
      </c>
      <c r="AX11" s="211" t="s">
        <v>1099</v>
      </c>
      <c r="AY11" s="213" t="s">
        <v>1100</v>
      </c>
      <c r="AZ11" s="213" t="s">
        <v>1101</v>
      </c>
    </row>
    <row r="12" spans="1:52" s="71" customFormat="1" ht="48">
      <c r="A12" s="84" t="s">
        <v>289</v>
      </c>
      <c r="B12" s="125" t="s">
        <v>288</v>
      </c>
      <c r="C12" s="126">
        <v>232</v>
      </c>
      <c r="D12" s="128" t="s">
        <v>288</v>
      </c>
      <c r="E12" s="126">
        <v>800</v>
      </c>
      <c r="F12" s="121">
        <v>1</v>
      </c>
      <c r="G12" s="121" t="s">
        <v>235</v>
      </c>
      <c r="H12" s="121">
        <v>82290</v>
      </c>
      <c r="I12" s="117" t="s">
        <v>236</v>
      </c>
      <c r="J12" s="117" t="s">
        <v>237</v>
      </c>
      <c r="K12" s="117" t="s">
        <v>238</v>
      </c>
      <c r="L12" s="122" t="s">
        <v>239</v>
      </c>
      <c r="M12" s="116" t="s">
        <v>240</v>
      </c>
      <c r="N12" s="115"/>
      <c r="O12" s="116" t="s">
        <v>241</v>
      </c>
      <c r="P12" s="116" t="s">
        <v>242</v>
      </c>
      <c r="Q12" s="117" t="s">
        <v>265</v>
      </c>
      <c r="R12" s="117" t="s">
        <v>266</v>
      </c>
      <c r="S12" s="117" t="s">
        <v>267</v>
      </c>
      <c r="T12" s="117" t="s">
        <v>268</v>
      </c>
      <c r="U12" s="126" t="s">
        <v>3285</v>
      </c>
      <c r="V12" s="129" t="s">
        <v>257</v>
      </c>
      <c r="W12" s="130" t="s">
        <v>258</v>
      </c>
      <c r="X12" s="130" t="s">
        <v>259</v>
      </c>
      <c r="Y12" s="116" t="s">
        <v>251</v>
      </c>
      <c r="Z12" s="116" t="s">
        <v>251</v>
      </c>
      <c r="AA12" s="116" t="s">
        <v>251</v>
      </c>
      <c r="AB12" s="116" t="s">
        <v>252</v>
      </c>
      <c r="AC12" s="116" t="s">
        <v>12</v>
      </c>
      <c r="AD12" s="116" t="s">
        <v>253</v>
      </c>
      <c r="AE12" s="116" t="s">
        <v>254</v>
      </c>
      <c r="AF12" s="116" t="s">
        <v>83</v>
      </c>
      <c r="AG12" s="119" t="s">
        <v>83</v>
      </c>
      <c r="AH12" s="116" t="s">
        <v>83</v>
      </c>
      <c r="AI12" s="104"/>
      <c r="AJ12" s="104">
        <v>5</v>
      </c>
      <c r="AK12" s="104">
        <v>0</v>
      </c>
      <c r="AL12" s="104" t="s">
        <v>696</v>
      </c>
      <c r="AM12" s="100" t="s">
        <v>740</v>
      </c>
      <c r="AN12" s="99" t="s">
        <v>761</v>
      </c>
      <c r="AO12" s="99" t="s">
        <v>762</v>
      </c>
      <c r="AP12" s="206" t="s">
        <v>1102</v>
      </c>
      <c r="AQ12" s="206" t="s">
        <v>1103</v>
      </c>
      <c r="AR12" s="206" t="s">
        <v>1035</v>
      </c>
      <c r="AS12" s="206" t="s">
        <v>1104</v>
      </c>
      <c r="AT12" s="206">
        <v>82290</v>
      </c>
      <c r="AU12" s="206"/>
      <c r="AV12" s="213" t="s">
        <v>1105</v>
      </c>
      <c r="AW12" s="213" t="s">
        <v>1045</v>
      </c>
      <c r="AX12" s="223" t="s">
        <v>1106</v>
      </c>
      <c r="AY12" s="213" t="s">
        <v>1107</v>
      </c>
      <c r="AZ12" s="213" t="s">
        <v>1108</v>
      </c>
    </row>
    <row r="13" spans="1:52" s="71" customFormat="1" ht="72">
      <c r="A13" s="84" t="s">
        <v>469</v>
      </c>
      <c r="B13" s="125" t="s">
        <v>468</v>
      </c>
      <c r="C13" s="126">
        <v>232</v>
      </c>
      <c r="D13" s="128" t="s">
        <v>468</v>
      </c>
      <c r="E13" s="126">
        <v>413</v>
      </c>
      <c r="F13" s="121">
        <v>1</v>
      </c>
      <c r="G13" s="121" t="s">
        <v>235</v>
      </c>
      <c r="H13" s="121">
        <v>82100</v>
      </c>
      <c r="I13" s="117" t="s">
        <v>236</v>
      </c>
      <c r="J13" s="117" t="s">
        <v>237</v>
      </c>
      <c r="K13" s="117" t="s">
        <v>238</v>
      </c>
      <c r="L13" s="122" t="s">
        <v>239</v>
      </c>
      <c r="M13" s="116" t="s">
        <v>240</v>
      </c>
      <c r="N13" s="115"/>
      <c r="O13" s="116" t="s">
        <v>241</v>
      </c>
      <c r="P13" s="116" t="s">
        <v>242</v>
      </c>
      <c r="Q13" s="117" t="s">
        <v>265</v>
      </c>
      <c r="R13" s="117" t="s">
        <v>266</v>
      </c>
      <c r="S13" s="117" t="s">
        <v>267</v>
      </c>
      <c r="T13" s="117" t="s">
        <v>268</v>
      </c>
      <c r="U13" s="126" t="s">
        <v>3285</v>
      </c>
      <c r="V13" s="129" t="s">
        <v>257</v>
      </c>
      <c r="W13" s="130" t="s">
        <v>258</v>
      </c>
      <c r="X13" s="130" t="s">
        <v>259</v>
      </c>
      <c r="Y13" s="116" t="s">
        <v>251</v>
      </c>
      <c r="Z13" s="116" t="s">
        <v>251</v>
      </c>
      <c r="AA13" s="116" t="s">
        <v>251</v>
      </c>
      <c r="AB13" s="116" t="s">
        <v>252</v>
      </c>
      <c r="AC13" s="116" t="s">
        <v>269</v>
      </c>
      <c r="AD13" s="116" t="s">
        <v>270</v>
      </c>
      <c r="AE13" s="116" t="s">
        <v>271</v>
      </c>
      <c r="AF13" s="116" t="s">
        <v>295</v>
      </c>
      <c r="AG13" s="201" t="s">
        <v>296</v>
      </c>
      <c r="AH13" s="201" t="s">
        <v>297</v>
      </c>
      <c r="AI13" s="104"/>
      <c r="AJ13" s="104">
        <v>5</v>
      </c>
      <c r="AK13" s="104">
        <v>0</v>
      </c>
      <c r="AL13" s="104" t="s">
        <v>696</v>
      </c>
      <c r="AM13" s="100" t="s">
        <v>740</v>
      </c>
      <c r="AN13" s="99" t="s">
        <v>763</v>
      </c>
      <c r="AO13" s="99" t="s">
        <v>764</v>
      </c>
      <c r="AP13" s="206" t="s">
        <v>1109</v>
      </c>
      <c r="AQ13" s="206" t="s">
        <v>1110</v>
      </c>
      <c r="AR13" s="206" t="s">
        <v>1035</v>
      </c>
      <c r="AS13" s="206" t="s">
        <v>1111</v>
      </c>
      <c r="AT13" s="206">
        <v>82100</v>
      </c>
      <c r="AU13" s="206"/>
      <c r="AV13" s="213" t="s">
        <v>1112</v>
      </c>
      <c r="AW13" s="213" t="s">
        <v>1113</v>
      </c>
      <c r="AX13" s="211" t="s">
        <v>1114</v>
      </c>
      <c r="AY13" s="213" t="s">
        <v>1115</v>
      </c>
      <c r="AZ13" s="215" t="s">
        <v>1116</v>
      </c>
    </row>
    <row r="14" spans="1:52" s="72" customFormat="1" ht="14.4">
      <c r="A14" s="84" t="s">
        <v>291</v>
      </c>
      <c r="B14" s="125" t="s">
        <v>290</v>
      </c>
      <c r="C14" s="126">
        <v>232</v>
      </c>
      <c r="D14" s="128" t="s">
        <v>290</v>
      </c>
      <c r="E14" s="126">
        <v>3690</v>
      </c>
      <c r="F14" s="121">
        <v>1</v>
      </c>
      <c r="G14" s="121" t="s">
        <v>292</v>
      </c>
      <c r="H14" s="121">
        <v>82500</v>
      </c>
      <c r="I14" s="117" t="s">
        <v>293</v>
      </c>
      <c r="J14" s="117" t="s">
        <v>237</v>
      </c>
      <c r="K14" s="117" t="s">
        <v>238</v>
      </c>
      <c r="L14" s="122" t="s">
        <v>239</v>
      </c>
      <c r="M14" s="116" t="s">
        <v>294</v>
      </c>
      <c r="N14" s="115"/>
      <c r="O14" s="116" t="s">
        <v>241</v>
      </c>
      <c r="P14" s="116" t="s">
        <v>242</v>
      </c>
      <c r="Q14" s="117" t="s">
        <v>265</v>
      </c>
      <c r="R14" s="117" t="s">
        <v>266</v>
      </c>
      <c r="S14" s="117" t="s">
        <v>267</v>
      </c>
      <c r="T14" s="117" t="s">
        <v>268</v>
      </c>
      <c r="U14" s="126" t="s">
        <v>3285</v>
      </c>
      <c r="V14" s="129" t="s">
        <v>257</v>
      </c>
      <c r="W14" s="130" t="s">
        <v>258</v>
      </c>
      <c r="X14" s="130" t="s">
        <v>259</v>
      </c>
      <c r="Y14" s="116" t="s">
        <v>251</v>
      </c>
      <c r="Z14" s="116" t="s">
        <v>251</v>
      </c>
      <c r="AA14" s="116" t="s">
        <v>251</v>
      </c>
      <c r="AB14" s="116" t="s">
        <v>252</v>
      </c>
      <c r="AC14" s="116" t="s">
        <v>269</v>
      </c>
      <c r="AD14" s="116" t="s">
        <v>270</v>
      </c>
      <c r="AE14" s="116" t="s">
        <v>271</v>
      </c>
      <c r="AF14" s="116" t="s">
        <v>83</v>
      </c>
      <c r="AG14" s="119" t="s">
        <v>83</v>
      </c>
      <c r="AH14" s="116" t="s">
        <v>83</v>
      </c>
      <c r="AI14" s="104"/>
      <c r="AJ14" s="104">
        <v>5</v>
      </c>
      <c r="AK14" s="104">
        <v>5</v>
      </c>
      <c r="AL14" s="104" t="s">
        <v>698</v>
      </c>
      <c r="AM14" s="100" t="s">
        <v>740</v>
      </c>
      <c r="AN14" s="99" t="s">
        <v>765</v>
      </c>
      <c r="AO14" s="99" t="s">
        <v>766</v>
      </c>
      <c r="AP14" s="211" t="s">
        <v>1117</v>
      </c>
      <c r="AQ14" s="206" t="s">
        <v>1118</v>
      </c>
      <c r="AR14" s="206" t="s">
        <v>1035</v>
      </c>
      <c r="AS14" s="206" t="s">
        <v>1119</v>
      </c>
      <c r="AT14" s="206">
        <v>82500</v>
      </c>
      <c r="AU14" s="206"/>
      <c r="AV14" s="213" t="s">
        <v>1120</v>
      </c>
      <c r="AW14" s="213" t="s">
        <v>1121</v>
      </c>
      <c r="AX14" s="211" t="s">
        <v>295</v>
      </c>
      <c r="AY14" s="213" t="s">
        <v>1122</v>
      </c>
      <c r="AZ14" s="213" t="s">
        <v>1123</v>
      </c>
    </row>
    <row r="15" spans="1:52" s="72" customFormat="1" ht="14.4">
      <c r="A15" s="84" t="s">
        <v>299</v>
      </c>
      <c r="B15" s="125" t="s">
        <v>298</v>
      </c>
      <c r="C15" s="126">
        <v>232</v>
      </c>
      <c r="D15" s="128" t="s">
        <v>298</v>
      </c>
      <c r="E15" s="126">
        <v>173</v>
      </c>
      <c r="F15" s="121">
        <v>1</v>
      </c>
      <c r="G15" s="121" t="s">
        <v>235</v>
      </c>
      <c r="H15" s="121">
        <v>82600</v>
      </c>
      <c r="I15" s="117" t="s">
        <v>236</v>
      </c>
      <c r="J15" s="117" t="s">
        <v>237</v>
      </c>
      <c r="K15" s="117" t="s">
        <v>238</v>
      </c>
      <c r="L15" s="122" t="s">
        <v>239</v>
      </c>
      <c r="M15" s="116" t="s">
        <v>240</v>
      </c>
      <c r="N15" s="115"/>
      <c r="O15" s="116" t="s">
        <v>241</v>
      </c>
      <c r="P15" s="116" t="s">
        <v>242</v>
      </c>
      <c r="Q15" s="117" t="s">
        <v>265</v>
      </c>
      <c r="R15" s="117" t="s">
        <v>266</v>
      </c>
      <c r="S15" s="117" t="s">
        <v>267</v>
      </c>
      <c r="T15" s="117" t="s">
        <v>268</v>
      </c>
      <c r="U15" s="126" t="s">
        <v>3285</v>
      </c>
      <c r="V15" s="129" t="s">
        <v>257</v>
      </c>
      <c r="W15" s="130" t="s">
        <v>258</v>
      </c>
      <c r="X15" s="130" t="s">
        <v>259</v>
      </c>
      <c r="Y15" s="116" t="s">
        <v>251</v>
      </c>
      <c r="Z15" s="116" t="s">
        <v>251</v>
      </c>
      <c r="AA15" s="116" t="s">
        <v>251</v>
      </c>
      <c r="AB15" s="116" t="s">
        <v>252</v>
      </c>
      <c r="AC15" s="116" t="s">
        <v>269</v>
      </c>
      <c r="AD15" s="116" t="s">
        <v>270</v>
      </c>
      <c r="AE15" s="116" t="s">
        <v>271</v>
      </c>
      <c r="AF15" s="116" t="s">
        <v>83</v>
      </c>
      <c r="AG15" s="119" t="s">
        <v>83</v>
      </c>
      <c r="AH15" s="116" t="s">
        <v>83</v>
      </c>
      <c r="AI15" s="104"/>
      <c r="AJ15" s="104">
        <v>5</v>
      </c>
      <c r="AK15" s="104">
        <v>0</v>
      </c>
      <c r="AL15" s="104" t="s">
        <v>699</v>
      </c>
      <c r="AM15" s="100" t="s">
        <v>740</v>
      </c>
      <c r="AN15" s="99" t="s">
        <v>767</v>
      </c>
      <c r="AO15" s="99" t="s">
        <v>768</v>
      </c>
      <c r="AP15" s="206" t="s">
        <v>1124</v>
      </c>
      <c r="AQ15" s="206" t="s">
        <v>1125</v>
      </c>
      <c r="AR15" s="206" t="s">
        <v>1035</v>
      </c>
      <c r="AS15" s="206" t="s">
        <v>1126</v>
      </c>
      <c r="AT15" s="206">
        <v>82600</v>
      </c>
      <c r="AU15" s="206"/>
      <c r="AV15" s="213" t="s">
        <v>1127</v>
      </c>
      <c r="AW15" s="213" t="s">
        <v>1128</v>
      </c>
      <c r="AX15" s="211" t="s">
        <v>1129</v>
      </c>
      <c r="AY15" s="213" t="s">
        <v>1130</v>
      </c>
      <c r="AZ15" s="213" t="s">
        <v>1131</v>
      </c>
    </row>
    <row r="16" spans="1:52" s="71" customFormat="1" ht="24">
      <c r="A16" s="84" t="s">
        <v>301</v>
      </c>
      <c r="B16" s="125" t="s">
        <v>300</v>
      </c>
      <c r="C16" s="126">
        <v>232</v>
      </c>
      <c r="D16" s="128" t="s">
        <v>300</v>
      </c>
      <c r="E16" s="126">
        <v>61</v>
      </c>
      <c r="F16" s="121">
        <v>1</v>
      </c>
      <c r="G16" s="121" t="s">
        <v>235</v>
      </c>
      <c r="H16" s="121">
        <v>82500</v>
      </c>
      <c r="I16" s="117" t="s">
        <v>236</v>
      </c>
      <c r="J16" s="117" t="s">
        <v>237</v>
      </c>
      <c r="K16" s="117" t="s">
        <v>238</v>
      </c>
      <c r="L16" s="122" t="s">
        <v>239</v>
      </c>
      <c r="M16" s="116" t="s">
        <v>240</v>
      </c>
      <c r="N16" s="115"/>
      <c r="O16" s="116" t="s">
        <v>241</v>
      </c>
      <c r="P16" s="116" t="s">
        <v>242</v>
      </c>
      <c r="Q16" s="117" t="s">
        <v>282</v>
      </c>
      <c r="R16" s="115"/>
      <c r="S16" s="115"/>
      <c r="T16" s="135" t="s">
        <v>283</v>
      </c>
      <c r="U16" s="126" t="s">
        <v>3285</v>
      </c>
      <c r="V16" s="129" t="s">
        <v>257</v>
      </c>
      <c r="W16" s="130" t="s">
        <v>258</v>
      </c>
      <c r="X16" s="130" t="s">
        <v>259</v>
      </c>
      <c r="Y16" s="116" t="s">
        <v>251</v>
      </c>
      <c r="Z16" s="116" t="s">
        <v>251</v>
      </c>
      <c r="AA16" s="116" t="s">
        <v>251</v>
      </c>
      <c r="AB16" s="116" t="s">
        <v>252</v>
      </c>
      <c r="AC16" s="116" t="s">
        <v>12</v>
      </c>
      <c r="AD16" s="116" t="s">
        <v>253</v>
      </c>
      <c r="AE16" s="116" t="s">
        <v>254</v>
      </c>
      <c r="AF16" s="116" t="s">
        <v>83</v>
      </c>
      <c r="AG16" s="119" t="s">
        <v>83</v>
      </c>
      <c r="AH16" s="116" t="s">
        <v>83</v>
      </c>
      <c r="AI16" s="104"/>
      <c r="AJ16" s="104">
        <v>5</v>
      </c>
      <c r="AK16" s="104">
        <v>0</v>
      </c>
      <c r="AL16" s="104" t="s">
        <v>698</v>
      </c>
      <c r="AM16" s="100" t="s">
        <v>740</v>
      </c>
      <c r="AN16" s="99" t="s">
        <v>769</v>
      </c>
      <c r="AO16" s="99" t="s">
        <v>770</v>
      </c>
      <c r="AP16" s="206" t="s">
        <v>1132</v>
      </c>
      <c r="AQ16" s="206" t="s">
        <v>1133</v>
      </c>
      <c r="AR16" s="206" t="s">
        <v>1035</v>
      </c>
      <c r="AS16" s="206" t="s">
        <v>1134</v>
      </c>
      <c r="AT16" s="206">
        <v>82500</v>
      </c>
      <c r="AU16" s="206"/>
      <c r="AV16" s="213" t="s">
        <v>1135</v>
      </c>
      <c r="AW16" s="213" t="s">
        <v>1045</v>
      </c>
      <c r="AX16" s="211" t="s">
        <v>1136</v>
      </c>
      <c r="AY16" s="213" t="s">
        <v>1137</v>
      </c>
      <c r="AZ16" s="213" t="s">
        <v>1138</v>
      </c>
    </row>
    <row r="17" spans="1:52" s="71" customFormat="1" ht="72">
      <c r="A17" s="84" t="s">
        <v>303</v>
      </c>
      <c r="B17" s="125" t="s">
        <v>302</v>
      </c>
      <c r="C17" s="126">
        <v>232</v>
      </c>
      <c r="D17" s="128" t="s">
        <v>302</v>
      </c>
      <c r="E17" s="126">
        <v>205</v>
      </c>
      <c r="F17" s="121">
        <v>1</v>
      </c>
      <c r="G17" s="121" t="s">
        <v>235</v>
      </c>
      <c r="H17" s="121">
        <v>82150</v>
      </c>
      <c r="I17" s="117" t="s">
        <v>236</v>
      </c>
      <c r="J17" s="117" t="s">
        <v>237</v>
      </c>
      <c r="K17" s="117" t="s">
        <v>238</v>
      </c>
      <c r="L17" s="122" t="s">
        <v>239</v>
      </c>
      <c r="M17" s="116" t="s">
        <v>240</v>
      </c>
      <c r="N17" s="115"/>
      <c r="O17" s="116" t="s">
        <v>241</v>
      </c>
      <c r="P17" s="116" t="s">
        <v>242</v>
      </c>
      <c r="Q17" s="117" t="s">
        <v>243</v>
      </c>
      <c r="R17" s="117" t="s">
        <v>244</v>
      </c>
      <c r="S17" s="117" t="s">
        <v>245</v>
      </c>
      <c r="T17" s="117" t="s">
        <v>246</v>
      </c>
      <c r="U17" s="126" t="s">
        <v>3285</v>
      </c>
      <c r="V17" s="129" t="s">
        <v>257</v>
      </c>
      <c r="W17" s="130" t="s">
        <v>258</v>
      </c>
      <c r="X17" s="130" t="s">
        <v>259</v>
      </c>
      <c r="Y17" s="116" t="s">
        <v>251</v>
      </c>
      <c r="Z17" s="116" t="s">
        <v>251</v>
      </c>
      <c r="AA17" s="116" t="s">
        <v>251</v>
      </c>
      <c r="AB17" s="116" t="s">
        <v>252</v>
      </c>
      <c r="AC17" s="116" t="s">
        <v>269</v>
      </c>
      <c r="AD17" s="116" t="s">
        <v>270</v>
      </c>
      <c r="AE17" s="116" t="s">
        <v>271</v>
      </c>
      <c r="AF17" s="116" t="s">
        <v>83</v>
      </c>
      <c r="AG17" s="119" t="s">
        <v>83</v>
      </c>
      <c r="AH17" s="116" t="s">
        <v>83</v>
      </c>
      <c r="AI17" s="104"/>
      <c r="AJ17" s="104">
        <v>5</v>
      </c>
      <c r="AK17" s="104">
        <v>10</v>
      </c>
      <c r="AL17" s="104" t="s">
        <v>700</v>
      </c>
      <c r="AM17" s="100" t="s">
        <v>740</v>
      </c>
      <c r="AN17" s="99" t="s">
        <v>754</v>
      </c>
      <c r="AO17" s="99" t="s">
        <v>771</v>
      </c>
      <c r="AP17" s="206"/>
      <c r="AQ17" s="206" t="s">
        <v>1139</v>
      </c>
      <c r="AR17" s="206" t="s">
        <v>1035</v>
      </c>
      <c r="AS17" s="206" t="s">
        <v>1050</v>
      </c>
      <c r="AT17" s="206">
        <v>82150</v>
      </c>
      <c r="AU17" s="206"/>
      <c r="AV17" s="213" t="s">
        <v>1140</v>
      </c>
      <c r="AW17" s="213" t="s">
        <v>1140</v>
      </c>
      <c r="AX17" s="211" t="s">
        <v>1141</v>
      </c>
      <c r="AY17" s="213" t="s">
        <v>1142</v>
      </c>
      <c r="AZ17" s="213" t="s">
        <v>1143</v>
      </c>
    </row>
    <row r="18" spans="1:52" s="72" customFormat="1" ht="24">
      <c r="A18" s="84" t="s">
        <v>305</v>
      </c>
      <c r="B18" s="125" t="s">
        <v>304</v>
      </c>
      <c r="C18" s="126">
        <v>232</v>
      </c>
      <c r="D18" s="128" t="s">
        <v>304</v>
      </c>
      <c r="E18" s="126">
        <v>1111</v>
      </c>
      <c r="F18" s="121">
        <v>1</v>
      </c>
      <c r="G18" s="121" t="s">
        <v>235</v>
      </c>
      <c r="H18" s="121">
        <v>82170</v>
      </c>
      <c r="I18" s="117" t="s">
        <v>236</v>
      </c>
      <c r="J18" s="117" t="s">
        <v>237</v>
      </c>
      <c r="K18" s="117" t="s">
        <v>238</v>
      </c>
      <c r="L18" s="122" t="s">
        <v>239</v>
      </c>
      <c r="M18" s="116" t="s">
        <v>240</v>
      </c>
      <c r="N18" s="115"/>
      <c r="O18" s="116" t="s">
        <v>241</v>
      </c>
      <c r="P18" s="116" t="s">
        <v>242</v>
      </c>
      <c r="Q18" s="117" t="s">
        <v>243</v>
      </c>
      <c r="R18" s="117" t="s">
        <v>244</v>
      </c>
      <c r="S18" s="117" t="s">
        <v>245</v>
      </c>
      <c r="T18" s="117" t="s">
        <v>246</v>
      </c>
      <c r="U18" s="126" t="s">
        <v>3285</v>
      </c>
      <c r="V18" s="129" t="s">
        <v>257</v>
      </c>
      <c r="W18" s="130" t="s">
        <v>258</v>
      </c>
      <c r="X18" s="130" t="s">
        <v>259</v>
      </c>
      <c r="Y18" s="116" t="s">
        <v>251</v>
      </c>
      <c r="Z18" s="116" t="s">
        <v>251</v>
      </c>
      <c r="AA18" s="116" t="s">
        <v>251</v>
      </c>
      <c r="AB18" s="116" t="s">
        <v>252</v>
      </c>
      <c r="AC18" s="116" t="s">
        <v>260</v>
      </c>
      <c r="AD18" s="116" t="s">
        <v>261</v>
      </c>
      <c r="AE18" s="116" t="s">
        <v>262</v>
      </c>
      <c r="AF18" s="116" t="s">
        <v>83</v>
      </c>
      <c r="AG18" s="119" t="s">
        <v>83</v>
      </c>
      <c r="AH18" s="116" t="s">
        <v>83</v>
      </c>
      <c r="AI18" s="104"/>
      <c r="AJ18" s="104">
        <v>5</v>
      </c>
      <c r="AK18" s="104">
        <v>5</v>
      </c>
      <c r="AL18" s="104" t="s">
        <v>699</v>
      </c>
      <c r="AM18" s="100" t="s">
        <v>740</v>
      </c>
      <c r="AN18" s="99" t="s">
        <v>772</v>
      </c>
      <c r="AO18" s="99" t="s">
        <v>773</v>
      </c>
      <c r="AP18" s="206"/>
      <c r="AQ18" s="206" t="s">
        <v>1144</v>
      </c>
      <c r="AR18" s="206" t="s">
        <v>1035</v>
      </c>
      <c r="AS18" s="206" t="s">
        <v>1145</v>
      </c>
      <c r="AT18" s="206">
        <v>82170</v>
      </c>
      <c r="AU18" s="206"/>
      <c r="AV18" s="213" t="s">
        <v>1146</v>
      </c>
      <c r="AW18" s="213" t="s">
        <v>1147</v>
      </c>
      <c r="AX18" s="211" t="s">
        <v>1148</v>
      </c>
      <c r="AY18" s="213" t="s">
        <v>1149</v>
      </c>
      <c r="AZ18" s="213" t="s">
        <v>1150</v>
      </c>
    </row>
    <row r="19" spans="1:52" s="71" customFormat="1" ht="48">
      <c r="A19" s="84" t="s">
        <v>307</v>
      </c>
      <c r="B19" s="125" t="s">
        <v>306</v>
      </c>
      <c r="C19" s="126">
        <v>232</v>
      </c>
      <c r="D19" s="128" t="s">
        <v>306</v>
      </c>
      <c r="E19" s="126">
        <v>765</v>
      </c>
      <c r="F19" s="121">
        <v>1</v>
      </c>
      <c r="G19" s="121" t="s">
        <v>235</v>
      </c>
      <c r="H19" s="121">
        <v>82800</v>
      </c>
      <c r="I19" s="117" t="s">
        <v>236</v>
      </c>
      <c r="J19" s="117" t="s">
        <v>237</v>
      </c>
      <c r="K19" s="117" t="s">
        <v>238</v>
      </c>
      <c r="L19" s="122" t="s">
        <v>239</v>
      </c>
      <c r="M19" s="116" t="s">
        <v>240</v>
      </c>
      <c r="N19" s="115"/>
      <c r="O19" s="116" t="s">
        <v>241</v>
      </c>
      <c r="P19" s="116" t="s">
        <v>242</v>
      </c>
      <c r="Q19" s="117" t="s">
        <v>282</v>
      </c>
      <c r="R19" s="115"/>
      <c r="S19" s="115"/>
      <c r="T19" s="135" t="s">
        <v>283</v>
      </c>
      <c r="U19" s="126" t="s">
        <v>3285</v>
      </c>
      <c r="V19" s="129" t="s">
        <v>257</v>
      </c>
      <c r="W19" s="130" t="s">
        <v>258</v>
      </c>
      <c r="X19" s="130" t="s">
        <v>259</v>
      </c>
      <c r="Y19" s="116" t="s">
        <v>251</v>
      </c>
      <c r="Z19" s="116" t="s">
        <v>251</v>
      </c>
      <c r="AA19" s="116" t="s">
        <v>251</v>
      </c>
      <c r="AB19" s="116" t="s">
        <v>252</v>
      </c>
      <c r="AC19" s="116" t="s">
        <v>12</v>
      </c>
      <c r="AD19" s="116" t="s">
        <v>253</v>
      </c>
      <c r="AE19" s="116" t="s">
        <v>254</v>
      </c>
      <c r="AF19" s="116" t="s">
        <v>83</v>
      </c>
      <c r="AG19" s="119" t="s">
        <v>83</v>
      </c>
      <c r="AH19" s="116" t="s">
        <v>83</v>
      </c>
      <c r="AI19" s="104"/>
      <c r="AJ19" s="104">
        <v>5</v>
      </c>
      <c r="AK19" s="104">
        <v>5</v>
      </c>
      <c r="AL19" s="104" t="s">
        <v>697</v>
      </c>
      <c r="AM19" s="100" t="s">
        <v>740</v>
      </c>
      <c r="AN19" s="99" t="s">
        <v>774</v>
      </c>
      <c r="AO19" s="99" t="s">
        <v>775</v>
      </c>
      <c r="AP19" s="206" t="s">
        <v>1151</v>
      </c>
      <c r="AQ19" s="206" t="s">
        <v>1152</v>
      </c>
      <c r="AR19" s="206" t="s">
        <v>1035</v>
      </c>
      <c r="AS19" s="206" t="s">
        <v>1153</v>
      </c>
      <c r="AT19" s="206">
        <v>82800</v>
      </c>
      <c r="AU19" s="206"/>
      <c r="AV19" s="213" t="s">
        <v>1154</v>
      </c>
      <c r="AW19" s="213" t="s">
        <v>1154</v>
      </c>
      <c r="AX19" s="211" t="s">
        <v>1155</v>
      </c>
      <c r="AY19" s="213" t="s">
        <v>1156</v>
      </c>
      <c r="AZ19" s="213" t="s">
        <v>1157</v>
      </c>
    </row>
    <row r="20" spans="1:52" s="72" customFormat="1" ht="48">
      <c r="A20" s="84" t="s">
        <v>309</v>
      </c>
      <c r="B20" s="125" t="s">
        <v>308</v>
      </c>
      <c r="C20" s="126">
        <v>232</v>
      </c>
      <c r="D20" s="128" t="s">
        <v>308</v>
      </c>
      <c r="E20" s="126">
        <v>575</v>
      </c>
      <c r="F20" s="121">
        <v>1</v>
      </c>
      <c r="G20" s="121" t="s">
        <v>235</v>
      </c>
      <c r="H20" s="121">
        <v>82200</v>
      </c>
      <c r="I20" s="117" t="s">
        <v>236</v>
      </c>
      <c r="J20" s="117" t="s">
        <v>237</v>
      </c>
      <c r="K20" s="117" t="s">
        <v>238</v>
      </c>
      <c r="L20" s="122" t="s">
        <v>239</v>
      </c>
      <c r="M20" s="116" t="s">
        <v>240</v>
      </c>
      <c r="N20" s="115"/>
      <c r="O20" s="116" t="s">
        <v>241</v>
      </c>
      <c r="P20" s="116" t="s">
        <v>242</v>
      </c>
      <c r="Q20" s="117" t="s">
        <v>265</v>
      </c>
      <c r="R20" s="117" t="s">
        <v>266</v>
      </c>
      <c r="S20" s="117" t="s">
        <v>267</v>
      </c>
      <c r="T20" s="117" t="s">
        <v>268</v>
      </c>
      <c r="U20" s="126" t="s">
        <v>3285</v>
      </c>
      <c r="V20" s="129" t="s">
        <v>257</v>
      </c>
      <c r="W20" s="130" t="s">
        <v>258</v>
      </c>
      <c r="X20" s="130" t="s">
        <v>259</v>
      </c>
      <c r="Y20" s="116" t="s">
        <v>251</v>
      </c>
      <c r="Z20" s="116" t="s">
        <v>251</v>
      </c>
      <c r="AA20" s="116" t="s">
        <v>251</v>
      </c>
      <c r="AB20" s="116" t="s">
        <v>252</v>
      </c>
      <c r="AC20" s="116" t="s">
        <v>269</v>
      </c>
      <c r="AD20" s="116" t="s">
        <v>270</v>
      </c>
      <c r="AE20" s="116" t="s">
        <v>271</v>
      </c>
      <c r="AF20" s="116" t="s">
        <v>83</v>
      </c>
      <c r="AG20" s="119" t="s">
        <v>83</v>
      </c>
      <c r="AH20" s="116" t="s">
        <v>83</v>
      </c>
      <c r="AI20" s="104"/>
      <c r="AJ20" s="104">
        <v>5</v>
      </c>
      <c r="AK20" s="104">
        <v>5</v>
      </c>
      <c r="AL20" s="104" t="s">
        <v>696</v>
      </c>
      <c r="AM20" s="100" t="s">
        <v>743</v>
      </c>
      <c r="AN20" s="99" t="s">
        <v>776</v>
      </c>
      <c r="AO20" s="99" t="s">
        <v>777</v>
      </c>
      <c r="AP20" s="206" t="s">
        <v>1158</v>
      </c>
      <c r="AQ20" s="206" t="s">
        <v>1159</v>
      </c>
      <c r="AR20" s="206" t="s">
        <v>1035</v>
      </c>
      <c r="AS20" s="206" t="s">
        <v>1050</v>
      </c>
      <c r="AT20" s="206">
        <v>82200</v>
      </c>
      <c r="AU20" s="206"/>
      <c r="AV20" s="213" t="s">
        <v>1160</v>
      </c>
      <c r="AW20" s="213" t="s">
        <v>1160</v>
      </c>
      <c r="AX20" s="211" t="s">
        <v>1161</v>
      </c>
      <c r="AY20" s="213" t="s">
        <v>1162</v>
      </c>
      <c r="AZ20" s="213" t="s">
        <v>1163</v>
      </c>
    </row>
    <row r="21" spans="1:52" s="71" customFormat="1" ht="84">
      <c r="A21" s="84" t="s">
        <v>311</v>
      </c>
      <c r="B21" s="125" t="s">
        <v>310</v>
      </c>
      <c r="C21" s="126">
        <v>232</v>
      </c>
      <c r="D21" s="128" t="s">
        <v>310</v>
      </c>
      <c r="E21" s="126">
        <v>531</v>
      </c>
      <c r="F21" s="121">
        <v>1</v>
      </c>
      <c r="G21" s="121" t="s">
        <v>235</v>
      </c>
      <c r="H21" s="121">
        <v>82600</v>
      </c>
      <c r="I21" s="117" t="s">
        <v>236</v>
      </c>
      <c r="J21" s="117" t="s">
        <v>237</v>
      </c>
      <c r="K21" s="117" t="s">
        <v>238</v>
      </c>
      <c r="L21" s="122" t="s">
        <v>239</v>
      </c>
      <c r="M21" s="116" t="s">
        <v>240</v>
      </c>
      <c r="N21" s="115"/>
      <c r="O21" s="116" t="s">
        <v>241</v>
      </c>
      <c r="P21" s="116" t="s">
        <v>242</v>
      </c>
      <c r="Q21" s="117" t="s">
        <v>282</v>
      </c>
      <c r="R21" s="115"/>
      <c r="S21" s="115"/>
      <c r="T21" s="135" t="s">
        <v>283</v>
      </c>
      <c r="U21" s="126" t="s">
        <v>3285</v>
      </c>
      <c r="V21" s="129" t="s">
        <v>257</v>
      </c>
      <c r="W21" s="130" t="s">
        <v>258</v>
      </c>
      <c r="X21" s="130" t="s">
        <v>259</v>
      </c>
      <c r="Y21" s="116" t="s">
        <v>251</v>
      </c>
      <c r="Z21" s="116" t="s">
        <v>251</v>
      </c>
      <c r="AA21" s="116" t="s">
        <v>251</v>
      </c>
      <c r="AB21" s="116" t="s">
        <v>252</v>
      </c>
      <c r="AC21" s="116" t="s">
        <v>12</v>
      </c>
      <c r="AD21" s="116" t="s">
        <v>253</v>
      </c>
      <c r="AE21" s="116" t="s">
        <v>254</v>
      </c>
      <c r="AF21" s="116" t="s">
        <v>83</v>
      </c>
      <c r="AG21" s="119" t="s">
        <v>83</v>
      </c>
      <c r="AH21" s="116" t="s">
        <v>83</v>
      </c>
      <c r="AI21" s="104"/>
      <c r="AJ21" s="104">
        <v>5</v>
      </c>
      <c r="AK21" s="104">
        <v>5</v>
      </c>
      <c r="AL21" s="104" t="s">
        <v>699</v>
      </c>
      <c r="AM21" s="100" t="s">
        <v>740</v>
      </c>
      <c r="AN21" s="99" t="s">
        <v>778</v>
      </c>
      <c r="AO21" s="99" t="s">
        <v>779</v>
      </c>
      <c r="AP21" s="206"/>
      <c r="AQ21" s="206" t="s">
        <v>1164</v>
      </c>
      <c r="AR21" s="206" t="s">
        <v>1035</v>
      </c>
      <c r="AS21" s="206" t="s">
        <v>1165</v>
      </c>
      <c r="AT21" s="206">
        <v>82600</v>
      </c>
      <c r="AU21" s="206"/>
      <c r="AV21" s="213" t="s">
        <v>1166</v>
      </c>
      <c r="AW21" s="213" t="s">
        <v>1166</v>
      </c>
      <c r="AX21" s="211" t="s">
        <v>1167</v>
      </c>
      <c r="AY21" s="213" t="s">
        <v>1168</v>
      </c>
      <c r="AZ21" s="213" t="s">
        <v>1169</v>
      </c>
    </row>
    <row r="22" spans="1:52" s="72" customFormat="1" ht="84">
      <c r="A22" s="84" t="s">
        <v>313</v>
      </c>
      <c r="B22" s="125" t="s">
        <v>312</v>
      </c>
      <c r="C22" s="126">
        <v>232</v>
      </c>
      <c r="D22" s="128" t="s">
        <v>312</v>
      </c>
      <c r="E22" s="126">
        <v>210</v>
      </c>
      <c r="F22" s="121">
        <v>1</v>
      </c>
      <c r="G22" s="121" t="s">
        <v>235</v>
      </c>
      <c r="H22" s="121">
        <v>82110</v>
      </c>
      <c r="I22" s="117" t="s">
        <v>236</v>
      </c>
      <c r="J22" s="117" t="s">
        <v>237</v>
      </c>
      <c r="K22" s="117" t="s">
        <v>238</v>
      </c>
      <c r="L22" s="122" t="s">
        <v>239</v>
      </c>
      <c r="M22" s="116" t="s">
        <v>240</v>
      </c>
      <c r="N22" s="115"/>
      <c r="O22" s="116" t="s">
        <v>241</v>
      </c>
      <c r="P22" s="116" t="s">
        <v>242</v>
      </c>
      <c r="Q22" s="117" t="s">
        <v>265</v>
      </c>
      <c r="R22" s="117" t="s">
        <v>266</v>
      </c>
      <c r="S22" s="117" t="s">
        <v>267</v>
      </c>
      <c r="T22" s="117" t="s">
        <v>268</v>
      </c>
      <c r="U22" s="126" t="s">
        <v>3285</v>
      </c>
      <c r="V22" s="129" t="s">
        <v>257</v>
      </c>
      <c r="W22" s="130" t="s">
        <v>258</v>
      </c>
      <c r="X22" s="130" t="s">
        <v>259</v>
      </c>
      <c r="Y22" s="116" t="s">
        <v>251</v>
      </c>
      <c r="Z22" s="116" t="s">
        <v>251</v>
      </c>
      <c r="AA22" s="116" t="s">
        <v>251</v>
      </c>
      <c r="AB22" s="116" t="s">
        <v>252</v>
      </c>
      <c r="AC22" s="116" t="s">
        <v>269</v>
      </c>
      <c r="AD22" s="116" t="s">
        <v>270</v>
      </c>
      <c r="AE22" s="116" t="s">
        <v>271</v>
      </c>
      <c r="AF22" s="116" t="s">
        <v>83</v>
      </c>
      <c r="AG22" s="119" t="s">
        <v>83</v>
      </c>
      <c r="AH22" s="116" t="s">
        <v>83</v>
      </c>
      <c r="AI22" s="104"/>
      <c r="AJ22" s="104">
        <v>5</v>
      </c>
      <c r="AK22" s="104">
        <v>10</v>
      </c>
      <c r="AL22" s="104" t="s">
        <v>700</v>
      </c>
      <c r="AM22" s="100" t="s">
        <v>740</v>
      </c>
      <c r="AN22" s="99" t="s">
        <v>780</v>
      </c>
      <c r="AO22" s="99" t="s">
        <v>781</v>
      </c>
      <c r="AP22" s="206"/>
      <c r="AQ22" s="206" t="s">
        <v>1170</v>
      </c>
      <c r="AR22" s="206" t="s">
        <v>1035</v>
      </c>
      <c r="AS22" s="206" t="s">
        <v>1050</v>
      </c>
      <c r="AT22" s="206">
        <v>82110</v>
      </c>
      <c r="AU22" s="206"/>
      <c r="AV22" s="213" t="s">
        <v>1171</v>
      </c>
      <c r="AW22" s="213" t="s">
        <v>1171</v>
      </c>
      <c r="AX22" s="211" t="s">
        <v>1172</v>
      </c>
      <c r="AY22" s="213" t="s">
        <v>1173</v>
      </c>
      <c r="AZ22" s="213" t="s">
        <v>1174</v>
      </c>
    </row>
    <row r="23" spans="1:52" s="72" customFormat="1" ht="60">
      <c r="A23" s="84" t="s">
        <v>315</v>
      </c>
      <c r="B23" s="125" t="s">
        <v>314</v>
      </c>
      <c r="C23" s="126">
        <v>232</v>
      </c>
      <c r="D23" s="128" t="s">
        <v>314</v>
      </c>
      <c r="E23" s="126">
        <v>556</v>
      </c>
      <c r="F23" s="121">
        <v>1</v>
      </c>
      <c r="G23" s="121" t="s">
        <v>235</v>
      </c>
      <c r="H23" s="121">
        <v>82700</v>
      </c>
      <c r="I23" s="117" t="s">
        <v>236</v>
      </c>
      <c r="J23" s="117" t="s">
        <v>237</v>
      </c>
      <c r="K23" s="117" t="s">
        <v>238</v>
      </c>
      <c r="L23" s="122" t="s">
        <v>239</v>
      </c>
      <c r="M23" s="116" t="s">
        <v>240</v>
      </c>
      <c r="N23" s="115"/>
      <c r="O23" s="116" t="s">
        <v>241</v>
      </c>
      <c r="P23" s="116" t="s">
        <v>242</v>
      </c>
      <c r="Q23" s="117" t="s">
        <v>243</v>
      </c>
      <c r="R23" s="117" t="s">
        <v>244</v>
      </c>
      <c r="S23" s="117" t="s">
        <v>245</v>
      </c>
      <c r="T23" s="117" t="s">
        <v>246</v>
      </c>
      <c r="U23" s="126" t="s">
        <v>247</v>
      </c>
      <c r="V23" s="137" t="s">
        <v>248</v>
      </c>
      <c r="W23" s="130" t="s">
        <v>249</v>
      </c>
      <c r="X23" s="130" t="s">
        <v>250</v>
      </c>
      <c r="Y23" s="116" t="s">
        <v>251</v>
      </c>
      <c r="Z23" s="116" t="s">
        <v>251</v>
      </c>
      <c r="AA23" s="116" t="s">
        <v>251</v>
      </c>
      <c r="AB23" s="116" t="s">
        <v>252</v>
      </c>
      <c r="AC23" s="116" t="s">
        <v>269</v>
      </c>
      <c r="AD23" s="116" t="s">
        <v>270</v>
      </c>
      <c r="AE23" s="116" t="s">
        <v>271</v>
      </c>
      <c r="AF23" s="116" t="s">
        <v>83</v>
      </c>
      <c r="AG23" s="119" t="s">
        <v>83</v>
      </c>
      <c r="AH23" s="116" t="s">
        <v>83</v>
      </c>
      <c r="AI23" s="104"/>
      <c r="AJ23" s="104">
        <v>5</v>
      </c>
      <c r="AK23" s="104">
        <v>0</v>
      </c>
      <c r="AL23" s="104" t="s">
        <v>699</v>
      </c>
      <c r="AM23" s="100" t="s">
        <v>740</v>
      </c>
      <c r="AN23" s="99" t="s">
        <v>782</v>
      </c>
      <c r="AO23" s="99" t="s">
        <v>783</v>
      </c>
      <c r="AP23" s="206" t="s">
        <v>1175</v>
      </c>
      <c r="AQ23" s="206" t="s">
        <v>1176</v>
      </c>
      <c r="AR23" s="206" t="s">
        <v>1035</v>
      </c>
      <c r="AS23" s="206" t="s">
        <v>1177</v>
      </c>
      <c r="AT23" s="206">
        <v>82700</v>
      </c>
      <c r="AU23" s="206"/>
      <c r="AV23" s="213" t="s">
        <v>1178</v>
      </c>
      <c r="AW23" s="213" t="s">
        <v>1179</v>
      </c>
      <c r="AX23" s="211" t="s">
        <v>1180</v>
      </c>
      <c r="AY23" s="213" t="s">
        <v>1181</v>
      </c>
      <c r="AZ23" s="213" t="s">
        <v>1182</v>
      </c>
    </row>
    <row r="24" spans="1:52" s="71" customFormat="1" ht="14.4">
      <c r="A24" s="84" t="s">
        <v>317</v>
      </c>
      <c r="B24" s="125" t="s">
        <v>316</v>
      </c>
      <c r="C24" s="126">
        <v>232</v>
      </c>
      <c r="D24" s="128" t="s">
        <v>316</v>
      </c>
      <c r="E24" s="126">
        <v>3407</v>
      </c>
      <c r="F24" s="121">
        <v>1</v>
      </c>
      <c r="G24" s="121" t="s">
        <v>235</v>
      </c>
      <c r="H24" s="121">
        <v>82710</v>
      </c>
      <c r="I24" s="117" t="s">
        <v>236</v>
      </c>
      <c r="J24" s="117" t="s">
        <v>237</v>
      </c>
      <c r="K24" s="117" t="s">
        <v>238</v>
      </c>
      <c r="L24" s="122" t="s">
        <v>239</v>
      </c>
      <c r="M24" s="116" t="s">
        <v>240</v>
      </c>
      <c r="N24" s="115"/>
      <c r="O24" s="116" t="s">
        <v>241</v>
      </c>
      <c r="P24" s="116" t="s">
        <v>242</v>
      </c>
      <c r="Q24" s="117" t="s">
        <v>243</v>
      </c>
      <c r="R24" s="117" t="s">
        <v>244</v>
      </c>
      <c r="S24" s="117" t="s">
        <v>245</v>
      </c>
      <c r="T24" s="117" t="s">
        <v>246</v>
      </c>
      <c r="U24" s="126" t="s">
        <v>3285</v>
      </c>
      <c r="V24" s="129" t="s">
        <v>257</v>
      </c>
      <c r="W24" s="130" t="s">
        <v>258</v>
      </c>
      <c r="X24" s="130" t="s">
        <v>259</v>
      </c>
      <c r="Y24" s="116" t="s">
        <v>251</v>
      </c>
      <c r="Z24" s="116" t="s">
        <v>251</v>
      </c>
      <c r="AA24" s="116" t="s">
        <v>251</v>
      </c>
      <c r="AB24" s="116" t="s">
        <v>252</v>
      </c>
      <c r="AC24" s="116" t="s">
        <v>260</v>
      </c>
      <c r="AD24" s="116" t="s">
        <v>261</v>
      </c>
      <c r="AE24" s="116" t="s">
        <v>262</v>
      </c>
      <c r="AF24" s="116" t="s">
        <v>83</v>
      </c>
      <c r="AG24" s="119" t="s">
        <v>83</v>
      </c>
      <c r="AH24" s="116" t="s">
        <v>83</v>
      </c>
      <c r="AI24" s="104"/>
      <c r="AJ24" s="104">
        <v>5</v>
      </c>
      <c r="AK24" s="104">
        <v>0</v>
      </c>
      <c r="AL24" s="104" t="s">
        <v>701</v>
      </c>
      <c r="AM24" s="100" t="s">
        <v>740</v>
      </c>
      <c r="AN24" s="99" t="s">
        <v>785</v>
      </c>
      <c r="AO24" s="99" t="s">
        <v>786</v>
      </c>
      <c r="AP24" s="206" t="s">
        <v>1183</v>
      </c>
      <c r="AQ24" s="206" t="s">
        <v>1184</v>
      </c>
      <c r="AR24" s="206" t="s">
        <v>1035</v>
      </c>
      <c r="AS24" s="206" t="s">
        <v>1185</v>
      </c>
      <c r="AT24" s="206">
        <v>82710</v>
      </c>
      <c r="AU24" s="206"/>
      <c r="AV24" s="213" t="s">
        <v>1186</v>
      </c>
      <c r="AW24" s="213" t="s">
        <v>1187</v>
      </c>
      <c r="AX24" s="211" t="s">
        <v>1188</v>
      </c>
      <c r="AY24" s="213"/>
      <c r="AZ24" s="213"/>
    </row>
    <row r="25" spans="1:52" s="72" customFormat="1" ht="36">
      <c r="A25" s="84" t="s">
        <v>319</v>
      </c>
      <c r="B25" s="125" t="s">
        <v>318</v>
      </c>
      <c r="C25" s="126">
        <v>232</v>
      </c>
      <c r="D25" s="128" t="s">
        <v>318</v>
      </c>
      <c r="E25" s="126">
        <v>561</v>
      </c>
      <c r="F25" s="121">
        <v>1</v>
      </c>
      <c r="G25" s="121" t="s">
        <v>235</v>
      </c>
      <c r="H25" s="121">
        <v>82800</v>
      </c>
      <c r="I25" s="117" t="s">
        <v>236</v>
      </c>
      <c r="J25" s="117" t="s">
        <v>237</v>
      </c>
      <c r="K25" s="117" t="s">
        <v>238</v>
      </c>
      <c r="L25" s="122" t="s">
        <v>239</v>
      </c>
      <c r="M25" s="116" t="s">
        <v>240</v>
      </c>
      <c r="N25" s="115"/>
      <c r="O25" s="116" t="s">
        <v>241</v>
      </c>
      <c r="P25" s="116" t="s">
        <v>242</v>
      </c>
      <c r="Q25" s="117" t="s">
        <v>243</v>
      </c>
      <c r="R25" s="117" t="s">
        <v>244</v>
      </c>
      <c r="S25" s="117" t="s">
        <v>245</v>
      </c>
      <c r="T25" s="117" t="s">
        <v>246</v>
      </c>
      <c r="U25" s="126" t="s">
        <v>3285</v>
      </c>
      <c r="V25" s="129" t="s">
        <v>257</v>
      </c>
      <c r="W25" s="130" t="s">
        <v>258</v>
      </c>
      <c r="X25" s="130" t="s">
        <v>259</v>
      </c>
      <c r="Y25" s="116" t="s">
        <v>251</v>
      </c>
      <c r="Z25" s="116" t="s">
        <v>251</v>
      </c>
      <c r="AA25" s="116" t="s">
        <v>251</v>
      </c>
      <c r="AB25" s="116" t="s">
        <v>252</v>
      </c>
      <c r="AC25" s="116" t="s">
        <v>269</v>
      </c>
      <c r="AD25" s="116" t="s">
        <v>270</v>
      </c>
      <c r="AE25" s="116" t="s">
        <v>271</v>
      </c>
      <c r="AF25" s="116" t="s">
        <v>83</v>
      </c>
      <c r="AG25" s="119" t="s">
        <v>83</v>
      </c>
      <c r="AH25" s="116" t="s">
        <v>83</v>
      </c>
      <c r="AI25" s="104"/>
      <c r="AJ25" s="104">
        <v>5</v>
      </c>
      <c r="AK25" s="104">
        <v>10</v>
      </c>
      <c r="AL25" s="104" t="s">
        <v>697</v>
      </c>
      <c r="AM25" s="100" t="s">
        <v>740</v>
      </c>
      <c r="AN25" s="99" t="s">
        <v>787</v>
      </c>
      <c r="AO25" s="99" t="s">
        <v>788</v>
      </c>
      <c r="AP25" s="206" t="s">
        <v>1189</v>
      </c>
      <c r="AQ25" s="206" t="s">
        <v>1190</v>
      </c>
      <c r="AR25" s="206" t="s">
        <v>1035</v>
      </c>
      <c r="AS25" s="206" t="s">
        <v>1191</v>
      </c>
      <c r="AT25" s="206">
        <v>82800</v>
      </c>
      <c r="AU25" s="206"/>
      <c r="AV25" s="213" t="s">
        <v>1192</v>
      </c>
      <c r="AW25" s="213" t="s">
        <v>1193</v>
      </c>
      <c r="AX25" s="225" t="s">
        <v>1194</v>
      </c>
      <c r="AY25" s="213" t="s">
        <v>1195</v>
      </c>
      <c r="AZ25" s="213" t="s">
        <v>1196</v>
      </c>
    </row>
    <row r="26" spans="1:52" s="71" customFormat="1" ht="38.25" customHeight="1">
      <c r="A26" s="84" t="s">
        <v>321</v>
      </c>
      <c r="B26" s="125" t="s">
        <v>320</v>
      </c>
      <c r="C26" s="126">
        <v>232</v>
      </c>
      <c r="D26" s="128" t="s">
        <v>320</v>
      </c>
      <c r="E26" s="126">
        <v>870</v>
      </c>
      <c r="F26" s="121">
        <v>1</v>
      </c>
      <c r="G26" s="121" t="s">
        <v>235</v>
      </c>
      <c r="H26" s="121">
        <v>82370</v>
      </c>
      <c r="I26" s="117" t="s">
        <v>236</v>
      </c>
      <c r="J26" s="117" t="s">
        <v>237</v>
      </c>
      <c r="K26" s="117" t="s">
        <v>238</v>
      </c>
      <c r="L26" s="122" t="s">
        <v>239</v>
      </c>
      <c r="M26" s="116" t="s">
        <v>240</v>
      </c>
      <c r="N26" s="115"/>
      <c r="O26" s="116" t="s">
        <v>241</v>
      </c>
      <c r="P26" s="116" t="s">
        <v>242</v>
      </c>
      <c r="Q26" s="117" t="s">
        <v>243</v>
      </c>
      <c r="R26" s="117" t="s">
        <v>244</v>
      </c>
      <c r="S26" s="117" t="s">
        <v>245</v>
      </c>
      <c r="T26" s="117" t="s">
        <v>246</v>
      </c>
      <c r="U26" s="126" t="s">
        <v>3285</v>
      </c>
      <c r="V26" s="129" t="s">
        <v>257</v>
      </c>
      <c r="W26" s="130" t="s">
        <v>258</v>
      </c>
      <c r="X26" s="130" t="s">
        <v>259</v>
      </c>
      <c r="Y26" s="116" t="s">
        <v>251</v>
      </c>
      <c r="Z26" s="116" t="s">
        <v>251</v>
      </c>
      <c r="AA26" s="116" t="s">
        <v>251</v>
      </c>
      <c r="AB26" s="116" t="s">
        <v>252</v>
      </c>
      <c r="AC26" s="116" t="s">
        <v>269</v>
      </c>
      <c r="AD26" s="116" t="s">
        <v>270</v>
      </c>
      <c r="AE26" s="116" t="s">
        <v>271</v>
      </c>
      <c r="AF26" s="116" t="s">
        <v>83</v>
      </c>
      <c r="AG26" s="119" t="s">
        <v>83</v>
      </c>
      <c r="AH26" s="116" t="s">
        <v>83</v>
      </c>
      <c r="AI26" s="104"/>
      <c r="AJ26" s="104">
        <v>5</v>
      </c>
      <c r="AK26" s="104">
        <v>0</v>
      </c>
      <c r="AL26" s="104" t="s">
        <v>701</v>
      </c>
      <c r="AM26" s="100" t="s">
        <v>743</v>
      </c>
      <c r="AN26" s="99" t="s">
        <v>789</v>
      </c>
      <c r="AO26" s="99" t="s">
        <v>790</v>
      </c>
      <c r="AP26" s="206" t="s">
        <v>1197</v>
      </c>
      <c r="AQ26" s="206" t="s">
        <v>1198</v>
      </c>
      <c r="AR26" s="206" t="s">
        <v>1035</v>
      </c>
      <c r="AS26" s="206" t="s">
        <v>1199</v>
      </c>
      <c r="AT26" s="206">
        <v>82370</v>
      </c>
      <c r="AU26" s="206"/>
      <c r="AV26" s="213" t="s">
        <v>1200</v>
      </c>
      <c r="AW26" s="213" t="s">
        <v>1201</v>
      </c>
      <c r="AX26" s="211" t="s">
        <v>1202</v>
      </c>
      <c r="AY26" s="213" t="s">
        <v>1203</v>
      </c>
      <c r="AZ26" s="213" t="s">
        <v>1204</v>
      </c>
    </row>
    <row r="27" spans="1:52" s="71" customFormat="1" ht="24">
      <c r="A27" s="84" t="s">
        <v>323</v>
      </c>
      <c r="B27" s="125" t="s">
        <v>322</v>
      </c>
      <c r="C27" s="126">
        <v>232</v>
      </c>
      <c r="D27" s="128" t="s">
        <v>322</v>
      </c>
      <c r="E27" s="126">
        <v>633</v>
      </c>
      <c r="F27" s="121">
        <v>1</v>
      </c>
      <c r="G27" s="121" t="s">
        <v>235</v>
      </c>
      <c r="H27" s="121">
        <v>82170</v>
      </c>
      <c r="I27" s="117" t="s">
        <v>236</v>
      </c>
      <c r="J27" s="117" t="s">
        <v>237</v>
      </c>
      <c r="K27" s="117" t="s">
        <v>238</v>
      </c>
      <c r="L27" s="122" t="s">
        <v>239</v>
      </c>
      <c r="M27" s="116" t="s">
        <v>240</v>
      </c>
      <c r="N27" s="115"/>
      <c r="O27" s="117" t="s">
        <v>241</v>
      </c>
      <c r="P27" s="117" t="s">
        <v>242</v>
      </c>
      <c r="Q27" s="117" t="s">
        <v>243</v>
      </c>
      <c r="R27" s="117" t="s">
        <v>244</v>
      </c>
      <c r="S27" s="117" t="s">
        <v>245</v>
      </c>
      <c r="T27" s="117" t="s">
        <v>246</v>
      </c>
      <c r="U27" s="126" t="s">
        <v>3285</v>
      </c>
      <c r="V27" s="129" t="s">
        <v>257</v>
      </c>
      <c r="W27" s="196" t="s">
        <v>258</v>
      </c>
      <c r="X27" s="196" t="s">
        <v>259</v>
      </c>
      <c r="Y27" s="116" t="s">
        <v>251</v>
      </c>
      <c r="Z27" s="116" t="s">
        <v>251</v>
      </c>
      <c r="AA27" s="116" t="s">
        <v>251</v>
      </c>
      <c r="AB27" s="116" t="s">
        <v>252</v>
      </c>
      <c r="AC27" s="116" t="s">
        <v>260</v>
      </c>
      <c r="AD27" s="116" t="s">
        <v>261</v>
      </c>
      <c r="AE27" s="116" t="s">
        <v>262</v>
      </c>
      <c r="AF27" s="116" t="s">
        <v>83</v>
      </c>
      <c r="AG27" s="119" t="s">
        <v>83</v>
      </c>
      <c r="AH27" s="116" t="s">
        <v>83</v>
      </c>
      <c r="AI27" s="104"/>
      <c r="AJ27" s="104">
        <v>5</v>
      </c>
      <c r="AK27" s="104">
        <v>0</v>
      </c>
      <c r="AL27" s="104" t="s">
        <v>699</v>
      </c>
      <c r="AM27" s="100" t="s">
        <v>740</v>
      </c>
      <c r="AN27" s="99" t="s">
        <v>791</v>
      </c>
      <c r="AO27" s="99" t="s">
        <v>768</v>
      </c>
      <c r="AP27" s="206" t="s">
        <v>1205</v>
      </c>
      <c r="AQ27" s="206"/>
      <c r="AR27" s="206" t="s">
        <v>1035</v>
      </c>
      <c r="AS27" s="206" t="s">
        <v>1206</v>
      </c>
      <c r="AT27" s="206">
        <v>82170</v>
      </c>
      <c r="AU27" s="206"/>
      <c r="AV27" s="213" t="s">
        <v>1207</v>
      </c>
      <c r="AW27" s="213" t="s">
        <v>1208</v>
      </c>
      <c r="AX27" s="217" t="s">
        <v>1209</v>
      </c>
      <c r="AY27" s="213" t="s">
        <v>1210</v>
      </c>
      <c r="AZ27" s="213" t="s">
        <v>1211</v>
      </c>
    </row>
    <row r="28" spans="1:52" s="71" customFormat="1" ht="14.4">
      <c r="A28" s="83" t="s">
        <v>325</v>
      </c>
      <c r="B28" s="194" t="s">
        <v>324</v>
      </c>
      <c r="C28" s="136">
        <v>232</v>
      </c>
      <c r="D28" s="195" t="s">
        <v>324</v>
      </c>
      <c r="E28" s="136">
        <v>222</v>
      </c>
      <c r="F28" s="118">
        <v>1</v>
      </c>
      <c r="G28" s="118" t="s">
        <v>235</v>
      </c>
      <c r="H28" s="118">
        <v>82160</v>
      </c>
      <c r="I28" s="117" t="s">
        <v>236</v>
      </c>
      <c r="J28" s="117" t="s">
        <v>237</v>
      </c>
      <c r="K28" s="117" t="s">
        <v>238</v>
      </c>
      <c r="L28" s="117" t="s">
        <v>239</v>
      </c>
      <c r="M28" s="117" t="s">
        <v>240</v>
      </c>
      <c r="N28" s="115"/>
      <c r="O28" s="116" t="s">
        <v>241</v>
      </c>
      <c r="P28" s="116" t="s">
        <v>242</v>
      </c>
      <c r="Q28" s="117" t="s">
        <v>265</v>
      </c>
      <c r="R28" s="117" t="s">
        <v>266</v>
      </c>
      <c r="S28" s="117" t="s">
        <v>267</v>
      </c>
      <c r="T28" s="117" t="s">
        <v>268</v>
      </c>
      <c r="U28" s="126" t="s">
        <v>3285</v>
      </c>
      <c r="V28" s="129" t="s">
        <v>257</v>
      </c>
      <c r="W28" s="130" t="s">
        <v>258</v>
      </c>
      <c r="X28" s="130" t="s">
        <v>259</v>
      </c>
      <c r="Y28" s="116" t="s">
        <v>251</v>
      </c>
      <c r="Z28" s="116" t="s">
        <v>251</v>
      </c>
      <c r="AA28" s="116" t="s">
        <v>251</v>
      </c>
      <c r="AB28" s="116" t="s">
        <v>252</v>
      </c>
      <c r="AC28" s="116" t="s">
        <v>269</v>
      </c>
      <c r="AD28" s="116" t="s">
        <v>270</v>
      </c>
      <c r="AE28" s="116" t="s">
        <v>271</v>
      </c>
      <c r="AF28" s="116" t="s">
        <v>83</v>
      </c>
      <c r="AG28" s="119" t="s">
        <v>83</v>
      </c>
      <c r="AH28" s="116" t="s">
        <v>83</v>
      </c>
      <c r="AI28" s="104"/>
      <c r="AJ28" s="104">
        <v>5</v>
      </c>
      <c r="AK28" s="104">
        <v>5</v>
      </c>
      <c r="AL28" s="104" t="s">
        <v>697</v>
      </c>
      <c r="AM28" s="100" t="s">
        <v>740</v>
      </c>
      <c r="AN28" s="99" t="s">
        <v>792</v>
      </c>
      <c r="AO28" s="99" t="s">
        <v>793</v>
      </c>
      <c r="AP28" s="206" t="s">
        <v>1212</v>
      </c>
      <c r="AQ28" s="206" t="s">
        <v>1213</v>
      </c>
      <c r="AR28" s="206" t="s">
        <v>1035</v>
      </c>
      <c r="AS28" s="206" t="s">
        <v>1165</v>
      </c>
      <c r="AT28" s="206">
        <v>82160</v>
      </c>
      <c r="AU28" s="206"/>
      <c r="AV28" s="213" t="s">
        <v>1214</v>
      </c>
      <c r="AW28" s="213" t="s">
        <v>1215</v>
      </c>
      <c r="AX28" s="211" t="s">
        <v>1216</v>
      </c>
      <c r="AY28" s="213"/>
      <c r="AZ28" s="213"/>
    </row>
    <row r="29" spans="1:52" s="72" customFormat="1" ht="72">
      <c r="A29" s="84" t="s">
        <v>327</v>
      </c>
      <c r="B29" s="125" t="s">
        <v>326</v>
      </c>
      <c r="C29" s="126">
        <v>232</v>
      </c>
      <c r="D29" s="128" t="s">
        <v>326</v>
      </c>
      <c r="E29" s="126">
        <v>389</v>
      </c>
      <c r="F29" s="121">
        <v>1</v>
      </c>
      <c r="G29" s="121" t="s">
        <v>235</v>
      </c>
      <c r="H29" s="121">
        <v>82100</v>
      </c>
      <c r="I29" s="117" t="s">
        <v>236</v>
      </c>
      <c r="J29" s="117" t="s">
        <v>237</v>
      </c>
      <c r="K29" s="117" t="s">
        <v>238</v>
      </c>
      <c r="L29" s="122" t="s">
        <v>239</v>
      </c>
      <c r="M29" s="116" t="s">
        <v>240</v>
      </c>
      <c r="N29" s="115"/>
      <c r="O29" s="116" t="s">
        <v>241</v>
      </c>
      <c r="P29" s="116" t="s">
        <v>242</v>
      </c>
      <c r="Q29" s="117" t="s">
        <v>265</v>
      </c>
      <c r="R29" s="117" t="s">
        <v>266</v>
      </c>
      <c r="S29" s="117" t="s">
        <v>267</v>
      </c>
      <c r="T29" s="117" t="s">
        <v>268</v>
      </c>
      <c r="U29" s="126" t="s">
        <v>3285</v>
      </c>
      <c r="V29" s="129" t="s">
        <v>257</v>
      </c>
      <c r="W29" s="130" t="s">
        <v>258</v>
      </c>
      <c r="X29" s="130" t="s">
        <v>259</v>
      </c>
      <c r="Y29" s="116" t="s">
        <v>251</v>
      </c>
      <c r="Z29" s="116" t="s">
        <v>251</v>
      </c>
      <c r="AA29" s="116" t="s">
        <v>251</v>
      </c>
      <c r="AB29" s="116" t="s">
        <v>252</v>
      </c>
      <c r="AC29" s="116" t="s">
        <v>269</v>
      </c>
      <c r="AD29" s="116" t="s">
        <v>270</v>
      </c>
      <c r="AE29" s="116" t="s">
        <v>271</v>
      </c>
      <c r="AF29" s="116" t="s">
        <v>83</v>
      </c>
      <c r="AG29" s="119" t="s">
        <v>83</v>
      </c>
      <c r="AH29" s="116" t="s">
        <v>83</v>
      </c>
      <c r="AI29" s="104"/>
      <c r="AJ29" s="104">
        <v>5</v>
      </c>
      <c r="AK29" s="104">
        <v>0</v>
      </c>
      <c r="AL29" s="104" t="s">
        <v>698</v>
      </c>
      <c r="AM29" s="100" t="s">
        <v>740</v>
      </c>
      <c r="AN29" s="99" t="s">
        <v>761</v>
      </c>
      <c r="AO29" s="99" t="s">
        <v>794</v>
      </c>
      <c r="AP29" s="206" t="s">
        <v>1217</v>
      </c>
      <c r="AQ29" s="206" t="s">
        <v>1218</v>
      </c>
      <c r="AR29" s="206" t="s">
        <v>1035</v>
      </c>
      <c r="AS29" s="206" t="s">
        <v>1219</v>
      </c>
      <c r="AT29" s="206">
        <v>82100</v>
      </c>
      <c r="AU29" s="206"/>
      <c r="AV29" s="213" t="s">
        <v>1220</v>
      </c>
      <c r="AW29" s="213" t="s">
        <v>1221</v>
      </c>
      <c r="AX29" s="211" t="s">
        <v>1222</v>
      </c>
      <c r="AY29" s="213" t="s">
        <v>1223</v>
      </c>
      <c r="AZ29" s="213" t="s">
        <v>1224</v>
      </c>
    </row>
    <row r="30" spans="1:52" s="71" customFormat="1" ht="84">
      <c r="A30" s="84" t="s">
        <v>329</v>
      </c>
      <c r="B30" s="125" t="s">
        <v>328</v>
      </c>
      <c r="C30" s="126">
        <v>232</v>
      </c>
      <c r="D30" s="128" t="s">
        <v>328</v>
      </c>
      <c r="E30" s="126">
        <v>818</v>
      </c>
      <c r="F30" s="121">
        <v>1</v>
      </c>
      <c r="G30" s="121" t="s">
        <v>235</v>
      </c>
      <c r="H30" s="121">
        <v>82210</v>
      </c>
      <c r="I30" s="117" t="s">
        <v>236</v>
      </c>
      <c r="J30" s="117" t="s">
        <v>237</v>
      </c>
      <c r="K30" s="117" t="s">
        <v>238</v>
      </c>
      <c r="L30" s="122" t="s">
        <v>239</v>
      </c>
      <c r="M30" s="116" t="s">
        <v>240</v>
      </c>
      <c r="N30" s="115"/>
      <c r="O30" s="116" t="s">
        <v>241</v>
      </c>
      <c r="P30" s="116" t="s">
        <v>242</v>
      </c>
      <c r="Q30" s="117" t="s">
        <v>282</v>
      </c>
      <c r="R30" s="115"/>
      <c r="S30" s="115"/>
      <c r="T30" s="135" t="s">
        <v>283</v>
      </c>
      <c r="U30" s="126" t="s">
        <v>247</v>
      </c>
      <c r="V30" s="137" t="s">
        <v>248</v>
      </c>
      <c r="W30" s="130" t="s">
        <v>249</v>
      </c>
      <c r="X30" s="130" t="s">
        <v>250</v>
      </c>
      <c r="Y30" s="116" t="s">
        <v>251</v>
      </c>
      <c r="Z30" s="116" t="s">
        <v>251</v>
      </c>
      <c r="AA30" s="116" t="s">
        <v>251</v>
      </c>
      <c r="AB30" s="116" t="s">
        <v>252</v>
      </c>
      <c r="AC30" s="116" t="s">
        <v>12</v>
      </c>
      <c r="AD30" s="116" t="s">
        <v>253</v>
      </c>
      <c r="AE30" s="116" t="s">
        <v>254</v>
      </c>
      <c r="AF30" s="116" t="s">
        <v>83</v>
      </c>
      <c r="AG30" s="119" t="s">
        <v>83</v>
      </c>
      <c r="AH30" s="116" t="s">
        <v>83</v>
      </c>
      <c r="AI30" s="104"/>
      <c r="AJ30" s="104">
        <v>5</v>
      </c>
      <c r="AK30" s="104">
        <v>0</v>
      </c>
      <c r="AL30" s="104" t="s">
        <v>698</v>
      </c>
      <c r="AM30" s="100" t="s">
        <v>740</v>
      </c>
      <c r="AN30" s="99" t="s">
        <v>784</v>
      </c>
      <c r="AO30" s="99" t="s">
        <v>795</v>
      </c>
      <c r="AP30" s="206"/>
      <c r="AQ30" s="206" t="s">
        <v>1225</v>
      </c>
      <c r="AR30" s="206" t="s">
        <v>1035</v>
      </c>
      <c r="AS30" s="206" t="s">
        <v>1226</v>
      </c>
      <c r="AT30" s="206">
        <v>82210</v>
      </c>
      <c r="AU30" s="206"/>
      <c r="AV30" s="213" t="s">
        <v>1227</v>
      </c>
      <c r="AW30" s="213" t="s">
        <v>1228</v>
      </c>
      <c r="AX30" s="211" t="s">
        <v>1229</v>
      </c>
      <c r="AY30" s="213" t="s">
        <v>1230</v>
      </c>
      <c r="AZ30" s="213" t="s">
        <v>1231</v>
      </c>
    </row>
    <row r="31" spans="1:52" s="71" customFormat="1" ht="31.8">
      <c r="A31" s="84" t="s">
        <v>331</v>
      </c>
      <c r="B31" s="125" t="s">
        <v>330</v>
      </c>
      <c r="C31" s="126">
        <v>232</v>
      </c>
      <c r="D31" s="128" t="s">
        <v>330</v>
      </c>
      <c r="E31" s="126">
        <v>515</v>
      </c>
      <c r="F31" s="121">
        <v>1</v>
      </c>
      <c r="G31" s="121" t="s">
        <v>235</v>
      </c>
      <c r="H31" s="121">
        <v>82400</v>
      </c>
      <c r="I31" s="117" t="s">
        <v>236</v>
      </c>
      <c r="J31" s="117" t="s">
        <v>237</v>
      </c>
      <c r="K31" s="117" t="s">
        <v>238</v>
      </c>
      <c r="L31" s="122" t="s">
        <v>239</v>
      </c>
      <c r="M31" s="116" t="s">
        <v>240</v>
      </c>
      <c r="N31" s="115"/>
      <c r="O31" s="116" t="s">
        <v>241</v>
      </c>
      <c r="P31" s="116" t="s">
        <v>242</v>
      </c>
      <c r="Q31" s="117" t="s">
        <v>265</v>
      </c>
      <c r="R31" s="117" t="s">
        <v>266</v>
      </c>
      <c r="S31" s="117" t="s">
        <v>267</v>
      </c>
      <c r="T31" s="117" t="s">
        <v>268</v>
      </c>
      <c r="U31" s="126" t="s">
        <v>3285</v>
      </c>
      <c r="V31" s="129" t="s">
        <v>257</v>
      </c>
      <c r="W31" s="130" t="s">
        <v>258</v>
      </c>
      <c r="X31" s="130" t="s">
        <v>259</v>
      </c>
      <c r="Y31" s="116" t="s">
        <v>251</v>
      </c>
      <c r="Z31" s="116" t="s">
        <v>251</v>
      </c>
      <c r="AA31" s="116" t="s">
        <v>251</v>
      </c>
      <c r="AB31" s="116" t="s">
        <v>252</v>
      </c>
      <c r="AC31" s="116" t="s">
        <v>12</v>
      </c>
      <c r="AD31" s="116" t="s">
        <v>253</v>
      </c>
      <c r="AE31" s="116" t="s">
        <v>254</v>
      </c>
      <c r="AF31" s="116" t="s">
        <v>334</v>
      </c>
      <c r="AG31" s="119" t="s">
        <v>335</v>
      </c>
      <c r="AH31" s="119" t="s">
        <v>336</v>
      </c>
      <c r="AI31" s="104"/>
      <c r="AJ31" s="104">
        <v>5</v>
      </c>
      <c r="AK31" s="104">
        <v>5</v>
      </c>
      <c r="AL31" s="104" t="s">
        <v>700</v>
      </c>
      <c r="AM31" s="100" t="s">
        <v>743</v>
      </c>
      <c r="AN31" s="99" t="s">
        <v>796</v>
      </c>
      <c r="AO31" s="99" t="s">
        <v>797</v>
      </c>
      <c r="AP31" s="206" t="s">
        <v>1232</v>
      </c>
      <c r="AQ31" s="206" t="s">
        <v>1233</v>
      </c>
      <c r="AR31" s="206" t="s">
        <v>1035</v>
      </c>
      <c r="AS31" s="206" t="s">
        <v>1234</v>
      </c>
      <c r="AT31" s="206">
        <v>82400</v>
      </c>
      <c r="AU31" s="206"/>
      <c r="AV31" s="213" t="s">
        <v>1235</v>
      </c>
      <c r="AW31" s="213" t="s">
        <v>1236</v>
      </c>
      <c r="AX31" s="211" t="s">
        <v>1237</v>
      </c>
      <c r="AY31" s="213" t="s">
        <v>1238</v>
      </c>
      <c r="AZ31" s="213" t="s">
        <v>1239</v>
      </c>
    </row>
    <row r="32" spans="1:52" s="71" customFormat="1" ht="48">
      <c r="A32" s="84" t="s">
        <v>333</v>
      </c>
      <c r="B32" s="125" t="s">
        <v>332</v>
      </c>
      <c r="C32" s="126">
        <v>232</v>
      </c>
      <c r="D32" s="128" t="s">
        <v>332</v>
      </c>
      <c r="E32" s="126">
        <v>11330</v>
      </c>
      <c r="F32" s="121">
        <v>2</v>
      </c>
      <c r="G32" s="121" t="s">
        <v>292</v>
      </c>
      <c r="H32" s="121">
        <v>82100</v>
      </c>
      <c r="I32" s="117" t="s">
        <v>293</v>
      </c>
      <c r="J32" s="117" t="s">
        <v>237</v>
      </c>
      <c r="K32" s="117" t="s">
        <v>238</v>
      </c>
      <c r="L32" s="122" t="s">
        <v>239</v>
      </c>
      <c r="M32" s="116" t="s">
        <v>294</v>
      </c>
      <c r="N32" s="115"/>
      <c r="O32" s="116" t="s">
        <v>241</v>
      </c>
      <c r="P32" s="116" t="s">
        <v>242</v>
      </c>
      <c r="Q32" s="117" t="s">
        <v>265</v>
      </c>
      <c r="R32" s="117" t="s">
        <v>266</v>
      </c>
      <c r="S32" s="117" t="s">
        <v>267</v>
      </c>
      <c r="T32" s="117" t="s">
        <v>268</v>
      </c>
      <c r="U32" s="126" t="s">
        <v>3285</v>
      </c>
      <c r="V32" s="129" t="s">
        <v>257</v>
      </c>
      <c r="W32" s="130" t="s">
        <v>258</v>
      </c>
      <c r="X32" s="130" t="s">
        <v>259</v>
      </c>
      <c r="Y32" s="116" t="s">
        <v>251</v>
      </c>
      <c r="Z32" s="116" t="s">
        <v>251</v>
      </c>
      <c r="AA32" s="116" t="s">
        <v>251</v>
      </c>
      <c r="AB32" s="116" t="s">
        <v>252</v>
      </c>
      <c r="AC32" s="116" t="s">
        <v>269</v>
      </c>
      <c r="AD32" s="116" t="s">
        <v>270</v>
      </c>
      <c r="AE32" s="116" t="s">
        <v>271</v>
      </c>
      <c r="AF32" s="116" t="s">
        <v>83</v>
      </c>
      <c r="AG32" s="119" t="s">
        <v>83</v>
      </c>
      <c r="AH32" s="116" t="s">
        <v>83</v>
      </c>
      <c r="AI32" s="104"/>
      <c r="AJ32" s="104">
        <v>5</v>
      </c>
      <c r="AK32" s="104">
        <v>5</v>
      </c>
      <c r="AL32" s="104" t="s">
        <v>696</v>
      </c>
      <c r="AM32" s="100" t="s">
        <v>740</v>
      </c>
      <c r="AN32" s="99" t="s">
        <v>798</v>
      </c>
      <c r="AO32" s="99" t="s">
        <v>799</v>
      </c>
      <c r="AP32" s="206" t="s">
        <v>1240</v>
      </c>
      <c r="AQ32" s="206"/>
      <c r="AR32" s="206" t="s">
        <v>1241</v>
      </c>
      <c r="AS32" s="206" t="s">
        <v>1242</v>
      </c>
      <c r="AT32" s="206">
        <v>82100</v>
      </c>
      <c r="AU32" s="206"/>
      <c r="AV32" s="213" t="s">
        <v>1243</v>
      </c>
      <c r="AW32" s="213" t="s">
        <v>1244</v>
      </c>
      <c r="AX32" s="226" t="s">
        <v>1245</v>
      </c>
      <c r="AY32" s="206" t="s">
        <v>1246</v>
      </c>
      <c r="AZ32" s="213" t="s">
        <v>1247</v>
      </c>
    </row>
    <row r="33" spans="1:52" s="72" customFormat="1" ht="24">
      <c r="A33" s="84" t="s">
        <v>338</v>
      </c>
      <c r="B33" s="125" t="s">
        <v>337</v>
      </c>
      <c r="C33" s="126">
        <v>232</v>
      </c>
      <c r="D33" s="128" t="s">
        <v>337</v>
      </c>
      <c r="E33" s="126">
        <v>131</v>
      </c>
      <c r="F33" s="121">
        <v>1</v>
      </c>
      <c r="G33" s="121" t="s">
        <v>235</v>
      </c>
      <c r="H33" s="121">
        <v>82120</v>
      </c>
      <c r="I33" s="117" t="s">
        <v>236</v>
      </c>
      <c r="J33" s="117" t="s">
        <v>237</v>
      </c>
      <c r="K33" s="117" t="s">
        <v>238</v>
      </c>
      <c r="L33" s="122" t="s">
        <v>239</v>
      </c>
      <c r="M33" s="116" t="s">
        <v>240</v>
      </c>
      <c r="N33" s="115"/>
      <c r="O33" s="116" t="s">
        <v>241</v>
      </c>
      <c r="P33" s="116" t="s">
        <v>242</v>
      </c>
      <c r="Q33" s="117" t="s">
        <v>265</v>
      </c>
      <c r="R33" s="117" t="s">
        <v>266</v>
      </c>
      <c r="S33" s="117" t="s">
        <v>267</v>
      </c>
      <c r="T33" s="117" t="s">
        <v>268</v>
      </c>
      <c r="U33" s="126" t="s">
        <v>3285</v>
      </c>
      <c r="V33" s="129" t="s">
        <v>257</v>
      </c>
      <c r="W33" s="130" t="s">
        <v>258</v>
      </c>
      <c r="X33" s="130" t="s">
        <v>259</v>
      </c>
      <c r="Y33" s="116" t="s">
        <v>251</v>
      </c>
      <c r="Z33" s="116" t="s">
        <v>251</v>
      </c>
      <c r="AA33" s="116" t="s">
        <v>251</v>
      </c>
      <c r="AB33" s="116" t="s">
        <v>252</v>
      </c>
      <c r="AC33" s="116" t="s">
        <v>269</v>
      </c>
      <c r="AD33" s="116" t="s">
        <v>270</v>
      </c>
      <c r="AE33" s="116" t="s">
        <v>271</v>
      </c>
      <c r="AF33" s="116" t="s">
        <v>83</v>
      </c>
      <c r="AG33" s="119" t="s">
        <v>83</v>
      </c>
      <c r="AH33" s="116" t="s">
        <v>83</v>
      </c>
      <c r="AI33" s="104"/>
      <c r="AJ33" s="104">
        <v>5</v>
      </c>
      <c r="AK33" s="104">
        <v>0</v>
      </c>
      <c r="AL33" s="104" t="s">
        <v>698</v>
      </c>
      <c r="AM33" s="100" t="s">
        <v>740</v>
      </c>
      <c r="AN33" s="99" t="s">
        <v>769</v>
      </c>
      <c r="AO33" s="99" t="s">
        <v>800</v>
      </c>
      <c r="AP33" s="206" t="s">
        <v>1248</v>
      </c>
      <c r="AQ33" s="206" t="s">
        <v>1249</v>
      </c>
      <c r="AR33" s="206" t="s">
        <v>1035</v>
      </c>
      <c r="AS33" s="206" t="s">
        <v>1250</v>
      </c>
      <c r="AT33" s="206">
        <v>82120</v>
      </c>
      <c r="AU33" s="207"/>
      <c r="AV33" s="213" t="s">
        <v>1251</v>
      </c>
      <c r="AW33" s="213" t="s">
        <v>1045</v>
      </c>
      <c r="AX33" s="206"/>
      <c r="AY33" s="213" t="s">
        <v>1252</v>
      </c>
      <c r="AZ33" s="213" t="s">
        <v>1253</v>
      </c>
    </row>
    <row r="34" spans="1:52" s="72" customFormat="1" ht="72">
      <c r="A34" s="84" t="s">
        <v>340</v>
      </c>
      <c r="B34" s="125" t="s">
        <v>339</v>
      </c>
      <c r="C34" s="126">
        <v>232</v>
      </c>
      <c r="D34" s="128" t="s">
        <v>339</v>
      </c>
      <c r="E34" s="126">
        <v>263</v>
      </c>
      <c r="F34" s="121">
        <v>1</v>
      </c>
      <c r="G34" s="121" t="s">
        <v>235</v>
      </c>
      <c r="H34" s="121">
        <v>82210</v>
      </c>
      <c r="I34" s="117" t="s">
        <v>236</v>
      </c>
      <c r="J34" s="117" t="s">
        <v>237</v>
      </c>
      <c r="K34" s="117" t="s">
        <v>238</v>
      </c>
      <c r="L34" s="122" t="s">
        <v>239</v>
      </c>
      <c r="M34" s="116" t="s">
        <v>240</v>
      </c>
      <c r="N34" s="115"/>
      <c r="O34" s="116" t="s">
        <v>241</v>
      </c>
      <c r="P34" s="116" t="s">
        <v>242</v>
      </c>
      <c r="Q34" s="117" t="s">
        <v>243</v>
      </c>
      <c r="R34" s="117" t="s">
        <v>244</v>
      </c>
      <c r="S34" s="117" t="s">
        <v>245</v>
      </c>
      <c r="T34" s="117" t="s">
        <v>246</v>
      </c>
      <c r="U34" s="126" t="s">
        <v>247</v>
      </c>
      <c r="V34" s="137" t="s">
        <v>248</v>
      </c>
      <c r="W34" s="130" t="s">
        <v>249</v>
      </c>
      <c r="X34" s="130" t="s">
        <v>250</v>
      </c>
      <c r="Y34" s="116" t="s">
        <v>251</v>
      </c>
      <c r="Z34" s="116" t="s">
        <v>251</v>
      </c>
      <c r="AA34" s="116" t="s">
        <v>251</v>
      </c>
      <c r="AB34" s="116" t="s">
        <v>252</v>
      </c>
      <c r="AC34" s="116" t="s">
        <v>260</v>
      </c>
      <c r="AD34" s="116" t="s">
        <v>261</v>
      </c>
      <c r="AE34" s="116" t="s">
        <v>262</v>
      </c>
      <c r="AF34" s="116" t="s">
        <v>343</v>
      </c>
      <c r="AG34" s="119" t="s">
        <v>344</v>
      </c>
      <c r="AH34" s="119" t="s">
        <v>345</v>
      </c>
      <c r="AI34" s="104"/>
      <c r="AJ34" s="104">
        <v>5</v>
      </c>
      <c r="AK34" s="104">
        <v>0</v>
      </c>
      <c r="AL34" s="104" t="s">
        <v>698</v>
      </c>
      <c r="AM34" s="100" t="s">
        <v>743</v>
      </c>
      <c r="AN34" s="99" t="s">
        <v>801</v>
      </c>
      <c r="AO34" s="99" t="s">
        <v>802</v>
      </c>
      <c r="AP34" s="206" t="s">
        <v>1254</v>
      </c>
      <c r="AQ34" s="206" t="s">
        <v>1255</v>
      </c>
      <c r="AR34" s="206" t="s">
        <v>1035</v>
      </c>
      <c r="AS34" s="206" t="s">
        <v>1050</v>
      </c>
      <c r="AT34" s="206">
        <v>82210</v>
      </c>
      <c r="AU34" s="206"/>
      <c r="AV34" s="213" t="s">
        <v>1256</v>
      </c>
      <c r="AW34" s="213" t="s">
        <v>1256</v>
      </c>
      <c r="AX34" s="211" t="s">
        <v>1257</v>
      </c>
      <c r="AY34" s="213" t="s">
        <v>1258</v>
      </c>
      <c r="AZ34" s="213" t="s">
        <v>1259</v>
      </c>
    </row>
    <row r="35" spans="1:52" s="71" customFormat="1" ht="14.4">
      <c r="A35" s="84" t="s">
        <v>463</v>
      </c>
      <c r="B35" s="125" t="s">
        <v>462</v>
      </c>
      <c r="C35" s="126">
        <v>232</v>
      </c>
      <c r="D35" s="128" t="s">
        <v>462</v>
      </c>
      <c r="E35" s="126">
        <v>127</v>
      </c>
      <c r="F35" s="121">
        <v>1</v>
      </c>
      <c r="G35" s="121" t="s">
        <v>235</v>
      </c>
      <c r="H35" s="121">
        <v>82500</v>
      </c>
      <c r="I35" s="117" t="s">
        <v>236</v>
      </c>
      <c r="J35" s="117" t="s">
        <v>237</v>
      </c>
      <c r="K35" s="117" t="s">
        <v>238</v>
      </c>
      <c r="L35" s="122" t="s">
        <v>239</v>
      </c>
      <c r="M35" s="116" t="s">
        <v>240</v>
      </c>
      <c r="N35" s="115"/>
      <c r="O35" s="116" t="s">
        <v>241</v>
      </c>
      <c r="P35" s="116" t="s">
        <v>242</v>
      </c>
      <c r="Q35" s="117" t="s">
        <v>243</v>
      </c>
      <c r="R35" s="117" t="s">
        <v>244</v>
      </c>
      <c r="S35" s="117" t="s">
        <v>245</v>
      </c>
      <c r="T35" s="117" t="s">
        <v>246</v>
      </c>
      <c r="U35" s="126" t="s">
        <v>3285</v>
      </c>
      <c r="V35" s="129" t="s">
        <v>257</v>
      </c>
      <c r="W35" s="130" t="s">
        <v>258</v>
      </c>
      <c r="X35" s="130" t="s">
        <v>259</v>
      </c>
      <c r="Y35" s="116" t="s">
        <v>251</v>
      </c>
      <c r="Z35" s="116" t="s">
        <v>251</v>
      </c>
      <c r="AA35" s="116" t="s">
        <v>251</v>
      </c>
      <c r="AB35" s="116" t="s">
        <v>252</v>
      </c>
      <c r="AC35" s="116" t="s">
        <v>260</v>
      </c>
      <c r="AD35" s="116" t="s">
        <v>261</v>
      </c>
      <c r="AE35" s="116" t="s">
        <v>262</v>
      </c>
      <c r="AF35" s="116" t="s">
        <v>83</v>
      </c>
      <c r="AG35" s="119" t="s">
        <v>83</v>
      </c>
      <c r="AH35" s="116" t="s">
        <v>83</v>
      </c>
      <c r="AI35" s="104"/>
      <c r="AJ35" s="104">
        <v>5</v>
      </c>
      <c r="AK35" s="104">
        <v>0</v>
      </c>
      <c r="AL35" s="104" t="s">
        <v>698</v>
      </c>
      <c r="AM35" s="100" t="s">
        <v>740</v>
      </c>
      <c r="AN35" s="99" t="s">
        <v>778</v>
      </c>
      <c r="AO35" s="99" t="s">
        <v>803</v>
      </c>
      <c r="AP35" s="206" t="s">
        <v>1260</v>
      </c>
      <c r="AQ35" s="206" t="s">
        <v>1261</v>
      </c>
      <c r="AR35" s="206" t="s">
        <v>1035</v>
      </c>
      <c r="AS35" s="206" t="s">
        <v>1262</v>
      </c>
      <c r="AT35" s="206">
        <v>82500</v>
      </c>
      <c r="AU35" s="206"/>
      <c r="AV35" s="213" t="s">
        <v>1263</v>
      </c>
      <c r="AW35" s="213" t="s">
        <v>1263</v>
      </c>
      <c r="AX35" s="216" t="s">
        <v>1264</v>
      </c>
      <c r="AY35" s="213"/>
      <c r="AZ35" s="213"/>
    </row>
    <row r="36" spans="1:52" s="71" customFormat="1" ht="24">
      <c r="A36" s="84" t="s">
        <v>342</v>
      </c>
      <c r="B36" s="125" t="s">
        <v>341</v>
      </c>
      <c r="C36" s="126">
        <v>232</v>
      </c>
      <c r="D36" s="128" t="s">
        <v>341</v>
      </c>
      <c r="E36" s="126">
        <v>5971</v>
      </c>
      <c r="F36" s="121">
        <v>1</v>
      </c>
      <c r="G36" s="121" t="s">
        <v>292</v>
      </c>
      <c r="H36" s="121">
        <v>82300</v>
      </c>
      <c r="I36" s="117" t="s">
        <v>293</v>
      </c>
      <c r="J36" s="117" t="s">
        <v>237</v>
      </c>
      <c r="K36" s="117" t="s">
        <v>238</v>
      </c>
      <c r="L36" s="122" t="s">
        <v>239</v>
      </c>
      <c r="M36" s="116" t="s">
        <v>294</v>
      </c>
      <c r="N36" s="115"/>
      <c r="O36" s="116" t="s">
        <v>241</v>
      </c>
      <c r="P36" s="116" t="s">
        <v>242</v>
      </c>
      <c r="Q36" s="117" t="s">
        <v>243</v>
      </c>
      <c r="R36" s="117" t="s">
        <v>244</v>
      </c>
      <c r="S36" s="117" t="s">
        <v>245</v>
      </c>
      <c r="T36" s="117" t="s">
        <v>246</v>
      </c>
      <c r="U36" s="126" t="s">
        <v>3285</v>
      </c>
      <c r="V36" s="129" t="s">
        <v>257</v>
      </c>
      <c r="W36" s="130" t="s">
        <v>258</v>
      </c>
      <c r="X36" s="130" t="s">
        <v>259</v>
      </c>
      <c r="Y36" s="116" t="s">
        <v>251</v>
      </c>
      <c r="Z36" s="116" t="s">
        <v>251</v>
      </c>
      <c r="AA36" s="116" t="s">
        <v>251</v>
      </c>
      <c r="AB36" s="116" t="s">
        <v>252</v>
      </c>
      <c r="AC36" s="116" t="s">
        <v>260</v>
      </c>
      <c r="AD36" s="116" t="s">
        <v>261</v>
      </c>
      <c r="AE36" s="116" t="s">
        <v>262</v>
      </c>
      <c r="AF36" s="116" t="s">
        <v>83</v>
      </c>
      <c r="AG36" s="119" t="s">
        <v>83</v>
      </c>
      <c r="AH36" s="116" t="s">
        <v>83</v>
      </c>
      <c r="AI36" s="104"/>
      <c r="AJ36" s="104">
        <v>5</v>
      </c>
      <c r="AK36" s="104">
        <v>5</v>
      </c>
      <c r="AL36" s="104" t="s">
        <v>697</v>
      </c>
      <c r="AM36" s="100" t="s">
        <v>740</v>
      </c>
      <c r="AN36" s="99" t="s">
        <v>804</v>
      </c>
      <c r="AO36" s="99" t="s">
        <v>805</v>
      </c>
      <c r="AP36" s="206"/>
      <c r="AQ36" s="206" t="s">
        <v>1265</v>
      </c>
      <c r="AR36" s="206" t="s">
        <v>1266</v>
      </c>
      <c r="AS36" s="206" t="s">
        <v>1267</v>
      </c>
      <c r="AT36" s="206">
        <v>82303</v>
      </c>
      <c r="AU36" s="206" t="s">
        <v>1268</v>
      </c>
      <c r="AV36" s="213" t="s">
        <v>1269</v>
      </c>
      <c r="AW36" s="213" t="s">
        <v>1270</v>
      </c>
      <c r="AX36" s="211" t="s">
        <v>343</v>
      </c>
      <c r="AY36" s="213" t="s">
        <v>1271</v>
      </c>
      <c r="AZ36" s="213" t="s">
        <v>1272</v>
      </c>
    </row>
    <row r="37" spans="1:52" s="71" customFormat="1" ht="48">
      <c r="A37" s="84" t="s">
        <v>347</v>
      </c>
      <c r="B37" s="125" t="s">
        <v>346</v>
      </c>
      <c r="C37" s="126">
        <v>232</v>
      </c>
      <c r="D37" s="128" t="s">
        <v>346</v>
      </c>
      <c r="E37" s="126">
        <v>1321</v>
      </c>
      <c r="F37" s="121">
        <v>1</v>
      </c>
      <c r="G37" s="121" t="s">
        <v>235</v>
      </c>
      <c r="H37" s="121">
        <v>82160</v>
      </c>
      <c r="I37" s="117" t="s">
        <v>236</v>
      </c>
      <c r="J37" s="117" t="s">
        <v>237</v>
      </c>
      <c r="K37" s="117" t="s">
        <v>238</v>
      </c>
      <c r="L37" s="122" t="s">
        <v>239</v>
      </c>
      <c r="M37" s="116" t="s">
        <v>240</v>
      </c>
      <c r="N37" s="115"/>
      <c r="O37" s="116" t="s">
        <v>241</v>
      </c>
      <c r="P37" s="116" t="s">
        <v>242</v>
      </c>
      <c r="Q37" s="117" t="s">
        <v>243</v>
      </c>
      <c r="R37" s="117" t="s">
        <v>244</v>
      </c>
      <c r="S37" s="117" t="s">
        <v>245</v>
      </c>
      <c r="T37" s="117" t="s">
        <v>246</v>
      </c>
      <c r="U37" s="126" t="s">
        <v>3285</v>
      </c>
      <c r="V37" s="129" t="s">
        <v>257</v>
      </c>
      <c r="W37" s="130" t="s">
        <v>258</v>
      </c>
      <c r="X37" s="130" t="s">
        <v>259</v>
      </c>
      <c r="Y37" s="116" t="s">
        <v>251</v>
      </c>
      <c r="Z37" s="116" t="s">
        <v>251</v>
      </c>
      <c r="AA37" s="116" t="s">
        <v>251</v>
      </c>
      <c r="AB37" s="116" t="s">
        <v>252</v>
      </c>
      <c r="AC37" s="116" t="s">
        <v>260</v>
      </c>
      <c r="AD37" s="116" t="s">
        <v>261</v>
      </c>
      <c r="AE37" s="116" t="s">
        <v>262</v>
      </c>
      <c r="AF37" s="116" t="s">
        <v>83</v>
      </c>
      <c r="AG37" s="119" t="s">
        <v>83</v>
      </c>
      <c r="AH37" s="116" t="s">
        <v>83</v>
      </c>
      <c r="AI37" s="104"/>
      <c r="AJ37" s="104">
        <v>5</v>
      </c>
      <c r="AK37" s="104">
        <v>10</v>
      </c>
      <c r="AL37" s="104" t="s">
        <v>697</v>
      </c>
      <c r="AM37" s="100" t="s">
        <v>740</v>
      </c>
      <c r="AN37" s="99" t="s">
        <v>806</v>
      </c>
      <c r="AO37" s="99" t="s">
        <v>807</v>
      </c>
      <c r="AP37" s="206" t="s">
        <v>1273</v>
      </c>
      <c r="AQ37" s="206" t="s">
        <v>1274</v>
      </c>
      <c r="AR37" s="206" t="s">
        <v>1035</v>
      </c>
      <c r="AS37" s="206" t="s">
        <v>1275</v>
      </c>
      <c r="AT37" s="206">
        <v>82160</v>
      </c>
      <c r="AU37" s="206"/>
      <c r="AV37" s="213" t="s">
        <v>1276</v>
      </c>
      <c r="AW37" s="213" t="s">
        <v>1277</v>
      </c>
      <c r="AX37" s="211" t="s">
        <v>1278</v>
      </c>
      <c r="AY37" s="213" t="s">
        <v>1279</v>
      </c>
      <c r="AZ37" s="213" t="s">
        <v>1280</v>
      </c>
    </row>
    <row r="38" spans="1:52" s="72" customFormat="1" ht="60">
      <c r="A38" s="84" t="s">
        <v>349</v>
      </c>
      <c r="B38" s="125" t="s">
        <v>348</v>
      </c>
      <c r="C38" s="126">
        <v>232</v>
      </c>
      <c r="D38" s="128" t="s">
        <v>348</v>
      </c>
      <c r="E38" s="126">
        <v>366</v>
      </c>
      <c r="F38" s="121">
        <v>1</v>
      </c>
      <c r="G38" s="121" t="s">
        <v>235</v>
      </c>
      <c r="H38" s="121">
        <v>82440</v>
      </c>
      <c r="I38" s="117" t="s">
        <v>236</v>
      </c>
      <c r="J38" s="117" t="s">
        <v>237</v>
      </c>
      <c r="K38" s="117" t="s">
        <v>238</v>
      </c>
      <c r="L38" s="122" t="s">
        <v>239</v>
      </c>
      <c r="M38" s="116" t="s">
        <v>240</v>
      </c>
      <c r="N38" s="115"/>
      <c r="O38" s="116" t="s">
        <v>241</v>
      </c>
      <c r="P38" s="116" t="s">
        <v>242</v>
      </c>
      <c r="Q38" s="117" t="s">
        <v>243</v>
      </c>
      <c r="R38" s="117" t="s">
        <v>244</v>
      </c>
      <c r="S38" s="117" t="s">
        <v>245</v>
      </c>
      <c r="T38" s="117" t="s">
        <v>246</v>
      </c>
      <c r="U38" s="126" t="s">
        <v>3285</v>
      </c>
      <c r="V38" s="129" t="s">
        <v>257</v>
      </c>
      <c r="W38" s="130" t="s">
        <v>258</v>
      </c>
      <c r="X38" s="130" t="s">
        <v>259</v>
      </c>
      <c r="Y38" s="116" t="s">
        <v>251</v>
      </c>
      <c r="Z38" s="116" t="s">
        <v>251</v>
      </c>
      <c r="AA38" s="116" t="s">
        <v>251</v>
      </c>
      <c r="AB38" s="116" t="s">
        <v>252</v>
      </c>
      <c r="AC38" s="116" t="s">
        <v>260</v>
      </c>
      <c r="AD38" s="116" t="s">
        <v>261</v>
      </c>
      <c r="AE38" s="116" t="s">
        <v>262</v>
      </c>
      <c r="AF38" s="116" t="s">
        <v>83</v>
      </c>
      <c r="AG38" s="119" t="s">
        <v>83</v>
      </c>
      <c r="AH38" s="116" t="s">
        <v>83</v>
      </c>
      <c r="AI38" s="104"/>
      <c r="AJ38" s="104">
        <v>5</v>
      </c>
      <c r="AK38" s="104">
        <v>0</v>
      </c>
      <c r="AL38" s="104" t="s">
        <v>697</v>
      </c>
      <c r="AM38" s="100" t="s">
        <v>740</v>
      </c>
      <c r="AN38" s="99" t="s">
        <v>752</v>
      </c>
      <c r="AO38" s="99" t="s">
        <v>808</v>
      </c>
      <c r="AP38" s="206" t="s">
        <v>1281</v>
      </c>
      <c r="AQ38" s="206" t="s">
        <v>1282</v>
      </c>
      <c r="AR38" s="206" t="s">
        <v>1035</v>
      </c>
      <c r="AS38" s="206" t="s">
        <v>1283</v>
      </c>
      <c r="AT38" s="206">
        <v>82440</v>
      </c>
      <c r="AU38" s="206"/>
      <c r="AV38" s="213" t="s">
        <v>1284</v>
      </c>
      <c r="AW38" s="213" t="s">
        <v>1285</v>
      </c>
      <c r="AX38" s="211" t="s">
        <v>1286</v>
      </c>
      <c r="AY38" s="213" t="s">
        <v>1287</v>
      </c>
      <c r="AZ38" s="213" t="s">
        <v>1288</v>
      </c>
    </row>
    <row r="39" spans="1:52" s="71" customFormat="1" ht="36">
      <c r="A39" s="84" t="s">
        <v>351</v>
      </c>
      <c r="B39" s="125" t="s">
        <v>350</v>
      </c>
      <c r="C39" s="126">
        <v>232</v>
      </c>
      <c r="D39" s="128" t="s">
        <v>350</v>
      </c>
      <c r="E39" s="126">
        <v>275</v>
      </c>
      <c r="F39" s="121">
        <v>1</v>
      </c>
      <c r="G39" s="121" t="s">
        <v>235</v>
      </c>
      <c r="H39" s="121">
        <v>82240</v>
      </c>
      <c r="I39" s="117" t="s">
        <v>236</v>
      </c>
      <c r="J39" s="117" t="s">
        <v>237</v>
      </c>
      <c r="K39" s="117" t="s">
        <v>238</v>
      </c>
      <c r="L39" s="122" t="s">
        <v>239</v>
      </c>
      <c r="M39" s="116" t="s">
        <v>240</v>
      </c>
      <c r="N39" s="115"/>
      <c r="O39" s="116" t="s">
        <v>241</v>
      </c>
      <c r="P39" s="116" t="s">
        <v>242</v>
      </c>
      <c r="Q39" s="117" t="s">
        <v>265</v>
      </c>
      <c r="R39" s="117" t="s">
        <v>266</v>
      </c>
      <c r="S39" s="117" t="s">
        <v>267</v>
      </c>
      <c r="T39" s="117" t="s">
        <v>268</v>
      </c>
      <c r="U39" s="126" t="s">
        <v>3285</v>
      </c>
      <c r="V39" s="129" t="s">
        <v>257</v>
      </c>
      <c r="W39" s="130" t="s">
        <v>258</v>
      </c>
      <c r="X39" s="130" t="s">
        <v>259</v>
      </c>
      <c r="Y39" s="116" t="s">
        <v>251</v>
      </c>
      <c r="Z39" s="116" t="s">
        <v>251</v>
      </c>
      <c r="AA39" s="116" t="s">
        <v>251</v>
      </c>
      <c r="AB39" s="116" t="s">
        <v>252</v>
      </c>
      <c r="AC39" s="116" t="s">
        <v>12</v>
      </c>
      <c r="AD39" s="116" t="s">
        <v>253</v>
      </c>
      <c r="AE39" s="116" t="s">
        <v>254</v>
      </c>
      <c r="AF39" s="116" t="s">
        <v>83</v>
      </c>
      <c r="AG39" s="119" t="s">
        <v>83</v>
      </c>
      <c r="AH39" s="116" t="s">
        <v>83</v>
      </c>
      <c r="AI39" s="104"/>
      <c r="AJ39" s="104">
        <v>5</v>
      </c>
      <c r="AK39" s="104">
        <v>15</v>
      </c>
      <c r="AL39" s="104" t="s">
        <v>697</v>
      </c>
      <c r="AM39" s="100" t="s">
        <v>740</v>
      </c>
      <c r="AN39" s="99" t="s">
        <v>785</v>
      </c>
      <c r="AO39" s="99" t="s">
        <v>809</v>
      </c>
      <c r="AP39" s="206"/>
      <c r="AQ39" s="206" t="s">
        <v>1289</v>
      </c>
      <c r="AR39" s="206" t="s">
        <v>1035</v>
      </c>
      <c r="AS39" s="206" t="s">
        <v>1050</v>
      </c>
      <c r="AT39" s="206">
        <v>82240</v>
      </c>
      <c r="AU39" s="206"/>
      <c r="AV39" s="213" t="s">
        <v>1290</v>
      </c>
      <c r="AW39" s="213" t="s">
        <v>1291</v>
      </c>
      <c r="AX39" s="211" t="s">
        <v>1292</v>
      </c>
      <c r="AY39" s="213" t="s">
        <v>1293</v>
      </c>
      <c r="AZ39" s="213" t="s">
        <v>1294</v>
      </c>
    </row>
    <row r="40" spans="1:52" s="71" customFormat="1" ht="24">
      <c r="A40" s="84" t="s">
        <v>353</v>
      </c>
      <c r="B40" s="125" t="s">
        <v>352</v>
      </c>
      <c r="C40" s="126">
        <v>232</v>
      </c>
      <c r="D40" s="128" t="s">
        <v>352</v>
      </c>
      <c r="E40" s="126">
        <v>159</v>
      </c>
      <c r="F40" s="121">
        <v>1</v>
      </c>
      <c r="G40" s="121" t="s">
        <v>235</v>
      </c>
      <c r="H40" s="121">
        <v>82140</v>
      </c>
      <c r="I40" s="117" t="s">
        <v>236</v>
      </c>
      <c r="J40" s="117" t="s">
        <v>237</v>
      </c>
      <c r="K40" s="117" t="s">
        <v>238</v>
      </c>
      <c r="L40" s="122" t="s">
        <v>239</v>
      </c>
      <c r="M40" s="116" t="s">
        <v>240</v>
      </c>
      <c r="N40" s="115"/>
      <c r="O40" s="116" t="s">
        <v>241</v>
      </c>
      <c r="P40" s="116" t="s">
        <v>242</v>
      </c>
      <c r="Q40" s="117" t="s">
        <v>265</v>
      </c>
      <c r="R40" s="117" t="s">
        <v>266</v>
      </c>
      <c r="S40" s="117" t="s">
        <v>267</v>
      </c>
      <c r="T40" s="117" t="s">
        <v>268</v>
      </c>
      <c r="U40" s="126" t="s">
        <v>247</v>
      </c>
      <c r="V40" s="137" t="s">
        <v>248</v>
      </c>
      <c r="W40" s="130" t="s">
        <v>249</v>
      </c>
      <c r="X40" s="130" t="s">
        <v>250</v>
      </c>
      <c r="Y40" s="116" t="s">
        <v>251</v>
      </c>
      <c r="Z40" s="116" t="s">
        <v>251</v>
      </c>
      <c r="AA40" s="116" t="s">
        <v>251</v>
      </c>
      <c r="AB40" s="116" t="s">
        <v>252</v>
      </c>
      <c r="AC40" s="116" t="s">
        <v>269</v>
      </c>
      <c r="AD40" s="116" t="s">
        <v>270</v>
      </c>
      <c r="AE40" s="116" t="s">
        <v>271</v>
      </c>
      <c r="AF40" s="116" t="s">
        <v>83</v>
      </c>
      <c r="AG40" s="119" t="s">
        <v>83</v>
      </c>
      <c r="AH40" s="116" t="s">
        <v>83</v>
      </c>
      <c r="AI40" s="104"/>
      <c r="AJ40" s="104">
        <v>5</v>
      </c>
      <c r="AK40" s="104">
        <v>10</v>
      </c>
      <c r="AL40" s="104" t="s">
        <v>697</v>
      </c>
      <c r="AM40" s="100" t="s">
        <v>740</v>
      </c>
      <c r="AN40" s="99" t="s">
        <v>810</v>
      </c>
      <c r="AO40" s="99" t="s">
        <v>811</v>
      </c>
      <c r="AP40" s="206"/>
      <c r="AQ40" s="206" t="s">
        <v>1295</v>
      </c>
      <c r="AR40" s="206" t="s">
        <v>1035</v>
      </c>
      <c r="AS40" s="206" t="s">
        <v>1050</v>
      </c>
      <c r="AT40" s="206">
        <v>82140</v>
      </c>
      <c r="AU40" s="206"/>
      <c r="AV40" s="213" t="s">
        <v>1296</v>
      </c>
      <c r="AW40" s="213" t="s">
        <v>1297</v>
      </c>
      <c r="AX40" s="211" t="s">
        <v>1298</v>
      </c>
      <c r="AY40" s="213" t="s">
        <v>1299</v>
      </c>
      <c r="AZ40" s="213" t="s">
        <v>1300</v>
      </c>
    </row>
    <row r="41" spans="1:52" s="71" customFormat="1" ht="48">
      <c r="A41" s="84" t="s">
        <v>355</v>
      </c>
      <c r="B41" s="125" t="s">
        <v>354</v>
      </c>
      <c r="C41" s="126">
        <v>232</v>
      </c>
      <c r="D41" s="128" t="s">
        <v>354</v>
      </c>
      <c r="E41" s="126">
        <v>1237</v>
      </c>
      <c r="F41" s="121">
        <v>1</v>
      </c>
      <c r="G41" s="121" t="s">
        <v>235</v>
      </c>
      <c r="H41" s="121">
        <v>82110</v>
      </c>
      <c r="I41" s="117" t="s">
        <v>236</v>
      </c>
      <c r="J41" s="117" t="s">
        <v>237</v>
      </c>
      <c r="K41" s="117" t="s">
        <v>238</v>
      </c>
      <c r="L41" s="122" t="s">
        <v>239</v>
      </c>
      <c r="M41" s="116" t="s">
        <v>240</v>
      </c>
      <c r="N41" s="115"/>
      <c r="O41" s="116" t="s">
        <v>241</v>
      </c>
      <c r="P41" s="116" t="s">
        <v>242</v>
      </c>
      <c r="Q41" s="117" t="s">
        <v>243</v>
      </c>
      <c r="R41" s="117" t="s">
        <v>244</v>
      </c>
      <c r="S41" s="117" t="s">
        <v>245</v>
      </c>
      <c r="T41" s="117" t="s">
        <v>246</v>
      </c>
      <c r="U41" s="126" t="s">
        <v>3285</v>
      </c>
      <c r="V41" s="129" t="s">
        <v>257</v>
      </c>
      <c r="W41" s="130" t="s">
        <v>258</v>
      </c>
      <c r="X41" s="130" t="s">
        <v>259</v>
      </c>
      <c r="Y41" s="116" t="s">
        <v>251</v>
      </c>
      <c r="Z41" s="116" t="s">
        <v>251</v>
      </c>
      <c r="AA41" s="116" t="s">
        <v>251</v>
      </c>
      <c r="AB41" s="116" t="s">
        <v>252</v>
      </c>
      <c r="AC41" s="116" t="s">
        <v>260</v>
      </c>
      <c r="AD41" s="116" t="s">
        <v>261</v>
      </c>
      <c r="AE41" s="116" t="s">
        <v>262</v>
      </c>
      <c r="AF41" s="116" t="s">
        <v>83</v>
      </c>
      <c r="AG41" s="119" t="s">
        <v>83</v>
      </c>
      <c r="AH41" s="116" t="s">
        <v>83</v>
      </c>
      <c r="AI41" s="104"/>
      <c r="AJ41" s="104">
        <v>5</v>
      </c>
      <c r="AK41" s="104">
        <v>10</v>
      </c>
      <c r="AL41" s="104" t="s">
        <v>700</v>
      </c>
      <c r="AM41" s="100" t="s">
        <v>740</v>
      </c>
      <c r="AN41" s="99" t="s">
        <v>778</v>
      </c>
      <c r="AO41" s="99" t="s">
        <v>812</v>
      </c>
      <c r="AP41" s="206" t="s">
        <v>1301</v>
      </c>
      <c r="AQ41" s="206" t="s">
        <v>1302</v>
      </c>
      <c r="AR41" s="206" t="s">
        <v>1035</v>
      </c>
      <c r="AS41" s="206" t="s">
        <v>1303</v>
      </c>
      <c r="AT41" s="206">
        <v>82110</v>
      </c>
      <c r="AU41" s="206"/>
      <c r="AV41" s="213" t="s">
        <v>1304</v>
      </c>
      <c r="AW41" s="213" t="s">
        <v>1305</v>
      </c>
      <c r="AX41" s="211" t="s">
        <v>1306</v>
      </c>
      <c r="AY41" s="213" t="s">
        <v>1307</v>
      </c>
      <c r="AZ41" s="213" t="s">
        <v>1308</v>
      </c>
    </row>
    <row r="42" spans="1:52" s="71" customFormat="1" ht="24">
      <c r="A42" s="84" t="s">
        <v>357</v>
      </c>
      <c r="B42" s="125" t="s">
        <v>356</v>
      </c>
      <c r="C42" s="126">
        <v>232</v>
      </c>
      <c r="D42" s="128" t="s">
        <v>356</v>
      </c>
      <c r="E42" s="126">
        <v>300</v>
      </c>
      <c r="F42" s="121">
        <v>1</v>
      </c>
      <c r="G42" s="121" t="s">
        <v>235</v>
      </c>
      <c r="H42" s="121">
        <v>82600</v>
      </c>
      <c r="I42" s="117" t="s">
        <v>236</v>
      </c>
      <c r="J42" s="117" t="s">
        <v>237</v>
      </c>
      <c r="K42" s="117" t="s">
        <v>238</v>
      </c>
      <c r="L42" s="122" t="s">
        <v>239</v>
      </c>
      <c r="M42" s="116" t="s">
        <v>240</v>
      </c>
      <c r="N42" s="115"/>
      <c r="O42" s="116" t="s">
        <v>241</v>
      </c>
      <c r="P42" s="116" t="s">
        <v>242</v>
      </c>
      <c r="Q42" s="117" t="s">
        <v>265</v>
      </c>
      <c r="R42" s="117" t="s">
        <v>266</v>
      </c>
      <c r="S42" s="117" t="s">
        <v>267</v>
      </c>
      <c r="T42" s="117" t="s">
        <v>268</v>
      </c>
      <c r="U42" s="126" t="s">
        <v>3285</v>
      </c>
      <c r="V42" s="129" t="s">
        <v>257</v>
      </c>
      <c r="W42" s="130" t="s">
        <v>258</v>
      </c>
      <c r="X42" s="130" t="s">
        <v>259</v>
      </c>
      <c r="Y42" s="116" t="s">
        <v>251</v>
      </c>
      <c r="Z42" s="116" t="s">
        <v>251</v>
      </c>
      <c r="AA42" s="116" t="s">
        <v>251</v>
      </c>
      <c r="AB42" s="116" t="s">
        <v>252</v>
      </c>
      <c r="AC42" s="116" t="s">
        <v>269</v>
      </c>
      <c r="AD42" s="116" t="s">
        <v>270</v>
      </c>
      <c r="AE42" s="116" t="s">
        <v>271</v>
      </c>
      <c r="AF42" s="116" t="s">
        <v>83</v>
      </c>
      <c r="AG42" s="119" t="s">
        <v>83</v>
      </c>
      <c r="AH42" s="116" t="s">
        <v>83</v>
      </c>
      <c r="AI42" s="104"/>
      <c r="AJ42" s="104">
        <v>5</v>
      </c>
      <c r="AK42" s="104">
        <v>5</v>
      </c>
      <c r="AL42" s="104" t="s">
        <v>699</v>
      </c>
      <c r="AM42" s="100" t="s">
        <v>743</v>
      </c>
      <c r="AN42" s="99" t="s">
        <v>813</v>
      </c>
      <c r="AO42" s="99" t="s">
        <v>814</v>
      </c>
      <c r="AP42" s="206" t="s">
        <v>1309</v>
      </c>
      <c r="AQ42" s="206" t="s">
        <v>1310</v>
      </c>
      <c r="AR42" s="206" t="s">
        <v>1035</v>
      </c>
      <c r="AS42" s="206" t="s">
        <v>1050</v>
      </c>
      <c r="AT42" s="206">
        <v>82600</v>
      </c>
      <c r="AU42" s="206"/>
      <c r="AV42" s="213" t="s">
        <v>1311</v>
      </c>
      <c r="AW42" s="213" t="s">
        <v>1311</v>
      </c>
      <c r="AX42" s="211" t="s">
        <v>1312</v>
      </c>
      <c r="AY42" s="213" t="s">
        <v>1313</v>
      </c>
      <c r="AZ42" s="213" t="s">
        <v>1314</v>
      </c>
    </row>
    <row r="43" spans="1:52" s="72" customFormat="1" ht="14.4">
      <c r="A43" s="84" t="s">
        <v>359</v>
      </c>
      <c r="B43" s="125" t="s">
        <v>358</v>
      </c>
      <c r="C43" s="126">
        <v>232</v>
      </c>
      <c r="D43" s="128" t="s">
        <v>358</v>
      </c>
      <c r="E43" s="126">
        <v>1703</v>
      </c>
      <c r="F43" s="121">
        <v>1</v>
      </c>
      <c r="G43" s="121" t="s">
        <v>235</v>
      </c>
      <c r="H43" s="121">
        <v>82370</v>
      </c>
      <c r="I43" s="117" t="s">
        <v>236</v>
      </c>
      <c r="J43" s="117" t="s">
        <v>237</v>
      </c>
      <c r="K43" s="117" t="s">
        <v>238</v>
      </c>
      <c r="L43" s="122" t="s">
        <v>239</v>
      </c>
      <c r="M43" s="116" t="s">
        <v>240</v>
      </c>
      <c r="N43" s="115"/>
      <c r="O43" s="116" t="s">
        <v>241</v>
      </c>
      <c r="P43" s="116" t="s">
        <v>242</v>
      </c>
      <c r="Q43" s="117" t="s">
        <v>265</v>
      </c>
      <c r="R43" s="117" t="s">
        <v>266</v>
      </c>
      <c r="S43" s="117" t="s">
        <v>267</v>
      </c>
      <c r="T43" s="117" t="s">
        <v>268</v>
      </c>
      <c r="U43" s="126" t="s">
        <v>3285</v>
      </c>
      <c r="V43" s="129" t="s">
        <v>257</v>
      </c>
      <c r="W43" s="130" t="s">
        <v>258</v>
      </c>
      <c r="X43" s="130" t="s">
        <v>259</v>
      </c>
      <c r="Y43" s="116" t="s">
        <v>251</v>
      </c>
      <c r="Z43" s="116" t="s">
        <v>251</v>
      </c>
      <c r="AA43" s="116" t="s">
        <v>251</v>
      </c>
      <c r="AB43" s="116" t="s">
        <v>252</v>
      </c>
      <c r="AC43" s="116" t="s">
        <v>269</v>
      </c>
      <c r="AD43" s="116" t="s">
        <v>270</v>
      </c>
      <c r="AE43" s="116" t="s">
        <v>271</v>
      </c>
      <c r="AF43" s="116" t="s">
        <v>83</v>
      </c>
      <c r="AG43" s="119" t="s">
        <v>83</v>
      </c>
      <c r="AH43" s="116" t="s">
        <v>83</v>
      </c>
      <c r="AI43" s="104"/>
      <c r="AJ43" s="104">
        <v>5</v>
      </c>
      <c r="AK43" s="104">
        <v>0</v>
      </c>
      <c r="AL43" s="104" t="s">
        <v>701</v>
      </c>
      <c r="AM43" s="100" t="s">
        <v>740</v>
      </c>
      <c r="AN43" s="99" t="s">
        <v>815</v>
      </c>
      <c r="AO43" s="99" t="s">
        <v>816</v>
      </c>
      <c r="AP43" s="206"/>
      <c r="AQ43" s="206" t="s">
        <v>1315</v>
      </c>
      <c r="AR43" s="206" t="s">
        <v>1035</v>
      </c>
      <c r="AS43" s="206" t="s">
        <v>1316</v>
      </c>
      <c r="AT43" s="206">
        <v>82370</v>
      </c>
      <c r="AU43" s="206"/>
      <c r="AV43" s="213" t="s">
        <v>1317</v>
      </c>
      <c r="AW43" s="213" t="s">
        <v>1318</v>
      </c>
      <c r="AX43" s="211" t="s">
        <v>1319</v>
      </c>
      <c r="AY43" s="213"/>
      <c r="AZ43" s="213"/>
    </row>
    <row r="44" spans="1:52" s="72" customFormat="1" ht="14.4">
      <c r="A44" s="84" t="s">
        <v>361</v>
      </c>
      <c r="B44" s="125" t="s">
        <v>360</v>
      </c>
      <c r="C44" s="126">
        <v>232</v>
      </c>
      <c r="D44" s="128" t="s">
        <v>360</v>
      </c>
      <c r="E44" s="126">
        <v>256</v>
      </c>
      <c r="F44" s="121">
        <v>1</v>
      </c>
      <c r="G44" s="121" t="s">
        <v>235</v>
      </c>
      <c r="H44" s="121">
        <v>82700</v>
      </c>
      <c r="I44" s="117" t="s">
        <v>236</v>
      </c>
      <c r="J44" s="117" t="s">
        <v>237</v>
      </c>
      <c r="K44" s="117" t="s">
        <v>238</v>
      </c>
      <c r="L44" s="122" t="s">
        <v>239</v>
      </c>
      <c r="M44" s="116" t="s">
        <v>240</v>
      </c>
      <c r="N44" s="115"/>
      <c r="O44" s="116" t="s">
        <v>241</v>
      </c>
      <c r="P44" s="116" t="s">
        <v>242</v>
      </c>
      <c r="Q44" s="117" t="s">
        <v>265</v>
      </c>
      <c r="R44" s="117" t="s">
        <v>266</v>
      </c>
      <c r="S44" s="117" t="s">
        <v>267</v>
      </c>
      <c r="T44" s="117" t="s">
        <v>268</v>
      </c>
      <c r="U44" s="126" t="s">
        <v>3285</v>
      </c>
      <c r="V44" s="129" t="s">
        <v>257</v>
      </c>
      <c r="W44" s="130" t="s">
        <v>258</v>
      </c>
      <c r="X44" s="130" t="s">
        <v>259</v>
      </c>
      <c r="Y44" s="116" t="s">
        <v>251</v>
      </c>
      <c r="Z44" s="116" t="s">
        <v>251</v>
      </c>
      <c r="AA44" s="116" t="s">
        <v>251</v>
      </c>
      <c r="AB44" s="116" t="s">
        <v>252</v>
      </c>
      <c r="AC44" s="116" t="s">
        <v>269</v>
      </c>
      <c r="AD44" s="116" t="s">
        <v>270</v>
      </c>
      <c r="AE44" s="116" t="s">
        <v>271</v>
      </c>
      <c r="AF44" s="116" t="s">
        <v>83</v>
      </c>
      <c r="AG44" s="119" t="s">
        <v>83</v>
      </c>
      <c r="AH44" s="116" t="s">
        <v>83</v>
      </c>
      <c r="AI44" s="104"/>
      <c r="AJ44" s="104">
        <v>5</v>
      </c>
      <c r="AK44" s="104">
        <v>0</v>
      </c>
      <c r="AL44" s="104" t="s">
        <v>698</v>
      </c>
      <c r="AM44" s="100" t="s">
        <v>740</v>
      </c>
      <c r="AN44" s="99" t="s">
        <v>817</v>
      </c>
      <c r="AO44" s="99" t="s">
        <v>818</v>
      </c>
      <c r="AP44" s="206"/>
      <c r="AQ44" s="206"/>
      <c r="AR44" s="206" t="s">
        <v>1035</v>
      </c>
      <c r="AS44" s="206" t="s">
        <v>1320</v>
      </c>
      <c r="AT44" s="206">
        <v>82700</v>
      </c>
      <c r="AU44" s="206"/>
      <c r="AV44" s="213" t="s">
        <v>1321</v>
      </c>
      <c r="AW44" s="213" t="s">
        <v>1321</v>
      </c>
      <c r="AX44" s="211" t="s">
        <v>1322</v>
      </c>
      <c r="AY44" s="213"/>
      <c r="AZ44" s="213"/>
    </row>
    <row r="45" spans="1:52" s="71" customFormat="1" ht="24">
      <c r="A45" s="84" t="s">
        <v>363</v>
      </c>
      <c r="B45" s="125" t="s">
        <v>362</v>
      </c>
      <c r="C45" s="126">
        <v>232</v>
      </c>
      <c r="D45" s="128" t="s">
        <v>362</v>
      </c>
      <c r="E45" s="126">
        <v>104</v>
      </c>
      <c r="F45" s="121">
        <v>1</v>
      </c>
      <c r="G45" s="121" t="s">
        <v>235</v>
      </c>
      <c r="H45" s="121">
        <v>82210</v>
      </c>
      <c r="I45" s="117" t="s">
        <v>236</v>
      </c>
      <c r="J45" s="117" t="s">
        <v>237</v>
      </c>
      <c r="K45" s="117" t="s">
        <v>238</v>
      </c>
      <c r="L45" s="122" t="s">
        <v>239</v>
      </c>
      <c r="M45" s="116" t="s">
        <v>240</v>
      </c>
      <c r="N45" s="115"/>
      <c r="O45" s="116" t="s">
        <v>241</v>
      </c>
      <c r="P45" s="116" t="s">
        <v>242</v>
      </c>
      <c r="Q45" s="117" t="s">
        <v>243</v>
      </c>
      <c r="R45" s="117" t="s">
        <v>244</v>
      </c>
      <c r="S45" s="117" t="s">
        <v>245</v>
      </c>
      <c r="T45" s="117" t="s">
        <v>246</v>
      </c>
      <c r="U45" s="126" t="s">
        <v>3285</v>
      </c>
      <c r="V45" s="129" t="s">
        <v>257</v>
      </c>
      <c r="W45" s="130" t="s">
        <v>258</v>
      </c>
      <c r="X45" s="130" t="s">
        <v>259</v>
      </c>
      <c r="Y45" s="116" t="s">
        <v>251</v>
      </c>
      <c r="Z45" s="116" t="s">
        <v>251</v>
      </c>
      <c r="AA45" s="116" t="s">
        <v>251</v>
      </c>
      <c r="AB45" s="116" t="s">
        <v>252</v>
      </c>
      <c r="AC45" s="116" t="s">
        <v>269</v>
      </c>
      <c r="AD45" s="116" t="s">
        <v>270</v>
      </c>
      <c r="AE45" s="116" t="s">
        <v>271</v>
      </c>
      <c r="AF45" s="116" t="s">
        <v>83</v>
      </c>
      <c r="AG45" s="119" t="s">
        <v>83</v>
      </c>
      <c r="AH45" s="116" t="s">
        <v>83</v>
      </c>
      <c r="AI45" s="104"/>
      <c r="AJ45" s="104">
        <v>5</v>
      </c>
      <c r="AK45" s="104">
        <v>0</v>
      </c>
      <c r="AL45" s="104" t="s">
        <v>698</v>
      </c>
      <c r="AM45" s="100" t="s">
        <v>740</v>
      </c>
      <c r="AN45" s="99" t="s">
        <v>784</v>
      </c>
      <c r="AO45" s="99" t="s">
        <v>819</v>
      </c>
      <c r="AP45" s="206" t="s">
        <v>1323</v>
      </c>
      <c r="AQ45" s="206" t="s">
        <v>1324</v>
      </c>
      <c r="AR45" s="206" t="s">
        <v>1035</v>
      </c>
      <c r="AS45" s="206" t="s">
        <v>1070</v>
      </c>
      <c r="AT45" s="206">
        <v>82210</v>
      </c>
      <c r="AU45" s="206"/>
      <c r="AV45" s="213" t="s">
        <v>1325</v>
      </c>
      <c r="AW45" s="213" t="s">
        <v>1325</v>
      </c>
      <c r="AX45" s="211" t="s">
        <v>1326</v>
      </c>
      <c r="AY45" s="213" t="s">
        <v>1327</v>
      </c>
      <c r="AZ45" s="213" t="s">
        <v>1328</v>
      </c>
    </row>
    <row r="46" spans="1:52" s="71" customFormat="1" ht="36">
      <c r="A46" s="84" t="s">
        <v>365</v>
      </c>
      <c r="B46" s="125" t="s">
        <v>364</v>
      </c>
      <c r="C46" s="126">
        <v>232</v>
      </c>
      <c r="D46" s="128" t="s">
        <v>364</v>
      </c>
      <c r="E46" s="126">
        <v>58</v>
      </c>
      <c r="F46" s="121">
        <v>1</v>
      </c>
      <c r="G46" s="121" t="s">
        <v>235</v>
      </c>
      <c r="H46" s="121">
        <v>82500</v>
      </c>
      <c r="I46" s="117" t="s">
        <v>236</v>
      </c>
      <c r="J46" s="117" t="s">
        <v>237</v>
      </c>
      <c r="K46" s="117" t="s">
        <v>238</v>
      </c>
      <c r="L46" s="122" t="s">
        <v>239</v>
      </c>
      <c r="M46" s="116" t="s">
        <v>240</v>
      </c>
      <c r="N46" s="115"/>
      <c r="O46" s="116" t="s">
        <v>241</v>
      </c>
      <c r="P46" s="116" t="s">
        <v>242</v>
      </c>
      <c r="Q46" s="117" t="s">
        <v>282</v>
      </c>
      <c r="R46" s="115"/>
      <c r="S46" s="115"/>
      <c r="T46" s="135" t="s">
        <v>283</v>
      </c>
      <c r="U46" s="126" t="s">
        <v>247</v>
      </c>
      <c r="V46" s="137" t="s">
        <v>248</v>
      </c>
      <c r="W46" s="130" t="s">
        <v>249</v>
      </c>
      <c r="X46" s="130" t="s">
        <v>250</v>
      </c>
      <c r="Y46" s="116" t="s">
        <v>251</v>
      </c>
      <c r="Z46" s="116" t="s">
        <v>251</v>
      </c>
      <c r="AA46" s="116" t="s">
        <v>251</v>
      </c>
      <c r="AB46" s="116" t="s">
        <v>252</v>
      </c>
      <c r="AC46" s="116" t="s">
        <v>12</v>
      </c>
      <c r="AD46" s="116" t="s">
        <v>253</v>
      </c>
      <c r="AE46" s="116" t="s">
        <v>254</v>
      </c>
      <c r="AF46" s="116" t="s">
        <v>83</v>
      </c>
      <c r="AG46" s="119" t="s">
        <v>83</v>
      </c>
      <c r="AH46" s="116" t="s">
        <v>83</v>
      </c>
      <c r="AI46" s="104"/>
      <c r="AJ46" s="104">
        <v>5</v>
      </c>
      <c r="AK46" s="104">
        <v>0</v>
      </c>
      <c r="AL46" s="104" t="s">
        <v>698</v>
      </c>
      <c r="AM46" s="100" t="s">
        <v>740</v>
      </c>
      <c r="AN46" s="99" t="s">
        <v>820</v>
      </c>
      <c r="AO46" s="99" t="s">
        <v>821</v>
      </c>
      <c r="AP46" s="206" t="s">
        <v>1329</v>
      </c>
      <c r="AQ46" s="206" t="s">
        <v>1330</v>
      </c>
      <c r="AR46" s="206" t="s">
        <v>1035</v>
      </c>
      <c r="AS46" s="206" t="s">
        <v>1070</v>
      </c>
      <c r="AT46" s="206">
        <v>82500</v>
      </c>
      <c r="AU46" s="206"/>
      <c r="AV46" s="213" t="s">
        <v>1331</v>
      </c>
      <c r="AW46" s="213" t="s">
        <v>1331</v>
      </c>
      <c r="AX46" s="211" t="s">
        <v>1332</v>
      </c>
      <c r="AY46" s="213" t="s">
        <v>1333</v>
      </c>
      <c r="AZ46" s="213" t="s">
        <v>1334</v>
      </c>
    </row>
    <row r="47" spans="1:52" s="72" customFormat="1" ht="96">
      <c r="A47" s="84" t="s">
        <v>367</v>
      </c>
      <c r="B47" s="125" t="s">
        <v>366</v>
      </c>
      <c r="C47" s="126">
        <v>232</v>
      </c>
      <c r="D47" s="128" t="s">
        <v>366</v>
      </c>
      <c r="E47" s="126">
        <v>733</v>
      </c>
      <c r="F47" s="121">
        <v>1</v>
      </c>
      <c r="G47" s="121" t="s">
        <v>235</v>
      </c>
      <c r="H47" s="121">
        <v>82170</v>
      </c>
      <c r="I47" s="117" t="s">
        <v>236</v>
      </c>
      <c r="J47" s="117" t="s">
        <v>237</v>
      </c>
      <c r="K47" s="117" t="s">
        <v>238</v>
      </c>
      <c r="L47" s="122" t="s">
        <v>239</v>
      </c>
      <c r="M47" s="116" t="s">
        <v>240</v>
      </c>
      <c r="N47" s="115"/>
      <c r="O47" s="116" t="s">
        <v>241</v>
      </c>
      <c r="P47" s="116" t="s">
        <v>242</v>
      </c>
      <c r="Q47" s="117" t="s">
        <v>282</v>
      </c>
      <c r="R47" s="115"/>
      <c r="S47" s="115"/>
      <c r="T47" s="135" t="s">
        <v>283</v>
      </c>
      <c r="U47" s="126" t="s">
        <v>247</v>
      </c>
      <c r="V47" s="137" t="s">
        <v>248</v>
      </c>
      <c r="W47" s="130" t="s">
        <v>249</v>
      </c>
      <c r="X47" s="130" t="s">
        <v>250</v>
      </c>
      <c r="Y47" s="116" t="s">
        <v>251</v>
      </c>
      <c r="Z47" s="116" t="s">
        <v>251</v>
      </c>
      <c r="AA47" s="116" t="s">
        <v>251</v>
      </c>
      <c r="AB47" s="116" t="s">
        <v>252</v>
      </c>
      <c r="AC47" s="116" t="s">
        <v>12</v>
      </c>
      <c r="AD47" s="116" t="s">
        <v>253</v>
      </c>
      <c r="AE47" s="116" t="s">
        <v>254</v>
      </c>
      <c r="AF47" s="116" t="s">
        <v>83</v>
      </c>
      <c r="AG47" s="119" t="s">
        <v>83</v>
      </c>
      <c r="AH47" s="116" t="s">
        <v>83</v>
      </c>
      <c r="AI47" s="104"/>
      <c r="AJ47" s="104">
        <v>5</v>
      </c>
      <c r="AK47" s="104">
        <v>0</v>
      </c>
      <c r="AL47" s="104" t="s">
        <v>699</v>
      </c>
      <c r="AM47" s="100" t="s">
        <v>740</v>
      </c>
      <c r="AN47" s="99" t="s">
        <v>792</v>
      </c>
      <c r="AO47" s="99" t="s">
        <v>822</v>
      </c>
      <c r="AP47" s="206" t="s">
        <v>1335</v>
      </c>
      <c r="AQ47" s="206" t="s">
        <v>1336</v>
      </c>
      <c r="AR47" s="206" t="s">
        <v>1035</v>
      </c>
      <c r="AS47" s="206" t="s">
        <v>1337</v>
      </c>
      <c r="AT47" s="206">
        <v>82170</v>
      </c>
      <c r="AU47" s="206"/>
      <c r="AV47" s="213" t="s">
        <v>1338</v>
      </c>
      <c r="AW47" s="213" t="s">
        <v>1339</v>
      </c>
      <c r="AX47" s="211" t="s">
        <v>1340</v>
      </c>
      <c r="AY47" s="213" t="s">
        <v>1341</v>
      </c>
      <c r="AZ47" s="213" t="s">
        <v>1342</v>
      </c>
    </row>
    <row r="48" spans="1:52" s="71" customFormat="1" ht="60">
      <c r="A48" s="84" t="s">
        <v>369</v>
      </c>
      <c r="B48" s="125" t="s">
        <v>368</v>
      </c>
      <c r="C48" s="126">
        <v>232</v>
      </c>
      <c r="D48" s="128" t="s">
        <v>368</v>
      </c>
      <c r="E48" s="126">
        <v>1005</v>
      </c>
      <c r="F48" s="121">
        <v>1</v>
      </c>
      <c r="G48" s="121" t="s">
        <v>235</v>
      </c>
      <c r="H48" s="121">
        <v>82340</v>
      </c>
      <c r="I48" s="117" t="s">
        <v>236</v>
      </c>
      <c r="J48" s="117" t="s">
        <v>237</v>
      </c>
      <c r="K48" s="117" t="s">
        <v>238</v>
      </c>
      <c r="L48" s="122" t="s">
        <v>239</v>
      </c>
      <c r="M48" s="116" t="s">
        <v>240</v>
      </c>
      <c r="N48" s="115"/>
      <c r="O48" s="116" t="s">
        <v>241</v>
      </c>
      <c r="P48" s="116" t="s">
        <v>242</v>
      </c>
      <c r="Q48" s="117" t="s">
        <v>282</v>
      </c>
      <c r="R48" s="115"/>
      <c r="S48" s="115"/>
      <c r="T48" s="135" t="s">
        <v>283</v>
      </c>
      <c r="U48" s="126" t="s">
        <v>3285</v>
      </c>
      <c r="V48" s="129" t="s">
        <v>257</v>
      </c>
      <c r="W48" s="130" t="s">
        <v>258</v>
      </c>
      <c r="X48" s="130" t="s">
        <v>259</v>
      </c>
      <c r="Y48" s="116" t="s">
        <v>251</v>
      </c>
      <c r="Z48" s="116" t="s">
        <v>251</v>
      </c>
      <c r="AA48" s="116" t="s">
        <v>251</v>
      </c>
      <c r="AB48" s="116" t="s">
        <v>252</v>
      </c>
      <c r="AC48" s="116" t="s">
        <v>12</v>
      </c>
      <c r="AD48" s="116" t="s">
        <v>253</v>
      </c>
      <c r="AE48" s="116" t="s">
        <v>254</v>
      </c>
      <c r="AF48" s="116" t="s">
        <v>83</v>
      </c>
      <c r="AG48" s="119" t="s">
        <v>83</v>
      </c>
      <c r="AH48" s="116" t="s">
        <v>83</v>
      </c>
      <c r="AI48" s="104"/>
      <c r="AJ48" s="104">
        <v>5</v>
      </c>
      <c r="AK48" s="104">
        <v>0</v>
      </c>
      <c r="AL48" s="104" t="s">
        <v>698</v>
      </c>
      <c r="AM48" s="100" t="s">
        <v>740</v>
      </c>
      <c r="AN48" s="99" t="s">
        <v>823</v>
      </c>
      <c r="AO48" s="99" t="s">
        <v>824</v>
      </c>
      <c r="AP48" s="206" t="s">
        <v>1343</v>
      </c>
      <c r="AQ48" s="206" t="s">
        <v>1344</v>
      </c>
      <c r="AR48" s="206" t="s">
        <v>1035</v>
      </c>
      <c r="AS48" s="206" t="s">
        <v>1345</v>
      </c>
      <c r="AT48" s="206">
        <v>82340</v>
      </c>
      <c r="AU48" s="206"/>
      <c r="AV48" s="213" t="s">
        <v>1346</v>
      </c>
      <c r="AW48" s="213" t="s">
        <v>1347</v>
      </c>
      <c r="AX48" s="211" t="s">
        <v>1348</v>
      </c>
      <c r="AY48" s="213" t="s">
        <v>1349</v>
      </c>
      <c r="AZ48" s="213" t="s">
        <v>1350</v>
      </c>
    </row>
    <row r="49" spans="1:52" s="71" customFormat="1" ht="36">
      <c r="A49" s="84" t="s">
        <v>371</v>
      </c>
      <c r="B49" s="125" t="s">
        <v>370</v>
      </c>
      <c r="C49" s="126">
        <v>232</v>
      </c>
      <c r="D49" s="128" t="s">
        <v>370</v>
      </c>
      <c r="E49" s="126">
        <v>1116</v>
      </c>
      <c r="F49" s="121">
        <v>1</v>
      </c>
      <c r="G49" s="121" t="s">
        <v>235</v>
      </c>
      <c r="H49" s="121">
        <v>82340</v>
      </c>
      <c r="I49" s="117" t="s">
        <v>236</v>
      </c>
      <c r="J49" s="117" t="s">
        <v>237</v>
      </c>
      <c r="K49" s="117" t="s">
        <v>238</v>
      </c>
      <c r="L49" s="122" t="s">
        <v>239</v>
      </c>
      <c r="M49" s="116" t="s">
        <v>240</v>
      </c>
      <c r="N49" s="115"/>
      <c r="O49" s="116" t="s">
        <v>241</v>
      </c>
      <c r="P49" s="116" t="s">
        <v>242</v>
      </c>
      <c r="Q49" s="117" t="s">
        <v>265</v>
      </c>
      <c r="R49" s="117" t="s">
        <v>266</v>
      </c>
      <c r="S49" s="117" t="s">
        <v>267</v>
      </c>
      <c r="T49" s="117" t="s">
        <v>268</v>
      </c>
      <c r="U49" s="126" t="s">
        <v>3285</v>
      </c>
      <c r="V49" s="129" t="s">
        <v>257</v>
      </c>
      <c r="W49" s="130" t="s">
        <v>258</v>
      </c>
      <c r="X49" s="130" t="s">
        <v>259</v>
      </c>
      <c r="Y49" s="116" t="s">
        <v>251</v>
      </c>
      <c r="Z49" s="116" t="s">
        <v>251</v>
      </c>
      <c r="AA49" s="116" t="s">
        <v>251</v>
      </c>
      <c r="AB49" s="116" t="s">
        <v>252</v>
      </c>
      <c r="AC49" s="116" t="s">
        <v>269</v>
      </c>
      <c r="AD49" s="116" t="s">
        <v>270</v>
      </c>
      <c r="AE49" s="116" t="s">
        <v>271</v>
      </c>
      <c r="AF49" s="116" t="s">
        <v>83</v>
      </c>
      <c r="AG49" s="119" t="s">
        <v>83</v>
      </c>
      <c r="AH49" s="116" t="s">
        <v>83</v>
      </c>
      <c r="AI49" s="104"/>
      <c r="AJ49" s="104">
        <v>5</v>
      </c>
      <c r="AK49" s="104">
        <v>0</v>
      </c>
      <c r="AL49" s="104" t="s">
        <v>698</v>
      </c>
      <c r="AM49" s="100" t="s">
        <v>740</v>
      </c>
      <c r="AN49" s="99" t="s">
        <v>806</v>
      </c>
      <c r="AO49" s="99" t="s">
        <v>825</v>
      </c>
      <c r="AP49" s="206" t="s">
        <v>1351</v>
      </c>
      <c r="AQ49" s="206" t="s">
        <v>1352</v>
      </c>
      <c r="AR49" s="206" t="s">
        <v>1241</v>
      </c>
      <c r="AS49" s="206" t="s">
        <v>1353</v>
      </c>
      <c r="AT49" s="206">
        <v>82340</v>
      </c>
      <c r="AU49" s="206"/>
      <c r="AV49" s="213" t="s">
        <v>1354</v>
      </c>
      <c r="AW49" s="213" t="s">
        <v>1355</v>
      </c>
      <c r="AX49" s="211" t="s">
        <v>1356</v>
      </c>
      <c r="AY49" s="213" t="s">
        <v>1357</v>
      </c>
      <c r="AZ49" s="213" t="s">
        <v>1358</v>
      </c>
    </row>
    <row r="50" spans="1:52" s="71" customFormat="1" ht="48">
      <c r="A50" s="84" t="s">
        <v>373</v>
      </c>
      <c r="B50" s="125" t="s">
        <v>372</v>
      </c>
      <c r="C50" s="126">
        <v>232</v>
      </c>
      <c r="D50" s="128" t="s">
        <v>372</v>
      </c>
      <c r="E50" s="126">
        <v>674</v>
      </c>
      <c r="F50" s="121">
        <v>1</v>
      </c>
      <c r="G50" s="121" t="s">
        <v>235</v>
      </c>
      <c r="H50" s="121">
        <v>82390</v>
      </c>
      <c r="I50" s="117" t="s">
        <v>236</v>
      </c>
      <c r="J50" s="117" t="s">
        <v>237</v>
      </c>
      <c r="K50" s="117" t="s">
        <v>238</v>
      </c>
      <c r="L50" s="122" t="s">
        <v>239</v>
      </c>
      <c r="M50" s="116" t="s">
        <v>240</v>
      </c>
      <c r="N50" s="115"/>
      <c r="O50" s="116" t="s">
        <v>241</v>
      </c>
      <c r="P50" s="116" t="s">
        <v>242</v>
      </c>
      <c r="Q50" s="117" t="s">
        <v>265</v>
      </c>
      <c r="R50" s="117" t="s">
        <v>266</v>
      </c>
      <c r="S50" s="117" t="s">
        <v>267</v>
      </c>
      <c r="T50" s="117" t="s">
        <v>268</v>
      </c>
      <c r="U50" s="126" t="s">
        <v>3285</v>
      </c>
      <c r="V50" s="129" t="s">
        <v>257</v>
      </c>
      <c r="W50" s="130" t="s">
        <v>258</v>
      </c>
      <c r="X50" s="130" t="s">
        <v>259</v>
      </c>
      <c r="Y50" s="116" t="s">
        <v>251</v>
      </c>
      <c r="Z50" s="116" t="s">
        <v>251</v>
      </c>
      <c r="AA50" s="116" t="s">
        <v>251</v>
      </c>
      <c r="AB50" s="116" t="s">
        <v>252</v>
      </c>
      <c r="AC50" s="116" t="s">
        <v>269</v>
      </c>
      <c r="AD50" s="116" t="s">
        <v>270</v>
      </c>
      <c r="AE50" s="116" t="s">
        <v>271</v>
      </c>
      <c r="AF50" s="116" t="s">
        <v>83</v>
      </c>
      <c r="AG50" s="119" t="s">
        <v>83</v>
      </c>
      <c r="AH50" s="116" t="s">
        <v>83</v>
      </c>
      <c r="AI50" s="104"/>
      <c r="AJ50" s="104">
        <v>5</v>
      </c>
      <c r="AK50" s="104">
        <v>5</v>
      </c>
      <c r="AL50" s="104" t="s">
        <v>700</v>
      </c>
      <c r="AM50" s="100" t="s">
        <v>743</v>
      </c>
      <c r="AN50" s="99" t="s">
        <v>826</v>
      </c>
      <c r="AO50" s="99" t="s">
        <v>827</v>
      </c>
      <c r="AP50" s="206" t="s">
        <v>1359</v>
      </c>
      <c r="AQ50" s="206" t="s">
        <v>1360</v>
      </c>
      <c r="AR50" s="206" t="s">
        <v>1035</v>
      </c>
      <c r="AS50" s="206" t="s">
        <v>1262</v>
      </c>
      <c r="AT50" s="206">
        <v>82390</v>
      </c>
      <c r="AU50" s="206"/>
      <c r="AV50" s="213" t="s">
        <v>1361</v>
      </c>
      <c r="AW50" s="213" t="s">
        <v>1362</v>
      </c>
      <c r="AX50" s="211" t="s">
        <v>1363</v>
      </c>
      <c r="AY50" s="213" t="s">
        <v>1364</v>
      </c>
      <c r="AZ50" s="213" t="s">
        <v>1365</v>
      </c>
    </row>
    <row r="51" spans="1:52" s="71" customFormat="1" ht="60">
      <c r="A51" s="84" t="s">
        <v>375</v>
      </c>
      <c r="B51" s="125" t="s">
        <v>374</v>
      </c>
      <c r="C51" s="126">
        <v>232</v>
      </c>
      <c r="D51" s="128" t="s">
        <v>374</v>
      </c>
      <c r="E51" s="126">
        <v>689</v>
      </c>
      <c r="F51" s="121">
        <v>1</v>
      </c>
      <c r="G51" s="121" t="s">
        <v>235</v>
      </c>
      <c r="H51" s="121">
        <v>82700</v>
      </c>
      <c r="I51" s="117" t="s">
        <v>236</v>
      </c>
      <c r="J51" s="117" t="s">
        <v>237</v>
      </c>
      <c r="K51" s="117" t="s">
        <v>238</v>
      </c>
      <c r="L51" s="122" t="s">
        <v>239</v>
      </c>
      <c r="M51" s="116" t="s">
        <v>240</v>
      </c>
      <c r="N51" s="115"/>
      <c r="O51" s="116" t="s">
        <v>241</v>
      </c>
      <c r="P51" s="116" t="s">
        <v>242</v>
      </c>
      <c r="Q51" s="117" t="s">
        <v>282</v>
      </c>
      <c r="R51" s="115"/>
      <c r="S51" s="115"/>
      <c r="T51" s="135" t="s">
        <v>283</v>
      </c>
      <c r="U51" s="126" t="s">
        <v>247</v>
      </c>
      <c r="V51" s="137" t="s">
        <v>248</v>
      </c>
      <c r="W51" s="130" t="s">
        <v>249</v>
      </c>
      <c r="X51" s="130" t="s">
        <v>250</v>
      </c>
      <c r="Y51" s="116" t="s">
        <v>251</v>
      </c>
      <c r="Z51" s="116" t="s">
        <v>251</v>
      </c>
      <c r="AA51" s="116" t="s">
        <v>251</v>
      </c>
      <c r="AB51" s="116" t="s">
        <v>252</v>
      </c>
      <c r="AC51" s="116" t="s">
        <v>12</v>
      </c>
      <c r="AD51" s="116" t="s">
        <v>253</v>
      </c>
      <c r="AE51" s="116" t="s">
        <v>254</v>
      </c>
      <c r="AF51" s="116" t="s">
        <v>83</v>
      </c>
      <c r="AG51" s="119" t="s">
        <v>83</v>
      </c>
      <c r="AH51" s="116" t="s">
        <v>83</v>
      </c>
      <c r="AI51" s="104"/>
      <c r="AJ51" s="104">
        <v>5</v>
      </c>
      <c r="AK51" s="104">
        <v>0</v>
      </c>
      <c r="AL51" s="104" t="s">
        <v>699</v>
      </c>
      <c r="AM51" s="100" t="s">
        <v>740</v>
      </c>
      <c r="AN51" s="99" t="s">
        <v>787</v>
      </c>
      <c r="AO51" s="99" t="s">
        <v>828</v>
      </c>
      <c r="AP51" s="206"/>
      <c r="AQ51" s="206"/>
      <c r="AR51" s="206" t="s">
        <v>1035</v>
      </c>
      <c r="AS51" s="206" t="s">
        <v>1366</v>
      </c>
      <c r="AT51" s="206">
        <v>82700</v>
      </c>
      <c r="AU51" s="206"/>
      <c r="AV51" s="213" t="s">
        <v>1367</v>
      </c>
      <c r="AW51" s="213" t="s">
        <v>1368</v>
      </c>
      <c r="AX51" s="211" t="s">
        <v>1369</v>
      </c>
      <c r="AY51" s="213" t="s">
        <v>1370</v>
      </c>
      <c r="AZ51" s="213" t="s">
        <v>1371</v>
      </c>
    </row>
    <row r="52" spans="1:52" s="71" customFormat="1" ht="14.4">
      <c r="A52" s="84" t="s">
        <v>377</v>
      </c>
      <c r="B52" s="125" t="s">
        <v>376</v>
      </c>
      <c r="C52" s="126">
        <v>232</v>
      </c>
      <c r="D52" s="128" t="s">
        <v>376</v>
      </c>
      <c r="E52" s="126">
        <v>222</v>
      </c>
      <c r="F52" s="121">
        <v>1</v>
      </c>
      <c r="G52" s="121" t="s">
        <v>235</v>
      </c>
      <c r="H52" s="121">
        <v>82500</v>
      </c>
      <c r="I52" s="117" t="s">
        <v>236</v>
      </c>
      <c r="J52" s="117" t="s">
        <v>237</v>
      </c>
      <c r="K52" s="117" t="s">
        <v>238</v>
      </c>
      <c r="L52" s="122" t="s">
        <v>239</v>
      </c>
      <c r="M52" s="116" t="s">
        <v>240</v>
      </c>
      <c r="N52" s="115"/>
      <c r="O52" s="116" t="s">
        <v>241</v>
      </c>
      <c r="P52" s="116" t="s">
        <v>242</v>
      </c>
      <c r="Q52" s="117" t="s">
        <v>265</v>
      </c>
      <c r="R52" s="117" t="s">
        <v>266</v>
      </c>
      <c r="S52" s="117" t="s">
        <v>267</v>
      </c>
      <c r="T52" s="117" t="s">
        <v>268</v>
      </c>
      <c r="U52" s="126" t="s">
        <v>3285</v>
      </c>
      <c r="V52" s="129" t="s">
        <v>257</v>
      </c>
      <c r="W52" s="130" t="s">
        <v>258</v>
      </c>
      <c r="X52" s="130" t="s">
        <v>259</v>
      </c>
      <c r="Y52" s="116" t="s">
        <v>251</v>
      </c>
      <c r="Z52" s="116" t="s">
        <v>251</v>
      </c>
      <c r="AA52" s="116" t="s">
        <v>251</v>
      </c>
      <c r="AB52" s="116" t="s">
        <v>252</v>
      </c>
      <c r="AC52" s="116" t="s">
        <v>269</v>
      </c>
      <c r="AD52" s="116" t="s">
        <v>270</v>
      </c>
      <c r="AE52" s="116" t="s">
        <v>271</v>
      </c>
      <c r="AF52" s="116" t="s">
        <v>83</v>
      </c>
      <c r="AG52" s="119" t="s">
        <v>83</v>
      </c>
      <c r="AH52" s="116" t="s">
        <v>83</v>
      </c>
      <c r="AI52" s="104"/>
      <c r="AJ52" s="104">
        <v>5</v>
      </c>
      <c r="AK52" s="104">
        <v>5</v>
      </c>
      <c r="AL52" s="104" t="s">
        <v>698</v>
      </c>
      <c r="AM52" s="100" t="s">
        <v>740</v>
      </c>
      <c r="AN52" s="99" t="s">
        <v>829</v>
      </c>
      <c r="AO52" s="99" t="s">
        <v>830</v>
      </c>
      <c r="AP52" s="206" t="s">
        <v>1372</v>
      </c>
      <c r="AQ52" s="206" t="s">
        <v>1373</v>
      </c>
      <c r="AR52" s="206" t="s">
        <v>1035</v>
      </c>
      <c r="AS52" s="206" t="s">
        <v>1070</v>
      </c>
      <c r="AT52" s="206">
        <v>82500</v>
      </c>
      <c r="AU52" s="206"/>
      <c r="AV52" s="213" t="s">
        <v>1374</v>
      </c>
      <c r="AW52" s="213" t="s">
        <v>1045</v>
      </c>
      <c r="AX52" s="211" t="s">
        <v>1375</v>
      </c>
      <c r="AY52" s="213" t="s">
        <v>1376</v>
      </c>
      <c r="AZ52" s="213" t="s">
        <v>1377</v>
      </c>
    </row>
    <row r="53" spans="1:52" s="71" customFormat="1" ht="24">
      <c r="A53" s="84" t="s">
        <v>379</v>
      </c>
      <c r="B53" s="125" t="s">
        <v>378</v>
      </c>
      <c r="C53" s="126">
        <v>232</v>
      </c>
      <c r="D53" s="128" t="s">
        <v>378</v>
      </c>
      <c r="E53" s="126">
        <v>286</v>
      </c>
      <c r="F53" s="121">
        <v>1</v>
      </c>
      <c r="G53" s="121" t="s">
        <v>235</v>
      </c>
      <c r="H53" s="121">
        <v>82400</v>
      </c>
      <c r="I53" s="117" t="s">
        <v>236</v>
      </c>
      <c r="J53" s="117" t="s">
        <v>237</v>
      </c>
      <c r="K53" s="117" t="s">
        <v>238</v>
      </c>
      <c r="L53" s="122" t="s">
        <v>239</v>
      </c>
      <c r="M53" s="116" t="s">
        <v>240</v>
      </c>
      <c r="N53" s="115"/>
      <c r="O53" s="116" t="s">
        <v>241</v>
      </c>
      <c r="P53" s="116" t="s">
        <v>242</v>
      </c>
      <c r="Q53" s="117" t="s">
        <v>243</v>
      </c>
      <c r="R53" s="117" t="s">
        <v>244</v>
      </c>
      <c r="S53" s="117" t="s">
        <v>245</v>
      </c>
      <c r="T53" s="117" t="s">
        <v>246</v>
      </c>
      <c r="U53" s="126" t="s">
        <v>3285</v>
      </c>
      <c r="V53" s="129" t="s">
        <v>257</v>
      </c>
      <c r="W53" s="130" t="s">
        <v>258</v>
      </c>
      <c r="X53" s="130" t="s">
        <v>259</v>
      </c>
      <c r="Y53" s="116" t="s">
        <v>251</v>
      </c>
      <c r="Z53" s="116" t="s">
        <v>251</v>
      </c>
      <c r="AA53" s="116" t="s">
        <v>251</v>
      </c>
      <c r="AB53" s="116" t="s">
        <v>252</v>
      </c>
      <c r="AC53" s="116" t="s">
        <v>260</v>
      </c>
      <c r="AD53" s="116" t="s">
        <v>261</v>
      </c>
      <c r="AE53" s="116" t="s">
        <v>262</v>
      </c>
      <c r="AF53" s="116" t="s">
        <v>83</v>
      </c>
      <c r="AG53" s="119" t="s">
        <v>83</v>
      </c>
      <c r="AH53" s="116" t="s">
        <v>83</v>
      </c>
      <c r="AI53" s="104"/>
      <c r="AJ53" s="104">
        <v>5</v>
      </c>
      <c r="AK53" s="104">
        <v>0</v>
      </c>
      <c r="AL53" s="104" t="s">
        <v>700</v>
      </c>
      <c r="AM53" s="100" t="s">
        <v>740</v>
      </c>
      <c r="AN53" s="99" t="s">
        <v>831</v>
      </c>
      <c r="AO53" s="99" t="s">
        <v>832</v>
      </c>
      <c r="AP53" s="206" t="s">
        <v>1378</v>
      </c>
      <c r="AQ53" s="206" t="s">
        <v>1379</v>
      </c>
      <c r="AR53" s="206" t="s">
        <v>1035</v>
      </c>
      <c r="AS53" s="206" t="s">
        <v>1380</v>
      </c>
      <c r="AT53" s="206">
        <v>82400</v>
      </c>
      <c r="AU53" s="206"/>
      <c r="AV53" s="213" t="s">
        <v>1381</v>
      </c>
      <c r="AW53" s="213" t="s">
        <v>1382</v>
      </c>
      <c r="AX53" s="211" t="s">
        <v>1383</v>
      </c>
      <c r="AY53" s="213" t="s">
        <v>1384</v>
      </c>
      <c r="AZ53" s="213" t="s">
        <v>1385</v>
      </c>
    </row>
    <row r="54" spans="1:52" s="71" customFormat="1" ht="72">
      <c r="A54" s="84" t="s">
        <v>381</v>
      </c>
      <c r="B54" s="125" t="s">
        <v>380</v>
      </c>
      <c r="C54" s="126">
        <v>232</v>
      </c>
      <c r="D54" s="128" t="s">
        <v>380</v>
      </c>
      <c r="E54" s="126">
        <v>245</v>
      </c>
      <c r="F54" s="121">
        <v>1</v>
      </c>
      <c r="G54" s="121" t="s">
        <v>235</v>
      </c>
      <c r="H54" s="121">
        <v>82500</v>
      </c>
      <c r="I54" s="117" t="s">
        <v>236</v>
      </c>
      <c r="J54" s="117" t="s">
        <v>237</v>
      </c>
      <c r="K54" s="117" t="s">
        <v>238</v>
      </c>
      <c r="L54" s="122" t="s">
        <v>239</v>
      </c>
      <c r="M54" s="116" t="s">
        <v>240</v>
      </c>
      <c r="N54" s="115"/>
      <c r="O54" s="116" t="s">
        <v>241</v>
      </c>
      <c r="P54" s="116" t="s">
        <v>242</v>
      </c>
      <c r="Q54" s="117" t="s">
        <v>243</v>
      </c>
      <c r="R54" s="117" t="s">
        <v>244</v>
      </c>
      <c r="S54" s="117" t="s">
        <v>245</v>
      </c>
      <c r="T54" s="117" t="s">
        <v>246</v>
      </c>
      <c r="U54" s="126" t="s">
        <v>3285</v>
      </c>
      <c r="V54" s="129" t="s">
        <v>257</v>
      </c>
      <c r="W54" s="130" t="s">
        <v>258</v>
      </c>
      <c r="X54" s="130" t="s">
        <v>259</v>
      </c>
      <c r="Y54" s="116" t="s">
        <v>251</v>
      </c>
      <c r="Z54" s="116" t="s">
        <v>251</v>
      </c>
      <c r="AA54" s="116" t="s">
        <v>251</v>
      </c>
      <c r="AB54" s="116" t="s">
        <v>252</v>
      </c>
      <c r="AC54" s="116" t="s">
        <v>269</v>
      </c>
      <c r="AD54" s="116" t="s">
        <v>270</v>
      </c>
      <c r="AE54" s="116" t="s">
        <v>271</v>
      </c>
      <c r="AF54" s="116" t="s">
        <v>83</v>
      </c>
      <c r="AG54" s="119" t="s">
        <v>83</v>
      </c>
      <c r="AH54" s="116" t="s">
        <v>83</v>
      </c>
      <c r="AI54" s="104"/>
      <c r="AJ54" s="104">
        <v>5</v>
      </c>
      <c r="AK54" s="104">
        <v>0</v>
      </c>
      <c r="AL54" s="104" t="s">
        <v>698</v>
      </c>
      <c r="AM54" s="100" t="s">
        <v>740</v>
      </c>
      <c r="AN54" s="99" t="s">
        <v>833</v>
      </c>
      <c r="AO54" s="99" t="s">
        <v>834</v>
      </c>
      <c r="AP54" s="206" t="s">
        <v>1386</v>
      </c>
      <c r="AQ54" s="206" t="s">
        <v>1387</v>
      </c>
      <c r="AR54" s="206" t="s">
        <v>1035</v>
      </c>
      <c r="AS54" s="206" t="s">
        <v>1320</v>
      </c>
      <c r="AT54" s="206">
        <v>82500</v>
      </c>
      <c r="AU54" s="206"/>
      <c r="AV54" s="213" t="s">
        <v>1388</v>
      </c>
      <c r="AW54" s="213" t="s">
        <v>1388</v>
      </c>
      <c r="AX54" s="211" t="s">
        <v>1389</v>
      </c>
      <c r="AY54" s="213" t="s">
        <v>1390</v>
      </c>
      <c r="AZ54" s="213" t="s">
        <v>1391</v>
      </c>
    </row>
    <row r="55" spans="1:52" s="71" customFormat="1" ht="14.4">
      <c r="A55" s="84" t="s">
        <v>383</v>
      </c>
      <c r="B55" s="125" t="s">
        <v>382</v>
      </c>
      <c r="C55" s="126">
        <v>232</v>
      </c>
      <c r="D55" s="128" t="s">
        <v>382</v>
      </c>
      <c r="E55" s="126">
        <v>163</v>
      </c>
      <c r="F55" s="121">
        <v>1</v>
      </c>
      <c r="G55" s="121" t="s">
        <v>235</v>
      </c>
      <c r="H55" s="121">
        <v>82160</v>
      </c>
      <c r="I55" s="117" t="s">
        <v>236</v>
      </c>
      <c r="J55" s="117" t="s">
        <v>237</v>
      </c>
      <c r="K55" s="117" t="s">
        <v>238</v>
      </c>
      <c r="L55" s="122" t="s">
        <v>239</v>
      </c>
      <c r="M55" s="116" t="s">
        <v>240</v>
      </c>
      <c r="N55" s="115"/>
      <c r="O55" s="116" t="s">
        <v>241</v>
      </c>
      <c r="P55" s="116" t="s">
        <v>242</v>
      </c>
      <c r="Q55" s="117" t="s">
        <v>265</v>
      </c>
      <c r="R55" s="117" t="s">
        <v>266</v>
      </c>
      <c r="S55" s="117" t="s">
        <v>267</v>
      </c>
      <c r="T55" s="117" t="s">
        <v>268</v>
      </c>
      <c r="U55" s="126" t="s">
        <v>3285</v>
      </c>
      <c r="V55" s="129" t="s">
        <v>257</v>
      </c>
      <c r="W55" s="130" t="s">
        <v>258</v>
      </c>
      <c r="X55" s="130" t="s">
        <v>259</v>
      </c>
      <c r="Y55" s="116" t="s">
        <v>251</v>
      </c>
      <c r="Z55" s="116" t="s">
        <v>251</v>
      </c>
      <c r="AA55" s="116" t="s">
        <v>251</v>
      </c>
      <c r="AB55" s="116" t="s">
        <v>252</v>
      </c>
      <c r="AC55" s="116" t="s">
        <v>269</v>
      </c>
      <c r="AD55" s="116" t="s">
        <v>270</v>
      </c>
      <c r="AE55" s="116" t="s">
        <v>271</v>
      </c>
      <c r="AF55" s="116" t="s">
        <v>83</v>
      </c>
      <c r="AG55" s="119" t="s">
        <v>83</v>
      </c>
      <c r="AH55" s="116" t="s">
        <v>83</v>
      </c>
      <c r="AI55" s="104"/>
      <c r="AJ55" s="104">
        <v>5</v>
      </c>
      <c r="AK55" s="104">
        <v>5</v>
      </c>
      <c r="AL55" s="104" t="s">
        <v>697</v>
      </c>
      <c r="AM55" s="100" t="s">
        <v>740</v>
      </c>
      <c r="AN55" s="99" t="s">
        <v>835</v>
      </c>
      <c r="AO55" s="99" t="s">
        <v>836</v>
      </c>
      <c r="AP55" s="206"/>
      <c r="AQ55" s="206" t="s">
        <v>1392</v>
      </c>
      <c r="AR55" s="206" t="s">
        <v>1035</v>
      </c>
      <c r="AS55" s="206" t="s">
        <v>1050</v>
      </c>
      <c r="AT55" s="206">
        <v>82160</v>
      </c>
      <c r="AU55" s="206"/>
      <c r="AV55" s="213" t="s">
        <v>1393</v>
      </c>
      <c r="AW55" s="213" t="s">
        <v>1394</v>
      </c>
      <c r="AX55" s="211" t="s">
        <v>1395</v>
      </c>
      <c r="AY55" s="213"/>
      <c r="AZ55" s="213"/>
    </row>
    <row r="56" spans="1:52" s="71" customFormat="1" ht="14.4">
      <c r="A56" s="84" t="s">
        <v>385</v>
      </c>
      <c r="B56" s="125" t="s">
        <v>384</v>
      </c>
      <c r="C56" s="126">
        <v>232</v>
      </c>
      <c r="D56" s="128" t="s">
        <v>384</v>
      </c>
      <c r="E56" s="126">
        <v>483</v>
      </c>
      <c r="F56" s="121">
        <v>1</v>
      </c>
      <c r="G56" s="121" t="s">
        <v>235</v>
      </c>
      <c r="H56" s="121">
        <v>82170</v>
      </c>
      <c r="I56" s="117" t="s">
        <v>236</v>
      </c>
      <c r="J56" s="117" t="s">
        <v>237</v>
      </c>
      <c r="K56" s="117" t="s">
        <v>238</v>
      </c>
      <c r="L56" s="122" t="s">
        <v>239</v>
      </c>
      <c r="M56" s="116" t="s">
        <v>240</v>
      </c>
      <c r="N56" s="115"/>
      <c r="O56" s="116" t="s">
        <v>241</v>
      </c>
      <c r="P56" s="116" t="s">
        <v>242</v>
      </c>
      <c r="Q56" s="117" t="s">
        <v>265</v>
      </c>
      <c r="R56" s="117" t="s">
        <v>266</v>
      </c>
      <c r="S56" s="117" t="s">
        <v>267</v>
      </c>
      <c r="T56" s="117" t="s">
        <v>268</v>
      </c>
      <c r="U56" s="126" t="s">
        <v>3285</v>
      </c>
      <c r="V56" s="129" t="s">
        <v>257</v>
      </c>
      <c r="W56" s="130" t="s">
        <v>258</v>
      </c>
      <c r="X56" s="130" t="s">
        <v>259</v>
      </c>
      <c r="Y56" s="116" t="s">
        <v>251</v>
      </c>
      <c r="Z56" s="116" t="s">
        <v>251</v>
      </c>
      <c r="AA56" s="116" t="s">
        <v>251</v>
      </c>
      <c r="AB56" s="116" t="s">
        <v>252</v>
      </c>
      <c r="AC56" s="116" t="s">
        <v>269</v>
      </c>
      <c r="AD56" s="116" t="s">
        <v>270</v>
      </c>
      <c r="AE56" s="116" t="s">
        <v>271</v>
      </c>
      <c r="AF56" s="116" t="s">
        <v>83</v>
      </c>
      <c r="AG56" s="119" t="s">
        <v>83</v>
      </c>
      <c r="AH56" s="116" t="s">
        <v>83</v>
      </c>
      <c r="AI56" s="104"/>
      <c r="AJ56" s="104">
        <v>5</v>
      </c>
      <c r="AK56" s="104">
        <v>0</v>
      </c>
      <c r="AL56" s="104" t="s">
        <v>701</v>
      </c>
      <c r="AM56" s="100" t="s">
        <v>740</v>
      </c>
      <c r="AN56" s="99" t="s">
        <v>837</v>
      </c>
      <c r="AO56" s="99" t="s">
        <v>838</v>
      </c>
      <c r="AP56" s="206"/>
      <c r="AQ56" s="206" t="s">
        <v>1396</v>
      </c>
      <c r="AR56" s="206" t="s">
        <v>1035</v>
      </c>
      <c r="AS56" s="206" t="s">
        <v>1397</v>
      </c>
      <c r="AT56" s="206">
        <v>82170</v>
      </c>
      <c r="AU56" s="206"/>
      <c r="AV56" s="213" t="s">
        <v>1398</v>
      </c>
      <c r="AW56" s="213" t="s">
        <v>1398</v>
      </c>
      <c r="AX56" s="211" t="s">
        <v>1399</v>
      </c>
      <c r="AY56" s="213"/>
      <c r="AZ56" s="213"/>
    </row>
    <row r="57" spans="1:52" s="71" customFormat="1" ht="60">
      <c r="A57" s="84" t="s">
        <v>387</v>
      </c>
      <c r="B57" s="125" t="s">
        <v>386</v>
      </c>
      <c r="C57" s="126">
        <v>232</v>
      </c>
      <c r="D57" s="128" t="s">
        <v>386</v>
      </c>
      <c r="E57" s="126">
        <v>77</v>
      </c>
      <c r="F57" s="121">
        <v>1</v>
      </c>
      <c r="G57" s="121" t="s">
        <v>235</v>
      </c>
      <c r="H57" s="121">
        <v>82210</v>
      </c>
      <c r="I57" s="117" t="s">
        <v>236</v>
      </c>
      <c r="J57" s="117" t="s">
        <v>237</v>
      </c>
      <c r="K57" s="117" t="s">
        <v>238</v>
      </c>
      <c r="L57" s="122" t="s">
        <v>239</v>
      </c>
      <c r="M57" s="116" t="s">
        <v>240</v>
      </c>
      <c r="N57" s="115"/>
      <c r="O57" s="116" t="s">
        <v>241</v>
      </c>
      <c r="P57" s="116" t="s">
        <v>242</v>
      </c>
      <c r="Q57" s="117" t="s">
        <v>243</v>
      </c>
      <c r="R57" s="117" t="s">
        <v>244</v>
      </c>
      <c r="S57" s="117" t="s">
        <v>245</v>
      </c>
      <c r="T57" s="117" t="s">
        <v>246</v>
      </c>
      <c r="U57" s="126" t="s">
        <v>3285</v>
      </c>
      <c r="V57" s="129" t="s">
        <v>257</v>
      </c>
      <c r="W57" s="130" t="s">
        <v>258</v>
      </c>
      <c r="X57" s="130" t="s">
        <v>259</v>
      </c>
      <c r="Y57" s="116" t="s">
        <v>251</v>
      </c>
      <c r="Z57" s="116" t="s">
        <v>251</v>
      </c>
      <c r="AA57" s="116" t="s">
        <v>251</v>
      </c>
      <c r="AB57" s="116" t="s">
        <v>252</v>
      </c>
      <c r="AC57" s="116" t="s">
        <v>260</v>
      </c>
      <c r="AD57" s="116" t="s">
        <v>261</v>
      </c>
      <c r="AE57" s="116" t="s">
        <v>262</v>
      </c>
      <c r="AF57" s="116" t="s">
        <v>83</v>
      </c>
      <c r="AG57" s="119" t="s">
        <v>83</v>
      </c>
      <c r="AH57" s="116" t="s">
        <v>83</v>
      </c>
      <c r="AI57" s="104"/>
      <c r="AJ57" s="104">
        <v>5</v>
      </c>
      <c r="AK57" s="104">
        <v>0</v>
      </c>
      <c r="AL57" s="104" t="s">
        <v>698</v>
      </c>
      <c r="AM57" s="100" t="s">
        <v>740</v>
      </c>
      <c r="AN57" s="99" t="s">
        <v>839</v>
      </c>
      <c r="AO57" s="99" t="s">
        <v>840</v>
      </c>
      <c r="AP57" s="206" t="s">
        <v>1400</v>
      </c>
      <c r="AQ57" s="206" t="s">
        <v>1401</v>
      </c>
      <c r="AR57" s="206" t="s">
        <v>1035</v>
      </c>
      <c r="AS57" s="206" t="s">
        <v>1050</v>
      </c>
      <c r="AT57" s="206">
        <v>82210</v>
      </c>
      <c r="AU57" s="206"/>
      <c r="AV57" s="213" t="s">
        <v>1402</v>
      </c>
      <c r="AW57" s="213" t="s">
        <v>1045</v>
      </c>
      <c r="AX57" s="218" t="s">
        <v>1403</v>
      </c>
      <c r="AY57" s="213" t="s">
        <v>1404</v>
      </c>
      <c r="AZ57" s="213" t="s">
        <v>1405</v>
      </c>
    </row>
    <row r="58" spans="1:52" s="71" customFormat="1" ht="48">
      <c r="A58" s="84" t="s">
        <v>389</v>
      </c>
      <c r="B58" s="125" t="s">
        <v>388</v>
      </c>
      <c r="C58" s="126">
        <v>232</v>
      </c>
      <c r="D58" s="128" t="s">
        <v>388</v>
      </c>
      <c r="E58" s="126">
        <v>295</v>
      </c>
      <c r="F58" s="121">
        <v>1</v>
      </c>
      <c r="G58" s="121" t="s">
        <v>235</v>
      </c>
      <c r="H58" s="121">
        <v>82500</v>
      </c>
      <c r="I58" s="117" t="s">
        <v>236</v>
      </c>
      <c r="J58" s="117" t="s">
        <v>237</v>
      </c>
      <c r="K58" s="117" t="s">
        <v>238</v>
      </c>
      <c r="L58" s="122" t="s">
        <v>239</v>
      </c>
      <c r="M58" s="116" t="s">
        <v>240</v>
      </c>
      <c r="N58" s="115"/>
      <c r="O58" s="116" t="s">
        <v>241</v>
      </c>
      <c r="P58" s="116" t="s">
        <v>242</v>
      </c>
      <c r="Q58" s="117" t="s">
        <v>243</v>
      </c>
      <c r="R58" s="117" t="s">
        <v>244</v>
      </c>
      <c r="S58" s="117" t="s">
        <v>245</v>
      </c>
      <c r="T58" s="117" t="s">
        <v>246</v>
      </c>
      <c r="U58" s="126" t="s">
        <v>3285</v>
      </c>
      <c r="V58" s="129" t="s">
        <v>257</v>
      </c>
      <c r="W58" s="130" t="s">
        <v>258</v>
      </c>
      <c r="X58" s="130" t="s">
        <v>259</v>
      </c>
      <c r="Y58" s="116" t="s">
        <v>251</v>
      </c>
      <c r="Z58" s="116" t="s">
        <v>251</v>
      </c>
      <c r="AA58" s="116" t="s">
        <v>251</v>
      </c>
      <c r="AB58" s="116" t="s">
        <v>252</v>
      </c>
      <c r="AC58" s="116" t="s">
        <v>269</v>
      </c>
      <c r="AD58" s="116" t="s">
        <v>270</v>
      </c>
      <c r="AE58" s="116" t="s">
        <v>271</v>
      </c>
      <c r="AF58" s="116" t="s">
        <v>83</v>
      </c>
      <c r="AG58" s="119" t="s">
        <v>83</v>
      </c>
      <c r="AH58" s="116" t="s">
        <v>83</v>
      </c>
      <c r="AI58" s="104"/>
      <c r="AJ58" s="104">
        <v>5</v>
      </c>
      <c r="AK58" s="104">
        <v>0</v>
      </c>
      <c r="AL58" s="104" t="s">
        <v>698</v>
      </c>
      <c r="AM58" s="100" t="s">
        <v>740</v>
      </c>
      <c r="AN58" s="99" t="s">
        <v>841</v>
      </c>
      <c r="AO58" s="99" t="s">
        <v>842</v>
      </c>
      <c r="AP58" s="206"/>
      <c r="AQ58" s="206" t="s">
        <v>1406</v>
      </c>
      <c r="AR58" s="206" t="s">
        <v>1035</v>
      </c>
      <c r="AS58" s="206" t="s">
        <v>1050</v>
      </c>
      <c r="AT58" s="206">
        <v>82500</v>
      </c>
      <c r="AU58" s="206"/>
      <c r="AV58" s="213" t="s">
        <v>1407</v>
      </c>
      <c r="AW58" s="213" t="s">
        <v>1407</v>
      </c>
      <c r="AX58" s="211" t="s">
        <v>1408</v>
      </c>
      <c r="AY58" s="213" t="s">
        <v>1409</v>
      </c>
      <c r="AZ58" s="213" t="s">
        <v>1410</v>
      </c>
    </row>
    <row r="59" spans="1:52" s="71" customFormat="1" ht="36">
      <c r="A59" s="84" t="s">
        <v>391</v>
      </c>
      <c r="B59" s="125" t="s">
        <v>390</v>
      </c>
      <c r="C59" s="126">
        <v>232</v>
      </c>
      <c r="D59" s="128" t="s">
        <v>390</v>
      </c>
      <c r="E59" s="126">
        <v>166</v>
      </c>
      <c r="F59" s="121">
        <v>1</v>
      </c>
      <c r="G59" s="121" t="s">
        <v>235</v>
      </c>
      <c r="H59" s="121">
        <v>82140</v>
      </c>
      <c r="I59" s="117" t="s">
        <v>236</v>
      </c>
      <c r="J59" s="117" t="s">
        <v>237</v>
      </c>
      <c r="K59" s="117" t="s">
        <v>238</v>
      </c>
      <c r="L59" s="122" t="s">
        <v>239</v>
      </c>
      <c r="M59" s="116" t="s">
        <v>240</v>
      </c>
      <c r="N59" s="115"/>
      <c r="O59" s="116" t="s">
        <v>241</v>
      </c>
      <c r="P59" s="116" t="s">
        <v>242</v>
      </c>
      <c r="Q59" s="117" t="s">
        <v>265</v>
      </c>
      <c r="R59" s="117" t="s">
        <v>266</v>
      </c>
      <c r="S59" s="117" t="s">
        <v>267</v>
      </c>
      <c r="T59" s="117" t="s">
        <v>268</v>
      </c>
      <c r="U59" s="126" t="s">
        <v>247</v>
      </c>
      <c r="V59" s="137" t="s">
        <v>248</v>
      </c>
      <c r="W59" s="130" t="s">
        <v>249</v>
      </c>
      <c r="X59" s="130" t="s">
        <v>250</v>
      </c>
      <c r="Y59" s="116" t="s">
        <v>251</v>
      </c>
      <c r="Z59" s="116" t="s">
        <v>251</v>
      </c>
      <c r="AA59" s="116" t="s">
        <v>251</v>
      </c>
      <c r="AB59" s="116" t="s">
        <v>252</v>
      </c>
      <c r="AC59" s="116" t="s">
        <v>269</v>
      </c>
      <c r="AD59" s="116" t="s">
        <v>270</v>
      </c>
      <c r="AE59" s="116" t="s">
        <v>271</v>
      </c>
      <c r="AF59" s="116" t="s">
        <v>83</v>
      </c>
      <c r="AG59" s="119" t="s">
        <v>83</v>
      </c>
      <c r="AH59" s="116" t="s">
        <v>83</v>
      </c>
      <c r="AI59" s="104"/>
      <c r="AJ59" s="104">
        <v>5</v>
      </c>
      <c r="AK59" s="104">
        <v>5</v>
      </c>
      <c r="AL59" s="104" t="s">
        <v>697</v>
      </c>
      <c r="AM59" s="100" t="s">
        <v>743</v>
      </c>
      <c r="AN59" s="99" t="s">
        <v>843</v>
      </c>
      <c r="AO59" s="99" t="s">
        <v>844</v>
      </c>
      <c r="AP59" s="206" t="s">
        <v>1411</v>
      </c>
      <c r="AQ59" s="206" t="s">
        <v>1412</v>
      </c>
      <c r="AR59" s="206" t="s">
        <v>1035</v>
      </c>
      <c r="AS59" s="206" t="s">
        <v>1070</v>
      </c>
      <c r="AT59" s="206">
        <v>82140</v>
      </c>
      <c r="AU59" s="206"/>
      <c r="AV59" s="213" t="s">
        <v>1413</v>
      </c>
      <c r="AW59" s="213" t="s">
        <v>1413</v>
      </c>
      <c r="AX59" s="218" t="s">
        <v>1414</v>
      </c>
      <c r="AY59" s="213" t="s">
        <v>1415</v>
      </c>
      <c r="AZ59" s="213" t="s">
        <v>1416</v>
      </c>
    </row>
    <row r="60" spans="1:52" s="71" customFormat="1" ht="14.4">
      <c r="A60" s="84" t="s">
        <v>393</v>
      </c>
      <c r="B60" s="125" t="s">
        <v>392</v>
      </c>
      <c r="C60" s="126">
        <v>232</v>
      </c>
      <c r="D60" s="128" t="s">
        <v>392</v>
      </c>
      <c r="E60" s="126">
        <v>1201</v>
      </c>
      <c r="F60" s="121">
        <v>1</v>
      </c>
      <c r="G60" s="121" t="s">
        <v>235</v>
      </c>
      <c r="H60" s="121">
        <v>82700</v>
      </c>
      <c r="I60" s="117" t="s">
        <v>236</v>
      </c>
      <c r="J60" s="117" t="s">
        <v>237</v>
      </c>
      <c r="K60" s="117" t="s">
        <v>238</v>
      </c>
      <c r="L60" s="122" t="s">
        <v>239</v>
      </c>
      <c r="M60" s="116" t="s">
        <v>240</v>
      </c>
      <c r="N60" s="115"/>
      <c r="O60" s="116" t="s">
        <v>241</v>
      </c>
      <c r="P60" s="116" t="s">
        <v>242</v>
      </c>
      <c r="Q60" s="117" t="s">
        <v>265</v>
      </c>
      <c r="R60" s="117" t="s">
        <v>266</v>
      </c>
      <c r="S60" s="117" t="s">
        <v>267</v>
      </c>
      <c r="T60" s="117" t="s">
        <v>268</v>
      </c>
      <c r="U60" s="126" t="s">
        <v>3285</v>
      </c>
      <c r="V60" s="129" t="s">
        <v>257</v>
      </c>
      <c r="W60" s="130" t="s">
        <v>258</v>
      </c>
      <c r="X60" s="130" t="s">
        <v>259</v>
      </c>
      <c r="Y60" s="116" t="s">
        <v>251</v>
      </c>
      <c r="Z60" s="116" t="s">
        <v>251</v>
      </c>
      <c r="AA60" s="116" t="s">
        <v>251</v>
      </c>
      <c r="AB60" s="116" t="s">
        <v>252</v>
      </c>
      <c r="AC60" s="116" t="s">
        <v>269</v>
      </c>
      <c r="AD60" s="116" t="s">
        <v>270</v>
      </c>
      <c r="AE60" s="116" t="s">
        <v>271</v>
      </c>
      <c r="AF60" s="116" t="s">
        <v>83</v>
      </c>
      <c r="AG60" s="119" t="s">
        <v>83</v>
      </c>
      <c r="AH60" s="116" t="s">
        <v>83</v>
      </c>
      <c r="AI60" s="104"/>
      <c r="AJ60" s="104">
        <v>5</v>
      </c>
      <c r="AK60" s="104">
        <v>5</v>
      </c>
      <c r="AL60" s="104" t="s">
        <v>699</v>
      </c>
      <c r="AM60" s="100" t="s">
        <v>740</v>
      </c>
      <c r="AN60" s="99" t="s">
        <v>845</v>
      </c>
      <c r="AO60" s="99" t="s">
        <v>846</v>
      </c>
      <c r="AP60" s="206"/>
      <c r="AQ60" s="206" t="s">
        <v>1417</v>
      </c>
      <c r="AR60" s="206" t="s">
        <v>1035</v>
      </c>
      <c r="AS60" s="206" t="s">
        <v>1219</v>
      </c>
      <c r="AT60" s="206">
        <v>82700</v>
      </c>
      <c r="AU60" s="206"/>
      <c r="AV60" s="213" t="s">
        <v>1418</v>
      </c>
      <c r="AW60" s="213" t="s">
        <v>1419</v>
      </c>
      <c r="AX60" s="226" t="s">
        <v>1420</v>
      </c>
      <c r="AY60" s="213"/>
      <c r="AZ60" s="213"/>
    </row>
    <row r="61" spans="1:52" s="71" customFormat="1" ht="72">
      <c r="A61" s="84" t="s">
        <v>395</v>
      </c>
      <c r="B61" s="125" t="s">
        <v>394</v>
      </c>
      <c r="C61" s="126">
        <v>232</v>
      </c>
      <c r="D61" s="128" t="s">
        <v>394</v>
      </c>
      <c r="E61" s="126">
        <v>509</v>
      </c>
      <c r="F61" s="121">
        <v>1</v>
      </c>
      <c r="G61" s="121" t="s">
        <v>235</v>
      </c>
      <c r="H61" s="121">
        <v>82100</v>
      </c>
      <c r="I61" s="117" t="s">
        <v>236</v>
      </c>
      <c r="J61" s="117" t="s">
        <v>237</v>
      </c>
      <c r="K61" s="117" t="s">
        <v>238</v>
      </c>
      <c r="L61" s="122" t="s">
        <v>239</v>
      </c>
      <c r="M61" s="116" t="s">
        <v>240</v>
      </c>
      <c r="N61" s="115"/>
      <c r="O61" s="116" t="s">
        <v>241</v>
      </c>
      <c r="P61" s="116" t="s">
        <v>242</v>
      </c>
      <c r="Q61" s="117" t="s">
        <v>282</v>
      </c>
      <c r="R61" s="115"/>
      <c r="S61" s="115"/>
      <c r="T61" s="135" t="s">
        <v>283</v>
      </c>
      <c r="U61" s="126" t="s">
        <v>247</v>
      </c>
      <c r="V61" s="137" t="s">
        <v>248</v>
      </c>
      <c r="W61" s="130" t="s">
        <v>249</v>
      </c>
      <c r="X61" s="130" t="s">
        <v>250</v>
      </c>
      <c r="Y61" s="116" t="s">
        <v>251</v>
      </c>
      <c r="Z61" s="116" t="s">
        <v>251</v>
      </c>
      <c r="AA61" s="116" t="s">
        <v>251</v>
      </c>
      <c r="AB61" s="116" t="s">
        <v>252</v>
      </c>
      <c r="AC61" s="116" t="s">
        <v>269</v>
      </c>
      <c r="AD61" s="116" t="s">
        <v>270</v>
      </c>
      <c r="AE61" s="116" t="s">
        <v>271</v>
      </c>
      <c r="AF61" s="116" t="s">
        <v>83</v>
      </c>
      <c r="AG61" s="119" t="s">
        <v>83</v>
      </c>
      <c r="AH61" s="116" t="s">
        <v>83</v>
      </c>
      <c r="AI61" s="104"/>
      <c r="AJ61" s="104">
        <v>5</v>
      </c>
      <c r="AK61" s="104">
        <v>0</v>
      </c>
      <c r="AL61" s="104" t="s">
        <v>698</v>
      </c>
      <c r="AM61" s="100" t="s">
        <v>740</v>
      </c>
      <c r="AN61" s="99" t="s">
        <v>847</v>
      </c>
      <c r="AO61" s="99" t="s">
        <v>848</v>
      </c>
      <c r="AP61" s="206" t="s">
        <v>1421</v>
      </c>
      <c r="AQ61" s="206" t="s">
        <v>1422</v>
      </c>
      <c r="AR61" s="206" t="s">
        <v>1423</v>
      </c>
      <c r="AS61" s="206" t="s">
        <v>1424</v>
      </c>
      <c r="AT61" s="206">
        <v>82100</v>
      </c>
      <c r="AU61" s="206"/>
      <c r="AV61" s="213" t="s">
        <v>1425</v>
      </c>
      <c r="AW61" s="213" t="s">
        <v>1426</v>
      </c>
      <c r="AX61" s="211" t="s">
        <v>1427</v>
      </c>
      <c r="AY61" s="213" t="s">
        <v>1428</v>
      </c>
      <c r="AZ61" s="213" t="s">
        <v>1429</v>
      </c>
    </row>
    <row r="62" spans="1:52" s="71" customFormat="1" ht="60">
      <c r="A62" s="84" t="s">
        <v>397</v>
      </c>
      <c r="B62" s="125" t="s">
        <v>396</v>
      </c>
      <c r="C62" s="126">
        <v>232</v>
      </c>
      <c r="D62" s="128" t="s">
        <v>396</v>
      </c>
      <c r="E62" s="126">
        <v>106</v>
      </c>
      <c r="F62" s="121">
        <v>1</v>
      </c>
      <c r="G62" s="121" t="s">
        <v>235</v>
      </c>
      <c r="H62" s="121">
        <v>82500</v>
      </c>
      <c r="I62" s="117" t="s">
        <v>236</v>
      </c>
      <c r="J62" s="117" t="s">
        <v>237</v>
      </c>
      <c r="K62" s="117" t="s">
        <v>238</v>
      </c>
      <c r="L62" s="122" t="s">
        <v>239</v>
      </c>
      <c r="M62" s="116" t="s">
        <v>240</v>
      </c>
      <c r="N62" s="115"/>
      <c r="O62" s="116" t="s">
        <v>241</v>
      </c>
      <c r="P62" s="116" t="s">
        <v>242</v>
      </c>
      <c r="Q62" s="117" t="s">
        <v>243</v>
      </c>
      <c r="R62" s="117" t="s">
        <v>244</v>
      </c>
      <c r="S62" s="117" t="s">
        <v>245</v>
      </c>
      <c r="T62" s="117" t="s">
        <v>246</v>
      </c>
      <c r="U62" s="126" t="s">
        <v>3285</v>
      </c>
      <c r="V62" s="129" t="s">
        <v>257</v>
      </c>
      <c r="W62" s="130" t="s">
        <v>258</v>
      </c>
      <c r="X62" s="130" t="s">
        <v>259</v>
      </c>
      <c r="Y62" s="116" t="s">
        <v>251</v>
      </c>
      <c r="Z62" s="116" t="s">
        <v>251</v>
      </c>
      <c r="AA62" s="116" t="s">
        <v>251</v>
      </c>
      <c r="AB62" s="116" t="s">
        <v>252</v>
      </c>
      <c r="AC62" s="116" t="s">
        <v>260</v>
      </c>
      <c r="AD62" s="116" t="s">
        <v>261</v>
      </c>
      <c r="AE62" s="116" t="s">
        <v>262</v>
      </c>
      <c r="AF62" s="116" t="s">
        <v>83</v>
      </c>
      <c r="AG62" s="119" t="s">
        <v>83</v>
      </c>
      <c r="AH62" s="116" t="s">
        <v>83</v>
      </c>
      <c r="AI62" s="104"/>
      <c r="AJ62" s="104">
        <v>5</v>
      </c>
      <c r="AK62" s="104">
        <v>0</v>
      </c>
      <c r="AL62" s="104" t="s">
        <v>698</v>
      </c>
      <c r="AM62" s="100" t="s">
        <v>740</v>
      </c>
      <c r="AN62" s="99" t="s">
        <v>849</v>
      </c>
      <c r="AO62" s="99" t="s">
        <v>850</v>
      </c>
      <c r="AP62" s="206" t="s">
        <v>1430</v>
      </c>
      <c r="AQ62" s="206" t="s">
        <v>1431</v>
      </c>
      <c r="AR62" s="206" t="s">
        <v>1035</v>
      </c>
      <c r="AS62" s="206" t="s">
        <v>1320</v>
      </c>
      <c r="AT62" s="206">
        <v>82500</v>
      </c>
      <c r="AU62" s="206"/>
      <c r="AV62" s="213" t="s">
        <v>1432</v>
      </c>
      <c r="AW62" s="213" t="s">
        <v>1045</v>
      </c>
      <c r="AX62" s="211" t="s">
        <v>1433</v>
      </c>
      <c r="AY62" s="213" t="s">
        <v>1434</v>
      </c>
      <c r="AZ62" s="213" t="s">
        <v>1435</v>
      </c>
    </row>
    <row r="63" spans="1:52" s="71" customFormat="1" ht="36">
      <c r="A63" s="84" t="s">
        <v>399</v>
      </c>
      <c r="B63" s="125" t="s">
        <v>398</v>
      </c>
      <c r="C63" s="126">
        <v>232</v>
      </c>
      <c r="D63" s="128" t="s">
        <v>398</v>
      </c>
      <c r="E63" s="126">
        <v>401</v>
      </c>
      <c r="F63" s="121">
        <v>1</v>
      </c>
      <c r="G63" s="121" t="s">
        <v>235</v>
      </c>
      <c r="H63" s="121">
        <v>82400</v>
      </c>
      <c r="I63" s="117" t="s">
        <v>236</v>
      </c>
      <c r="J63" s="117" t="s">
        <v>237</v>
      </c>
      <c r="K63" s="117" t="s">
        <v>238</v>
      </c>
      <c r="L63" s="122" t="s">
        <v>239</v>
      </c>
      <c r="M63" s="116" t="s">
        <v>240</v>
      </c>
      <c r="N63" s="115"/>
      <c r="O63" s="116" t="s">
        <v>241</v>
      </c>
      <c r="P63" s="116" t="s">
        <v>242</v>
      </c>
      <c r="Q63" s="117" t="s">
        <v>265</v>
      </c>
      <c r="R63" s="117" t="s">
        <v>266</v>
      </c>
      <c r="S63" s="117" t="s">
        <v>267</v>
      </c>
      <c r="T63" s="117" t="s">
        <v>268</v>
      </c>
      <c r="U63" s="126" t="s">
        <v>3285</v>
      </c>
      <c r="V63" s="129" t="s">
        <v>257</v>
      </c>
      <c r="W63" s="130" t="s">
        <v>258</v>
      </c>
      <c r="X63" s="130" t="s">
        <v>259</v>
      </c>
      <c r="Y63" s="116" t="s">
        <v>251</v>
      </c>
      <c r="Z63" s="116" t="s">
        <v>251</v>
      </c>
      <c r="AA63" s="116" t="s">
        <v>251</v>
      </c>
      <c r="AB63" s="116" t="s">
        <v>252</v>
      </c>
      <c r="AC63" s="116" t="s">
        <v>269</v>
      </c>
      <c r="AD63" s="116" t="s">
        <v>270</v>
      </c>
      <c r="AE63" s="116" t="s">
        <v>271</v>
      </c>
      <c r="AF63" s="116" t="s">
        <v>83</v>
      </c>
      <c r="AG63" s="119" t="s">
        <v>83</v>
      </c>
      <c r="AH63" s="116" t="s">
        <v>83</v>
      </c>
      <c r="AI63" s="104"/>
      <c r="AJ63" s="104">
        <v>5</v>
      </c>
      <c r="AK63" s="104">
        <v>5</v>
      </c>
      <c r="AL63" s="104" t="s">
        <v>700</v>
      </c>
      <c r="AM63" s="100" t="s">
        <v>740</v>
      </c>
      <c r="AN63" s="99" t="s">
        <v>806</v>
      </c>
      <c r="AO63" s="99" t="s">
        <v>851</v>
      </c>
      <c r="AP63" s="206" t="s">
        <v>1436</v>
      </c>
      <c r="AQ63" s="206" t="s">
        <v>1437</v>
      </c>
      <c r="AR63" s="206" t="s">
        <v>1035</v>
      </c>
      <c r="AS63" s="206" t="s">
        <v>1050</v>
      </c>
      <c r="AT63" s="206">
        <v>82400</v>
      </c>
      <c r="AU63" s="206"/>
      <c r="AV63" s="213" t="s">
        <v>1438</v>
      </c>
      <c r="AW63" s="213" t="s">
        <v>1438</v>
      </c>
      <c r="AX63" s="211" t="s">
        <v>1439</v>
      </c>
      <c r="AY63" s="213" t="s">
        <v>1440</v>
      </c>
      <c r="AZ63" s="213" t="s">
        <v>1441</v>
      </c>
    </row>
    <row r="64" spans="1:52" s="71" customFormat="1" ht="84">
      <c r="A64" s="84" t="s">
        <v>401</v>
      </c>
      <c r="B64" s="125" t="s">
        <v>400</v>
      </c>
      <c r="C64" s="126">
        <v>232</v>
      </c>
      <c r="D64" s="128" t="s">
        <v>400</v>
      </c>
      <c r="E64" s="126">
        <v>562</v>
      </c>
      <c r="F64" s="121">
        <v>1</v>
      </c>
      <c r="G64" s="121" t="s">
        <v>235</v>
      </c>
      <c r="H64" s="121">
        <v>82230</v>
      </c>
      <c r="I64" s="117" t="s">
        <v>236</v>
      </c>
      <c r="J64" s="117" t="s">
        <v>237</v>
      </c>
      <c r="K64" s="117" t="s">
        <v>238</v>
      </c>
      <c r="L64" s="122" t="s">
        <v>239</v>
      </c>
      <c r="M64" s="116" t="s">
        <v>240</v>
      </c>
      <c r="N64" s="115"/>
      <c r="O64" s="116" t="s">
        <v>241</v>
      </c>
      <c r="P64" s="116" t="s">
        <v>242</v>
      </c>
      <c r="Q64" s="117" t="s">
        <v>265</v>
      </c>
      <c r="R64" s="117" t="s">
        <v>266</v>
      </c>
      <c r="S64" s="117" t="s">
        <v>267</v>
      </c>
      <c r="T64" s="117" t="s">
        <v>268</v>
      </c>
      <c r="U64" s="126" t="s">
        <v>3285</v>
      </c>
      <c r="V64" s="129" t="s">
        <v>257</v>
      </c>
      <c r="W64" s="130" t="s">
        <v>258</v>
      </c>
      <c r="X64" s="130" t="s">
        <v>259</v>
      </c>
      <c r="Y64" s="116" t="s">
        <v>251</v>
      </c>
      <c r="Z64" s="116" t="s">
        <v>251</v>
      </c>
      <c r="AA64" s="116" t="s">
        <v>251</v>
      </c>
      <c r="AB64" s="116" t="s">
        <v>252</v>
      </c>
      <c r="AC64" s="116" t="s">
        <v>269</v>
      </c>
      <c r="AD64" s="116" t="s">
        <v>270</v>
      </c>
      <c r="AE64" s="116" t="s">
        <v>271</v>
      </c>
      <c r="AF64" s="116" t="s">
        <v>83</v>
      </c>
      <c r="AG64" s="119" t="s">
        <v>83</v>
      </c>
      <c r="AH64" s="116" t="s">
        <v>83</v>
      </c>
      <c r="AI64" s="104"/>
      <c r="AJ64" s="104">
        <v>5</v>
      </c>
      <c r="AK64" s="104">
        <v>0</v>
      </c>
      <c r="AL64" s="104" t="s">
        <v>701</v>
      </c>
      <c r="AM64" s="100" t="s">
        <v>743</v>
      </c>
      <c r="AN64" s="99" t="s">
        <v>852</v>
      </c>
      <c r="AO64" s="99" t="s">
        <v>853</v>
      </c>
      <c r="AP64" s="206"/>
      <c r="AQ64" s="206" t="s">
        <v>1442</v>
      </c>
      <c r="AR64" s="206" t="s">
        <v>1035</v>
      </c>
      <c r="AS64" s="206" t="s">
        <v>1443</v>
      </c>
      <c r="AT64" s="206">
        <v>82230</v>
      </c>
      <c r="AU64" s="206"/>
      <c r="AV64" s="213" t="s">
        <v>1444</v>
      </c>
      <c r="AW64" s="213" t="s">
        <v>1445</v>
      </c>
      <c r="AX64" s="211" t="s">
        <v>1446</v>
      </c>
      <c r="AY64" s="213" t="s">
        <v>1447</v>
      </c>
      <c r="AZ64" s="213" t="s">
        <v>1448</v>
      </c>
    </row>
    <row r="65" spans="1:52" s="71" customFormat="1" ht="14.4">
      <c r="A65" s="84" t="s">
        <v>403</v>
      </c>
      <c r="B65" s="125" t="s">
        <v>402</v>
      </c>
      <c r="C65" s="126">
        <v>232</v>
      </c>
      <c r="D65" s="128" t="s">
        <v>402</v>
      </c>
      <c r="E65" s="126">
        <v>123</v>
      </c>
      <c r="F65" s="121">
        <v>1</v>
      </c>
      <c r="G65" s="121" t="s">
        <v>235</v>
      </c>
      <c r="H65" s="121">
        <v>82120</v>
      </c>
      <c r="I65" s="117" t="s">
        <v>236</v>
      </c>
      <c r="J65" s="117" t="s">
        <v>237</v>
      </c>
      <c r="K65" s="117" t="s">
        <v>238</v>
      </c>
      <c r="L65" s="122" t="s">
        <v>239</v>
      </c>
      <c r="M65" s="116" t="s">
        <v>240</v>
      </c>
      <c r="N65" s="115"/>
      <c r="O65" s="116" t="s">
        <v>241</v>
      </c>
      <c r="P65" s="116" t="s">
        <v>242</v>
      </c>
      <c r="Q65" s="117" t="s">
        <v>243</v>
      </c>
      <c r="R65" s="117" t="s">
        <v>244</v>
      </c>
      <c r="S65" s="117" t="s">
        <v>245</v>
      </c>
      <c r="T65" s="117" t="s">
        <v>246</v>
      </c>
      <c r="U65" s="126" t="s">
        <v>3285</v>
      </c>
      <c r="V65" s="129" t="s">
        <v>257</v>
      </c>
      <c r="W65" s="130" t="s">
        <v>258</v>
      </c>
      <c r="X65" s="130" t="s">
        <v>259</v>
      </c>
      <c r="Y65" s="116" t="s">
        <v>251</v>
      </c>
      <c r="Z65" s="116" t="s">
        <v>251</v>
      </c>
      <c r="AA65" s="116" t="s">
        <v>251</v>
      </c>
      <c r="AB65" s="116" t="s">
        <v>252</v>
      </c>
      <c r="AC65" s="116" t="s">
        <v>260</v>
      </c>
      <c r="AD65" s="116" t="s">
        <v>261</v>
      </c>
      <c r="AE65" s="116" t="s">
        <v>262</v>
      </c>
      <c r="AF65" s="116" t="s">
        <v>83</v>
      </c>
      <c r="AG65" s="119" t="s">
        <v>83</v>
      </c>
      <c r="AH65" s="116" t="s">
        <v>83</v>
      </c>
      <c r="AI65" s="104"/>
      <c r="AJ65" s="104">
        <v>5</v>
      </c>
      <c r="AK65" s="104">
        <v>0</v>
      </c>
      <c r="AL65" s="104" t="s">
        <v>698</v>
      </c>
      <c r="AM65" s="100" t="s">
        <v>740</v>
      </c>
      <c r="AN65" s="99" t="s">
        <v>854</v>
      </c>
      <c r="AO65" s="99" t="s">
        <v>855</v>
      </c>
      <c r="AP65" s="206" t="s">
        <v>1449</v>
      </c>
      <c r="AQ65" s="206" t="s">
        <v>1450</v>
      </c>
      <c r="AR65" s="206" t="s">
        <v>1035</v>
      </c>
      <c r="AS65" s="206" t="s">
        <v>1050</v>
      </c>
      <c r="AT65" s="206">
        <v>82120</v>
      </c>
      <c r="AU65" s="206"/>
      <c r="AV65" s="213" t="s">
        <v>1451</v>
      </c>
      <c r="AW65" s="213" t="s">
        <v>1451</v>
      </c>
      <c r="AX65" s="211" t="s">
        <v>1452</v>
      </c>
      <c r="AY65" s="213"/>
      <c r="AZ65" s="213"/>
    </row>
    <row r="66" spans="1:52" s="71" customFormat="1" ht="36">
      <c r="A66" s="84" t="s">
        <v>405</v>
      </c>
      <c r="B66" s="125" t="s">
        <v>404</v>
      </c>
      <c r="C66" s="126">
        <v>232</v>
      </c>
      <c r="D66" s="128" t="s">
        <v>404</v>
      </c>
      <c r="E66" s="126">
        <v>182</v>
      </c>
      <c r="F66" s="121">
        <v>1</v>
      </c>
      <c r="G66" s="121" t="s">
        <v>235</v>
      </c>
      <c r="H66" s="121">
        <v>82500</v>
      </c>
      <c r="I66" s="117" t="s">
        <v>236</v>
      </c>
      <c r="J66" s="117" t="s">
        <v>237</v>
      </c>
      <c r="K66" s="117" t="s">
        <v>238</v>
      </c>
      <c r="L66" s="122" t="s">
        <v>239</v>
      </c>
      <c r="M66" s="116" t="s">
        <v>240</v>
      </c>
      <c r="N66" s="115"/>
      <c r="O66" s="116" t="s">
        <v>241</v>
      </c>
      <c r="P66" s="116" t="s">
        <v>242</v>
      </c>
      <c r="Q66" s="117" t="s">
        <v>265</v>
      </c>
      <c r="R66" s="117" t="s">
        <v>266</v>
      </c>
      <c r="S66" s="117" t="s">
        <v>267</v>
      </c>
      <c r="T66" s="117" t="s">
        <v>268</v>
      </c>
      <c r="U66" s="126" t="s">
        <v>3285</v>
      </c>
      <c r="V66" s="129" t="s">
        <v>257</v>
      </c>
      <c r="W66" s="130" t="s">
        <v>258</v>
      </c>
      <c r="X66" s="130" t="s">
        <v>259</v>
      </c>
      <c r="Y66" s="116" t="s">
        <v>251</v>
      </c>
      <c r="Z66" s="116" t="s">
        <v>251</v>
      </c>
      <c r="AA66" s="116" t="s">
        <v>251</v>
      </c>
      <c r="AB66" s="116" t="s">
        <v>252</v>
      </c>
      <c r="AC66" s="116" t="s">
        <v>269</v>
      </c>
      <c r="AD66" s="116" t="s">
        <v>270</v>
      </c>
      <c r="AE66" s="116" t="s">
        <v>271</v>
      </c>
      <c r="AF66" s="116" t="s">
        <v>83</v>
      </c>
      <c r="AG66" s="119" t="s">
        <v>83</v>
      </c>
      <c r="AH66" s="116" t="s">
        <v>83</v>
      </c>
      <c r="AI66" s="104"/>
      <c r="AJ66" s="104">
        <v>5</v>
      </c>
      <c r="AK66" s="104">
        <v>0</v>
      </c>
      <c r="AL66" s="104" t="s">
        <v>698</v>
      </c>
      <c r="AM66" s="100" t="s">
        <v>740</v>
      </c>
      <c r="AN66" s="99" t="s">
        <v>856</v>
      </c>
      <c r="AO66" s="99" t="s">
        <v>857</v>
      </c>
      <c r="AP66" s="206" t="s">
        <v>1453</v>
      </c>
      <c r="AQ66" s="206" t="s">
        <v>1454</v>
      </c>
      <c r="AR66" s="206" t="s">
        <v>1035</v>
      </c>
      <c r="AS66" s="206" t="s">
        <v>1070</v>
      </c>
      <c r="AT66" s="206">
        <v>82500</v>
      </c>
      <c r="AU66" s="206"/>
      <c r="AV66" s="213" t="s">
        <v>1455</v>
      </c>
      <c r="AW66" s="213" t="s">
        <v>1045</v>
      </c>
      <c r="AX66" s="211" t="s">
        <v>1456</v>
      </c>
      <c r="AY66" s="213" t="s">
        <v>1457</v>
      </c>
      <c r="AZ66" s="213" t="s">
        <v>1458</v>
      </c>
    </row>
    <row r="67" spans="1:52" s="71" customFormat="1" ht="36">
      <c r="A67" s="84" t="s">
        <v>407</v>
      </c>
      <c r="B67" s="125" t="s">
        <v>406</v>
      </c>
      <c r="C67" s="126">
        <v>232</v>
      </c>
      <c r="D67" s="128" t="s">
        <v>406</v>
      </c>
      <c r="E67" s="126">
        <v>187</v>
      </c>
      <c r="F67" s="121">
        <v>1</v>
      </c>
      <c r="G67" s="121" t="s">
        <v>235</v>
      </c>
      <c r="H67" s="121">
        <v>82330</v>
      </c>
      <c r="I67" s="117" t="s">
        <v>236</v>
      </c>
      <c r="J67" s="117" t="s">
        <v>237</v>
      </c>
      <c r="K67" s="117" t="s">
        <v>238</v>
      </c>
      <c r="L67" s="122" t="s">
        <v>239</v>
      </c>
      <c r="M67" s="116" t="s">
        <v>240</v>
      </c>
      <c r="N67" s="115"/>
      <c r="O67" s="116" t="s">
        <v>241</v>
      </c>
      <c r="P67" s="116" t="s">
        <v>242</v>
      </c>
      <c r="Q67" s="117" t="s">
        <v>265</v>
      </c>
      <c r="R67" s="117" t="s">
        <v>266</v>
      </c>
      <c r="S67" s="117" t="s">
        <v>267</v>
      </c>
      <c r="T67" s="117" t="s">
        <v>268</v>
      </c>
      <c r="U67" s="126" t="s">
        <v>3285</v>
      </c>
      <c r="V67" s="129" t="s">
        <v>257</v>
      </c>
      <c r="W67" s="130" t="s">
        <v>258</v>
      </c>
      <c r="X67" s="130" t="s">
        <v>259</v>
      </c>
      <c r="Y67" s="116" t="s">
        <v>251</v>
      </c>
      <c r="Z67" s="116" t="s">
        <v>251</v>
      </c>
      <c r="AA67" s="116" t="s">
        <v>251</v>
      </c>
      <c r="AB67" s="116" t="s">
        <v>252</v>
      </c>
      <c r="AC67" s="116" t="s">
        <v>269</v>
      </c>
      <c r="AD67" s="116" t="s">
        <v>270</v>
      </c>
      <c r="AE67" s="116" t="s">
        <v>271</v>
      </c>
      <c r="AF67" s="116" t="s">
        <v>83</v>
      </c>
      <c r="AG67" s="119" t="s">
        <v>83</v>
      </c>
      <c r="AH67" s="116" t="s">
        <v>83</v>
      </c>
      <c r="AI67" s="104"/>
      <c r="AJ67" s="104">
        <v>5</v>
      </c>
      <c r="AK67" s="104">
        <v>5</v>
      </c>
      <c r="AL67" s="104" t="s">
        <v>697</v>
      </c>
      <c r="AM67" s="100" t="s">
        <v>743</v>
      </c>
      <c r="AN67" s="99" t="s">
        <v>858</v>
      </c>
      <c r="AO67" s="99" t="s">
        <v>859</v>
      </c>
      <c r="AP67" s="206" t="s">
        <v>1459</v>
      </c>
      <c r="AQ67" s="206" t="s">
        <v>1460</v>
      </c>
      <c r="AR67" s="206" t="s">
        <v>1035</v>
      </c>
      <c r="AS67" s="206" t="s">
        <v>1070</v>
      </c>
      <c r="AT67" s="206">
        <v>82330</v>
      </c>
      <c r="AU67" s="206"/>
      <c r="AV67" s="213" t="s">
        <v>1461</v>
      </c>
      <c r="AW67" s="213" t="s">
        <v>1461</v>
      </c>
      <c r="AX67" s="211" t="s">
        <v>1462</v>
      </c>
      <c r="AY67" s="213" t="s">
        <v>1463</v>
      </c>
      <c r="AZ67" s="213" t="s">
        <v>1464</v>
      </c>
    </row>
    <row r="68" spans="1:52" s="71" customFormat="1" ht="24">
      <c r="A68" s="84" t="s">
        <v>409</v>
      </c>
      <c r="B68" s="125" t="s">
        <v>408</v>
      </c>
      <c r="C68" s="126">
        <v>232</v>
      </c>
      <c r="D68" s="128" t="s">
        <v>408</v>
      </c>
      <c r="E68" s="126">
        <v>54</v>
      </c>
      <c r="F68" s="121">
        <v>1</v>
      </c>
      <c r="G68" s="121" t="s">
        <v>235</v>
      </c>
      <c r="H68" s="121">
        <v>82500</v>
      </c>
      <c r="I68" s="117" t="s">
        <v>236</v>
      </c>
      <c r="J68" s="117" t="s">
        <v>237</v>
      </c>
      <c r="K68" s="117" t="s">
        <v>238</v>
      </c>
      <c r="L68" s="122" t="s">
        <v>239</v>
      </c>
      <c r="M68" s="116" t="s">
        <v>240</v>
      </c>
      <c r="N68" s="115"/>
      <c r="O68" s="116" t="s">
        <v>241</v>
      </c>
      <c r="P68" s="116" t="s">
        <v>242</v>
      </c>
      <c r="Q68" s="117" t="s">
        <v>282</v>
      </c>
      <c r="R68" s="115"/>
      <c r="S68" s="115"/>
      <c r="T68" s="135" t="s">
        <v>283</v>
      </c>
      <c r="U68" s="126" t="s">
        <v>247</v>
      </c>
      <c r="V68" s="137" t="s">
        <v>248</v>
      </c>
      <c r="W68" s="130" t="s">
        <v>249</v>
      </c>
      <c r="X68" s="130" t="s">
        <v>250</v>
      </c>
      <c r="Y68" s="116" t="s">
        <v>251</v>
      </c>
      <c r="Z68" s="116" t="s">
        <v>251</v>
      </c>
      <c r="AA68" s="116" t="s">
        <v>251</v>
      </c>
      <c r="AB68" s="116" t="s">
        <v>252</v>
      </c>
      <c r="AC68" s="116" t="s">
        <v>12</v>
      </c>
      <c r="AD68" s="116" t="s">
        <v>253</v>
      </c>
      <c r="AE68" s="116" t="s">
        <v>254</v>
      </c>
      <c r="AF68" s="116" t="s">
        <v>83</v>
      </c>
      <c r="AG68" s="119" t="s">
        <v>83</v>
      </c>
      <c r="AH68" s="116" t="s">
        <v>83</v>
      </c>
      <c r="AI68" s="104"/>
      <c r="AJ68" s="104">
        <v>5</v>
      </c>
      <c r="AK68" s="104">
        <v>0</v>
      </c>
      <c r="AL68" s="104" t="s">
        <v>698</v>
      </c>
      <c r="AM68" s="100" t="s">
        <v>740</v>
      </c>
      <c r="AN68" s="99" t="s">
        <v>754</v>
      </c>
      <c r="AO68" s="99" t="s">
        <v>860</v>
      </c>
      <c r="AP68" s="206" t="s">
        <v>1465</v>
      </c>
      <c r="AQ68" s="206" t="s">
        <v>1466</v>
      </c>
      <c r="AR68" s="206" t="s">
        <v>1035</v>
      </c>
      <c r="AS68" s="206" t="s">
        <v>1050</v>
      </c>
      <c r="AT68" s="206">
        <v>82500</v>
      </c>
      <c r="AU68" s="206"/>
      <c r="AV68" s="213" t="s">
        <v>1467</v>
      </c>
      <c r="AW68" s="213" t="s">
        <v>1467</v>
      </c>
      <c r="AX68" s="211" t="s">
        <v>1468</v>
      </c>
      <c r="AY68" s="213" t="s">
        <v>1469</v>
      </c>
      <c r="AZ68" s="213" t="s">
        <v>1470</v>
      </c>
    </row>
    <row r="69" spans="1:52" s="71" customFormat="1" ht="14.4">
      <c r="A69" s="84" t="s">
        <v>411</v>
      </c>
      <c r="B69" s="125" t="s">
        <v>410</v>
      </c>
      <c r="C69" s="126">
        <v>232</v>
      </c>
      <c r="D69" s="128" t="s">
        <v>410</v>
      </c>
      <c r="E69" s="126">
        <v>33</v>
      </c>
      <c r="F69" s="121">
        <v>1</v>
      </c>
      <c r="G69" s="121" t="s">
        <v>235</v>
      </c>
      <c r="H69" s="121">
        <v>82500</v>
      </c>
      <c r="I69" s="117" t="s">
        <v>236</v>
      </c>
      <c r="J69" s="117" t="s">
        <v>237</v>
      </c>
      <c r="K69" s="117" t="s">
        <v>238</v>
      </c>
      <c r="L69" s="122" t="s">
        <v>239</v>
      </c>
      <c r="M69" s="116" t="s">
        <v>240</v>
      </c>
      <c r="N69" s="115"/>
      <c r="O69" s="116" t="s">
        <v>241</v>
      </c>
      <c r="P69" s="116" t="s">
        <v>242</v>
      </c>
      <c r="Q69" s="117" t="s">
        <v>282</v>
      </c>
      <c r="R69" s="115"/>
      <c r="S69" s="115"/>
      <c r="T69" s="135" t="s">
        <v>283</v>
      </c>
      <c r="U69" s="126" t="s">
        <v>247</v>
      </c>
      <c r="V69" s="137" t="s">
        <v>248</v>
      </c>
      <c r="W69" s="130" t="s">
        <v>249</v>
      </c>
      <c r="X69" s="130" t="s">
        <v>250</v>
      </c>
      <c r="Y69" s="116" t="s">
        <v>251</v>
      </c>
      <c r="Z69" s="116" t="s">
        <v>251</v>
      </c>
      <c r="AA69" s="116" t="s">
        <v>251</v>
      </c>
      <c r="AB69" s="116" t="s">
        <v>252</v>
      </c>
      <c r="AC69" s="116" t="s">
        <v>12</v>
      </c>
      <c r="AD69" s="116" t="s">
        <v>253</v>
      </c>
      <c r="AE69" s="116" t="s">
        <v>254</v>
      </c>
      <c r="AF69" s="116" t="s">
        <v>83</v>
      </c>
      <c r="AG69" s="119" t="s">
        <v>83</v>
      </c>
      <c r="AH69" s="116" t="s">
        <v>83</v>
      </c>
      <c r="AI69" s="104"/>
      <c r="AJ69" s="104">
        <v>5</v>
      </c>
      <c r="AK69" s="104">
        <v>0</v>
      </c>
      <c r="AL69" s="104" t="s">
        <v>698</v>
      </c>
      <c r="AM69" s="100" t="s">
        <v>740</v>
      </c>
      <c r="AN69" s="99" t="s">
        <v>787</v>
      </c>
      <c r="AO69" s="99" t="s">
        <v>861</v>
      </c>
      <c r="AP69" s="206" t="s">
        <v>1471</v>
      </c>
      <c r="AQ69" s="206" t="s">
        <v>1472</v>
      </c>
      <c r="AR69" s="206" t="s">
        <v>1035</v>
      </c>
      <c r="AS69" s="206" t="s">
        <v>1050</v>
      </c>
      <c r="AT69" s="206">
        <v>82500</v>
      </c>
      <c r="AU69" s="206"/>
      <c r="AV69" s="213" t="s">
        <v>1473</v>
      </c>
      <c r="AW69" s="213" t="s">
        <v>1045</v>
      </c>
      <c r="AX69" s="211" t="s">
        <v>1474</v>
      </c>
      <c r="AY69" s="213"/>
      <c r="AZ69" s="213"/>
    </row>
    <row r="70" spans="1:52" s="71" customFormat="1" ht="60">
      <c r="A70" s="84" t="s">
        <v>413</v>
      </c>
      <c r="B70" s="125" t="s">
        <v>412</v>
      </c>
      <c r="C70" s="126">
        <v>232</v>
      </c>
      <c r="D70" s="128" t="s">
        <v>412</v>
      </c>
      <c r="E70" s="126">
        <v>844</v>
      </c>
      <c r="F70" s="121">
        <v>1</v>
      </c>
      <c r="G70" s="121" t="s">
        <v>235</v>
      </c>
      <c r="H70" s="121">
        <v>82400</v>
      </c>
      <c r="I70" s="117" t="s">
        <v>236</v>
      </c>
      <c r="J70" s="117" t="s">
        <v>237</v>
      </c>
      <c r="K70" s="117" t="s">
        <v>238</v>
      </c>
      <c r="L70" s="122" t="s">
        <v>239</v>
      </c>
      <c r="M70" s="116" t="s">
        <v>240</v>
      </c>
      <c r="N70" s="115"/>
      <c r="O70" s="116" t="s">
        <v>241</v>
      </c>
      <c r="P70" s="116" t="s">
        <v>242</v>
      </c>
      <c r="Q70" s="117" t="s">
        <v>265</v>
      </c>
      <c r="R70" s="117" t="s">
        <v>266</v>
      </c>
      <c r="S70" s="117" t="s">
        <v>267</v>
      </c>
      <c r="T70" s="117" t="s">
        <v>268</v>
      </c>
      <c r="U70" s="126" t="s">
        <v>3285</v>
      </c>
      <c r="V70" s="129" t="s">
        <v>257</v>
      </c>
      <c r="W70" s="130" t="s">
        <v>258</v>
      </c>
      <c r="X70" s="130" t="s">
        <v>259</v>
      </c>
      <c r="Y70" s="116" t="s">
        <v>251</v>
      </c>
      <c r="Z70" s="116" t="s">
        <v>251</v>
      </c>
      <c r="AA70" s="116" t="s">
        <v>251</v>
      </c>
      <c r="AB70" s="116" t="s">
        <v>252</v>
      </c>
      <c r="AC70" s="116" t="s">
        <v>269</v>
      </c>
      <c r="AD70" s="116" t="s">
        <v>270</v>
      </c>
      <c r="AE70" s="116" t="s">
        <v>271</v>
      </c>
      <c r="AF70" s="116" t="s">
        <v>83</v>
      </c>
      <c r="AG70" s="119" t="s">
        <v>83</v>
      </c>
      <c r="AH70" s="116" t="s">
        <v>83</v>
      </c>
      <c r="AI70" s="104"/>
      <c r="AJ70" s="104">
        <v>5</v>
      </c>
      <c r="AK70" s="104">
        <v>0</v>
      </c>
      <c r="AL70" s="104" t="s">
        <v>700</v>
      </c>
      <c r="AM70" s="100" t="s">
        <v>740</v>
      </c>
      <c r="AN70" s="99" t="s">
        <v>862</v>
      </c>
      <c r="AO70" s="99" t="s">
        <v>863</v>
      </c>
      <c r="AP70" s="206" t="s">
        <v>1475</v>
      </c>
      <c r="AQ70" s="206" t="s">
        <v>1476</v>
      </c>
      <c r="AR70" s="206" t="s">
        <v>1035</v>
      </c>
      <c r="AS70" s="206" t="s">
        <v>1477</v>
      </c>
      <c r="AT70" s="206">
        <v>82400</v>
      </c>
      <c r="AU70" s="206"/>
      <c r="AV70" s="213" t="s">
        <v>1478</v>
      </c>
      <c r="AW70" s="213" t="s">
        <v>1479</v>
      </c>
      <c r="AX70" s="211" t="s">
        <v>1480</v>
      </c>
      <c r="AY70" s="213" t="s">
        <v>1481</v>
      </c>
      <c r="AZ70" s="213" t="s">
        <v>1482</v>
      </c>
    </row>
    <row r="71" spans="1:52" s="71" customFormat="1" ht="24">
      <c r="A71" s="84" t="s">
        <v>415</v>
      </c>
      <c r="B71" s="125" t="s">
        <v>414</v>
      </c>
      <c r="C71" s="126">
        <v>232</v>
      </c>
      <c r="D71" s="128" t="s">
        <v>414</v>
      </c>
      <c r="E71" s="126">
        <v>973</v>
      </c>
      <c r="F71" s="121">
        <v>1</v>
      </c>
      <c r="G71" s="121" t="s">
        <v>235</v>
      </c>
      <c r="H71" s="121">
        <v>82400</v>
      </c>
      <c r="I71" s="117" t="s">
        <v>236</v>
      </c>
      <c r="J71" s="117" t="s">
        <v>237</v>
      </c>
      <c r="K71" s="117" t="s">
        <v>238</v>
      </c>
      <c r="L71" s="122" t="s">
        <v>239</v>
      </c>
      <c r="M71" s="116" t="s">
        <v>240</v>
      </c>
      <c r="N71" s="115"/>
      <c r="O71" s="116" t="s">
        <v>241</v>
      </c>
      <c r="P71" s="116" t="s">
        <v>242</v>
      </c>
      <c r="Q71" s="117" t="s">
        <v>243</v>
      </c>
      <c r="R71" s="117" t="s">
        <v>244</v>
      </c>
      <c r="S71" s="117" t="s">
        <v>245</v>
      </c>
      <c r="T71" s="117" t="s">
        <v>246</v>
      </c>
      <c r="U71" s="126" t="s">
        <v>3285</v>
      </c>
      <c r="V71" s="129" t="s">
        <v>257</v>
      </c>
      <c r="W71" s="130" t="s">
        <v>258</v>
      </c>
      <c r="X71" s="130" t="s">
        <v>259</v>
      </c>
      <c r="Y71" s="116" t="s">
        <v>251</v>
      </c>
      <c r="Z71" s="116" t="s">
        <v>251</v>
      </c>
      <c r="AA71" s="116" t="s">
        <v>251</v>
      </c>
      <c r="AB71" s="116" t="s">
        <v>252</v>
      </c>
      <c r="AC71" s="116" t="s">
        <v>269</v>
      </c>
      <c r="AD71" s="116" t="s">
        <v>270</v>
      </c>
      <c r="AE71" s="116" t="s">
        <v>271</v>
      </c>
      <c r="AF71" s="116" t="s">
        <v>83</v>
      </c>
      <c r="AG71" s="119" t="s">
        <v>83</v>
      </c>
      <c r="AH71" s="116" t="s">
        <v>83</v>
      </c>
      <c r="AI71" s="104"/>
      <c r="AJ71" s="104">
        <v>5</v>
      </c>
      <c r="AK71" s="104">
        <v>0</v>
      </c>
      <c r="AL71" s="104" t="s">
        <v>700</v>
      </c>
      <c r="AM71" s="100" t="s">
        <v>740</v>
      </c>
      <c r="AN71" s="99" t="s">
        <v>864</v>
      </c>
      <c r="AO71" s="99" t="s">
        <v>865</v>
      </c>
      <c r="AP71" s="206" t="s">
        <v>1483</v>
      </c>
      <c r="AQ71" s="206" t="s">
        <v>1484</v>
      </c>
      <c r="AR71" s="206" t="s">
        <v>1035</v>
      </c>
      <c r="AS71" s="206" t="s">
        <v>1050</v>
      </c>
      <c r="AT71" s="206">
        <v>82400</v>
      </c>
      <c r="AU71" s="206"/>
      <c r="AV71" s="213" t="s">
        <v>1485</v>
      </c>
      <c r="AW71" s="213" t="s">
        <v>1485</v>
      </c>
      <c r="AX71" s="211" t="s">
        <v>1486</v>
      </c>
      <c r="AY71" s="213" t="s">
        <v>1487</v>
      </c>
      <c r="AZ71" s="213" t="s">
        <v>1488</v>
      </c>
    </row>
    <row r="72" spans="1:52" s="71" customFormat="1" ht="14.4">
      <c r="A72" s="84" t="s">
        <v>417</v>
      </c>
      <c r="B72" s="125" t="s">
        <v>416</v>
      </c>
      <c r="C72" s="126">
        <v>232</v>
      </c>
      <c r="D72" s="128" t="s">
        <v>416</v>
      </c>
      <c r="E72" s="126">
        <v>148</v>
      </c>
      <c r="F72" s="121">
        <v>1</v>
      </c>
      <c r="G72" s="121" t="s">
        <v>235</v>
      </c>
      <c r="H72" s="121">
        <v>82120</v>
      </c>
      <c r="I72" s="117" t="s">
        <v>236</v>
      </c>
      <c r="J72" s="117" t="s">
        <v>237</v>
      </c>
      <c r="K72" s="117" t="s">
        <v>238</v>
      </c>
      <c r="L72" s="122" t="s">
        <v>239</v>
      </c>
      <c r="M72" s="116" t="s">
        <v>240</v>
      </c>
      <c r="N72" s="115"/>
      <c r="O72" s="116" t="s">
        <v>241</v>
      </c>
      <c r="P72" s="116" t="s">
        <v>242</v>
      </c>
      <c r="Q72" s="117" t="s">
        <v>243</v>
      </c>
      <c r="R72" s="117" t="s">
        <v>244</v>
      </c>
      <c r="S72" s="117" t="s">
        <v>245</v>
      </c>
      <c r="T72" s="117" t="s">
        <v>246</v>
      </c>
      <c r="U72" s="126" t="s">
        <v>3285</v>
      </c>
      <c r="V72" s="145" t="s">
        <v>257</v>
      </c>
      <c r="W72" s="130" t="s">
        <v>258</v>
      </c>
      <c r="X72" s="130" t="s">
        <v>259</v>
      </c>
      <c r="Y72" s="116" t="s">
        <v>251</v>
      </c>
      <c r="Z72" s="116" t="s">
        <v>251</v>
      </c>
      <c r="AA72" s="116" t="s">
        <v>251</v>
      </c>
      <c r="AB72" s="116" t="s">
        <v>252</v>
      </c>
      <c r="AC72" s="116" t="s">
        <v>260</v>
      </c>
      <c r="AD72" s="116" t="s">
        <v>261</v>
      </c>
      <c r="AE72" s="116" t="s">
        <v>262</v>
      </c>
      <c r="AF72" s="116" t="s">
        <v>83</v>
      </c>
      <c r="AG72" s="119" t="s">
        <v>83</v>
      </c>
      <c r="AH72" s="116" t="s">
        <v>83</v>
      </c>
      <c r="AI72" s="104"/>
      <c r="AJ72" s="104">
        <v>5</v>
      </c>
      <c r="AK72" s="104">
        <v>5</v>
      </c>
      <c r="AL72" s="104" t="s">
        <v>698</v>
      </c>
      <c r="AM72" s="100" t="s">
        <v>740</v>
      </c>
      <c r="AN72" s="99" t="s">
        <v>754</v>
      </c>
      <c r="AO72" s="96" t="s">
        <v>866</v>
      </c>
      <c r="AP72" s="206" t="s">
        <v>1489</v>
      </c>
      <c r="AQ72" s="206" t="s">
        <v>1490</v>
      </c>
      <c r="AR72" s="206" t="s">
        <v>1035</v>
      </c>
      <c r="AS72" s="206" t="s">
        <v>1070</v>
      </c>
      <c r="AT72" s="206">
        <v>82120</v>
      </c>
      <c r="AU72" s="206"/>
      <c r="AV72" s="213" t="s">
        <v>1491</v>
      </c>
      <c r="AW72" s="213" t="s">
        <v>1491</v>
      </c>
      <c r="AX72" s="211" t="s">
        <v>1492</v>
      </c>
      <c r="AY72" s="213" t="s">
        <v>1493</v>
      </c>
      <c r="AZ72" s="213" t="s">
        <v>1494</v>
      </c>
    </row>
    <row r="73" spans="1:52" s="71" customFormat="1" ht="36">
      <c r="A73" s="84" t="s">
        <v>419</v>
      </c>
      <c r="B73" s="125" t="s">
        <v>418</v>
      </c>
      <c r="C73" s="126">
        <v>232</v>
      </c>
      <c r="D73" s="128" t="s">
        <v>418</v>
      </c>
      <c r="E73" s="126">
        <v>2917</v>
      </c>
      <c r="F73" s="121">
        <v>1</v>
      </c>
      <c r="G73" s="121" t="s">
        <v>235</v>
      </c>
      <c r="H73" s="121">
        <v>82170</v>
      </c>
      <c r="I73" s="117" t="s">
        <v>236</v>
      </c>
      <c r="J73" s="117" t="s">
        <v>237</v>
      </c>
      <c r="K73" s="117" t="s">
        <v>238</v>
      </c>
      <c r="L73" s="122" t="s">
        <v>239</v>
      </c>
      <c r="M73" s="116" t="s">
        <v>240</v>
      </c>
      <c r="N73" s="115"/>
      <c r="O73" s="116" t="s">
        <v>241</v>
      </c>
      <c r="P73" s="116" t="s">
        <v>242</v>
      </c>
      <c r="Q73" s="117" t="s">
        <v>265</v>
      </c>
      <c r="R73" s="117" t="s">
        <v>266</v>
      </c>
      <c r="S73" s="117" t="s">
        <v>267</v>
      </c>
      <c r="T73" s="117" t="s">
        <v>268</v>
      </c>
      <c r="U73" s="126" t="s">
        <v>3285</v>
      </c>
      <c r="V73" s="129" t="s">
        <v>257</v>
      </c>
      <c r="W73" s="130" t="s">
        <v>258</v>
      </c>
      <c r="X73" s="130" t="s">
        <v>259</v>
      </c>
      <c r="Y73" s="116" t="s">
        <v>251</v>
      </c>
      <c r="Z73" s="116" t="s">
        <v>251</v>
      </c>
      <c r="AA73" s="116" t="s">
        <v>251</v>
      </c>
      <c r="AB73" s="116" t="s">
        <v>252</v>
      </c>
      <c r="AC73" s="116" t="s">
        <v>269</v>
      </c>
      <c r="AD73" s="116" t="s">
        <v>270</v>
      </c>
      <c r="AE73" s="116" t="s">
        <v>271</v>
      </c>
      <c r="AF73" s="116" t="s">
        <v>83</v>
      </c>
      <c r="AG73" s="119" t="s">
        <v>83</v>
      </c>
      <c r="AH73" s="116" t="s">
        <v>83</v>
      </c>
      <c r="AI73" s="104"/>
      <c r="AJ73" s="104">
        <v>5</v>
      </c>
      <c r="AK73" s="104">
        <v>0</v>
      </c>
      <c r="AL73" s="104" t="s">
        <v>699</v>
      </c>
      <c r="AM73" s="100" t="s">
        <v>740</v>
      </c>
      <c r="AN73" s="99" t="s">
        <v>817</v>
      </c>
      <c r="AO73" s="99" t="s">
        <v>867</v>
      </c>
      <c r="AP73" s="206" t="s">
        <v>1495</v>
      </c>
      <c r="AQ73" s="206" t="s">
        <v>1496</v>
      </c>
      <c r="AR73" s="206" t="s">
        <v>1241</v>
      </c>
      <c r="AS73" s="206" t="s">
        <v>1497</v>
      </c>
      <c r="AT73" s="206">
        <v>82170</v>
      </c>
      <c r="AU73" s="206"/>
      <c r="AV73" s="213" t="s">
        <v>1498</v>
      </c>
      <c r="AW73" s="213" t="s">
        <v>1499</v>
      </c>
      <c r="AX73" s="211" t="s">
        <v>1500</v>
      </c>
      <c r="AY73" s="213" t="s">
        <v>1501</v>
      </c>
      <c r="AZ73" s="213" t="s">
        <v>1502</v>
      </c>
    </row>
    <row r="74" spans="1:52" s="71" customFormat="1" ht="48">
      <c r="A74" s="84" t="s">
        <v>471</v>
      </c>
      <c r="B74" s="125" t="s">
        <v>470</v>
      </c>
      <c r="C74" s="126">
        <v>232</v>
      </c>
      <c r="D74" s="128" t="s">
        <v>470</v>
      </c>
      <c r="E74" s="126">
        <v>1329</v>
      </c>
      <c r="F74" s="121">
        <v>1</v>
      </c>
      <c r="G74" s="121" t="s">
        <v>235</v>
      </c>
      <c r="H74" s="121">
        <v>82130</v>
      </c>
      <c r="I74" s="117" t="s">
        <v>236</v>
      </c>
      <c r="J74" s="117" t="s">
        <v>237</v>
      </c>
      <c r="K74" s="117" t="s">
        <v>238</v>
      </c>
      <c r="L74" s="122" t="s">
        <v>239</v>
      </c>
      <c r="M74" s="116" t="s">
        <v>240</v>
      </c>
      <c r="N74" s="115"/>
      <c r="O74" s="116" t="s">
        <v>241</v>
      </c>
      <c r="P74" s="116" t="s">
        <v>242</v>
      </c>
      <c r="Q74" s="117" t="s">
        <v>265</v>
      </c>
      <c r="R74" s="117" t="s">
        <v>266</v>
      </c>
      <c r="S74" s="117" t="s">
        <v>267</v>
      </c>
      <c r="T74" s="117" t="s">
        <v>268</v>
      </c>
      <c r="U74" s="126" t="s">
        <v>3285</v>
      </c>
      <c r="V74" s="129" t="s">
        <v>257</v>
      </c>
      <c r="W74" s="130" t="s">
        <v>258</v>
      </c>
      <c r="X74" s="130" t="s">
        <v>259</v>
      </c>
      <c r="Y74" s="116" t="s">
        <v>251</v>
      </c>
      <c r="Z74" s="116" t="s">
        <v>251</v>
      </c>
      <c r="AA74" s="116" t="s">
        <v>251</v>
      </c>
      <c r="AB74" s="116" t="s">
        <v>252</v>
      </c>
      <c r="AC74" s="116" t="s">
        <v>12</v>
      </c>
      <c r="AD74" s="116" t="s">
        <v>253</v>
      </c>
      <c r="AE74" s="116" t="s">
        <v>254</v>
      </c>
      <c r="AF74" s="116" t="s">
        <v>83</v>
      </c>
      <c r="AG74" s="119" t="s">
        <v>83</v>
      </c>
      <c r="AH74" s="116" t="s">
        <v>83</v>
      </c>
      <c r="AI74" s="104"/>
      <c r="AJ74" s="104">
        <v>5</v>
      </c>
      <c r="AK74" s="104">
        <v>0</v>
      </c>
      <c r="AL74" s="104" t="s">
        <v>696</v>
      </c>
      <c r="AM74" s="100" t="s">
        <v>740</v>
      </c>
      <c r="AN74" s="99" t="s">
        <v>787</v>
      </c>
      <c r="AO74" s="99" t="s">
        <v>868</v>
      </c>
      <c r="AP74" s="206" t="s">
        <v>1503</v>
      </c>
      <c r="AQ74" s="206" t="s">
        <v>1504</v>
      </c>
      <c r="AR74" s="206" t="s">
        <v>1035</v>
      </c>
      <c r="AS74" s="206" t="s">
        <v>1505</v>
      </c>
      <c r="AT74" s="203">
        <v>82130</v>
      </c>
      <c r="AU74" s="203"/>
      <c r="AV74" s="213" t="s">
        <v>1506</v>
      </c>
      <c r="AW74" s="213" t="s">
        <v>1507</v>
      </c>
      <c r="AX74" s="211" t="s">
        <v>1508</v>
      </c>
      <c r="AY74" s="213" t="s">
        <v>1509</v>
      </c>
      <c r="AZ74" s="213" t="s">
        <v>1510</v>
      </c>
    </row>
    <row r="75" spans="1:52" s="71" customFormat="1" ht="48">
      <c r="A75" s="84" t="s">
        <v>425</v>
      </c>
      <c r="B75" s="125" t="s">
        <v>424</v>
      </c>
      <c r="C75" s="126">
        <v>232</v>
      </c>
      <c r="D75" s="128" t="s">
        <v>424</v>
      </c>
      <c r="E75" s="126">
        <v>340</v>
      </c>
      <c r="F75" s="121">
        <v>1</v>
      </c>
      <c r="G75" s="121" t="s">
        <v>235</v>
      </c>
      <c r="H75" s="121">
        <v>82220</v>
      </c>
      <c r="I75" s="117" t="s">
        <v>236</v>
      </c>
      <c r="J75" s="117" t="s">
        <v>237</v>
      </c>
      <c r="K75" s="117" t="s">
        <v>238</v>
      </c>
      <c r="L75" s="122" t="s">
        <v>239</v>
      </c>
      <c r="M75" s="116" t="s">
        <v>240</v>
      </c>
      <c r="N75" s="115"/>
      <c r="O75" s="116" t="s">
        <v>241</v>
      </c>
      <c r="P75" s="116" t="s">
        <v>242</v>
      </c>
      <c r="Q75" s="117" t="s">
        <v>243</v>
      </c>
      <c r="R75" s="117" t="s">
        <v>244</v>
      </c>
      <c r="S75" s="117" t="s">
        <v>245</v>
      </c>
      <c r="T75" s="117" t="s">
        <v>246</v>
      </c>
      <c r="U75" s="126" t="s">
        <v>3285</v>
      </c>
      <c r="V75" s="145" t="s">
        <v>257</v>
      </c>
      <c r="W75" s="130" t="s">
        <v>258</v>
      </c>
      <c r="X75" s="130" t="s">
        <v>259</v>
      </c>
      <c r="Y75" s="116" t="s">
        <v>251</v>
      </c>
      <c r="Z75" s="116" t="s">
        <v>251</v>
      </c>
      <c r="AA75" s="116" t="s">
        <v>251</v>
      </c>
      <c r="AB75" s="116" t="s">
        <v>252</v>
      </c>
      <c r="AC75" s="116" t="s">
        <v>260</v>
      </c>
      <c r="AD75" s="116" t="s">
        <v>261</v>
      </c>
      <c r="AE75" s="116" t="s">
        <v>262</v>
      </c>
      <c r="AF75" s="116" t="s">
        <v>83</v>
      </c>
      <c r="AG75" s="119" t="s">
        <v>83</v>
      </c>
      <c r="AH75" s="116" t="s">
        <v>83</v>
      </c>
      <c r="AI75" s="104"/>
      <c r="AJ75" s="104">
        <v>5</v>
      </c>
      <c r="AK75" s="104">
        <v>5</v>
      </c>
      <c r="AL75" s="104" t="s">
        <v>696</v>
      </c>
      <c r="AM75" s="100" t="s">
        <v>740</v>
      </c>
      <c r="AN75" s="99" t="s">
        <v>784</v>
      </c>
      <c r="AO75" s="99" t="s">
        <v>869</v>
      </c>
      <c r="AP75" s="206"/>
      <c r="AQ75" s="206" t="s">
        <v>1511</v>
      </c>
      <c r="AR75" s="206" t="s">
        <v>1035</v>
      </c>
      <c r="AS75" s="206" t="s">
        <v>1512</v>
      </c>
      <c r="AT75" s="206">
        <v>82220</v>
      </c>
      <c r="AU75" s="206"/>
      <c r="AV75" s="213" t="s">
        <v>1513</v>
      </c>
      <c r="AW75" s="213" t="s">
        <v>1513</v>
      </c>
      <c r="AX75" s="214" t="s">
        <v>1514</v>
      </c>
      <c r="AY75" s="213" t="s">
        <v>1515</v>
      </c>
      <c r="AZ75" s="213" t="s">
        <v>1516</v>
      </c>
    </row>
    <row r="76" spans="1:52" s="71" customFormat="1" ht="14.4">
      <c r="A76" s="84" t="s">
        <v>427</v>
      </c>
      <c r="B76" s="125" t="s">
        <v>426</v>
      </c>
      <c r="C76" s="126">
        <v>232</v>
      </c>
      <c r="D76" s="128" t="s">
        <v>426</v>
      </c>
      <c r="E76" s="126">
        <v>143</v>
      </c>
      <c r="F76" s="121">
        <v>1</v>
      </c>
      <c r="G76" s="121" t="s">
        <v>235</v>
      </c>
      <c r="H76" s="121">
        <v>82240</v>
      </c>
      <c r="I76" s="117" t="s">
        <v>236</v>
      </c>
      <c r="J76" s="117" t="s">
        <v>237</v>
      </c>
      <c r="K76" s="117" t="s">
        <v>238</v>
      </c>
      <c r="L76" s="122" t="s">
        <v>239</v>
      </c>
      <c r="M76" s="116" t="s">
        <v>240</v>
      </c>
      <c r="N76" s="115"/>
      <c r="O76" s="116" t="s">
        <v>241</v>
      </c>
      <c r="P76" s="116" t="s">
        <v>242</v>
      </c>
      <c r="Q76" s="117" t="s">
        <v>265</v>
      </c>
      <c r="R76" s="117" t="s">
        <v>266</v>
      </c>
      <c r="S76" s="117" t="s">
        <v>267</v>
      </c>
      <c r="T76" s="117" t="s">
        <v>268</v>
      </c>
      <c r="U76" s="126" t="s">
        <v>3285</v>
      </c>
      <c r="V76" s="145" t="s">
        <v>257</v>
      </c>
      <c r="W76" s="130" t="s">
        <v>258</v>
      </c>
      <c r="X76" s="130" t="s">
        <v>259</v>
      </c>
      <c r="Y76" s="116" t="s">
        <v>251</v>
      </c>
      <c r="Z76" s="116" t="s">
        <v>251</v>
      </c>
      <c r="AA76" s="116" t="s">
        <v>251</v>
      </c>
      <c r="AB76" s="116" t="s">
        <v>252</v>
      </c>
      <c r="AC76" s="116" t="s">
        <v>12</v>
      </c>
      <c r="AD76" s="116" t="s">
        <v>253</v>
      </c>
      <c r="AE76" s="116" t="s">
        <v>254</v>
      </c>
      <c r="AF76" s="116" t="s">
        <v>83</v>
      </c>
      <c r="AG76" s="119" t="s">
        <v>83</v>
      </c>
      <c r="AH76" s="116" t="s">
        <v>83</v>
      </c>
      <c r="AI76" s="104"/>
      <c r="AJ76" s="104">
        <v>5</v>
      </c>
      <c r="AK76" s="104">
        <v>10</v>
      </c>
      <c r="AL76" s="104" t="s">
        <v>697</v>
      </c>
      <c r="AM76" s="100" t="s">
        <v>740</v>
      </c>
      <c r="AN76" s="99" t="s">
        <v>778</v>
      </c>
      <c r="AO76" s="99" t="s">
        <v>870</v>
      </c>
      <c r="AP76" s="206" t="s">
        <v>1517</v>
      </c>
      <c r="AQ76" s="206" t="s">
        <v>1518</v>
      </c>
      <c r="AR76" s="206" t="s">
        <v>1035</v>
      </c>
      <c r="AS76" s="206" t="s">
        <v>1519</v>
      </c>
      <c r="AT76" s="206">
        <v>82240</v>
      </c>
      <c r="AU76" s="206"/>
      <c r="AV76" s="213" t="s">
        <v>1520</v>
      </c>
      <c r="AW76" s="213" t="s">
        <v>1520</v>
      </c>
      <c r="AX76" s="211" t="s">
        <v>1521</v>
      </c>
      <c r="AY76" s="213"/>
      <c r="AZ76" s="213"/>
    </row>
    <row r="77" spans="1:52" s="71" customFormat="1" ht="36">
      <c r="A77" s="84" t="s">
        <v>431</v>
      </c>
      <c r="B77" s="125" t="s">
        <v>430</v>
      </c>
      <c r="C77" s="126">
        <v>232</v>
      </c>
      <c r="D77" s="128" t="s">
        <v>430</v>
      </c>
      <c r="E77" s="126">
        <v>3463</v>
      </c>
      <c r="F77" s="121">
        <v>1</v>
      </c>
      <c r="G77" s="121" t="s">
        <v>235</v>
      </c>
      <c r="H77" s="121">
        <v>82370</v>
      </c>
      <c r="I77" s="117" t="s">
        <v>236</v>
      </c>
      <c r="J77" s="117" t="s">
        <v>237</v>
      </c>
      <c r="K77" s="117" t="s">
        <v>238</v>
      </c>
      <c r="L77" s="122" t="s">
        <v>239</v>
      </c>
      <c r="M77" s="116" t="s">
        <v>240</v>
      </c>
      <c r="N77" s="115"/>
      <c r="O77" s="116" t="s">
        <v>241</v>
      </c>
      <c r="P77" s="116" t="s">
        <v>242</v>
      </c>
      <c r="Q77" s="117" t="s">
        <v>243</v>
      </c>
      <c r="R77" s="117" t="s">
        <v>244</v>
      </c>
      <c r="S77" s="117" t="s">
        <v>245</v>
      </c>
      <c r="T77" s="117" t="s">
        <v>246</v>
      </c>
      <c r="U77" s="126" t="s">
        <v>3285</v>
      </c>
      <c r="V77" s="145" t="s">
        <v>257</v>
      </c>
      <c r="W77" s="130" t="s">
        <v>258</v>
      </c>
      <c r="X77" s="130" t="s">
        <v>259</v>
      </c>
      <c r="Y77" s="116" t="s">
        <v>251</v>
      </c>
      <c r="Z77" s="116" t="s">
        <v>251</v>
      </c>
      <c r="AA77" s="116" t="s">
        <v>251</v>
      </c>
      <c r="AB77" s="116" t="s">
        <v>252</v>
      </c>
      <c r="AC77" s="116" t="s">
        <v>269</v>
      </c>
      <c r="AD77" s="116" t="s">
        <v>270</v>
      </c>
      <c r="AE77" s="116" t="s">
        <v>271</v>
      </c>
      <c r="AF77" s="116" t="s">
        <v>83</v>
      </c>
      <c r="AG77" s="119" t="s">
        <v>83</v>
      </c>
      <c r="AH77" s="116" t="s">
        <v>83</v>
      </c>
      <c r="AI77" s="104"/>
      <c r="AJ77" s="104">
        <v>5</v>
      </c>
      <c r="AK77" s="104">
        <v>0</v>
      </c>
      <c r="AL77" s="104" t="s">
        <v>701</v>
      </c>
      <c r="AM77" s="100" t="s">
        <v>740</v>
      </c>
      <c r="AN77" s="99" t="s">
        <v>871</v>
      </c>
      <c r="AO77" s="99" t="s">
        <v>872</v>
      </c>
      <c r="AP77" s="206" t="s">
        <v>1522</v>
      </c>
      <c r="AQ77" s="206" t="s">
        <v>1523</v>
      </c>
      <c r="AR77" s="206" t="s">
        <v>1035</v>
      </c>
      <c r="AS77" s="206" t="s">
        <v>1524</v>
      </c>
      <c r="AT77" s="206">
        <v>82100</v>
      </c>
      <c r="AU77" s="206"/>
      <c r="AV77" s="213" t="s">
        <v>1525</v>
      </c>
      <c r="AW77" s="213" t="s">
        <v>1526</v>
      </c>
      <c r="AX77" s="211" t="s">
        <v>1527</v>
      </c>
      <c r="AY77" s="213" t="s">
        <v>1528</v>
      </c>
      <c r="AZ77" s="213" t="s">
        <v>1529</v>
      </c>
    </row>
    <row r="78" spans="1:52" s="71" customFormat="1" ht="24">
      <c r="A78" s="84" t="s">
        <v>429</v>
      </c>
      <c r="B78" s="125" t="s">
        <v>428</v>
      </c>
      <c r="C78" s="126">
        <v>232</v>
      </c>
      <c r="D78" s="128" t="s">
        <v>428</v>
      </c>
      <c r="E78" s="126">
        <v>936</v>
      </c>
      <c r="F78" s="121">
        <v>1</v>
      </c>
      <c r="G78" s="121" t="s">
        <v>235</v>
      </c>
      <c r="H78" s="121">
        <v>82100</v>
      </c>
      <c r="I78" s="117" t="s">
        <v>236</v>
      </c>
      <c r="J78" s="117" t="s">
        <v>237</v>
      </c>
      <c r="K78" s="117" t="s">
        <v>238</v>
      </c>
      <c r="L78" s="122" t="s">
        <v>239</v>
      </c>
      <c r="M78" s="116" t="s">
        <v>240</v>
      </c>
      <c r="N78" s="115"/>
      <c r="O78" s="116" t="s">
        <v>241</v>
      </c>
      <c r="P78" s="116" t="s">
        <v>242</v>
      </c>
      <c r="Q78" s="117" t="s">
        <v>265</v>
      </c>
      <c r="R78" s="117" t="s">
        <v>266</v>
      </c>
      <c r="S78" s="117" t="s">
        <v>267</v>
      </c>
      <c r="T78" s="117" t="s">
        <v>268</v>
      </c>
      <c r="U78" s="126" t="s">
        <v>3285</v>
      </c>
      <c r="V78" s="129" t="s">
        <v>257</v>
      </c>
      <c r="W78" s="130" t="s">
        <v>258</v>
      </c>
      <c r="X78" s="130" t="s">
        <v>259</v>
      </c>
      <c r="Y78" s="116" t="s">
        <v>251</v>
      </c>
      <c r="Z78" s="116" t="s">
        <v>251</v>
      </c>
      <c r="AA78" s="116" t="s">
        <v>251</v>
      </c>
      <c r="AB78" s="116" t="s">
        <v>252</v>
      </c>
      <c r="AC78" s="116" t="s">
        <v>269</v>
      </c>
      <c r="AD78" s="116" t="s">
        <v>270</v>
      </c>
      <c r="AE78" s="116" t="s">
        <v>271</v>
      </c>
      <c r="AF78" s="116" t="s">
        <v>83</v>
      </c>
      <c r="AG78" s="119" t="s">
        <v>83</v>
      </c>
      <c r="AH78" s="116" t="s">
        <v>83</v>
      </c>
      <c r="AI78" s="104"/>
      <c r="AJ78" s="104">
        <v>5</v>
      </c>
      <c r="AK78" s="104">
        <v>0</v>
      </c>
      <c r="AL78" s="104" t="s">
        <v>696</v>
      </c>
      <c r="AM78" s="100" t="s">
        <v>740</v>
      </c>
      <c r="AN78" s="99" t="s">
        <v>837</v>
      </c>
      <c r="AO78" s="99" t="s">
        <v>873</v>
      </c>
      <c r="AP78" s="206" t="s">
        <v>1530</v>
      </c>
      <c r="AQ78" s="206"/>
      <c r="AR78" s="206" t="s">
        <v>1035</v>
      </c>
      <c r="AS78" s="206" t="s">
        <v>1531</v>
      </c>
      <c r="AT78" s="206">
        <v>82370</v>
      </c>
      <c r="AU78" s="206"/>
      <c r="AV78" s="213" t="s">
        <v>1532</v>
      </c>
      <c r="AW78" s="213" t="s">
        <v>1533</v>
      </c>
      <c r="AX78" s="223" t="s">
        <v>1534</v>
      </c>
      <c r="AY78" s="213" t="s">
        <v>1535</v>
      </c>
      <c r="AZ78" s="213" t="s">
        <v>1536</v>
      </c>
    </row>
    <row r="79" spans="1:52" s="71" customFormat="1" ht="26.25" customHeight="1">
      <c r="A79" s="84" t="s">
        <v>433</v>
      </c>
      <c r="B79" s="125" t="s">
        <v>432</v>
      </c>
      <c r="C79" s="126">
        <v>232</v>
      </c>
      <c r="D79" s="128" t="s">
        <v>432</v>
      </c>
      <c r="E79" s="126">
        <v>127</v>
      </c>
      <c r="F79" s="121">
        <v>1</v>
      </c>
      <c r="G79" s="121" t="s">
        <v>235</v>
      </c>
      <c r="H79" s="121">
        <v>82100</v>
      </c>
      <c r="I79" s="117" t="s">
        <v>236</v>
      </c>
      <c r="J79" s="117" t="s">
        <v>237</v>
      </c>
      <c r="K79" s="117" t="s">
        <v>238</v>
      </c>
      <c r="L79" s="122" t="s">
        <v>239</v>
      </c>
      <c r="M79" s="116" t="s">
        <v>240</v>
      </c>
      <c r="N79" s="115"/>
      <c r="O79" s="116" t="s">
        <v>241</v>
      </c>
      <c r="P79" s="116" t="s">
        <v>242</v>
      </c>
      <c r="Q79" s="117" t="s">
        <v>243</v>
      </c>
      <c r="R79" s="117" t="s">
        <v>244</v>
      </c>
      <c r="S79" s="117" t="s">
        <v>245</v>
      </c>
      <c r="T79" s="117" t="s">
        <v>246</v>
      </c>
      <c r="U79" s="126" t="s">
        <v>3285</v>
      </c>
      <c r="V79" s="145" t="s">
        <v>257</v>
      </c>
      <c r="W79" s="130" t="s">
        <v>258</v>
      </c>
      <c r="X79" s="130" t="s">
        <v>259</v>
      </c>
      <c r="Y79" s="116" t="s">
        <v>251</v>
      </c>
      <c r="Z79" s="116" t="s">
        <v>251</v>
      </c>
      <c r="AA79" s="116" t="s">
        <v>251</v>
      </c>
      <c r="AB79" s="116" t="s">
        <v>252</v>
      </c>
      <c r="AC79" s="116" t="s">
        <v>260</v>
      </c>
      <c r="AD79" s="116" t="s">
        <v>261</v>
      </c>
      <c r="AE79" s="116" t="s">
        <v>262</v>
      </c>
      <c r="AF79" s="116" t="s">
        <v>83</v>
      </c>
      <c r="AG79" s="119" t="s">
        <v>83</v>
      </c>
      <c r="AH79" s="116" t="s">
        <v>83</v>
      </c>
      <c r="AI79" s="104"/>
      <c r="AJ79" s="104">
        <v>5</v>
      </c>
      <c r="AK79" s="104">
        <v>0</v>
      </c>
      <c r="AL79" s="104" t="s">
        <v>698</v>
      </c>
      <c r="AM79" s="100" t="s">
        <v>740</v>
      </c>
      <c r="AN79" s="99" t="s">
        <v>874</v>
      </c>
      <c r="AO79" s="99" t="s">
        <v>875</v>
      </c>
      <c r="AP79" s="206" t="s">
        <v>1537</v>
      </c>
      <c r="AQ79" s="206" t="s">
        <v>1538</v>
      </c>
      <c r="AR79" s="206" t="s">
        <v>1035</v>
      </c>
      <c r="AS79" s="206" t="s">
        <v>1070</v>
      </c>
      <c r="AT79" s="206">
        <v>82100</v>
      </c>
      <c r="AU79" s="206"/>
      <c r="AV79" s="213" t="s">
        <v>1539</v>
      </c>
      <c r="AW79" s="213" t="s">
        <v>1539</v>
      </c>
      <c r="AX79" s="211" t="s">
        <v>1540</v>
      </c>
      <c r="AY79" s="213" t="s">
        <v>1541</v>
      </c>
      <c r="AZ79" s="213" t="s">
        <v>1542</v>
      </c>
    </row>
    <row r="80" spans="1:52" s="71" customFormat="1" ht="72">
      <c r="A80" s="84" t="s">
        <v>435</v>
      </c>
      <c r="B80" s="125" t="s">
        <v>434</v>
      </c>
      <c r="C80" s="126">
        <v>232</v>
      </c>
      <c r="D80" s="128" t="s">
        <v>434</v>
      </c>
      <c r="E80" s="126">
        <v>179</v>
      </c>
      <c r="F80" s="121">
        <v>1</v>
      </c>
      <c r="G80" s="121" t="s">
        <v>235</v>
      </c>
      <c r="H80" s="121">
        <v>82160</v>
      </c>
      <c r="I80" s="117" t="s">
        <v>236</v>
      </c>
      <c r="J80" s="117" t="s">
        <v>237</v>
      </c>
      <c r="K80" s="117" t="s">
        <v>238</v>
      </c>
      <c r="L80" s="122" t="s">
        <v>239</v>
      </c>
      <c r="M80" s="116" t="s">
        <v>240</v>
      </c>
      <c r="N80" s="115"/>
      <c r="O80" s="116" t="s">
        <v>241</v>
      </c>
      <c r="P80" s="116" t="s">
        <v>242</v>
      </c>
      <c r="Q80" s="117" t="s">
        <v>265</v>
      </c>
      <c r="R80" s="117" t="s">
        <v>266</v>
      </c>
      <c r="S80" s="117" t="s">
        <v>267</v>
      </c>
      <c r="T80" s="117" t="s">
        <v>268</v>
      </c>
      <c r="U80" s="126" t="s">
        <v>3285</v>
      </c>
      <c r="V80" s="145" t="s">
        <v>257</v>
      </c>
      <c r="W80" s="130" t="s">
        <v>258</v>
      </c>
      <c r="X80" s="130" t="s">
        <v>259</v>
      </c>
      <c r="Y80" s="116" t="s">
        <v>251</v>
      </c>
      <c r="Z80" s="116" t="s">
        <v>251</v>
      </c>
      <c r="AA80" s="116" t="s">
        <v>251</v>
      </c>
      <c r="AB80" s="116" t="s">
        <v>252</v>
      </c>
      <c r="AC80" s="116" t="s">
        <v>269</v>
      </c>
      <c r="AD80" s="116" t="s">
        <v>270</v>
      </c>
      <c r="AE80" s="116" t="s">
        <v>271</v>
      </c>
      <c r="AF80" s="116" t="s">
        <v>83</v>
      </c>
      <c r="AG80" s="119" t="s">
        <v>83</v>
      </c>
      <c r="AH80" s="116" t="s">
        <v>83</v>
      </c>
      <c r="AI80" s="104"/>
      <c r="AJ80" s="104">
        <v>5</v>
      </c>
      <c r="AK80" s="104">
        <v>10</v>
      </c>
      <c r="AL80" s="104" t="s">
        <v>697</v>
      </c>
      <c r="AM80" s="100" t="s">
        <v>740</v>
      </c>
      <c r="AN80" s="99" t="s">
        <v>876</v>
      </c>
      <c r="AO80" s="99" t="s">
        <v>877</v>
      </c>
      <c r="AP80" s="211" t="s">
        <v>1543</v>
      </c>
      <c r="AQ80" s="206" t="s">
        <v>1544</v>
      </c>
      <c r="AR80" s="206" t="s">
        <v>1035</v>
      </c>
      <c r="AS80" s="206" t="s">
        <v>1050</v>
      </c>
      <c r="AT80" s="206">
        <v>82160</v>
      </c>
      <c r="AU80" s="206"/>
      <c r="AV80" s="213" t="s">
        <v>1545</v>
      </c>
      <c r="AW80" s="213" t="s">
        <v>1045</v>
      </c>
      <c r="AX80" s="211" t="s">
        <v>1546</v>
      </c>
      <c r="AY80" s="213" t="s">
        <v>1547</v>
      </c>
      <c r="AZ80" s="213" t="s">
        <v>1548</v>
      </c>
    </row>
    <row r="81" spans="1:52" s="71" customFormat="1" ht="48">
      <c r="A81" s="84" t="s">
        <v>437</v>
      </c>
      <c r="B81" s="125" t="s">
        <v>436</v>
      </c>
      <c r="C81" s="126">
        <v>232</v>
      </c>
      <c r="D81" s="128" t="s">
        <v>436</v>
      </c>
      <c r="E81" s="126">
        <v>118</v>
      </c>
      <c r="F81" s="121">
        <v>1</v>
      </c>
      <c r="G81" s="121" t="s">
        <v>235</v>
      </c>
      <c r="H81" s="121">
        <v>82120</v>
      </c>
      <c r="I81" s="117" t="s">
        <v>236</v>
      </c>
      <c r="J81" s="117" t="s">
        <v>237</v>
      </c>
      <c r="K81" s="117" t="s">
        <v>238</v>
      </c>
      <c r="L81" s="122" t="s">
        <v>239</v>
      </c>
      <c r="M81" s="116" t="s">
        <v>240</v>
      </c>
      <c r="N81" s="115"/>
      <c r="O81" s="116" t="s">
        <v>241</v>
      </c>
      <c r="P81" s="116" t="s">
        <v>242</v>
      </c>
      <c r="Q81" s="117" t="s">
        <v>243</v>
      </c>
      <c r="R81" s="117" t="s">
        <v>244</v>
      </c>
      <c r="S81" s="117" t="s">
        <v>245</v>
      </c>
      <c r="T81" s="117" t="s">
        <v>246</v>
      </c>
      <c r="U81" s="126" t="s">
        <v>3285</v>
      </c>
      <c r="V81" s="129" t="s">
        <v>257</v>
      </c>
      <c r="W81" s="130" t="s">
        <v>258</v>
      </c>
      <c r="X81" s="130" t="s">
        <v>259</v>
      </c>
      <c r="Y81" s="116" t="s">
        <v>251</v>
      </c>
      <c r="Z81" s="116" t="s">
        <v>251</v>
      </c>
      <c r="AA81" s="116" t="s">
        <v>251</v>
      </c>
      <c r="AB81" s="116" t="s">
        <v>252</v>
      </c>
      <c r="AC81" s="116" t="s">
        <v>269</v>
      </c>
      <c r="AD81" s="116" t="s">
        <v>270</v>
      </c>
      <c r="AE81" s="116" t="s">
        <v>271</v>
      </c>
      <c r="AF81" s="116" t="s">
        <v>83</v>
      </c>
      <c r="AG81" s="119" t="s">
        <v>83</v>
      </c>
      <c r="AH81" s="116" t="s">
        <v>83</v>
      </c>
      <c r="AI81" s="104"/>
      <c r="AJ81" s="104">
        <v>5</v>
      </c>
      <c r="AK81" s="104">
        <v>0</v>
      </c>
      <c r="AL81" s="104" t="s">
        <v>698</v>
      </c>
      <c r="AM81" s="100" t="s">
        <v>740</v>
      </c>
      <c r="AN81" s="99" t="s">
        <v>878</v>
      </c>
      <c r="AO81" s="99" t="s">
        <v>879</v>
      </c>
      <c r="AP81" s="206" t="s">
        <v>1549</v>
      </c>
      <c r="AQ81" s="206" t="s">
        <v>1550</v>
      </c>
      <c r="AR81" s="206" t="s">
        <v>1035</v>
      </c>
      <c r="AS81" s="206" t="s">
        <v>1250</v>
      </c>
      <c r="AT81" s="206">
        <v>82120</v>
      </c>
      <c r="AU81" s="206"/>
      <c r="AV81" s="213" t="s">
        <v>1551</v>
      </c>
      <c r="AW81" s="213" t="s">
        <v>1045</v>
      </c>
      <c r="AX81" s="211" t="s">
        <v>1552</v>
      </c>
      <c r="AY81" s="213" t="s">
        <v>1553</v>
      </c>
      <c r="AZ81" s="213" t="s">
        <v>1554</v>
      </c>
    </row>
    <row r="82" spans="1:52" s="71" customFormat="1" ht="14.4">
      <c r="A82" s="84" t="s">
        <v>439</v>
      </c>
      <c r="B82" s="125" t="s">
        <v>438</v>
      </c>
      <c r="C82" s="126">
        <v>232</v>
      </c>
      <c r="D82" s="128" t="s">
        <v>438</v>
      </c>
      <c r="E82" s="126">
        <v>1062</v>
      </c>
      <c r="F82" s="121">
        <v>2</v>
      </c>
      <c r="G82" s="121" t="s">
        <v>235</v>
      </c>
      <c r="H82" s="121">
        <v>82290</v>
      </c>
      <c r="I82" s="117" t="s">
        <v>236</v>
      </c>
      <c r="J82" s="117" t="s">
        <v>237</v>
      </c>
      <c r="K82" s="117" t="s">
        <v>238</v>
      </c>
      <c r="L82" s="122" t="s">
        <v>239</v>
      </c>
      <c r="M82" s="116" t="s">
        <v>240</v>
      </c>
      <c r="N82" s="115"/>
      <c r="O82" s="116" t="s">
        <v>241</v>
      </c>
      <c r="P82" s="116" t="s">
        <v>242</v>
      </c>
      <c r="Q82" s="117" t="s">
        <v>265</v>
      </c>
      <c r="R82" s="117" t="s">
        <v>266</v>
      </c>
      <c r="S82" s="117" t="s">
        <v>267</v>
      </c>
      <c r="T82" s="117" t="s">
        <v>268</v>
      </c>
      <c r="U82" s="126" t="s">
        <v>3285</v>
      </c>
      <c r="V82" s="129" t="s">
        <v>257</v>
      </c>
      <c r="W82" s="130" t="s">
        <v>258</v>
      </c>
      <c r="X82" s="130" t="s">
        <v>259</v>
      </c>
      <c r="Y82" s="116" t="s">
        <v>251</v>
      </c>
      <c r="Z82" s="116" t="s">
        <v>251</v>
      </c>
      <c r="AA82" s="116" t="s">
        <v>251</v>
      </c>
      <c r="AB82" s="116" t="s">
        <v>252</v>
      </c>
      <c r="AC82" s="116" t="s">
        <v>269</v>
      </c>
      <c r="AD82" s="116" t="s">
        <v>270</v>
      </c>
      <c r="AE82" s="116" t="s">
        <v>271</v>
      </c>
      <c r="AF82" s="116" t="s">
        <v>83</v>
      </c>
      <c r="AG82" s="119" t="s">
        <v>83</v>
      </c>
      <c r="AH82" s="116" t="s">
        <v>83</v>
      </c>
      <c r="AI82" s="104"/>
      <c r="AJ82" s="104">
        <v>5</v>
      </c>
      <c r="AK82" s="104">
        <v>0</v>
      </c>
      <c r="AL82" s="104" t="s">
        <v>699</v>
      </c>
      <c r="AM82" s="100" t="s">
        <v>743</v>
      </c>
      <c r="AN82" s="99" t="s">
        <v>880</v>
      </c>
      <c r="AO82" s="99" t="s">
        <v>881</v>
      </c>
      <c r="AP82" s="206"/>
      <c r="AQ82" s="206" t="s">
        <v>1555</v>
      </c>
      <c r="AR82" s="206" t="s">
        <v>1035</v>
      </c>
      <c r="AS82" s="206" t="s">
        <v>1556</v>
      </c>
      <c r="AT82" s="206">
        <v>82290</v>
      </c>
      <c r="AU82" s="206"/>
      <c r="AV82" s="213" t="s">
        <v>1557</v>
      </c>
      <c r="AW82" s="213" t="s">
        <v>1558</v>
      </c>
      <c r="AX82" s="211" t="s">
        <v>1559</v>
      </c>
      <c r="AY82" s="213"/>
      <c r="AZ82" s="213"/>
    </row>
    <row r="83" spans="1:52" s="71" customFormat="1" ht="24">
      <c r="A83" s="84" t="s">
        <v>441</v>
      </c>
      <c r="B83" s="125" t="s">
        <v>440</v>
      </c>
      <c r="C83" s="126">
        <v>232</v>
      </c>
      <c r="D83" s="128" t="s">
        <v>440</v>
      </c>
      <c r="E83" s="126">
        <v>200</v>
      </c>
      <c r="F83" s="121">
        <v>1</v>
      </c>
      <c r="G83" s="121" t="s">
        <v>235</v>
      </c>
      <c r="H83" s="121">
        <v>82100</v>
      </c>
      <c r="I83" s="117" t="s">
        <v>236</v>
      </c>
      <c r="J83" s="117" t="s">
        <v>237</v>
      </c>
      <c r="K83" s="117" t="s">
        <v>238</v>
      </c>
      <c r="L83" s="122" t="s">
        <v>239</v>
      </c>
      <c r="M83" s="116" t="s">
        <v>240</v>
      </c>
      <c r="N83" s="115"/>
      <c r="O83" s="116" t="s">
        <v>241</v>
      </c>
      <c r="P83" s="116" t="s">
        <v>242</v>
      </c>
      <c r="Q83" s="117" t="s">
        <v>265</v>
      </c>
      <c r="R83" s="117" t="s">
        <v>266</v>
      </c>
      <c r="S83" s="117" t="s">
        <v>267</v>
      </c>
      <c r="T83" s="117" t="s">
        <v>268</v>
      </c>
      <c r="U83" s="126" t="s">
        <v>3285</v>
      </c>
      <c r="V83" s="145" t="s">
        <v>257</v>
      </c>
      <c r="W83" s="130" t="s">
        <v>258</v>
      </c>
      <c r="X83" s="130" t="s">
        <v>259</v>
      </c>
      <c r="Y83" s="116" t="s">
        <v>251</v>
      </c>
      <c r="Z83" s="116" t="s">
        <v>251</v>
      </c>
      <c r="AA83" s="116" t="s">
        <v>251</v>
      </c>
      <c r="AB83" s="116" t="s">
        <v>252</v>
      </c>
      <c r="AC83" s="116" t="s">
        <v>12</v>
      </c>
      <c r="AD83" s="116" t="s">
        <v>253</v>
      </c>
      <c r="AE83" s="116" t="s">
        <v>254</v>
      </c>
      <c r="AF83" s="116" t="s">
        <v>83</v>
      </c>
      <c r="AG83" s="119" t="s">
        <v>83</v>
      </c>
      <c r="AH83" s="116" t="s">
        <v>83</v>
      </c>
      <c r="AI83" s="104"/>
      <c r="AJ83" s="104">
        <v>5</v>
      </c>
      <c r="AK83" s="104">
        <v>0</v>
      </c>
      <c r="AL83" s="104" t="s">
        <v>698</v>
      </c>
      <c r="AM83" s="100" t="s">
        <v>740</v>
      </c>
      <c r="AN83" s="99" t="s">
        <v>882</v>
      </c>
      <c r="AO83" s="99" t="s">
        <v>883</v>
      </c>
      <c r="AP83" s="206" t="s">
        <v>1560</v>
      </c>
      <c r="AQ83" s="206" t="s">
        <v>1561</v>
      </c>
      <c r="AR83" s="206" t="s">
        <v>1035</v>
      </c>
      <c r="AS83" s="206" t="s">
        <v>1050</v>
      </c>
      <c r="AT83" s="206">
        <v>82100</v>
      </c>
      <c r="AU83" s="206"/>
      <c r="AV83" s="213" t="s">
        <v>1562</v>
      </c>
      <c r="AW83" s="213" t="s">
        <v>1562</v>
      </c>
      <c r="AX83" s="211" t="s">
        <v>1563</v>
      </c>
      <c r="AY83" s="213" t="s">
        <v>1564</v>
      </c>
      <c r="AZ83" s="213" t="s">
        <v>1565</v>
      </c>
    </row>
    <row r="84" spans="1:52" s="71" customFormat="1" ht="84">
      <c r="A84" s="84" t="s">
        <v>443</v>
      </c>
      <c r="B84" s="125" t="s">
        <v>442</v>
      </c>
      <c r="C84" s="126">
        <v>232</v>
      </c>
      <c r="D84" s="128" t="s">
        <v>442</v>
      </c>
      <c r="E84" s="126">
        <v>2692</v>
      </c>
      <c r="F84" s="121">
        <v>1</v>
      </c>
      <c r="G84" s="121" t="s">
        <v>235</v>
      </c>
      <c r="H84" s="121">
        <v>82130</v>
      </c>
      <c r="I84" s="117" t="s">
        <v>236</v>
      </c>
      <c r="J84" s="117" t="s">
        <v>237</v>
      </c>
      <c r="K84" s="117" t="s">
        <v>238</v>
      </c>
      <c r="L84" s="122" t="s">
        <v>239</v>
      </c>
      <c r="M84" s="116" t="s">
        <v>240</v>
      </c>
      <c r="N84" s="115"/>
      <c r="O84" s="116" t="s">
        <v>241</v>
      </c>
      <c r="P84" s="116" t="s">
        <v>242</v>
      </c>
      <c r="Q84" s="117" t="s">
        <v>243</v>
      </c>
      <c r="R84" s="117" t="s">
        <v>244</v>
      </c>
      <c r="S84" s="117" t="s">
        <v>245</v>
      </c>
      <c r="T84" s="117" t="s">
        <v>246</v>
      </c>
      <c r="U84" s="126" t="s">
        <v>3285</v>
      </c>
      <c r="V84" s="145" t="s">
        <v>257</v>
      </c>
      <c r="W84" s="130" t="s">
        <v>258</v>
      </c>
      <c r="X84" s="130" t="s">
        <v>259</v>
      </c>
      <c r="Y84" s="116" t="s">
        <v>251</v>
      </c>
      <c r="Z84" s="116" t="s">
        <v>251</v>
      </c>
      <c r="AA84" s="116" t="s">
        <v>251</v>
      </c>
      <c r="AB84" s="116" t="s">
        <v>252</v>
      </c>
      <c r="AC84" s="116" t="s">
        <v>260</v>
      </c>
      <c r="AD84" s="116" t="s">
        <v>261</v>
      </c>
      <c r="AE84" s="116" t="s">
        <v>262</v>
      </c>
      <c r="AF84" s="116" t="s">
        <v>83</v>
      </c>
      <c r="AG84" s="119" t="s">
        <v>83</v>
      </c>
      <c r="AH84" s="116" t="s">
        <v>83</v>
      </c>
      <c r="AI84" s="104"/>
      <c r="AJ84" s="104">
        <v>5</v>
      </c>
      <c r="AK84" s="104">
        <v>5</v>
      </c>
      <c r="AL84" s="104" t="s">
        <v>696</v>
      </c>
      <c r="AM84" s="100" t="s">
        <v>740</v>
      </c>
      <c r="AN84" s="99" t="s">
        <v>884</v>
      </c>
      <c r="AO84" s="99" t="s">
        <v>885</v>
      </c>
      <c r="AP84" s="206" t="s">
        <v>1566</v>
      </c>
      <c r="AQ84" s="206" t="s">
        <v>1567</v>
      </c>
      <c r="AR84" s="206" t="s">
        <v>1035</v>
      </c>
      <c r="AS84" s="206" t="s">
        <v>1568</v>
      </c>
      <c r="AT84" s="206">
        <v>82130</v>
      </c>
      <c r="AU84" s="206"/>
      <c r="AV84" s="213" t="s">
        <v>1569</v>
      </c>
      <c r="AW84" s="213" t="s">
        <v>1570</v>
      </c>
      <c r="AX84" s="211" t="s">
        <v>1571</v>
      </c>
      <c r="AY84" s="213" t="s">
        <v>1572</v>
      </c>
      <c r="AZ84" s="213" t="s">
        <v>1573</v>
      </c>
    </row>
    <row r="85" spans="1:52" s="71" customFormat="1" ht="108">
      <c r="A85" s="84" t="s">
        <v>445</v>
      </c>
      <c r="B85" s="125" t="s">
        <v>444</v>
      </c>
      <c r="C85" s="126">
        <v>232</v>
      </c>
      <c r="D85" s="128" t="s">
        <v>444</v>
      </c>
      <c r="E85" s="126">
        <v>720</v>
      </c>
      <c r="F85" s="121">
        <v>1</v>
      </c>
      <c r="G85" s="121" t="s">
        <v>235</v>
      </c>
      <c r="H85" s="121">
        <v>82250</v>
      </c>
      <c r="I85" s="117" t="s">
        <v>236</v>
      </c>
      <c r="J85" s="117" t="s">
        <v>237</v>
      </c>
      <c r="K85" s="117" t="s">
        <v>238</v>
      </c>
      <c r="L85" s="122" t="s">
        <v>239</v>
      </c>
      <c r="M85" s="116" t="s">
        <v>240</v>
      </c>
      <c r="N85" s="115"/>
      <c r="O85" s="116" t="s">
        <v>241</v>
      </c>
      <c r="P85" s="116" t="s">
        <v>242</v>
      </c>
      <c r="Q85" s="117" t="s">
        <v>282</v>
      </c>
      <c r="R85" s="115"/>
      <c r="S85" s="115"/>
      <c r="T85" s="135" t="s">
        <v>283</v>
      </c>
      <c r="U85" s="126" t="s">
        <v>247</v>
      </c>
      <c r="V85" s="137" t="s">
        <v>248</v>
      </c>
      <c r="W85" s="130" t="s">
        <v>249</v>
      </c>
      <c r="X85" s="130" t="s">
        <v>250</v>
      </c>
      <c r="Y85" s="116" t="s">
        <v>251</v>
      </c>
      <c r="Z85" s="116" t="s">
        <v>251</v>
      </c>
      <c r="AA85" s="116" t="s">
        <v>251</v>
      </c>
      <c r="AB85" s="116" t="s">
        <v>252</v>
      </c>
      <c r="AC85" s="116" t="s">
        <v>12</v>
      </c>
      <c r="AD85" s="116" t="s">
        <v>253</v>
      </c>
      <c r="AE85" s="116" t="s">
        <v>254</v>
      </c>
      <c r="AF85" s="116" t="s">
        <v>83</v>
      </c>
      <c r="AG85" s="119" t="s">
        <v>83</v>
      </c>
      <c r="AH85" s="116" t="s">
        <v>83</v>
      </c>
      <c r="AI85" s="104"/>
      <c r="AJ85" s="104">
        <v>5</v>
      </c>
      <c r="AK85" s="104">
        <v>10</v>
      </c>
      <c r="AL85" s="104" t="s">
        <v>697</v>
      </c>
      <c r="AM85" s="100" t="s">
        <v>743</v>
      </c>
      <c r="AN85" s="99" t="s">
        <v>886</v>
      </c>
      <c r="AO85" s="99" t="s">
        <v>887</v>
      </c>
      <c r="AP85" s="206" t="s">
        <v>1574</v>
      </c>
      <c r="AQ85" s="206" t="s">
        <v>1575</v>
      </c>
      <c r="AR85" s="206" t="s">
        <v>1035</v>
      </c>
      <c r="AS85" s="206" t="s">
        <v>1576</v>
      </c>
      <c r="AT85" s="206">
        <v>82250</v>
      </c>
      <c r="AU85" s="206"/>
      <c r="AV85" s="213" t="s">
        <v>1577</v>
      </c>
      <c r="AW85" s="213" t="s">
        <v>1578</v>
      </c>
      <c r="AX85" s="211" t="s">
        <v>1579</v>
      </c>
      <c r="AY85" s="213" t="s">
        <v>1580</v>
      </c>
      <c r="AZ85" s="213" t="s">
        <v>1581</v>
      </c>
    </row>
    <row r="86" spans="1:52" s="71" customFormat="1" ht="14.4">
      <c r="A86" s="84" t="s">
        <v>447</v>
      </c>
      <c r="B86" s="125" t="s">
        <v>446</v>
      </c>
      <c r="C86" s="126">
        <v>232</v>
      </c>
      <c r="D86" s="128" t="s">
        <v>446</v>
      </c>
      <c r="E86" s="126">
        <v>1187</v>
      </c>
      <c r="F86" s="121">
        <v>1</v>
      </c>
      <c r="G86" s="121" t="s">
        <v>235</v>
      </c>
      <c r="H86" s="121">
        <v>82360</v>
      </c>
      <c r="I86" s="117" t="s">
        <v>236</v>
      </c>
      <c r="J86" s="117" t="s">
        <v>237</v>
      </c>
      <c r="K86" s="117" t="s">
        <v>238</v>
      </c>
      <c r="L86" s="122" t="s">
        <v>239</v>
      </c>
      <c r="M86" s="116" t="s">
        <v>240</v>
      </c>
      <c r="N86" s="115"/>
      <c r="O86" s="116" t="s">
        <v>241</v>
      </c>
      <c r="P86" s="116" t="s">
        <v>242</v>
      </c>
      <c r="Q86" s="117" t="s">
        <v>243</v>
      </c>
      <c r="R86" s="117" t="s">
        <v>244</v>
      </c>
      <c r="S86" s="117" t="s">
        <v>245</v>
      </c>
      <c r="T86" s="117" t="s">
        <v>246</v>
      </c>
      <c r="U86" s="126" t="s">
        <v>247</v>
      </c>
      <c r="V86" s="137" t="s">
        <v>248</v>
      </c>
      <c r="W86" s="130" t="s">
        <v>249</v>
      </c>
      <c r="X86" s="130" t="s">
        <v>250</v>
      </c>
      <c r="Y86" s="116" t="s">
        <v>83</v>
      </c>
      <c r="Z86" s="116" t="s">
        <v>83</v>
      </c>
      <c r="AA86" s="116" t="s">
        <v>83</v>
      </c>
      <c r="AB86" s="116" t="s">
        <v>252</v>
      </c>
      <c r="AC86" s="116" t="s">
        <v>12</v>
      </c>
      <c r="AD86" s="116" t="s">
        <v>253</v>
      </c>
      <c r="AE86" s="116" t="s">
        <v>254</v>
      </c>
      <c r="AF86" s="116" t="s">
        <v>83</v>
      </c>
      <c r="AG86" s="119" t="s">
        <v>83</v>
      </c>
      <c r="AH86" s="116" t="s">
        <v>83</v>
      </c>
      <c r="AI86" s="104"/>
      <c r="AJ86" s="104">
        <v>5</v>
      </c>
      <c r="AK86" s="104">
        <v>0</v>
      </c>
      <c r="AL86" s="104" t="s">
        <v>700</v>
      </c>
      <c r="AM86" s="100" t="s">
        <v>740</v>
      </c>
      <c r="AN86" s="99" t="s">
        <v>849</v>
      </c>
      <c r="AO86" s="99" t="s">
        <v>888</v>
      </c>
      <c r="AP86" s="206"/>
      <c r="AQ86" s="206" t="s">
        <v>1582</v>
      </c>
      <c r="AR86" s="206" t="s">
        <v>1035</v>
      </c>
      <c r="AS86" s="206" t="s">
        <v>1583</v>
      </c>
      <c r="AT86" s="206">
        <v>82360</v>
      </c>
      <c r="AU86" s="206"/>
      <c r="AV86" s="213" t="s">
        <v>1584</v>
      </c>
      <c r="AW86" s="213" t="s">
        <v>1585</v>
      </c>
      <c r="AX86" s="211" t="s">
        <v>1586</v>
      </c>
      <c r="AY86" s="213"/>
      <c r="AZ86" s="213"/>
    </row>
    <row r="87" spans="1:52" s="71" customFormat="1" ht="24">
      <c r="A87" s="84" t="s">
        <v>449</v>
      </c>
      <c r="B87" s="125" t="s">
        <v>448</v>
      </c>
      <c r="C87" s="126">
        <v>232</v>
      </c>
      <c r="D87" s="128" t="s">
        <v>448</v>
      </c>
      <c r="E87" s="126">
        <v>956</v>
      </c>
      <c r="F87" s="121">
        <v>1</v>
      </c>
      <c r="G87" s="121" t="s">
        <v>235</v>
      </c>
      <c r="H87" s="121">
        <v>82130</v>
      </c>
      <c r="I87" s="117" t="s">
        <v>236</v>
      </c>
      <c r="J87" s="117" t="s">
        <v>237</v>
      </c>
      <c r="K87" s="117" t="s">
        <v>238</v>
      </c>
      <c r="L87" s="122" t="s">
        <v>239</v>
      </c>
      <c r="M87" s="116" t="s">
        <v>240</v>
      </c>
      <c r="N87" s="115"/>
      <c r="O87" s="116" t="s">
        <v>241</v>
      </c>
      <c r="P87" s="116" t="s">
        <v>242</v>
      </c>
      <c r="Q87" s="117" t="s">
        <v>265</v>
      </c>
      <c r="R87" s="117" t="s">
        <v>266</v>
      </c>
      <c r="S87" s="117" t="s">
        <v>267</v>
      </c>
      <c r="T87" s="117" t="s">
        <v>268</v>
      </c>
      <c r="U87" s="126" t="s">
        <v>3285</v>
      </c>
      <c r="V87" s="129" t="s">
        <v>257</v>
      </c>
      <c r="W87" s="130" t="s">
        <v>258</v>
      </c>
      <c r="X87" s="130" t="s">
        <v>259</v>
      </c>
      <c r="Y87" s="116" t="s">
        <v>83</v>
      </c>
      <c r="Z87" s="116" t="s">
        <v>83</v>
      </c>
      <c r="AA87" s="116" t="s">
        <v>83</v>
      </c>
      <c r="AB87" s="116" t="s">
        <v>252</v>
      </c>
      <c r="AC87" s="116" t="s">
        <v>269</v>
      </c>
      <c r="AD87" s="116" t="s">
        <v>270</v>
      </c>
      <c r="AE87" s="116" t="s">
        <v>271</v>
      </c>
      <c r="AF87" s="116" t="s">
        <v>83</v>
      </c>
      <c r="AG87" s="119" t="s">
        <v>83</v>
      </c>
      <c r="AH87" s="116" t="s">
        <v>83</v>
      </c>
      <c r="AI87" s="104"/>
      <c r="AJ87" s="104">
        <v>5</v>
      </c>
      <c r="AK87" s="104">
        <v>0</v>
      </c>
      <c r="AL87" s="104" t="s">
        <v>697</v>
      </c>
      <c r="AM87" s="100" t="s">
        <v>740</v>
      </c>
      <c r="AN87" s="99" t="s">
        <v>748</v>
      </c>
      <c r="AO87" s="99" t="s">
        <v>889</v>
      </c>
      <c r="AP87" s="206" t="s">
        <v>1587</v>
      </c>
      <c r="AQ87" s="206" t="s">
        <v>1588</v>
      </c>
      <c r="AR87" s="206" t="s">
        <v>1035</v>
      </c>
      <c r="AS87" s="206" t="s">
        <v>1589</v>
      </c>
      <c r="AT87" s="206">
        <v>82130</v>
      </c>
      <c r="AU87" s="206"/>
      <c r="AV87" s="213" t="s">
        <v>1590</v>
      </c>
      <c r="AW87" s="213" t="s">
        <v>1591</v>
      </c>
      <c r="AX87" s="211" t="s">
        <v>1592</v>
      </c>
      <c r="AY87" s="213" t="s">
        <v>1593</v>
      </c>
      <c r="AZ87" s="213" t="s">
        <v>1594</v>
      </c>
    </row>
    <row r="88" spans="1:52" s="71" customFormat="1" ht="24">
      <c r="A88" s="84" t="s">
        <v>451</v>
      </c>
      <c r="B88" s="125" t="s">
        <v>450</v>
      </c>
      <c r="C88" s="126">
        <v>232</v>
      </c>
      <c r="D88" s="128" t="s">
        <v>450</v>
      </c>
      <c r="E88" s="126">
        <v>86</v>
      </c>
      <c r="F88" s="121">
        <v>1</v>
      </c>
      <c r="G88" s="121" t="s">
        <v>235</v>
      </c>
      <c r="H88" s="121">
        <v>82500</v>
      </c>
      <c r="I88" s="117" t="s">
        <v>236</v>
      </c>
      <c r="J88" s="117" t="s">
        <v>237</v>
      </c>
      <c r="K88" s="117" t="s">
        <v>238</v>
      </c>
      <c r="L88" s="122" t="s">
        <v>239</v>
      </c>
      <c r="M88" s="116" t="s">
        <v>240</v>
      </c>
      <c r="N88" s="115"/>
      <c r="O88" s="116" t="s">
        <v>241</v>
      </c>
      <c r="P88" s="116" t="s">
        <v>242</v>
      </c>
      <c r="Q88" s="117" t="s">
        <v>243</v>
      </c>
      <c r="R88" s="117" t="s">
        <v>244</v>
      </c>
      <c r="S88" s="117" t="s">
        <v>245</v>
      </c>
      <c r="T88" s="117" t="s">
        <v>246</v>
      </c>
      <c r="U88" s="126" t="s">
        <v>3285</v>
      </c>
      <c r="V88" s="129" t="s">
        <v>257</v>
      </c>
      <c r="W88" s="130" t="s">
        <v>258</v>
      </c>
      <c r="X88" s="130" t="s">
        <v>259</v>
      </c>
      <c r="Y88" s="116" t="s">
        <v>251</v>
      </c>
      <c r="Z88" s="116" t="s">
        <v>251</v>
      </c>
      <c r="AA88" s="116" t="s">
        <v>251</v>
      </c>
      <c r="AB88" s="116" t="s">
        <v>252</v>
      </c>
      <c r="AC88" s="116" t="s">
        <v>260</v>
      </c>
      <c r="AD88" s="116" t="s">
        <v>261</v>
      </c>
      <c r="AE88" s="116" t="s">
        <v>262</v>
      </c>
      <c r="AF88" s="116" t="s">
        <v>83</v>
      </c>
      <c r="AG88" s="119" t="s">
        <v>83</v>
      </c>
      <c r="AH88" s="116" t="s">
        <v>83</v>
      </c>
      <c r="AI88" s="104"/>
      <c r="AJ88" s="104">
        <v>5</v>
      </c>
      <c r="AK88" s="104">
        <v>0</v>
      </c>
      <c r="AL88" s="104" t="s">
        <v>698</v>
      </c>
      <c r="AM88" s="100" t="s">
        <v>740</v>
      </c>
      <c r="AN88" s="99" t="s">
        <v>890</v>
      </c>
      <c r="AO88" s="99" t="s">
        <v>891</v>
      </c>
      <c r="AP88" s="206" t="s">
        <v>1595</v>
      </c>
      <c r="AQ88" s="206" t="s">
        <v>1596</v>
      </c>
      <c r="AR88" s="206" t="s">
        <v>1035</v>
      </c>
      <c r="AS88" s="206" t="s">
        <v>1320</v>
      </c>
      <c r="AT88" s="206">
        <v>82500</v>
      </c>
      <c r="AU88" s="206"/>
      <c r="AV88" s="213" t="s">
        <v>1597</v>
      </c>
      <c r="AW88" s="213" t="s">
        <v>1045</v>
      </c>
      <c r="AX88" s="211" t="s">
        <v>1598</v>
      </c>
      <c r="AY88" s="213" t="s">
        <v>1599</v>
      </c>
      <c r="AZ88" s="213" t="s">
        <v>1600</v>
      </c>
    </row>
    <row r="89" spans="1:52" s="71" customFormat="1" ht="24">
      <c r="A89" s="84" t="s">
        <v>453</v>
      </c>
      <c r="B89" s="125" t="s">
        <v>452</v>
      </c>
      <c r="C89" s="126">
        <v>232</v>
      </c>
      <c r="D89" s="128" t="s">
        <v>452</v>
      </c>
      <c r="E89" s="126">
        <v>163</v>
      </c>
      <c r="F89" s="121">
        <v>1</v>
      </c>
      <c r="G89" s="121" t="s">
        <v>235</v>
      </c>
      <c r="H89" s="121">
        <v>82240</v>
      </c>
      <c r="I89" s="117" t="s">
        <v>236</v>
      </c>
      <c r="J89" s="117" t="s">
        <v>237</v>
      </c>
      <c r="K89" s="117" t="s">
        <v>238</v>
      </c>
      <c r="L89" s="122" t="s">
        <v>239</v>
      </c>
      <c r="M89" s="116" t="s">
        <v>240</v>
      </c>
      <c r="N89" s="115"/>
      <c r="O89" s="116" t="s">
        <v>241</v>
      </c>
      <c r="P89" s="116" t="s">
        <v>242</v>
      </c>
      <c r="Q89" s="117" t="s">
        <v>265</v>
      </c>
      <c r="R89" s="117" t="s">
        <v>266</v>
      </c>
      <c r="S89" s="117" t="s">
        <v>267</v>
      </c>
      <c r="T89" s="117" t="s">
        <v>268</v>
      </c>
      <c r="U89" s="126" t="s">
        <v>3285</v>
      </c>
      <c r="V89" s="129" t="s">
        <v>257</v>
      </c>
      <c r="W89" s="130" t="s">
        <v>258</v>
      </c>
      <c r="X89" s="130" t="s">
        <v>259</v>
      </c>
      <c r="Y89" s="116" t="s">
        <v>251</v>
      </c>
      <c r="Z89" s="116" t="s">
        <v>251</v>
      </c>
      <c r="AA89" s="116" t="s">
        <v>251</v>
      </c>
      <c r="AB89" s="116" t="s">
        <v>252</v>
      </c>
      <c r="AC89" s="116" t="s">
        <v>269</v>
      </c>
      <c r="AD89" s="116" t="s">
        <v>270</v>
      </c>
      <c r="AE89" s="116" t="s">
        <v>271</v>
      </c>
      <c r="AF89" s="116" t="s">
        <v>83</v>
      </c>
      <c r="AG89" s="119" t="s">
        <v>83</v>
      </c>
      <c r="AH89" s="116" t="s">
        <v>83</v>
      </c>
      <c r="AI89" s="104"/>
      <c r="AJ89" s="104">
        <v>5</v>
      </c>
      <c r="AK89" s="104">
        <v>5</v>
      </c>
      <c r="AL89" s="104" t="s">
        <v>697</v>
      </c>
      <c r="AM89" s="100" t="s">
        <v>740</v>
      </c>
      <c r="AN89" s="99" t="s">
        <v>892</v>
      </c>
      <c r="AO89" s="99" t="s">
        <v>893</v>
      </c>
      <c r="AP89" s="206"/>
      <c r="AQ89" s="206" t="s">
        <v>1601</v>
      </c>
      <c r="AR89" s="206" t="s">
        <v>1035</v>
      </c>
      <c r="AS89" s="206" t="s">
        <v>1050</v>
      </c>
      <c r="AT89" s="206">
        <v>82240</v>
      </c>
      <c r="AU89" s="206"/>
      <c r="AV89" s="213" t="s">
        <v>1602</v>
      </c>
      <c r="AW89" s="213" t="s">
        <v>1603</v>
      </c>
      <c r="AX89" s="211" t="s">
        <v>1604</v>
      </c>
      <c r="AY89" s="213" t="s">
        <v>1605</v>
      </c>
      <c r="AZ89" s="213" t="s">
        <v>1606</v>
      </c>
    </row>
    <row r="90" spans="1:52" s="71" customFormat="1" ht="84">
      <c r="A90" s="84" t="s">
        <v>455</v>
      </c>
      <c r="B90" s="125" t="s">
        <v>454</v>
      </c>
      <c r="C90" s="126">
        <v>232</v>
      </c>
      <c r="D90" s="128" t="s">
        <v>454</v>
      </c>
      <c r="E90" s="126">
        <v>557</v>
      </c>
      <c r="F90" s="121">
        <v>1</v>
      </c>
      <c r="G90" s="121" t="s">
        <v>235</v>
      </c>
      <c r="H90" s="121">
        <v>82500</v>
      </c>
      <c r="I90" s="117" t="s">
        <v>236</v>
      </c>
      <c r="J90" s="117" t="s">
        <v>237</v>
      </c>
      <c r="K90" s="117" t="s">
        <v>238</v>
      </c>
      <c r="L90" s="122" t="s">
        <v>239</v>
      </c>
      <c r="M90" s="116" t="s">
        <v>240</v>
      </c>
      <c r="N90" s="115"/>
      <c r="O90" s="116" t="s">
        <v>241</v>
      </c>
      <c r="P90" s="116" t="s">
        <v>242</v>
      </c>
      <c r="Q90" s="117" t="s">
        <v>282</v>
      </c>
      <c r="R90" s="115"/>
      <c r="S90" s="115"/>
      <c r="T90" s="135" t="s">
        <v>283</v>
      </c>
      <c r="U90" s="126" t="s">
        <v>3285</v>
      </c>
      <c r="V90" s="129" t="s">
        <v>257</v>
      </c>
      <c r="W90" s="130" t="s">
        <v>258</v>
      </c>
      <c r="X90" s="130" t="s">
        <v>259</v>
      </c>
      <c r="Y90" s="116" t="s">
        <v>251</v>
      </c>
      <c r="Z90" s="116" t="s">
        <v>251</v>
      </c>
      <c r="AA90" s="116" t="s">
        <v>251</v>
      </c>
      <c r="AB90" s="116" t="s">
        <v>252</v>
      </c>
      <c r="AC90" s="116" t="s">
        <v>12</v>
      </c>
      <c r="AD90" s="116" t="s">
        <v>253</v>
      </c>
      <c r="AE90" s="116" t="s">
        <v>254</v>
      </c>
      <c r="AF90" s="116" t="s">
        <v>83</v>
      </c>
      <c r="AG90" s="119" t="s">
        <v>83</v>
      </c>
      <c r="AH90" s="116" t="s">
        <v>83</v>
      </c>
      <c r="AI90" s="104"/>
      <c r="AJ90" s="104">
        <v>5</v>
      </c>
      <c r="AK90" s="104">
        <v>0</v>
      </c>
      <c r="AL90" s="104" t="s">
        <v>698</v>
      </c>
      <c r="AM90" s="100" t="s">
        <v>740</v>
      </c>
      <c r="AN90" s="99" t="s">
        <v>894</v>
      </c>
      <c r="AO90" s="99" t="s">
        <v>895</v>
      </c>
      <c r="AP90" s="213" t="s">
        <v>1607</v>
      </c>
      <c r="AQ90" s="213" t="s">
        <v>1608</v>
      </c>
      <c r="AR90" s="206" t="s">
        <v>1035</v>
      </c>
      <c r="AS90" s="206" t="s">
        <v>1609</v>
      </c>
      <c r="AT90" s="206">
        <v>82500</v>
      </c>
      <c r="AU90" s="206"/>
      <c r="AV90" s="213" t="s">
        <v>1610</v>
      </c>
      <c r="AW90" s="213" t="s">
        <v>1611</v>
      </c>
      <c r="AX90" s="211" t="s">
        <v>1612</v>
      </c>
      <c r="AY90" s="213" t="s">
        <v>1613</v>
      </c>
      <c r="AZ90" s="213" t="s">
        <v>1614</v>
      </c>
    </row>
    <row r="91" spans="1:52" s="71" customFormat="1" ht="36">
      <c r="A91" s="84" t="s">
        <v>457</v>
      </c>
      <c r="B91" s="125" t="s">
        <v>456</v>
      </c>
      <c r="C91" s="126">
        <v>232</v>
      </c>
      <c r="D91" s="128" t="s">
        <v>456</v>
      </c>
      <c r="E91" s="126">
        <v>1487</v>
      </c>
      <c r="F91" s="121">
        <v>1</v>
      </c>
      <c r="G91" s="121" t="s">
        <v>235</v>
      </c>
      <c r="H91" s="121">
        <v>82110</v>
      </c>
      <c r="I91" s="117" t="s">
        <v>236</v>
      </c>
      <c r="J91" s="117" t="s">
        <v>237</v>
      </c>
      <c r="K91" s="117" t="s">
        <v>238</v>
      </c>
      <c r="L91" s="122" t="s">
        <v>239</v>
      </c>
      <c r="M91" s="116" t="s">
        <v>240</v>
      </c>
      <c r="N91" s="115"/>
      <c r="O91" s="116" t="s">
        <v>241</v>
      </c>
      <c r="P91" s="116" t="s">
        <v>242</v>
      </c>
      <c r="Q91" s="117" t="s">
        <v>243</v>
      </c>
      <c r="R91" s="117" t="s">
        <v>244</v>
      </c>
      <c r="S91" s="117" t="s">
        <v>245</v>
      </c>
      <c r="T91" s="117" t="s">
        <v>246</v>
      </c>
      <c r="U91" s="126" t="s">
        <v>3285</v>
      </c>
      <c r="V91" s="129" t="s">
        <v>257</v>
      </c>
      <c r="W91" s="130" t="s">
        <v>258</v>
      </c>
      <c r="X91" s="130" t="s">
        <v>259</v>
      </c>
      <c r="Y91" s="116" t="s">
        <v>251</v>
      </c>
      <c r="Z91" s="116" t="s">
        <v>251</v>
      </c>
      <c r="AA91" s="116" t="s">
        <v>251</v>
      </c>
      <c r="AB91" s="116" t="s">
        <v>252</v>
      </c>
      <c r="AC91" s="116" t="s">
        <v>260</v>
      </c>
      <c r="AD91" s="116" t="s">
        <v>261</v>
      </c>
      <c r="AE91" s="116" t="s">
        <v>262</v>
      </c>
      <c r="AF91" s="116" t="s">
        <v>83</v>
      </c>
      <c r="AG91" s="119" t="s">
        <v>83</v>
      </c>
      <c r="AH91" s="116" t="s">
        <v>83</v>
      </c>
      <c r="AI91" s="104"/>
      <c r="AJ91" s="104">
        <v>5</v>
      </c>
      <c r="AK91" s="104">
        <v>10</v>
      </c>
      <c r="AL91" s="104" t="s">
        <v>700</v>
      </c>
      <c r="AM91" s="100" t="s">
        <v>740</v>
      </c>
      <c r="AN91" s="99" t="s">
        <v>784</v>
      </c>
      <c r="AO91" s="99" t="s">
        <v>896</v>
      </c>
      <c r="AP91" s="211" t="s">
        <v>1615</v>
      </c>
      <c r="AQ91" s="206" t="s">
        <v>1616</v>
      </c>
      <c r="AR91" s="206" t="s">
        <v>1035</v>
      </c>
      <c r="AS91" s="206" t="s">
        <v>1153</v>
      </c>
      <c r="AT91" s="206">
        <v>82110</v>
      </c>
      <c r="AU91" s="206"/>
      <c r="AV91" s="213" t="s">
        <v>1617</v>
      </c>
      <c r="AW91" s="213" t="s">
        <v>1618</v>
      </c>
      <c r="AX91" s="211" t="s">
        <v>1619</v>
      </c>
      <c r="AY91" s="213" t="s">
        <v>1620</v>
      </c>
      <c r="AZ91" s="213" t="s">
        <v>1621</v>
      </c>
    </row>
    <row r="92" spans="1:52" s="71" customFormat="1" ht="48">
      <c r="A92" s="84" t="s">
        <v>459</v>
      </c>
      <c r="B92" s="125" t="s">
        <v>458</v>
      </c>
      <c r="C92" s="126">
        <v>232</v>
      </c>
      <c r="D92" s="128" t="s">
        <v>458</v>
      </c>
      <c r="E92" s="126">
        <v>166</v>
      </c>
      <c r="F92" s="121">
        <v>1</v>
      </c>
      <c r="G92" s="121" t="s">
        <v>235</v>
      </c>
      <c r="H92" s="121">
        <v>82240</v>
      </c>
      <c r="I92" s="117" t="s">
        <v>236</v>
      </c>
      <c r="J92" s="117" t="s">
        <v>237</v>
      </c>
      <c r="K92" s="117" t="s">
        <v>238</v>
      </c>
      <c r="L92" s="122" t="s">
        <v>239</v>
      </c>
      <c r="M92" s="116" t="s">
        <v>240</v>
      </c>
      <c r="N92" s="115"/>
      <c r="O92" s="116" t="s">
        <v>241</v>
      </c>
      <c r="P92" s="116" t="s">
        <v>242</v>
      </c>
      <c r="Q92" s="117" t="s">
        <v>265</v>
      </c>
      <c r="R92" s="117" t="s">
        <v>266</v>
      </c>
      <c r="S92" s="117" t="s">
        <v>267</v>
      </c>
      <c r="T92" s="117" t="s">
        <v>268</v>
      </c>
      <c r="U92" s="126" t="s">
        <v>3285</v>
      </c>
      <c r="V92" s="129" t="s">
        <v>257</v>
      </c>
      <c r="W92" s="130" t="s">
        <v>258</v>
      </c>
      <c r="X92" s="130" t="s">
        <v>259</v>
      </c>
      <c r="Y92" s="116" t="s">
        <v>251</v>
      </c>
      <c r="Z92" s="116" t="s">
        <v>251</v>
      </c>
      <c r="AA92" s="116" t="s">
        <v>251</v>
      </c>
      <c r="AB92" s="116" t="s">
        <v>252</v>
      </c>
      <c r="AC92" s="116" t="s">
        <v>269</v>
      </c>
      <c r="AD92" s="116" t="s">
        <v>270</v>
      </c>
      <c r="AE92" s="116" t="s">
        <v>271</v>
      </c>
      <c r="AF92" s="116" t="s">
        <v>83</v>
      </c>
      <c r="AG92" s="119" t="s">
        <v>83</v>
      </c>
      <c r="AH92" s="116" t="s">
        <v>83</v>
      </c>
      <c r="AI92" s="104"/>
      <c r="AJ92" s="104">
        <v>5</v>
      </c>
      <c r="AK92" s="104">
        <v>10</v>
      </c>
      <c r="AL92" s="104" t="s">
        <v>697</v>
      </c>
      <c r="AM92" s="100" t="s">
        <v>740</v>
      </c>
      <c r="AN92" s="99" t="s">
        <v>897</v>
      </c>
      <c r="AO92" s="99" t="s">
        <v>898</v>
      </c>
      <c r="AP92" s="206"/>
      <c r="AQ92" s="206" t="s">
        <v>1622</v>
      </c>
      <c r="AR92" s="206" t="s">
        <v>1050</v>
      </c>
      <c r="AS92" s="206" t="s">
        <v>1050</v>
      </c>
      <c r="AT92" s="206">
        <v>82240</v>
      </c>
      <c r="AU92" s="206"/>
      <c r="AV92" s="213" t="s">
        <v>1623</v>
      </c>
      <c r="AW92" s="213" t="s">
        <v>1623</v>
      </c>
      <c r="AX92" s="211" t="s">
        <v>1624</v>
      </c>
      <c r="AY92" s="213" t="s">
        <v>1625</v>
      </c>
      <c r="AZ92" s="213" t="s">
        <v>1626</v>
      </c>
    </row>
    <row r="93" spans="1:52" s="71" customFormat="1" ht="24">
      <c r="A93" s="84" t="s">
        <v>423</v>
      </c>
      <c r="B93" s="125" t="s">
        <v>422</v>
      </c>
      <c r="C93" s="126">
        <v>232</v>
      </c>
      <c r="D93" s="128" t="s">
        <v>422</v>
      </c>
      <c r="E93" s="126">
        <v>2450</v>
      </c>
      <c r="F93" s="121">
        <v>1</v>
      </c>
      <c r="G93" s="121" t="s">
        <v>235</v>
      </c>
      <c r="H93" s="121">
        <v>82290</v>
      </c>
      <c r="I93" s="117" t="s">
        <v>236</v>
      </c>
      <c r="J93" s="117" t="s">
        <v>237</v>
      </c>
      <c r="K93" s="117" t="s">
        <v>238</v>
      </c>
      <c r="L93" s="122" t="s">
        <v>239</v>
      </c>
      <c r="M93" s="116" t="s">
        <v>240</v>
      </c>
      <c r="N93" s="115"/>
      <c r="O93" s="116" t="s">
        <v>241</v>
      </c>
      <c r="P93" s="116" t="s">
        <v>242</v>
      </c>
      <c r="Q93" s="117" t="s">
        <v>265</v>
      </c>
      <c r="R93" s="117" t="s">
        <v>266</v>
      </c>
      <c r="S93" s="117" t="s">
        <v>267</v>
      </c>
      <c r="T93" s="117" t="s">
        <v>268</v>
      </c>
      <c r="U93" s="126" t="s">
        <v>3285</v>
      </c>
      <c r="V93" s="129" t="s">
        <v>257</v>
      </c>
      <c r="W93" s="130" t="s">
        <v>258</v>
      </c>
      <c r="X93" s="130" t="s">
        <v>259</v>
      </c>
      <c r="Y93" s="116" t="s">
        <v>251</v>
      </c>
      <c r="Z93" s="116" t="s">
        <v>251</v>
      </c>
      <c r="AA93" s="116" t="s">
        <v>251</v>
      </c>
      <c r="AB93" s="116" t="s">
        <v>252</v>
      </c>
      <c r="AC93" s="116" t="s">
        <v>269</v>
      </c>
      <c r="AD93" s="116" t="s">
        <v>270</v>
      </c>
      <c r="AE93" s="116" t="s">
        <v>271</v>
      </c>
      <c r="AF93" s="116" t="s">
        <v>83</v>
      </c>
      <c r="AG93" s="119" t="s">
        <v>83</v>
      </c>
      <c r="AH93" s="116" t="s">
        <v>83</v>
      </c>
      <c r="AI93" s="104"/>
      <c r="AJ93" s="104">
        <v>5</v>
      </c>
      <c r="AK93" s="104">
        <v>0</v>
      </c>
      <c r="AL93" s="104" t="s">
        <v>696</v>
      </c>
      <c r="AM93" s="100" t="s">
        <v>740</v>
      </c>
      <c r="AN93" s="99" t="s">
        <v>826</v>
      </c>
      <c r="AO93" s="99" t="s">
        <v>899</v>
      </c>
      <c r="AP93" s="206"/>
      <c r="AQ93" s="206" t="s">
        <v>1627</v>
      </c>
      <c r="AR93" s="206" t="s">
        <v>1035</v>
      </c>
      <c r="AS93" s="206" t="s">
        <v>1628</v>
      </c>
      <c r="AT93" s="206">
        <v>82290</v>
      </c>
      <c r="AU93" s="206"/>
      <c r="AV93" s="213" t="s">
        <v>1629</v>
      </c>
      <c r="AW93" s="213" t="s">
        <v>1630</v>
      </c>
      <c r="AX93" s="211" t="s">
        <v>1631</v>
      </c>
      <c r="AY93" s="213" t="s">
        <v>1632</v>
      </c>
      <c r="AZ93" s="213" t="s">
        <v>1633</v>
      </c>
    </row>
    <row r="94" spans="1:52" s="71" customFormat="1" ht="36">
      <c r="A94" s="84" t="s">
        <v>461</v>
      </c>
      <c r="B94" s="125" t="s">
        <v>460</v>
      </c>
      <c r="C94" s="126">
        <v>232</v>
      </c>
      <c r="D94" s="128" t="s">
        <v>460</v>
      </c>
      <c r="E94" s="126">
        <v>1570</v>
      </c>
      <c r="F94" s="121">
        <v>1</v>
      </c>
      <c r="G94" s="121" t="s">
        <v>235</v>
      </c>
      <c r="H94" s="121">
        <v>82120</v>
      </c>
      <c r="I94" s="117" t="s">
        <v>236</v>
      </c>
      <c r="J94" s="117" t="s">
        <v>237</v>
      </c>
      <c r="K94" s="117" t="s">
        <v>238</v>
      </c>
      <c r="L94" s="122" t="s">
        <v>239</v>
      </c>
      <c r="M94" s="116" t="s">
        <v>240</v>
      </c>
      <c r="N94" s="115"/>
      <c r="O94" s="116" t="s">
        <v>241</v>
      </c>
      <c r="P94" s="116" t="s">
        <v>242</v>
      </c>
      <c r="Q94" s="117" t="s">
        <v>265</v>
      </c>
      <c r="R94" s="117" t="s">
        <v>266</v>
      </c>
      <c r="S94" s="117" t="s">
        <v>267</v>
      </c>
      <c r="T94" s="117" t="s">
        <v>268</v>
      </c>
      <c r="U94" s="126" t="s">
        <v>3285</v>
      </c>
      <c r="V94" s="129" t="s">
        <v>257</v>
      </c>
      <c r="W94" s="130" t="s">
        <v>258</v>
      </c>
      <c r="X94" s="130" t="s">
        <v>259</v>
      </c>
      <c r="Y94" s="116" t="s">
        <v>251</v>
      </c>
      <c r="Z94" s="116" t="s">
        <v>251</v>
      </c>
      <c r="AA94" s="116" t="s">
        <v>251</v>
      </c>
      <c r="AB94" s="116" t="s">
        <v>252</v>
      </c>
      <c r="AC94" s="116" t="s">
        <v>12</v>
      </c>
      <c r="AD94" s="116" t="s">
        <v>253</v>
      </c>
      <c r="AE94" s="116" t="s">
        <v>254</v>
      </c>
      <c r="AF94" s="116" t="s">
        <v>83</v>
      </c>
      <c r="AG94" s="119" t="s">
        <v>83</v>
      </c>
      <c r="AH94" s="116" t="s">
        <v>83</v>
      </c>
      <c r="AI94" s="104"/>
      <c r="AJ94" s="104">
        <v>5</v>
      </c>
      <c r="AK94" s="104">
        <v>0</v>
      </c>
      <c r="AL94" s="104" t="s">
        <v>698</v>
      </c>
      <c r="AM94" s="100" t="s">
        <v>740</v>
      </c>
      <c r="AN94" s="99" t="s">
        <v>829</v>
      </c>
      <c r="AO94" s="99" t="s">
        <v>900</v>
      </c>
      <c r="AP94" s="206"/>
      <c r="AQ94" s="206" t="s">
        <v>1634</v>
      </c>
      <c r="AR94" s="206" t="s">
        <v>1241</v>
      </c>
      <c r="AS94" s="206" t="s">
        <v>1635</v>
      </c>
      <c r="AT94" s="206">
        <v>82120</v>
      </c>
      <c r="AU94" s="206"/>
      <c r="AV94" s="213" t="s">
        <v>1636</v>
      </c>
      <c r="AW94" s="213" t="s">
        <v>1637</v>
      </c>
      <c r="AX94" s="211" t="s">
        <v>1638</v>
      </c>
      <c r="AY94" s="213"/>
      <c r="AZ94" s="213"/>
    </row>
    <row r="95" spans="1:52" s="71" customFormat="1" ht="24">
      <c r="A95" s="84" t="s">
        <v>467</v>
      </c>
      <c r="B95" s="125" t="s">
        <v>466</v>
      </c>
      <c r="C95" s="126">
        <v>232</v>
      </c>
      <c r="D95" s="128" t="s">
        <v>466</v>
      </c>
      <c r="E95" s="126">
        <v>1052</v>
      </c>
      <c r="F95" s="121">
        <v>1</v>
      </c>
      <c r="G95" s="121" t="s">
        <v>235</v>
      </c>
      <c r="H95" s="121">
        <v>82230</v>
      </c>
      <c r="I95" s="117" t="s">
        <v>236</v>
      </c>
      <c r="J95" s="117" t="s">
        <v>237</v>
      </c>
      <c r="K95" s="117" t="s">
        <v>238</v>
      </c>
      <c r="L95" s="122" t="s">
        <v>239</v>
      </c>
      <c r="M95" s="116" t="s">
        <v>240</v>
      </c>
      <c r="N95" s="115"/>
      <c r="O95" s="116" t="s">
        <v>241</v>
      </c>
      <c r="P95" s="116" t="s">
        <v>242</v>
      </c>
      <c r="Q95" s="117" t="s">
        <v>243</v>
      </c>
      <c r="R95" s="117" t="s">
        <v>244</v>
      </c>
      <c r="S95" s="117" t="s">
        <v>245</v>
      </c>
      <c r="T95" s="117" t="s">
        <v>246</v>
      </c>
      <c r="U95" s="126" t="s">
        <v>3285</v>
      </c>
      <c r="V95" s="129" t="s">
        <v>257</v>
      </c>
      <c r="W95" s="130" t="s">
        <v>258</v>
      </c>
      <c r="X95" s="130" t="s">
        <v>259</v>
      </c>
      <c r="Y95" s="116" t="s">
        <v>251</v>
      </c>
      <c r="Z95" s="116" t="s">
        <v>251</v>
      </c>
      <c r="AA95" s="116" t="s">
        <v>251</v>
      </c>
      <c r="AB95" s="116" t="s">
        <v>252</v>
      </c>
      <c r="AC95" s="116" t="s">
        <v>12</v>
      </c>
      <c r="AD95" s="116" t="s">
        <v>253</v>
      </c>
      <c r="AE95" s="116" t="s">
        <v>254</v>
      </c>
      <c r="AF95" s="116" t="s">
        <v>83</v>
      </c>
      <c r="AG95" s="119" t="s">
        <v>83</v>
      </c>
      <c r="AH95" s="116" t="s">
        <v>83</v>
      </c>
      <c r="AI95" s="104"/>
      <c r="AJ95" s="104">
        <v>5</v>
      </c>
      <c r="AK95" s="104">
        <v>0</v>
      </c>
      <c r="AL95" s="104" t="s">
        <v>701</v>
      </c>
      <c r="AM95" s="100" t="s">
        <v>740</v>
      </c>
      <c r="AN95" s="99" t="s">
        <v>901</v>
      </c>
      <c r="AO95" s="99" t="s">
        <v>902</v>
      </c>
      <c r="AP95" s="206" t="s">
        <v>1639</v>
      </c>
      <c r="AQ95" s="206" t="s">
        <v>1640</v>
      </c>
      <c r="AR95" s="206" t="s">
        <v>1035</v>
      </c>
      <c r="AS95" s="206" t="s">
        <v>1641</v>
      </c>
      <c r="AT95" s="206">
        <v>82230</v>
      </c>
      <c r="AU95" s="206"/>
      <c r="AV95" s="213" t="s">
        <v>1642</v>
      </c>
      <c r="AW95" s="213" t="s">
        <v>1642</v>
      </c>
      <c r="AX95" s="211" t="s">
        <v>1643</v>
      </c>
      <c r="AY95" s="213" t="s">
        <v>1644</v>
      </c>
      <c r="AZ95" s="213" t="s">
        <v>1645</v>
      </c>
    </row>
    <row r="96" spans="1:52" s="71" customFormat="1" ht="14.4">
      <c r="A96" s="84" t="s">
        <v>473</v>
      </c>
      <c r="B96" s="125" t="s">
        <v>472</v>
      </c>
      <c r="C96" s="126">
        <v>232</v>
      </c>
      <c r="D96" s="128" t="s">
        <v>472</v>
      </c>
      <c r="E96" s="126">
        <v>414</v>
      </c>
      <c r="F96" s="121">
        <v>1</v>
      </c>
      <c r="G96" s="121" t="s">
        <v>235</v>
      </c>
      <c r="H96" s="121">
        <v>82200</v>
      </c>
      <c r="I96" s="117" t="s">
        <v>236</v>
      </c>
      <c r="J96" s="117" t="s">
        <v>237</v>
      </c>
      <c r="K96" s="117" t="s">
        <v>238</v>
      </c>
      <c r="L96" s="122" t="s">
        <v>239</v>
      </c>
      <c r="M96" s="116" t="s">
        <v>240</v>
      </c>
      <c r="N96" s="115"/>
      <c r="O96" s="116" t="s">
        <v>241</v>
      </c>
      <c r="P96" s="116" t="s">
        <v>242</v>
      </c>
      <c r="Q96" s="117" t="s">
        <v>265</v>
      </c>
      <c r="R96" s="117" t="s">
        <v>266</v>
      </c>
      <c r="S96" s="117" t="s">
        <v>267</v>
      </c>
      <c r="T96" s="117" t="s">
        <v>268</v>
      </c>
      <c r="U96" s="126" t="s">
        <v>3285</v>
      </c>
      <c r="V96" s="129" t="s">
        <v>257</v>
      </c>
      <c r="W96" s="130" t="s">
        <v>258</v>
      </c>
      <c r="X96" s="130" t="s">
        <v>259</v>
      </c>
      <c r="Y96" s="116" t="s">
        <v>251</v>
      </c>
      <c r="Z96" s="116" t="s">
        <v>251</v>
      </c>
      <c r="AA96" s="116" t="s">
        <v>251</v>
      </c>
      <c r="AB96" s="116" t="s">
        <v>252</v>
      </c>
      <c r="AC96" s="116" t="s">
        <v>12</v>
      </c>
      <c r="AD96" s="116" t="s">
        <v>253</v>
      </c>
      <c r="AE96" s="116" t="s">
        <v>254</v>
      </c>
      <c r="AF96" s="116" t="s">
        <v>83</v>
      </c>
      <c r="AG96" s="119" t="s">
        <v>83</v>
      </c>
      <c r="AH96" s="116" t="s">
        <v>83</v>
      </c>
      <c r="AI96" s="104"/>
      <c r="AJ96" s="104">
        <v>5</v>
      </c>
      <c r="AK96" s="104">
        <v>0</v>
      </c>
      <c r="AL96" s="104" t="s">
        <v>696</v>
      </c>
      <c r="AM96" s="100" t="s">
        <v>740</v>
      </c>
      <c r="AN96" s="99" t="s">
        <v>856</v>
      </c>
      <c r="AO96" s="99" t="s">
        <v>903</v>
      </c>
      <c r="AP96" s="206"/>
      <c r="AQ96" s="206" t="s">
        <v>1646</v>
      </c>
      <c r="AR96" s="206" t="s">
        <v>1035</v>
      </c>
      <c r="AS96" s="206" t="s">
        <v>1050</v>
      </c>
      <c r="AT96" s="206">
        <v>82200</v>
      </c>
      <c r="AU96" s="206"/>
      <c r="AV96" s="213" t="s">
        <v>1647</v>
      </c>
      <c r="AW96" s="213" t="s">
        <v>1648</v>
      </c>
      <c r="AX96" s="211" t="s">
        <v>1649</v>
      </c>
      <c r="AY96" s="213"/>
      <c r="AZ96" s="213"/>
    </row>
    <row r="97" spans="1:52" s="71" customFormat="1" ht="24">
      <c r="A97" s="84" t="s">
        <v>475</v>
      </c>
      <c r="B97" s="125" t="s">
        <v>474</v>
      </c>
      <c r="C97" s="126">
        <v>232</v>
      </c>
      <c r="D97" s="128" t="s">
        <v>474</v>
      </c>
      <c r="E97" s="126">
        <v>118</v>
      </c>
      <c r="F97" s="121">
        <v>1</v>
      </c>
      <c r="G97" s="121" t="s">
        <v>235</v>
      </c>
      <c r="H97" s="121">
        <v>82160</v>
      </c>
      <c r="I97" s="117" t="s">
        <v>236</v>
      </c>
      <c r="J97" s="117" t="s">
        <v>237</v>
      </c>
      <c r="K97" s="117" t="s">
        <v>238</v>
      </c>
      <c r="L97" s="122" t="s">
        <v>239</v>
      </c>
      <c r="M97" s="116" t="s">
        <v>240</v>
      </c>
      <c r="N97" s="115"/>
      <c r="O97" s="116" t="s">
        <v>241</v>
      </c>
      <c r="P97" s="116" t="s">
        <v>242</v>
      </c>
      <c r="Q97" s="117" t="s">
        <v>243</v>
      </c>
      <c r="R97" s="117" t="s">
        <v>244</v>
      </c>
      <c r="S97" s="117" t="s">
        <v>245</v>
      </c>
      <c r="T97" s="117" t="s">
        <v>246</v>
      </c>
      <c r="U97" s="126" t="s">
        <v>3285</v>
      </c>
      <c r="V97" s="129" t="s">
        <v>257</v>
      </c>
      <c r="W97" s="130" t="s">
        <v>258</v>
      </c>
      <c r="X97" s="130" t="s">
        <v>259</v>
      </c>
      <c r="Y97" s="116" t="s">
        <v>251</v>
      </c>
      <c r="Z97" s="116" t="s">
        <v>251</v>
      </c>
      <c r="AA97" s="116" t="s">
        <v>251</v>
      </c>
      <c r="AB97" s="116" t="s">
        <v>252</v>
      </c>
      <c r="AC97" s="116" t="s">
        <v>12</v>
      </c>
      <c r="AD97" s="116" t="s">
        <v>253</v>
      </c>
      <c r="AE97" s="116" t="s">
        <v>254</v>
      </c>
      <c r="AF97" s="116" t="s">
        <v>83</v>
      </c>
      <c r="AG97" s="119" t="s">
        <v>83</v>
      </c>
      <c r="AH97" s="116" t="s">
        <v>83</v>
      </c>
      <c r="AI97" s="104"/>
      <c r="AJ97" s="104">
        <v>5</v>
      </c>
      <c r="AK97" s="104">
        <v>10</v>
      </c>
      <c r="AL97" s="104" t="s">
        <v>697</v>
      </c>
      <c r="AM97" s="98" t="s">
        <v>740</v>
      </c>
      <c r="AN97" s="97" t="s">
        <v>904</v>
      </c>
      <c r="AO97" s="97" t="s">
        <v>905</v>
      </c>
      <c r="AP97" s="209" t="s">
        <v>1650</v>
      </c>
      <c r="AQ97" s="209" t="s">
        <v>1651</v>
      </c>
      <c r="AR97" s="209" t="s">
        <v>1035</v>
      </c>
      <c r="AS97" s="209" t="s">
        <v>1050</v>
      </c>
      <c r="AT97" s="209">
        <v>82160</v>
      </c>
      <c r="AU97" s="209"/>
      <c r="AV97" s="208" t="s">
        <v>1652</v>
      </c>
      <c r="AW97" s="208" t="s">
        <v>1653</v>
      </c>
      <c r="AX97" s="210" t="s">
        <v>1654</v>
      </c>
      <c r="AY97" s="208" t="s">
        <v>1655</v>
      </c>
      <c r="AZ97" s="208" t="s">
        <v>1656</v>
      </c>
    </row>
    <row r="98" spans="1:52" s="71" customFormat="1" ht="36.6">
      <c r="A98" s="84" t="s">
        <v>477</v>
      </c>
      <c r="B98" s="125" t="s">
        <v>476</v>
      </c>
      <c r="C98" s="126">
        <v>232</v>
      </c>
      <c r="D98" s="128" t="s">
        <v>476</v>
      </c>
      <c r="E98" s="126">
        <v>871</v>
      </c>
      <c r="F98" s="121">
        <v>1</v>
      </c>
      <c r="G98" s="121" t="s">
        <v>235</v>
      </c>
      <c r="H98" s="121">
        <v>82200</v>
      </c>
      <c r="I98" s="117" t="s">
        <v>236</v>
      </c>
      <c r="J98" s="117" t="s">
        <v>237</v>
      </c>
      <c r="K98" s="117" t="s">
        <v>238</v>
      </c>
      <c r="L98" s="122" t="s">
        <v>239</v>
      </c>
      <c r="M98" s="116" t="s">
        <v>240</v>
      </c>
      <c r="N98" s="115"/>
      <c r="O98" s="116" t="s">
        <v>241</v>
      </c>
      <c r="P98" s="116" t="s">
        <v>242</v>
      </c>
      <c r="Q98" s="117" t="s">
        <v>265</v>
      </c>
      <c r="R98" s="117" t="s">
        <v>266</v>
      </c>
      <c r="S98" s="117" t="s">
        <v>267</v>
      </c>
      <c r="T98" s="117" t="s">
        <v>268</v>
      </c>
      <c r="U98" s="126" t="s">
        <v>3285</v>
      </c>
      <c r="V98" s="129" t="s">
        <v>257</v>
      </c>
      <c r="W98" s="130" t="s">
        <v>258</v>
      </c>
      <c r="X98" s="130" t="s">
        <v>259</v>
      </c>
      <c r="Y98" s="116" t="s">
        <v>251</v>
      </c>
      <c r="Z98" s="116" t="s">
        <v>251</v>
      </c>
      <c r="AA98" s="116" t="s">
        <v>251</v>
      </c>
      <c r="AB98" s="116" t="s">
        <v>252</v>
      </c>
      <c r="AC98" s="116" t="s">
        <v>12</v>
      </c>
      <c r="AD98" s="116" t="s">
        <v>253</v>
      </c>
      <c r="AE98" s="116" t="s">
        <v>254</v>
      </c>
      <c r="AF98" s="116" t="s">
        <v>83</v>
      </c>
      <c r="AG98" s="119" t="s">
        <v>83</v>
      </c>
      <c r="AH98" s="116" t="s">
        <v>83</v>
      </c>
      <c r="AI98" s="104"/>
      <c r="AJ98" s="104">
        <v>5</v>
      </c>
      <c r="AK98" s="104">
        <v>0</v>
      </c>
      <c r="AL98" s="104" t="s">
        <v>700</v>
      </c>
      <c r="AM98" s="100" t="s">
        <v>743</v>
      </c>
      <c r="AN98" s="99" t="s">
        <v>906</v>
      </c>
      <c r="AO98" s="99" t="s">
        <v>907</v>
      </c>
      <c r="AP98" s="214" t="s">
        <v>1657</v>
      </c>
      <c r="AQ98" s="206" t="s">
        <v>1658</v>
      </c>
      <c r="AR98" s="206" t="s">
        <v>1035</v>
      </c>
      <c r="AS98" s="206" t="s">
        <v>1659</v>
      </c>
      <c r="AT98" s="206">
        <v>82200</v>
      </c>
      <c r="AU98" s="206"/>
      <c r="AV98" s="213" t="s">
        <v>1660</v>
      </c>
      <c r="AW98" s="213" t="s">
        <v>1661</v>
      </c>
      <c r="AX98" s="211" t="s">
        <v>1662</v>
      </c>
      <c r="AY98" s="213" t="s">
        <v>1663</v>
      </c>
      <c r="AZ98" s="213" t="s">
        <v>1664</v>
      </c>
    </row>
    <row r="99" spans="1:52" s="71" customFormat="1" ht="48">
      <c r="A99" s="84" t="s">
        <v>479</v>
      </c>
      <c r="B99" s="125" t="s">
        <v>478</v>
      </c>
      <c r="C99" s="126">
        <v>232</v>
      </c>
      <c r="D99" s="128" t="s">
        <v>478</v>
      </c>
      <c r="E99" s="126">
        <v>273</v>
      </c>
      <c r="F99" s="121">
        <v>1</v>
      </c>
      <c r="G99" s="121" t="s">
        <v>235</v>
      </c>
      <c r="H99" s="121">
        <v>82120</v>
      </c>
      <c r="I99" s="117" t="s">
        <v>236</v>
      </c>
      <c r="J99" s="117" t="s">
        <v>237</v>
      </c>
      <c r="K99" s="117" t="s">
        <v>238</v>
      </c>
      <c r="L99" s="122" t="s">
        <v>239</v>
      </c>
      <c r="M99" s="116" t="s">
        <v>240</v>
      </c>
      <c r="N99" s="115"/>
      <c r="O99" s="116" t="s">
        <v>241</v>
      </c>
      <c r="P99" s="116" t="s">
        <v>242</v>
      </c>
      <c r="Q99" s="117" t="s">
        <v>243</v>
      </c>
      <c r="R99" s="117" t="s">
        <v>244</v>
      </c>
      <c r="S99" s="117" t="s">
        <v>245</v>
      </c>
      <c r="T99" s="117" t="s">
        <v>246</v>
      </c>
      <c r="U99" s="126" t="s">
        <v>3285</v>
      </c>
      <c r="V99" s="129" t="s">
        <v>257</v>
      </c>
      <c r="W99" s="130" t="s">
        <v>258</v>
      </c>
      <c r="X99" s="130" t="s">
        <v>259</v>
      </c>
      <c r="Y99" s="116" t="s">
        <v>251</v>
      </c>
      <c r="Z99" s="116" t="s">
        <v>251</v>
      </c>
      <c r="AA99" s="116" t="s">
        <v>251</v>
      </c>
      <c r="AB99" s="116" t="s">
        <v>252</v>
      </c>
      <c r="AC99" s="116" t="s">
        <v>260</v>
      </c>
      <c r="AD99" s="116" t="s">
        <v>261</v>
      </c>
      <c r="AE99" s="116" t="s">
        <v>262</v>
      </c>
      <c r="AF99" s="116" t="s">
        <v>83</v>
      </c>
      <c r="AG99" s="119" t="s">
        <v>83</v>
      </c>
      <c r="AH99" s="116" t="s">
        <v>83</v>
      </c>
      <c r="AI99" s="104"/>
      <c r="AJ99" s="104">
        <v>5</v>
      </c>
      <c r="AK99" s="104">
        <v>0</v>
      </c>
      <c r="AL99" s="104" t="s">
        <v>698</v>
      </c>
      <c r="AM99" s="100" t="s">
        <v>740</v>
      </c>
      <c r="AN99" s="99" t="s">
        <v>806</v>
      </c>
      <c r="AO99" s="99" t="s">
        <v>908</v>
      </c>
      <c r="AP99" s="206" t="s">
        <v>1665</v>
      </c>
      <c r="AQ99" s="206" t="s">
        <v>1666</v>
      </c>
      <c r="AR99" s="206" t="s">
        <v>1035</v>
      </c>
      <c r="AS99" s="206" t="s">
        <v>1050</v>
      </c>
      <c r="AT99" s="206">
        <v>82120</v>
      </c>
      <c r="AU99" s="206"/>
      <c r="AV99" s="213" t="s">
        <v>1667</v>
      </c>
      <c r="AW99" s="213" t="s">
        <v>1667</v>
      </c>
      <c r="AX99" s="226" t="s">
        <v>1668</v>
      </c>
      <c r="AY99" s="213" t="s">
        <v>1669</v>
      </c>
      <c r="AZ99" s="213" t="s">
        <v>1670</v>
      </c>
    </row>
    <row r="100" spans="1:52" s="71" customFormat="1" ht="36">
      <c r="A100" s="84" t="s">
        <v>481</v>
      </c>
      <c r="B100" s="125" t="s">
        <v>480</v>
      </c>
      <c r="C100" s="126">
        <v>232</v>
      </c>
      <c r="D100" s="128" t="s">
        <v>480</v>
      </c>
      <c r="E100" s="126">
        <v>66</v>
      </c>
      <c r="F100" s="121">
        <v>1</v>
      </c>
      <c r="G100" s="121" t="s">
        <v>235</v>
      </c>
      <c r="H100" s="121">
        <v>82500</v>
      </c>
      <c r="I100" s="117" t="s">
        <v>236</v>
      </c>
      <c r="J100" s="117" t="s">
        <v>237</v>
      </c>
      <c r="K100" s="117" t="s">
        <v>238</v>
      </c>
      <c r="L100" s="122" t="s">
        <v>239</v>
      </c>
      <c r="M100" s="116" t="s">
        <v>240</v>
      </c>
      <c r="N100" s="115"/>
      <c r="O100" s="116" t="s">
        <v>241</v>
      </c>
      <c r="P100" s="116" t="s">
        <v>242</v>
      </c>
      <c r="Q100" s="117" t="s">
        <v>282</v>
      </c>
      <c r="R100" s="115"/>
      <c r="S100" s="115"/>
      <c r="T100" s="135" t="s">
        <v>283</v>
      </c>
      <c r="U100" s="126" t="s">
        <v>247</v>
      </c>
      <c r="V100" s="137" t="s">
        <v>248</v>
      </c>
      <c r="W100" s="130" t="s">
        <v>249</v>
      </c>
      <c r="X100" s="130" t="s">
        <v>250</v>
      </c>
      <c r="Y100" s="116" t="s">
        <v>251</v>
      </c>
      <c r="Z100" s="116" t="s">
        <v>251</v>
      </c>
      <c r="AA100" s="116" t="s">
        <v>251</v>
      </c>
      <c r="AB100" s="116" t="s">
        <v>252</v>
      </c>
      <c r="AC100" s="116" t="s">
        <v>12</v>
      </c>
      <c r="AD100" s="116" t="s">
        <v>253</v>
      </c>
      <c r="AE100" s="116" t="s">
        <v>254</v>
      </c>
      <c r="AF100" s="116" t="s">
        <v>83</v>
      </c>
      <c r="AG100" s="119" t="s">
        <v>83</v>
      </c>
      <c r="AH100" s="116" t="s">
        <v>83</v>
      </c>
      <c r="AI100" s="104"/>
      <c r="AJ100" s="104">
        <v>5</v>
      </c>
      <c r="AK100" s="104">
        <v>0</v>
      </c>
      <c r="AL100" s="104" t="s">
        <v>698</v>
      </c>
      <c r="AM100" s="100" t="s">
        <v>740</v>
      </c>
      <c r="AN100" s="99" t="s">
        <v>754</v>
      </c>
      <c r="AO100" s="99" t="s">
        <v>909</v>
      </c>
      <c r="AP100" s="206" t="s">
        <v>1671</v>
      </c>
      <c r="AQ100" s="206" t="s">
        <v>1672</v>
      </c>
      <c r="AR100" s="206" t="s">
        <v>1035</v>
      </c>
      <c r="AS100" s="206" t="s">
        <v>1070</v>
      </c>
      <c r="AT100" s="206">
        <v>82500</v>
      </c>
      <c r="AU100" s="206"/>
      <c r="AV100" s="213" t="s">
        <v>1673</v>
      </c>
      <c r="AW100" s="213" t="s">
        <v>1045</v>
      </c>
      <c r="AX100" s="211" t="s">
        <v>1674</v>
      </c>
      <c r="AY100" s="213" t="s">
        <v>1675</v>
      </c>
      <c r="AZ100" s="213" t="s">
        <v>1676</v>
      </c>
    </row>
    <row r="101" spans="1:52" s="71" customFormat="1" ht="60">
      <c r="A101" s="84" t="s">
        <v>483</v>
      </c>
      <c r="B101" s="125" t="s">
        <v>482</v>
      </c>
      <c r="C101" s="126">
        <v>232</v>
      </c>
      <c r="D101" s="128" t="s">
        <v>482</v>
      </c>
      <c r="E101" s="126">
        <v>198</v>
      </c>
      <c r="F101" s="121">
        <v>1</v>
      </c>
      <c r="G101" s="121" t="s">
        <v>235</v>
      </c>
      <c r="H101" s="121">
        <v>82120</v>
      </c>
      <c r="I101" s="117" t="s">
        <v>236</v>
      </c>
      <c r="J101" s="117" t="s">
        <v>237</v>
      </c>
      <c r="K101" s="117" t="s">
        <v>238</v>
      </c>
      <c r="L101" s="122" t="s">
        <v>239</v>
      </c>
      <c r="M101" s="116" t="s">
        <v>240</v>
      </c>
      <c r="N101" s="115"/>
      <c r="O101" s="116" t="s">
        <v>241</v>
      </c>
      <c r="P101" s="116" t="s">
        <v>242</v>
      </c>
      <c r="Q101" s="117" t="s">
        <v>282</v>
      </c>
      <c r="R101" s="115"/>
      <c r="S101" s="115"/>
      <c r="T101" s="135" t="s">
        <v>283</v>
      </c>
      <c r="U101" s="126" t="s">
        <v>3285</v>
      </c>
      <c r="V101" s="129" t="s">
        <v>257</v>
      </c>
      <c r="W101" s="130" t="s">
        <v>258</v>
      </c>
      <c r="X101" s="130" t="s">
        <v>259</v>
      </c>
      <c r="Y101" s="116" t="s">
        <v>251</v>
      </c>
      <c r="Z101" s="116" t="s">
        <v>251</v>
      </c>
      <c r="AA101" s="116" t="s">
        <v>251</v>
      </c>
      <c r="AB101" s="116" t="s">
        <v>252</v>
      </c>
      <c r="AC101" s="116" t="s">
        <v>269</v>
      </c>
      <c r="AD101" s="116" t="s">
        <v>270</v>
      </c>
      <c r="AE101" s="116" t="s">
        <v>271</v>
      </c>
      <c r="AF101" s="116" t="s">
        <v>83</v>
      </c>
      <c r="AG101" s="119" t="s">
        <v>83</v>
      </c>
      <c r="AH101" s="116" t="s">
        <v>83</v>
      </c>
      <c r="AI101" s="104"/>
      <c r="AJ101" s="104">
        <v>5</v>
      </c>
      <c r="AK101" s="104">
        <v>5</v>
      </c>
      <c r="AL101" s="104" t="s">
        <v>698</v>
      </c>
      <c r="AM101" s="100" t="s">
        <v>740</v>
      </c>
      <c r="AN101" s="99" t="s">
        <v>763</v>
      </c>
      <c r="AO101" s="99" t="s">
        <v>910</v>
      </c>
      <c r="AP101" s="206" t="s">
        <v>1677</v>
      </c>
      <c r="AQ101" s="206" t="s">
        <v>1678</v>
      </c>
      <c r="AR101" s="206" t="s">
        <v>1035</v>
      </c>
      <c r="AS101" s="206" t="s">
        <v>1070</v>
      </c>
      <c r="AT101" s="206">
        <v>82120</v>
      </c>
      <c r="AU101" s="206"/>
      <c r="AV101" s="213" t="s">
        <v>1679</v>
      </c>
      <c r="AW101" s="213" t="s">
        <v>1680</v>
      </c>
      <c r="AX101" s="211" t="s">
        <v>1681</v>
      </c>
      <c r="AY101" s="213" t="s">
        <v>1682</v>
      </c>
      <c r="AZ101" s="213" t="s">
        <v>1683</v>
      </c>
    </row>
    <row r="102" spans="1:52" s="71" customFormat="1" ht="14.4">
      <c r="A102" s="84" t="s">
        <v>485</v>
      </c>
      <c r="B102" s="125" t="s">
        <v>484</v>
      </c>
      <c r="C102" s="126">
        <v>232</v>
      </c>
      <c r="D102" s="128" t="s">
        <v>484</v>
      </c>
      <c r="E102" s="126">
        <v>931</v>
      </c>
      <c r="F102" s="121">
        <v>1</v>
      </c>
      <c r="G102" s="121" t="s">
        <v>235</v>
      </c>
      <c r="H102" s="121">
        <v>82600</v>
      </c>
      <c r="I102" s="117" t="s">
        <v>236</v>
      </c>
      <c r="J102" s="117" t="s">
        <v>237</v>
      </c>
      <c r="K102" s="117" t="s">
        <v>238</v>
      </c>
      <c r="L102" s="122" t="s">
        <v>239</v>
      </c>
      <c r="M102" s="116" t="s">
        <v>240</v>
      </c>
      <c r="N102" s="115"/>
      <c r="O102" s="116" t="s">
        <v>241</v>
      </c>
      <c r="P102" s="116" t="s">
        <v>242</v>
      </c>
      <c r="Q102" s="117" t="s">
        <v>265</v>
      </c>
      <c r="R102" s="117" t="s">
        <v>266</v>
      </c>
      <c r="S102" s="117" t="s">
        <v>267</v>
      </c>
      <c r="T102" s="117" t="s">
        <v>268</v>
      </c>
      <c r="U102" s="126" t="s">
        <v>3285</v>
      </c>
      <c r="V102" s="129" t="s">
        <v>257</v>
      </c>
      <c r="W102" s="130" t="s">
        <v>258</v>
      </c>
      <c r="X102" s="130" t="s">
        <v>259</v>
      </c>
      <c r="Y102" s="116" t="s">
        <v>251</v>
      </c>
      <c r="Z102" s="116" t="s">
        <v>251</v>
      </c>
      <c r="AA102" s="116" t="s">
        <v>251</v>
      </c>
      <c r="AB102" s="116" t="s">
        <v>252</v>
      </c>
      <c r="AC102" s="116" t="s">
        <v>269</v>
      </c>
      <c r="AD102" s="116" t="s">
        <v>270</v>
      </c>
      <c r="AE102" s="116" t="s">
        <v>271</v>
      </c>
      <c r="AF102" s="116" t="s">
        <v>83</v>
      </c>
      <c r="AG102" s="119" t="s">
        <v>83</v>
      </c>
      <c r="AH102" s="116" t="s">
        <v>83</v>
      </c>
      <c r="AI102" s="104"/>
      <c r="AJ102" s="104">
        <v>5</v>
      </c>
      <c r="AK102" s="104">
        <v>5</v>
      </c>
      <c r="AL102" s="104" t="s">
        <v>699</v>
      </c>
      <c r="AM102" s="100" t="s">
        <v>740</v>
      </c>
      <c r="AN102" s="99" t="s">
        <v>911</v>
      </c>
      <c r="AO102" s="99" t="s">
        <v>912</v>
      </c>
      <c r="AP102" s="206" t="s">
        <v>1684</v>
      </c>
      <c r="AQ102" s="206" t="s">
        <v>1685</v>
      </c>
      <c r="AR102" s="206" t="s">
        <v>1035</v>
      </c>
      <c r="AS102" s="206" t="s">
        <v>1050</v>
      </c>
      <c r="AT102" s="206">
        <v>82600</v>
      </c>
      <c r="AU102" s="206"/>
      <c r="AV102" s="213" t="s">
        <v>1686</v>
      </c>
      <c r="AW102" s="213" t="s">
        <v>1687</v>
      </c>
      <c r="AX102" s="211" t="s">
        <v>1688</v>
      </c>
      <c r="AY102" s="213"/>
      <c r="AZ102" s="213"/>
    </row>
    <row r="103" spans="1:52" s="71" customFormat="1" ht="14.4">
      <c r="A103" s="84" t="s">
        <v>487</v>
      </c>
      <c r="B103" s="125" t="s">
        <v>486</v>
      </c>
      <c r="C103" s="126">
        <v>232</v>
      </c>
      <c r="D103" s="128" t="s">
        <v>486</v>
      </c>
      <c r="E103" s="126">
        <v>148</v>
      </c>
      <c r="F103" s="121">
        <v>1</v>
      </c>
      <c r="G103" s="121" t="s">
        <v>235</v>
      </c>
      <c r="H103" s="121">
        <v>82500</v>
      </c>
      <c r="I103" s="117" t="s">
        <v>236</v>
      </c>
      <c r="J103" s="117" t="s">
        <v>237</v>
      </c>
      <c r="K103" s="117" t="s">
        <v>238</v>
      </c>
      <c r="L103" s="122" t="s">
        <v>239</v>
      </c>
      <c r="M103" s="116" t="s">
        <v>240</v>
      </c>
      <c r="N103" s="115"/>
      <c r="O103" s="116" t="s">
        <v>241</v>
      </c>
      <c r="P103" s="116" t="s">
        <v>242</v>
      </c>
      <c r="Q103" s="117" t="s">
        <v>265</v>
      </c>
      <c r="R103" s="117" t="s">
        <v>266</v>
      </c>
      <c r="S103" s="117" t="s">
        <v>267</v>
      </c>
      <c r="T103" s="117" t="s">
        <v>268</v>
      </c>
      <c r="U103" s="126" t="s">
        <v>3285</v>
      </c>
      <c r="V103" s="129" t="s">
        <v>257</v>
      </c>
      <c r="W103" s="130" t="s">
        <v>258</v>
      </c>
      <c r="X103" s="130" t="s">
        <v>259</v>
      </c>
      <c r="Y103" s="116" t="s">
        <v>251</v>
      </c>
      <c r="Z103" s="116" t="s">
        <v>251</v>
      </c>
      <c r="AA103" s="116" t="s">
        <v>251</v>
      </c>
      <c r="AB103" s="116" t="s">
        <v>252</v>
      </c>
      <c r="AC103" s="116" t="s">
        <v>269</v>
      </c>
      <c r="AD103" s="116" t="s">
        <v>270</v>
      </c>
      <c r="AE103" s="116" t="s">
        <v>271</v>
      </c>
      <c r="AF103" s="116" t="s">
        <v>83</v>
      </c>
      <c r="AG103" s="119" t="s">
        <v>83</v>
      </c>
      <c r="AH103" s="116" t="s">
        <v>83</v>
      </c>
      <c r="AI103" s="104"/>
      <c r="AJ103" s="104">
        <v>5</v>
      </c>
      <c r="AK103" s="104">
        <v>0</v>
      </c>
      <c r="AL103" s="104" t="s">
        <v>698</v>
      </c>
      <c r="AM103" s="100" t="s">
        <v>740</v>
      </c>
      <c r="AN103" s="99" t="s">
        <v>810</v>
      </c>
      <c r="AO103" s="99" t="s">
        <v>913</v>
      </c>
      <c r="AP103" s="206"/>
      <c r="AQ103" s="206" t="s">
        <v>1689</v>
      </c>
      <c r="AR103" s="206" t="s">
        <v>1035</v>
      </c>
      <c r="AS103" s="206" t="s">
        <v>1250</v>
      </c>
      <c r="AT103" s="206">
        <v>82500</v>
      </c>
      <c r="AU103" s="206"/>
      <c r="AV103" s="213" t="s">
        <v>1690</v>
      </c>
      <c r="AW103" s="213" t="s">
        <v>1690</v>
      </c>
      <c r="AX103" s="211" t="s">
        <v>1691</v>
      </c>
      <c r="AY103" s="213" t="s">
        <v>1692</v>
      </c>
      <c r="AZ103" s="213" t="s">
        <v>1693</v>
      </c>
    </row>
    <row r="104" spans="1:52" s="71" customFormat="1" ht="14.4">
      <c r="A104" s="84" t="s">
        <v>489</v>
      </c>
      <c r="B104" s="125" t="s">
        <v>488</v>
      </c>
      <c r="C104" s="126">
        <v>232</v>
      </c>
      <c r="D104" s="128" t="s">
        <v>488</v>
      </c>
      <c r="E104" s="126">
        <v>46</v>
      </c>
      <c r="F104" s="121">
        <v>1</v>
      </c>
      <c r="G104" s="121" t="s">
        <v>235</v>
      </c>
      <c r="H104" s="121">
        <v>82120</v>
      </c>
      <c r="I104" s="117" t="s">
        <v>236</v>
      </c>
      <c r="J104" s="117" t="s">
        <v>237</v>
      </c>
      <c r="K104" s="117" t="s">
        <v>238</v>
      </c>
      <c r="L104" s="122" t="s">
        <v>239</v>
      </c>
      <c r="M104" s="116" t="s">
        <v>240</v>
      </c>
      <c r="N104" s="115"/>
      <c r="O104" s="116" t="s">
        <v>241</v>
      </c>
      <c r="P104" s="116" t="s">
        <v>242</v>
      </c>
      <c r="Q104" s="117" t="s">
        <v>265</v>
      </c>
      <c r="R104" s="117" t="s">
        <v>266</v>
      </c>
      <c r="S104" s="117" t="s">
        <v>267</v>
      </c>
      <c r="T104" s="117" t="s">
        <v>268</v>
      </c>
      <c r="U104" s="126" t="s">
        <v>3285</v>
      </c>
      <c r="V104" s="129" t="s">
        <v>257</v>
      </c>
      <c r="W104" s="130" t="s">
        <v>258</v>
      </c>
      <c r="X104" s="130" t="s">
        <v>259</v>
      </c>
      <c r="Y104" s="116" t="s">
        <v>251</v>
      </c>
      <c r="Z104" s="116" t="s">
        <v>251</v>
      </c>
      <c r="AA104" s="116" t="s">
        <v>251</v>
      </c>
      <c r="AB104" s="116" t="s">
        <v>252</v>
      </c>
      <c r="AC104" s="116" t="s">
        <v>269</v>
      </c>
      <c r="AD104" s="116" t="s">
        <v>270</v>
      </c>
      <c r="AE104" s="116" t="s">
        <v>271</v>
      </c>
      <c r="AF104" s="116" t="s">
        <v>83</v>
      </c>
      <c r="AG104" s="119" t="s">
        <v>83</v>
      </c>
      <c r="AH104" s="116" t="s">
        <v>83</v>
      </c>
      <c r="AI104" s="104"/>
      <c r="AJ104" s="104">
        <v>5</v>
      </c>
      <c r="AK104" s="104">
        <v>0</v>
      </c>
      <c r="AL104" s="104" t="s">
        <v>698</v>
      </c>
      <c r="AM104" s="100" t="s">
        <v>740</v>
      </c>
      <c r="AN104" s="99" t="s">
        <v>835</v>
      </c>
      <c r="AO104" s="99" t="s">
        <v>914</v>
      </c>
      <c r="AP104" s="206"/>
      <c r="AQ104" s="206" t="s">
        <v>1694</v>
      </c>
      <c r="AR104" s="206" t="s">
        <v>1035</v>
      </c>
      <c r="AS104" s="206" t="s">
        <v>1050</v>
      </c>
      <c r="AT104" s="206">
        <v>82120</v>
      </c>
      <c r="AU104" s="206"/>
      <c r="AV104" s="213" t="s">
        <v>1695</v>
      </c>
      <c r="AW104" s="213" t="s">
        <v>1695</v>
      </c>
      <c r="AX104" s="211" t="s">
        <v>1696</v>
      </c>
      <c r="AY104" s="213"/>
      <c r="AZ104" s="213"/>
    </row>
    <row r="105" spans="1:52" s="71" customFormat="1" ht="72">
      <c r="A105" s="84" t="s">
        <v>491</v>
      </c>
      <c r="B105" s="125" t="s">
        <v>490</v>
      </c>
      <c r="C105" s="126">
        <v>232</v>
      </c>
      <c r="D105" s="128" t="s">
        <v>490</v>
      </c>
      <c r="E105" s="126">
        <v>890</v>
      </c>
      <c r="F105" s="121">
        <v>1</v>
      </c>
      <c r="G105" s="121" t="s">
        <v>235</v>
      </c>
      <c r="H105" s="121">
        <v>82290</v>
      </c>
      <c r="I105" s="117" t="s">
        <v>236</v>
      </c>
      <c r="J105" s="117" t="s">
        <v>237</v>
      </c>
      <c r="K105" s="117" t="s">
        <v>238</v>
      </c>
      <c r="L105" s="122" t="s">
        <v>239</v>
      </c>
      <c r="M105" s="116" t="s">
        <v>240</v>
      </c>
      <c r="N105" s="115"/>
      <c r="O105" s="116" t="s">
        <v>241</v>
      </c>
      <c r="P105" s="116" t="s">
        <v>242</v>
      </c>
      <c r="Q105" s="117" t="s">
        <v>265</v>
      </c>
      <c r="R105" s="117" t="s">
        <v>266</v>
      </c>
      <c r="S105" s="117" t="s">
        <v>267</v>
      </c>
      <c r="T105" s="117" t="s">
        <v>268</v>
      </c>
      <c r="U105" s="126" t="s">
        <v>3285</v>
      </c>
      <c r="V105" s="129" t="s">
        <v>257</v>
      </c>
      <c r="W105" s="130" t="s">
        <v>258</v>
      </c>
      <c r="X105" s="130" t="s">
        <v>259</v>
      </c>
      <c r="Y105" s="116" t="s">
        <v>251</v>
      </c>
      <c r="Z105" s="116" t="s">
        <v>251</v>
      </c>
      <c r="AA105" s="116" t="s">
        <v>251</v>
      </c>
      <c r="AB105" s="116" t="s">
        <v>252</v>
      </c>
      <c r="AC105" s="116" t="s">
        <v>269</v>
      </c>
      <c r="AD105" s="116" t="s">
        <v>270</v>
      </c>
      <c r="AE105" s="116" t="s">
        <v>271</v>
      </c>
      <c r="AF105" s="116" t="s">
        <v>83</v>
      </c>
      <c r="AG105" s="119" t="s">
        <v>83</v>
      </c>
      <c r="AH105" s="116" t="s">
        <v>83</v>
      </c>
      <c r="AI105" s="104"/>
      <c r="AJ105" s="104">
        <v>5</v>
      </c>
      <c r="AK105" s="104">
        <v>0</v>
      </c>
      <c r="AL105" s="104" t="s">
        <v>696</v>
      </c>
      <c r="AM105" s="100" t="s">
        <v>740</v>
      </c>
      <c r="AN105" s="99" t="s">
        <v>915</v>
      </c>
      <c r="AO105" s="99" t="s">
        <v>916</v>
      </c>
      <c r="AP105" s="206" t="s">
        <v>1697</v>
      </c>
      <c r="AQ105" s="206" t="s">
        <v>1698</v>
      </c>
      <c r="AR105" s="206" t="s">
        <v>1035</v>
      </c>
      <c r="AS105" s="206" t="s">
        <v>1699</v>
      </c>
      <c r="AT105" s="206">
        <v>82290</v>
      </c>
      <c r="AU105" s="206"/>
      <c r="AV105" s="213" t="s">
        <v>1700</v>
      </c>
      <c r="AW105" s="213" t="s">
        <v>1701</v>
      </c>
      <c r="AX105" s="211" t="s">
        <v>1702</v>
      </c>
      <c r="AY105" s="213" t="s">
        <v>1703</v>
      </c>
      <c r="AZ105" s="213" t="s">
        <v>1704</v>
      </c>
    </row>
    <row r="106" spans="1:52" s="71" customFormat="1" ht="48">
      <c r="A106" s="84" t="s">
        <v>493</v>
      </c>
      <c r="B106" s="125" t="s">
        <v>492</v>
      </c>
      <c r="C106" s="126">
        <v>232</v>
      </c>
      <c r="D106" s="128" t="s">
        <v>492</v>
      </c>
      <c r="E106" s="126">
        <v>204</v>
      </c>
      <c r="F106" s="121">
        <v>1</v>
      </c>
      <c r="G106" s="121" t="s">
        <v>235</v>
      </c>
      <c r="H106" s="121">
        <v>82210</v>
      </c>
      <c r="I106" s="117" t="s">
        <v>236</v>
      </c>
      <c r="J106" s="117" t="s">
        <v>237</v>
      </c>
      <c r="K106" s="117" t="s">
        <v>238</v>
      </c>
      <c r="L106" s="122" t="s">
        <v>239</v>
      </c>
      <c r="M106" s="116" t="s">
        <v>240</v>
      </c>
      <c r="N106" s="115"/>
      <c r="O106" s="116" t="s">
        <v>241</v>
      </c>
      <c r="P106" s="116" t="s">
        <v>242</v>
      </c>
      <c r="Q106" s="117" t="s">
        <v>265</v>
      </c>
      <c r="R106" s="117" t="s">
        <v>266</v>
      </c>
      <c r="S106" s="117" t="s">
        <v>267</v>
      </c>
      <c r="T106" s="117" t="s">
        <v>268</v>
      </c>
      <c r="U106" s="126" t="s">
        <v>3285</v>
      </c>
      <c r="V106" s="129" t="s">
        <v>257</v>
      </c>
      <c r="W106" s="130" t="s">
        <v>258</v>
      </c>
      <c r="X106" s="130" t="s">
        <v>259</v>
      </c>
      <c r="Y106" s="116" t="s">
        <v>251</v>
      </c>
      <c r="Z106" s="116" t="s">
        <v>251</v>
      </c>
      <c r="AA106" s="116" t="s">
        <v>251</v>
      </c>
      <c r="AB106" s="116" t="s">
        <v>252</v>
      </c>
      <c r="AC106" s="116" t="s">
        <v>269</v>
      </c>
      <c r="AD106" s="116" t="s">
        <v>270</v>
      </c>
      <c r="AE106" s="116" t="s">
        <v>271</v>
      </c>
      <c r="AF106" s="116" t="s">
        <v>83</v>
      </c>
      <c r="AG106" s="119" t="s">
        <v>83</v>
      </c>
      <c r="AH106" s="116" t="s">
        <v>83</v>
      </c>
      <c r="AI106" s="104"/>
      <c r="AJ106" s="104">
        <v>5</v>
      </c>
      <c r="AK106" s="104">
        <v>0</v>
      </c>
      <c r="AL106" s="104" t="s">
        <v>698</v>
      </c>
      <c r="AM106" s="100" t="s">
        <v>740</v>
      </c>
      <c r="AN106" s="99" t="s">
        <v>917</v>
      </c>
      <c r="AO106" s="99" t="s">
        <v>918</v>
      </c>
      <c r="AP106" s="206" t="s">
        <v>1705</v>
      </c>
      <c r="AQ106" s="206" t="s">
        <v>1706</v>
      </c>
      <c r="AR106" s="206" t="s">
        <v>1035</v>
      </c>
      <c r="AS106" s="206" t="s">
        <v>1050</v>
      </c>
      <c r="AT106" s="206">
        <v>82210</v>
      </c>
      <c r="AU106" s="206"/>
      <c r="AV106" s="213" t="s">
        <v>1707</v>
      </c>
      <c r="AW106" s="213" t="s">
        <v>1707</v>
      </c>
      <c r="AX106" s="211" t="s">
        <v>1708</v>
      </c>
      <c r="AY106" s="213" t="s">
        <v>1709</v>
      </c>
      <c r="AZ106" s="213" t="s">
        <v>1710</v>
      </c>
    </row>
    <row r="107" spans="1:52" s="71" customFormat="1" ht="24">
      <c r="A107" s="84" t="s">
        <v>495</v>
      </c>
      <c r="B107" s="125" t="s">
        <v>494</v>
      </c>
      <c r="C107" s="126">
        <v>232</v>
      </c>
      <c r="D107" s="128" t="s">
        <v>494</v>
      </c>
      <c r="E107" s="126">
        <v>839</v>
      </c>
      <c r="F107" s="121">
        <v>1</v>
      </c>
      <c r="G107" s="121" t="s">
        <v>235</v>
      </c>
      <c r="H107" s="121">
        <v>82440</v>
      </c>
      <c r="I107" s="117" t="s">
        <v>236</v>
      </c>
      <c r="J107" s="117" t="s">
        <v>237</v>
      </c>
      <c r="K107" s="117" t="s">
        <v>238</v>
      </c>
      <c r="L107" s="122" t="s">
        <v>239</v>
      </c>
      <c r="M107" s="116" t="s">
        <v>240</v>
      </c>
      <c r="N107" s="115"/>
      <c r="O107" s="116" t="s">
        <v>241</v>
      </c>
      <c r="P107" s="116" t="s">
        <v>242</v>
      </c>
      <c r="Q107" s="117" t="s">
        <v>265</v>
      </c>
      <c r="R107" s="117" t="s">
        <v>266</v>
      </c>
      <c r="S107" s="117" t="s">
        <v>267</v>
      </c>
      <c r="T107" s="117" t="s">
        <v>268</v>
      </c>
      <c r="U107" s="126" t="s">
        <v>3285</v>
      </c>
      <c r="V107" s="129" t="s">
        <v>257</v>
      </c>
      <c r="W107" s="130" t="s">
        <v>258</v>
      </c>
      <c r="X107" s="130" t="s">
        <v>259</v>
      </c>
      <c r="Y107" s="116" t="s">
        <v>251</v>
      </c>
      <c r="Z107" s="116" t="s">
        <v>251</v>
      </c>
      <c r="AA107" s="116" t="s">
        <v>251</v>
      </c>
      <c r="AB107" s="116" t="s">
        <v>252</v>
      </c>
      <c r="AC107" s="116" t="s">
        <v>12</v>
      </c>
      <c r="AD107" s="116" t="s">
        <v>253</v>
      </c>
      <c r="AE107" s="116" t="s">
        <v>254</v>
      </c>
      <c r="AF107" s="116" t="s">
        <v>83</v>
      </c>
      <c r="AG107" s="119" t="s">
        <v>83</v>
      </c>
      <c r="AH107" s="116" t="s">
        <v>83</v>
      </c>
      <c r="AI107" s="104"/>
      <c r="AJ107" s="104">
        <v>5</v>
      </c>
      <c r="AK107" s="104">
        <v>0</v>
      </c>
      <c r="AL107" s="104" t="s">
        <v>697</v>
      </c>
      <c r="AM107" s="100" t="s">
        <v>740</v>
      </c>
      <c r="AN107" s="99" t="s">
        <v>746</v>
      </c>
      <c r="AO107" s="99" t="s">
        <v>919</v>
      </c>
      <c r="AP107" s="206" t="s">
        <v>1711</v>
      </c>
      <c r="AQ107" s="206" t="s">
        <v>1712</v>
      </c>
      <c r="AR107" s="206" t="s">
        <v>1035</v>
      </c>
      <c r="AS107" s="206" t="s">
        <v>1713</v>
      </c>
      <c r="AT107" s="206">
        <v>82440</v>
      </c>
      <c r="AU107" s="206"/>
      <c r="AV107" s="213" t="s">
        <v>1714</v>
      </c>
      <c r="AW107" s="213" t="s">
        <v>1715</v>
      </c>
      <c r="AX107" s="211" t="s">
        <v>1716</v>
      </c>
      <c r="AY107" s="213" t="s">
        <v>1717</v>
      </c>
      <c r="AZ107" s="213" t="s">
        <v>1718</v>
      </c>
    </row>
    <row r="108" spans="1:52" s="71" customFormat="1" ht="72">
      <c r="A108" s="84" t="s">
        <v>497</v>
      </c>
      <c r="B108" s="125" t="s">
        <v>496</v>
      </c>
      <c r="C108" s="126">
        <v>232</v>
      </c>
      <c r="D108" s="128" t="s">
        <v>496</v>
      </c>
      <c r="E108" s="126">
        <v>339</v>
      </c>
      <c r="F108" s="121">
        <v>1</v>
      </c>
      <c r="G108" s="121" t="s">
        <v>235</v>
      </c>
      <c r="H108" s="121">
        <v>82190</v>
      </c>
      <c r="I108" s="117" t="s">
        <v>236</v>
      </c>
      <c r="J108" s="117" t="s">
        <v>237</v>
      </c>
      <c r="K108" s="117" t="s">
        <v>238</v>
      </c>
      <c r="L108" s="122" t="s">
        <v>239</v>
      </c>
      <c r="M108" s="116" t="s">
        <v>240</v>
      </c>
      <c r="N108" s="115"/>
      <c r="O108" s="116" t="s">
        <v>241</v>
      </c>
      <c r="P108" s="116" t="s">
        <v>242</v>
      </c>
      <c r="Q108" s="117" t="s">
        <v>265</v>
      </c>
      <c r="R108" s="117" t="s">
        <v>266</v>
      </c>
      <c r="S108" s="117" t="s">
        <v>267</v>
      </c>
      <c r="T108" s="117" t="s">
        <v>268</v>
      </c>
      <c r="U108" s="126" t="s">
        <v>247</v>
      </c>
      <c r="V108" s="137" t="s">
        <v>248</v>
      </c>
      <c r="W108" s="130" t="s">
        <v>249</v>
      </c>
      <c r="X108" s="130" t="s">
        <v>250</v>
      </c>
      <c r="Y108" s="116" t="s">
        <v>251</v>
      </c>
      <c r="Z108" s="116" t="s">
        <v>251</v>
      </c>
      <c r="AA108" s="116" t="s">
        <v>251</v>
      </c>
      <c r="AB108" s="116" t="s">
        <v>252</v>
      </c>
      <c r="AC108" s="116" t="s">
        <v>269</v>
      </c>
      <c r="AD108" s="116" t="s">
        <v>270</v>
      </c>
      <c r="AE108" s="116" t="s">
        <v>271</v>
      </c>
      <c r="AF108" s="116" t="s">
        <v>83</v>
      </c>
      <c r="AG108" s="119" t="s">
        <v>83</v>
      </c>
      <c r="AH108" s="116" t="s">
        <v>83</v>
      </c>
      <c r="AI108" s="104"/>
      <c r="AJ108" s="104">
        <v>5</v>
      </c>
      <c r="AK108" s="104">
        <v>10</v>
      </c>
      <c r="AL108" s="104" t="s">
        <v>700</v>
      </c>
      <c r="AM108" s="100" t="s">
        <v>740</v>
      </c>
      <c r="AN108" s="99" t="s">
        <v>759</v>
      </c>
      <c r="AO108" s="99" t="s">
        <v>920</v>
      </c>
      <c r="AP108" s="206" t="s">
        <v>1719</v>
      </c>
      <c r="AQ108" s="206" t="s">
        <v>1720</v>
      </c>
      <c r="AR108" s="206" t="s">
        <v>1035</v>
      </c>
      <c r="AS108" s="206" t="s">
        <v>1050</v>
      </c>
      <c r="AT108" s="206">
        <v>82190</v>
      </c>
      <c r="AU108" s="206"/>
      <c r="AV108" s="213" t="s">
        <v>1721</v>
      </c>
      <c r="AW108" s="213" t="s">
        <v>1722</v>
      </c>
      <c r="AX108" s="211" t="s">
        <v>1723</v>
      </c>
      <c r="AY108" s="213" t="s">
        <v>1724</v>
      </c>
      <c r="AZ108" s="213" t="s">
        <v>1725</v>
      </c>
    </row>
    <row r="109" spans="1:52" s="71" customFormat="1" ht="14.4">
      <c r="A109" s="84" t="s">
        <v>499</v>
      </c>
      <c r="B109" s="125" t="s">
        <v>498</v>
      </c>
      <c r="C109" s="126">
        <v>232</v>
      </c>
      <c r="D109" s="128" t="s">
        <v>498</v>
      </c>
      <c r="E109" s="126">
        <v>12320</v>
      </c>
      <c r="F109" s="121">
        <v>2</v>
      </c>
      <c r="G109" s="121" t="s">
        <v>292</v>
      </c>
      <c r="H109" s="121">
        <v>82200</v>
      </c>
      <c r="I109" s="117" t="s">
        <v>293</v>
      </c>
      <c r="J109" s="117" t="s">
        <v>237</v>
      </c>
      <c r="K109" s="117" t="s">
        <v>238</v>
      </c>
      <c r="L109" s="122" t="s">
        <v>239</v>
      </c>
      <c r="M109" s="116" t="s">
        <v>294</v>
      </c>
      <c r="N109" s="115"/>
      <c r="O109" s="116" t="s">
        <v>241</v>
      </c>
      <c r="P109" s="116" t="s">
        <v>242</v>
      </c>
      <c r="Q109" s="117" t="s">
        <v>243</v>
      </c>
      <c r="R109" s="117" t="s">
        <v>244</v>
      </c>
      <c r="S109" s="117" t="s">
        <v>245</v>
      </c>
      <c r="T109" s="117" t="s">
        <v>246</v>
      </c>
      <c r="U109" s="126" t="s">
        <v>3285</v>
      </c>
      <c r="V109" s="129" t="s">
        <v>257</v>
      </c>
      <c r="W109" s="130" t="s">
        <v>258</v>
      </c>
      <c r="X109" s="130" t="s">
        <v>259</v>
      </c>
      <c r="Y109" s="116" t="s">
        <v>251</v>
      </c>
      <c r="Z109" s="116" t="s">
        <v>251</v>
      </c>
      <c r="AA109" s="116" t="s">
        <v>251</v>
      </c>
      <c r="AB109" s="116" t="s">
        <v>252</v>
      </c>
      <c r="AC109" s="116" t="s">
        <v>12</v>
      </c>
      <c r="AD109" s="116" t="s">
        <v>253</v>
      </c>
      <c r="AE109" s="116" t="s">
        <v>254</v>
      </c>
      <c r="AF109" s="116" t="s">
        <v>83</v>
      </c>
      <c r="AG109" s="119" t="s">
        <v>83</v>
      </c>
      <c r="AH109" s="116" t="s">
        <v>83</v>
      </c>
      <c r="AI109" s="104"/>
      <c r="AJ109" s="104">
        <v>5</v>
      </c>
      <c r="AK109" s="104">
        <v>5</v>
      </c>
      <c r="AL109" s="104" t="s">
        <v>696</v>
      </c>
      <c r="AM109" s="98" t="s">
        <v>740</v>
      </c>
      <c r="AN109" s="97" t="s">
        <v>778</v>
      </c>
      <c r="AO109" s="97" t="s">
        <v>921</v>
      </c>
      <c r="AP109" s="209"/>
      <c r="AQ109" s="209"/>
      <c r="AR109" s="209" t="s">
        <v>1035</v>
      </c>
      <c r="AS109" s="209" t="s">
        <v>1726</v>
      </c>
      <c r="AT109" s="209">
        <v>82200</v>
      </c>
      <c r="AU109" s="209"/>
      <c r="AV109" s="208" t="s">
        <v>1727</v>
      </c>
      <c r="AW109" s="208" t="s">
        <v>1728</v>
      </c>
      <c r="AX109" s="210" t="s">
        <v>1729</v>
      </c>
      <c r="AY109" s="208" t="s">
        <v>1730</v>
      </c>
      <c r="AZ109" s="208"/>
    </row>
    <row r="110" spans="1:52" s="71" customFormat="1" ht="72">
      <c r="A110" s="84" t="s">
        <v>504</v>
      </c>
      <c r="B110" s="125" t="s">
        <v>503</v>
      </c>
      <c r="C110" s="126">
        <v>232</v>
      </c>
      <c r="D110" s="128" t="s">
        <v>503</v>
      </c>
      <c r="E110" s="126">
        <v>1044</v>
      </c>
      <c r="F110" s="121">
        <v>1</v>
      </c>
      <c r="G110" s="121" t="s">
        <v>235</v>
      </c>
      <c r="H110" s="121">
        <v>82220</v>
      </c>
      <c r="I110" s="117" t="s">
        <v>236</v>
      </c>
      <c r="J110" s="117" t="s">
        <v>237</v>
      </c>
      <c r="K110" s="117" t="s">
        <v>238</v>
      </c>
      <c r="L110" s="122" t="s">
        <v>239</v>
      </c>
      <c r="M110" s="116" t="s">
        <v>240</v>
      </c>
      <c r="N110" s="115"/>
      <c r="O110" s="116" t="s">
        <v>241</v>
      </c>
      <c r="P110" s="116" t="s">
        <v>242</v>
      </c>
      <c r="Q110" s="117" t="s">
        <v>282</v>
      </c>
      <c r="R110" s="115"/>
      <c r="S110" s="115"/>
      <c r="T110" s="135" t="s">
        <v>283</v>
      </c>
      <c r="U110" s="126" t="s">
        <v>3285</v>
      </c>
      <c r="V110" s="129" t="s">
        <v>257</v>
      </c>
      <c r="W110" s="130" t="s">
        <v>258</v>
      </c>
      <c r="X110" s="130" t="s">
        <v>259</v>
      </c>
      <c r="Y110" s="116" t="s">
        <v>251</v>
      </c>
      <c r="Z110" s="116" t="s">
        <v>251</v>
      </c>
      <c r="AA110" s="116" t="s">
        <v>251</v>
      </c>
      <c r="AB110" s="116" t="s">
        <v>252</v>
      </c>
      <c r="AC110" s="116" t="s">
        <v>12</v>
      </c>
      <c r="AD110" s="116" t="s">
        <v>253</v>
      </c>
      <c r="AE110" s="116" t="s">
        <v>254</v>
      </c>
      <c r="AF110" s="116" t="s">
        <v>83</v>
      </c>
      <c r="AG110" s="119" t="s">
        <v>83</v>
      </c>
      <c r="AH110" s="116" t="s">
        <v>83</v>
      </c>
      <c r="AI110" s="104"/>
      <c r="AJ110" s="104">
        <v>5</v>
      </c>
      <c r="AK110" s="104">
        <v>5</v>
      </c>
      <c r="AL110" s="104" t="s">
        <v>696</v>
      </c>
      <c r="AM110" s="100" t="s">
        <v>740</v>
      </c>
      <c r="AN110" s="99" t="s">
        <v>922</v>
      </c>
      <c r="AO110" s="99" t="s">
        <v>923</v>
      </c>
      <c r="AP110" s="206" t="s">
        <v>1731</v>
      </c>
      <c r="AQ110" s="206" t="s">
        <v>1732</v>
      </c>
      <c r="AR110" s="206" t="s">
        <v>1266</v>
      </c>
      <c r="AS110" s="206" t="s">
        <v>1219</v>
      </c>
      <c r="AT110" s="206">
        <v>82220</v>
      </c>
      <c r="AU110" s="206"/>
      <c r="AV110" s="213" t="s">
        <v>1733</v>
      </c>
      <c r="AW110" s="213" t="s">
        <v>1734</v>
      </c>
      <c r="AX110" s="223" t="s">
        <v>1735</v>
      </c>
      <c r="AY110" s="213" t="s">
        <v>1736</v>
      </c>
      <c r="AZ110" s="213" t="s">
        <v>1737</v>
      </c>
    </row>
    <row r="111" spans="1:52" s="71" customFormat="1" ht="72">
      <c r="A111" s="84" t="s">
        <v>506</v>
      </c>
      <c r="B111" s="125" t="s">
        <v>505</v>
      </c>
      <c r="C111" s="126">
        <v>232</v>
      </c>
      <c r="D111" s="128" t="s">
        <v>505</v>
      </c>
      <c r="E111" s="126">
        <v>501</v>
      </c>
      <c r="F111" s="121">
        <v>1</v>
      </c>
      <c r="G111" s="121" t="s">
        <v>235</v>
      </c>
      <c r="H111" s="121">
        <v>82170</v>
      </c>
      <c r="I111" s="117" t="s">
        <v>236</v>
      </c>
      <c r="J111" s="117" t="s">
        <v>237</v>
      </c>
      <c r="K111" s="117" t="s">
        <v>238</v>
      </c>
      <c r="L111" s="122" t="s">
        <v>239</v>
      </c>
      <c r="M111" s="116" t="s">
        <v>240</v>
      </c>
      <c r="N111" s="115"/>
      <c r="O111" s="116" t="s">
        <v>241</v>
      </c>
      <c r="P111" s="116" t="s">
        <v>242</v>
      </c>
      <c r="Q111" s="117" t="s">
        <v>265</v>
      </c>
      <c r="R111" s="117" t="s">
        <v>266</v>
      </c>
      <c r="S111" s="117" t="s">
        <v>267</v>
      </c>
      <c r="T111" s="117" t="s">
        <v>268</v>
      </c>
      <c r="U111" s="126" t="s">
        <v>3285</v>
      </c>
      <c r="V111" s="129" t="s">
        <v>257</v>
      </c>
      <c r="W111" s="130" t="s">
        <v>258</v>
      </c>
      <c r="X111" s="130" t="s">
        <v>259</v>
      </c>
      <c r="Y111" s="116" t="s">
        <v>251</v>
      </c>
      <c r="Z111" s="116" t="s">
        <v>251</v>
      </c>
      <c r="AA111" s="116" t="s">
        <v>251</v>
      </c>
      <c r="AB111" s="116" t="s">
        <v>252</v>
      </c>
      <c r="AC111" s="116" t="s">
        <v>12</v>
      </c>
      <c r="AD111" s="116" t="s">
        <v>253</v>
      </c>
      <c r="AE111" s="116" t="s">
        <v>254</v>
      </c>
      <c r="AF111" s="116" t="s">
        <v>500</v>
      </c>
      <c r="AG111" s="119" t="s">
        <v>501</v>
      </c>
      <c r="AH111" s="119" t="s">
        <v>502</v>
      </c>
      <c r="AI111" s="104"/>
      <c r="AJ111" s="104">
        <v>5</v>
      </c>
      <c r="AK111" s="104">
        <v>5</v>
      </c>
      <c r="AL111" s="104" t="s">
        <v>699</v>
      </c>
      <c r="AM111" s="100" t="s">
        <v>740</v>
      </c>
      <c r="AN111" s="99" t="s">
        <v>924</v>
      </c>
      <c r="AO111" s="99" t="s">
        <v>867</v>
      </c>
      <c r="AP111" s="206"/>
      <c r="AQ111" s="206" t="s">
        <v>1738</v>
      </c>
      <c r="AR111" s="206" t="s">
        <v>1035</v>
      </c>
      <c r="AS111" s="206" t="s">
        <v>1739</v>
      </c>
      <c r="AT111" s="206">
        <v>82170</v>
      </c>
      <c r="AU111" s="206"/>
      <c r="AV111" s="213" t="s">
        <v>1740</v>
      </c>
      <c r="AW111" s="213" t="s">
        <v>1045</v>
      </c>
      <c r="AX111" s="211" t="s">
        <v>1741</v>
      </c>
      <c r="AY111" s="213" t="s">
        <v>1742</v>
      </c>
      <c r="AZ111" s="213" t="s">
        <v>1743</v>
      </c>
    </row>
    <row r="112" spans="1:52" s="71" customFormat="1" ht="60">
      <c r="A112" s="84" t="s">
        <v>508</v>
      </c>
      <c r="B112" s="125" t="s">
        <v>507</v>
      </c>
      <c r="C112" s="126">
        <v>232</v>
      </c>
      <c r="D112" s="128" t="s">
        <v>507</v>
      </c>
      <c r="E112" s="126">
        <v>1532</v>
      </c>
      <c r="F112" s="121">
        <v>1</v>
      </c>
      <c r="G112" s="121" t="s">
        <v>235</v>
      </c>
      <c r="H112" s="121">
        <v>82230</v>
      </c>
      <c r="I112" s="117" t="s">
        <v>236</v>
      </c>
      <c r="J112" s="117" t="s">
        <v>237</v>
      </c>
      <c r="K112" s="117" t="s">
        <v>238</v>
      </c>
      <c r="L112" s="122" t="s">
        <v>239</v>
      </c>
      <c r="M112" s="116" t="s">
        <v>240</v>
      </c>
      <c r="N112" s="115"/>
      <c r="O112" s="116" t="s">
        <v>241</v>
      </c>
      <c r="P112" s="116" t="s">
        <v>242</v>
      </c>
      <c r="Q112" s="117" t="s">
        <v>243</v>
      </c>
      <c r="R112" s="117" t="s">
        <v>244</v>
      </c>
      <c r="S112" s="117" t="s">
        <v>245</v>
      </c>
      <c r="T112" s="117" t="s">
        <v>246</v>
      </c>
      <c r="U112" s="126" t="s">
        <v>3285</v>
      </c>
      <c r="V112" s="129" t="s">
        <v>257</v>
      </c>
      <c r="W112" s="130" t="s">
        <v>258</v>
      </c>
      <c r="X112" s="130" t="s">
        <v>259</v>
      </c>
      <c r="Y112" s="116" t="s">
        <v>251</v>
      </c>
      <c r="Z112" s="116" t="s">
        <v>251</v>
      </c>
      <c r="AA112" s="116" t="s">
        <v>251</v>
      </c>
      <c r="AB112" s="116" t="s">
        <v>252</v>
      </c>
      <c r="AC112" s="116" t="s">
        <v>12</v>
      </c>
      <c r="AD112" s="116" t="s">
        <v>253</v>
      </c>
      <c r="AE112" s="116" t="s">
        <v>254</v>
      </c>
      <c r="AF112" s="116" t="s">
        <v>83</v>
      </c>
      <c r="AG112" s="119" t="s">
        <v>83</v>
      </c>
      <c r="AH112" s="116" t="s">
        <v>83</v>
      </c>
      <c r="AI112" s="104"/>
      <c r="AJ112" s="104">
        <v>5</v>
      </c>
      <c r="AK112" s="104">
        <v>10</v>
      </c>
      <c r="AL112" s="104" t="s">
        <v>701</v>
      </c>
      <c r="AM112" s="100" t="s">
        <v>740</v>
      </c>
      <c r="AN112" s="99" t="s">
        <v>925</v>
      </c>
      <c r="AO112" s="99" t="s">
        <v>926</v>
      </c>
      <c r="AP112" s="206"/>
      <c r="AQ112" s="206" t="s">
        <v>1744</v>
      </c>
      <c r="AR112" s="206" t="s">
        <v>1745</v>
      </c>
      <c r="AS112" s="206" t="s">
        <v>1746</v>
      </c>
      <c r="AT112" s="206">
        <v>82230</v>
      </c>
      <c r="AU112" s="206"/>
      <c r="AV112" s="213" t="s">
        <v>1747</v>
      </c>
      <c r="AW112" s="213" t="s">
        <v>1748</v>
      </c>
      <c r="AX112" s="211" t="s">
        <v>1749</v>
      </c>
      <c r="AY112" s="213" t="s">
        <v>1750</v>
      </c>
      <c r="AZ112" s="213" t="s">
        <v>1751</v>
      </c>
    </row>
    <row r="113" spans="1:52" s="71" customFormat="1" ht="22.5" customHeight="1">
      <c r="A113" s="84" t="s">
        <v>510</v>
      </c>
      <c r="B113" s="125" t="s">
        <v>509</v>
      </c>
      <c r="C113" s="126">
        <v>232</v>
      </c>
      <c r="D113" s="128" t="s">
        <v>509</v>
      </c>
      <c r="E113" s="126">
        <v>193</v>
      </c>
      <c r="F113" s="121">
        <v>1</v>
      </c>
      <c r="G113" s="121" t="s">
        <v>235</v>
      </c>
      <c r="H113" s="121">
        <v>82110</v>
      </c>
      <c r="I113" s="117" t="s">
        <v>236</v>
      </c>
      <c r="J113" s="117" t="s">
        <v>237</v>
      </c>
      <c r="K113" s="117" t="s">
        <v>238</v>
      </c>
      <c r="L113" s="122" t="s">
        <v>239</v>
      </c>
      <c r="M113" s="116" t="s">
        <v>240</v>
      </c>
      <c r="N113" s="115"/>
      <c r="O113" s="116" t="s">
        <v>241</v>
      </c>
      <c r="P113" s="116" t="s">
        <v>242</v>
      </c>
      <c r="Q113" s="117" t="s">
        <v>243</v>
      </c>
      <c r="R113" s="117" t="s">
        <v>244</v>
      </c>
      <c r="S113" s="117" t="s">
        <v>245</v>
      </c>
      <c r="T113" s="117" t="s">
        <v>246</v>
      </c>
      <c r="U113" s="126" t="s">
        <v>3285</v>
      </c>
      <c r="V113" s="129" t="s">
        <v>257</v>
      </c>
      <c r="W113" s="130" t="s">
        <v>258</v>
      </c>
      <c r="X113" s="130" t="s">
        <v>259</v>
      </c>
      <c r="Y113" s="116" t="s">
        <v>251</v>
      </c>
      <c r="Z113" s="116" t="s">
        <v>251</v>
      </c>
      <c r="AA113" s="116" t="s">
        <v>251</v>
      </c>
      <c r="AB113" s="116" t="s">
        <v>252</v>
      </c>
      <c r="AC113" s="116" t="s">
        <v>269</v>
      </c>
      <c r="AD113" s="116" t="s">
        <v>270</v>
      </c>
      <c r="AE113" s="116" t="s">
        <v>271</v>
      </c>
      <c r="AF113" s="116" t="s">
        <v>83</v>
      </c>
      <c r="AG113" s="119" t="s">
        <v>83</v>
      </c>
      <c r="AH113" s="116" t="s">
        <v>83</v>
      </c>
      <c r="AI113" s="104"/>
      <c r="AJ113" s="104">
        <v>5</v>
      </c>
      <c r="AK113" s="104">
        <v>10</v>
      </c>
      <c r="AL113" s="104" t="s">
        <v>700</v>
      </c>
      <c r="AM113" s="100" t="s">
        <v>740</v>
      </c>
      <c r="AN113" s="99" t="s">
        <v>927</v>
      </c>
      <c r="AO113" s="99" t="s">
        <v>928</v>
      </c>
      <c r="AP113" s="206" t="s">
        <v>1752</v>
      </c>
      <c r="AQ113" s="206" t="s">
        <v>1753</v>
      </c>
      <c r="AR113" s="206" t="s">
        <v>1035</v>
      </c>
      <c r="AS113" s="206" t="s">
        <v>1050</v>
      </c>
      <c r="AT113" s="206">
        <v>82110</v>
      </c>
      <c r="AU113" s="206"/>
      <c r="AV113" s="213" t="s">
        <v>1754</v>
      </c>
      <c r="AW113" s="213" t="s">
        <v>1754</v>
      </c>
      <c r="AX113" s="211" t="s">
        <v>1755</v>
      </c>
      <c r="AY113" s="213"/>
      <c r="AZ113" s="213"/>
    </row>
    <row r="114" spans="1:52" s="71" customFormat="1" ht="14.4">
      <c r="A114" s="84" t="s">
        <v>512</v>
      </c>
      <c r="B114" s="125" t="s">
        <v>511</v>
      </c>
      <c r="C114" s="126">
        <v>232</v>
      </c>
      <c r="D114" s="128" t="s">
        <v>511</v>
      </c>
      <c r="E114" s="126">
        <v>1440</v>
      </c>
      <c r="F114" s="121">
        <v>1</v>
      </c>
      <c r="G114" s="121" t="s">
        <v>235</v>
      </c>
      <c r="H114" s="121">
        <v>82150</v>
      </c>
      <c r="I114" s="117" t="s">
        <v>236</v>
      </c>
      <c r="J114" s="117" t="s">
        <v>237</v>
      </c>
      <c r="K114" s="117" t="s">
        <v>238</v>
      </c>
      <c r="L114" s="122" t="s">
        <v>239</v>
      </c>
      <c r="M114" s="116" t="s">
        <v>240</v>
      </c>
      <c r="N114" s="115"/>
      <c r="O114" s="116" t="s">
        <v>241</v>
      </c>
      <c r="P114" s="116" t="s">
        <v>242</v>
      </c>
      <c r="Q114" s="117" t="s">
        <v>243</v>
      </c>
      <c r="R114" s="117" t="s">
        <v>244</v>
      </c>
      <c r="S114" s="117" t="s">
        <v>245</v>
      </c>
      <c r="T114" s="117" t="s">
        <v>246</v>
      </c>
      <c r="U114" s="126" t="s">
        <v>3285</v>
      </c>
      <c r="V114" s="129" t="s">
        <v>257</v>
      </c>
      <c r="W114" s="130" t="s">
        <v>258</v>
      </c>
      <c r="X114" s="130" t="s">
        <v>259</v>
      </c>
      <c r="Y114" s="116" t="s">
        <v>251</v>
      </c>
      <c r="Z114" s="116" t="s">
        <v>251</v>
      </c>
      <c r="AA114" s="116" t="s">
        <v>251</v>
      </c>
      <c r="AB114" s="116" t="s">
        <v>252</v>
      </c>
      <c r="AC114" s="116" t="s">
        <v>260</v>
      </c>
      <c r="AD114" s="116" t="s">
        <v>261</v>
      </c>
      <c r="AE114" s="116" t="s">
        <v>262</v>
      </c>
      <c r="AF114" s="116" t="s">
        <v>83</v>
      </c>
      <c r="AG114" s="119" t="s">
        <v>83</v>
      </c>
      <c r="AH114" s="116" t="s">
        <v>83</v>
      </c>
      <c r="AI114" s="104"/>
      <c r="AJ114" s="104">
        <v>5</v>
      </c>
      <c r="AK114" s="104">
        <v>10</v>
      </c>
      <c r="AL114" s="104" t="s">
        <v>700</v>
      </c>
      <c r="AM114" s="100" t="s">
        <v>740</v>
      </c>
      <c r="AN114" s="99" t="s">
        <v>847</v>
      </c>
      <c r="AO114" s="99" t="s">
        <v>929</v>
      </c>
      <c r="AP114" s="206" t="s">
        <v>1756</v>
      </c>
      <c r="AQ114" s="206" t="s">
        <v>1757</v>
      </c>
      <c r="AR114" s="206" t="s">
        <v>1035</v>
      </c>
      <c r="AS114" s="206" t="s">
        <v>1758</v>
      </c>
      <c r="AT114" s="206">
        <v>82150</v>
      </c>
      <c r="AU114" s="206"/>
      <c r="AV114" s="213" t="s">
        <v>1759</v>
      </c>
      <c r="AW114" s="213" t="s">
        <v>1760</v>
      </c>
      <c r="AX114" s="211" t="s">
        <v>1761</v>
      </c>
      <c r="AY114" s="213"/>
      <c r="AZ114" s="213"/>
    </row>
    <row r="115" spans="1:52" s="71" customFormat="1" ht="53.25" customHeight="1">
      <c r="A115" s="84" t="s">
        <v>514</v>
      </c>
      <c r="B115" s="125" t="s">
        <v>513</v>
      </c>
      <c r="C115" s="126">
        <v>232</v>
      </c>
      <c r="D115" s="128" t="s">
        <v>513</v>
      </c>
      <c r="E115" s="126">
        <v>80</v>
      </c>
      <c r="F115" s="121">
        <v>1</v>
      </c>
      <c r="G115" s="121" t="s">
        <v>235</v>
      </c>
      <c r="H115" s="121">
        <v>82100</v>
      </c>
      <c r="I115" s="117" t="s">
        <v>236</v>
      </c>
      <c r="J115" s="117" t="s">
        <v>237</v>
      </c>
      <c r="K115" s="117" t="s">
        <v>238</v>
      </c>
      <c r="L115" s="122" t="s">
        <v>239</v>
      </c>
      <c r="M115" s="116" t="s">
        <v>240</v>
      </c>
      <c r="N115" s="115"/>
      <c r="O115" s="116" t="s">
        <v>241</v>
      </c>
      <c r="P115" s="116" t="s">
        <v>242</v>
      </c>
      <c r="Q115" s="117" t="s">
        <v>282</v>
      </c>
      <c r="R115" s="115"/>
      <c r="S115" s="115"/>
      <c r="T115" s="135" t="s">
        <v>283</v>
      </c>
      <c r="U115" s="126" t="s">
        <v>3285</v>
      </c>
      <c r="V115" s="129" t="s">
        <v>257</v>
      </c>
      <c r="W115" s="130" t="s">
        <v>258</v>
      </c>
      <c r="X115" s="130" t="s">
        <v>259</v>
      </c>
      <c r="Y115" s="116" t="s">
        <v>251</v>
      </c>
      <c r="Z115" s="116" t="s">
        <v>251</v>
      </c>
      <c r="AA115" s="116" t="s">
        <v>251</v>
      </c>
      <c r="AB115" s="116" t="s">
        <v>252</v>
      </c>
      <c r="AC115" s="116" t="s">
        <v>12</v>
      </c>
      <c r="AD115" s="116" t="s">
        <v>253</v>
      </c>
      <c r="AE115" s="116" t="s">
        <v>254</v>
      </c>
      <c r="AF115" s="116" t="s">
        <v>83</v>
      </c>
      <c r="AG115" s="119" t="s">
        <v>83</v>
      </c>
      <c r="AH115" s="116" t="s">
        <v>83</v>
      </c>
      <c r="AI115" s="104"/>
      <c r="AJ115" s="104">
        <v>5</v>
      </c>
      <c r="AK115" s="104">
        <v>0</v>
      </c>
      <c r="AL115" s="104" t="s">
        <v>698</v>
      </c>
      <c r="AM115" s="100" t="s">
        <v>743</v>
      </c>
      <c r="AN115" s="99" t="s">
        <v>930</v>
      </c>
      <c r="AO115" s="99" t="s">
        <v>931</v>
      </c>
      <c r="AP115" s="206" t="s">
        <v>1762</v>
      </c>
      <c r="AQ115" s="206" t="s">
        <v>1763</v>
      </c>
      <c r="AR115" s="206" t="s">
        <v>1035</v>
      </c>
      <c r="AS115" s="206" t="s">
        <v>1050</v>
      </c>
      <c r="AT115" s="206">
        <v>82100</v>
      </c>
      <c r="AU115" s="206"/>
      <c r="AV115" s="213" t="s">
        <v>1764</v>
      </c>
      <c r="AW115" s="213" t="s">
        <v>1764</v>
      </c>
      <c r="AX115" s="211" t="s">
        <v>1765</v>
      </c>
      <c r="AY115" s="213" t="s">
        <v>1766</v>
      </c>
      <c r="AZ115" s="213" t="s">
        <v>1767</v>
      </c>
    </row>
    <row r="116" spans="1:52" s="71" customFormat="1" ht="24">
      <c r="A116" s="84" t="s">
        <v>516</v>
      </c>
      <c r="B116" s="125" t="s">
        <v>515</v>
      </c>
      <c r="C116" s="126">
        <v>232</v>
      </c>
      <c r="D116" s="128" t="s">
        <v>515</v>
      </c>
      <c r="E116" s="126">
        <v>527</v>
      </c>
      <c r="F116" s="121">
        <v>1</v>
      </c>
      <c r="G116" s="121" t="s">
        <v>235</v>
      </c>
      <c r="H116" s="121">
        <v>82270</v>
      </c>
      <c r="I116" s="117" t="s">
        <v>236</v>
      </c>
      <c r="J116" s="117" t="s">
        <v>237</v>
      </c>
      <c r="K116" s="117" t="s">
        <v>238</v>
      </c>
      <c r="L116" s="122" t="s">
        <v>239</v>
      </c>
      <c r="M116" s="116" t="s">
        <v>240</v>
      </c>
      <c r="N116" s="115"/>
      <c r="O116" s="116" t="s">
        <v>241</v>
      </c>
      <c r="P116" s="116" t="s">
        <v>242</v>
      </c>
      <c r="Q116" s="117" t="s">
        <v>282</v>
      </c>
      <c r="R116" s="115"/>
      <c r="S116" s="115"/>
      <c r="T116" s="135" t="s">
        <v>283</v>
      </c>
      <c r="U116" s="126" t="s">
        <v>3285</v>
      </c>
      <c r="V116" s="129" t="s">
        <v>257</v>
      </c>
      <c r="W116" s="130" t="s">
        <v>258</v>
      </c>
      <c r="X116" s="130" t="s">
        <v>259</v>
      </c>
      <c r="Y116" s="116" t="s">
        <v>251</v>
      </c>
      <c r="Z116" s="116" t="s">
        <v>251</v>
      </c>
      <c r="AA116" s="116" t="s">
        <v>251</v>
      </c>
      <c r="AB116" s="116" t="s">
        <v>252</v>
      </c>
      <c r="AC116" s="116" t="s">
        <v>12</v>
      </c>
      <c r="AD116" s="116" t="s">
        <v>253</v>
      </c>
      <c r="AE116" s="116" t="s">
        <v>254</v>
      </c>
      <c r="AF116" s="116" t="s">
        <v>83</v>
      </c>
      <c r="AG116" s="119" t="s">
        <v>83</v>
      </c>
      <c r="AH116" s="116" t="s">
        <v>83</v>
      </c>
      <c r="AI116" s="104"/>
      <c r="AJ116" s="104">
        <v>5</v>
      </c>
      <c r="AK116" s="104">
        <v>5</v>
      </c>
      <c r="AL116" s="104" t="s">
        <v>697</v>
      </c>
      <c r="AM116" s="100" t="s">
        <v>740</v>
      </c>
      <c r="AN116" s="99" t="s">
        <v>932</v>
      </c>
      <c r="AO116" s="99" t="s">
        <v>933</v>
      </c>
      <c r="AP116" s="206" t="s">
        <v>1768</v>
      </c>
      <c r="AQ116" s="206"/>
      <c r="AR116" s="206" t="s">
        <v>1035</v>
      </c>
      <c r="AS116" s="206" t="s">
        <v>1769</v>
      </c>
      <c r="AT116" s="206">
        <v>82270</v>
      </c>
      <c r="AU116" s="206"/>
      <c r="AV116" s="213" t="s">
        <v>1770</v>
      </c>
      <c r="AW116" s="213" t="s">
        <v>1771</v>
      </c>
      <c r="AX116" s="211" t="s">
        <v>1772</v>
      </c>
      <c r="AY116" s="213" t="s">
        <v>1773</v>
      </c>
      <c r="AZ116" s="213" t="s">
        <v>1774</v>
      </c>
    </row>
    <row r="117" spans="1:52" s="71" customFormat="1" ht="48">
      <c r="A117" s="84" t="s">
        <v>518</v>
      </c>
      <c r="B117" s="125" t="s">
        <v>517</v>
      </c>
      <c r="C117" s="126">
        <v>232</v>
      </c>
      <c r="D117" s="128" t="s">
        <v>517</v>
      </c>
      <c r="E117" s="126">
        <v>217</v>
      </c>
      <c r="F117" s="121">
        <v>1</v>
      </c>
      <c r="G117" s="121" t="s">
        <v>235</v>
      </c>
      <c r="H117" s="121">
        <v>82130</v>
      </c>
      <c r="I117" s="117" t="s">
        <v>236</v>
      </c>
      <c r="J117" s="117" t="s">
        <v>237</v>
      </c>
      <c r="K117" s="117" t="s">
        <v>238</v>
      </c>
      <c r="L117" s="122" t="s">
        <v>239</v>
      </c>
      <c r="M117" s="116" t="s">
        <v>240</v>
      </c>
      <c r="N117" s="115"/>
      <c r="O117" s="116" t="s">
        <v>241</v>
      </c>
      <c r="P117" s="116" t="s">
        <v>242</v>
      </c>
      <c r="Q117" s="117" t="s">
        <v>265</v>
      </c>
      <c r="R117" s="117" t="s">
        <v>266</v>
      </c>
      <c r="S117" s="117" t="s">
        <v>267</v>
      </c>
      <c r="T117" s="117" t="s">
        <v>268</v>
      </c>
      <c r="U117" s="126" t="s">
        <v>3285</v>
      </c>
      <c r="V117" s="129" t="s">
        <v>257</v>
      </c>
      <c r="W117" s="130" t="s">
        <v>258</v>
      </c>
      <c r="X117" s="130" t="s">
        <v>259</v>
      </c>
      <c r="Y117" s="116" t="s">
        <v>251</v>
      </c>
      <c r="Z117" s="116" t="s">
        <v>251</v>
      </c>
      <c r="AA117" s="116" t="s">
        <v>251</v>
      </c>
      <c r="AB117" s="116" t="s">
        <v>252</v>
      </c>
      <c r="AC117" s="116" t="s">
        <v>269</v>
      </c>
      <c r="AD117" s="116" t="s">
        <v>270</v>
      </c>
      <c r="AE117" s="116" t="s">
        <v>271</v>
      </c>
      <c r="AF117" s="116" t="s">
        <v>83</v>
      </c>
      <c r="AG117" s="119" t="s">
        <v>83</v>
      </c>
      <c r="AH117" s="116" t="s">
        <v>83</v>
      </c>
      <c r="AI117" s="104"/>
      <c r="AJ117" s="104">
        <v>5</v>
      </c>
      <c r="AK117" s="104">
        <v>0</v>
      </c>
      <c r="AL117" s="104" t="s">
        <v>696</v>
      </c>
      <c r="AM117" s="100" t="s">
        <v>740</v>
      </c>
      <c r="AN117" s="99" t="s">
        <v>934</v>
      </c>
      <c r="AO117" s="99" t="s">
        <v>935</v>
      </c>
      <c r="AP117" s="206" t="s">
        <v>1775</v>
      </c>
      <c r="AQ117" s="206" t="s">
        <v>1776</v>
      </c>
      <c r="AR117" s="206" t="s">
        <v>1777</v>
      </c>
      <c r="AS117" s="206" t="s">
        <v>1070</v>
      </c>
      <c r="AT117" s="206">
        <v>82130</v>
      </c>
      <c r="AU117" s="206"/>
      <c r="AV117" s="213" t="s">
        <v>1778</v>
      </c>
      <c r="AW117" s="213" t="s">
        <v>1778</v>
      </c>
      <c r="AX117" s="214" t="s">
        <v>1779</v>
      </c>
      <c r="AY117" s="213" t="s">
        <v>1780</v>
      </c>
      <c r="AZ117" s="213" t="s">
        <v>1781</v>
      </c>
    </row>
    <row r="118" spans="1:52" s="71" customFormat="1" ht="48">
      <c r="A118" s="84" t="s">
        <v>520</v>
      </c>
      <c r="B118" s="125" t="s">
        <v>519</v>
      </c>
      <c r="C118" s="126">
        <v>232</v>
      </c>
      <c r="D118" s="128" t="s">
        <v>519</v>
      </c>
      <c r="E118" s="126">
        <v>51523</v>
      </c>
      <c r="F118" s="121">
        <v>2</v>
      </c>
      <c r="G118" s="121" t="s">
        <v>292</v>
      </c>
      <c r="H118" s="121">
        <v>82000</v>
      </c>
      <c r="I118" s="117" t="s">
        <v>293</v>
      </c>
      <c r="J118" s="117" t="s">
        <v>237</v>
      </c>
      <c r="K118" s="117" t="s">
        <v>238</v>
      </c>
      <c r="L118" s="122" t="s">
        <v>239</v>
      </c>
      <c r="M118" s="116" t="s">
        <v>294</v>
      </c>
      <c r="N118" s="115"/>
      <c r="O118" s="116" t="s">
        <v>241</v>
      </c>
      <c r="P118" s="116" t="s">
        <v>242</v>
      </c>
      <c r="Q118" s="117" t="s">
        <v>243</v>
      </c>
      <c r="R118" s="117" t="s">
        <v>244</v>
      </c>
      <c r="S118" s="117" t="s">
        <v>245</v>
      </c>
      <c r="T118" s="117" t="s">
        <v>246</v>
      </c>
      <c r="U118" s="126" t="s">
        <v>3285</v>
      </c>
      <c r="V118" s="129" t="s">
        <v>257</v>
      </c>
      <c r="W118" s="130" t="s">
        <v>258</v>
      </c>
      <c r="X118" s="130" t="s">
        <v>259</v>
      </c>
      <c r="Y118" s="116" t="s">
        <v>251</v>
      </c>
      <c r="Z118" s="116" t="s">
        <v>251</v>
      </c>
      <c r="AA118" s="116" t="s">
        <v>251</v>
      </c>
      <c r="AB118" s="116" t="s">
        <v>252</v>
      </c>
      <c r="AC118" s="116" t="s">
        <v>12</v>
      </c>
      <c r="AD118" s="116" t="s">
        <v>253</v>
      </c>
      <c r="AE118" s="116" t="s">
        <v>254</v>
      </c>
      <c r="AF118" s="116" t="s">
        <v>83</v>
      </c>
      <c r="AG118" s="119" t="s">
        <v>83</v>
      </c>
      <c r="AH118" s="116" t="s">
        <v>83</v>
      </c>
      <c r="AI118" s="104"/>
      <c r="AJ118" s="104">
        <v>5</v>
      </c>
      <c r="AK118" s="104">
        <v>5</v>
      </c>
      <c r="AL118" s="104" t="s">
        <v>701</v>
      </c>
      <c r="AM118" s="100" t="s">
        <v>743</v>
      </c>
      <c r="AN118" s="99" t="s">
        <v>843</v>
      </c>
      <c r="AO118" s="99" t="s">
        <v>936</v>
      </c>
      <c r="AP118" s="206"/>
      <c r="AQ118" s="206"/>
      <c r="AR118" s="206" t="s">
        <v>1035</v>
      </c>
      <c r="AS118" s="206" t="s">
        <v>1782</v>
      </c>
      <c r="AT118" s="206">
        <v>82013</v>
      </c>
      <c r="AU118" s="206" t="s">
        <v>1783</v>
      </c>
      <c r="AV118" s="213" t="s">
        <v>1784</v>
      </c>
      <c r="AW118" s="213" t="s">
        <v>1785</v>
      </c>
      <c r="AX118" s="211" t="s">
        <v>521</v>
      </c>
      <c r="AY118" s="206" t="s">
        <v>1786</v>
      </c>
      <c r="AZ118" s="213" t="s">
        <v>1787</v>
      </c>
    </row>
    <row r="119" spans="1:52" s="71" customFormat="1" ht="24">
      <c r="A119" s="84" t="s">
        <v>525</v>
      </c>
      <c r="B119" s="125" t="s">
        <v>524</v>
      </c>
      <c r="C119" s="126">
        <v>232</v>
      </c>
      <c r="D119" s="128" t="s">
        <v>524</v>
      </c>
      <c r="E119" s="126">
        <v>165</v>
      </c>
      <c r="F119" s="121">
        <v>1</v>
      </c>
      <c r="G119" s="121" t="s">
        <v>235</v>
      </c>
      <c r="H119" s="121">
        <v>82110</v>
      </c>
      <c r="I119" s="117" t="s">
        <v>236</v>
      </c>
      <c r="J119" s="117" t="s">
        <v>237</v>
      </c>
      <c r="K119" s="117" t="s">
        <v>238</v>
      </c>
      <c r="L119" s="122" t="s">
        <v>239</v>
      </c>
      <c r="M119" s="116" t="s">
        <v>240</v>
      </c>
      <c r="N119" s="115"/>
      <c r="O119" s="116" t="s">
        <v>241</v>
      </c>
      <c r="P119" s="116" t="s">
        <v>242</v>
      </c>
      <c r="Q119" s="117" t="s">
        <v>243</v>
      </c>
      <c r="R119" s="117" t="s">
        <v>244</v>
      </c>
      <c r="S119" s="117" t="s">
        <v>245</v>
      </c>
      <c r="T119" s="117" t="s">
        <v>246</v>
      </c>
      <c r="U119" s="126" t="s">
        <v>3285</v>
      </c>
      <c r="V119" s="129" t="s">
        <v>257</v>
      </c>
      <c r="W119" s="130" t="s">
        <v>258</v>
      </c>
      <c r="X119" s="130" t="s">
        <v>259</v>
      </c>
      <c r="Y119" s="116" t="s">
        <v>251</v>
      </c>
      <c r="Z119" s="116" t="s">
        <v>251</v>
      </c>
      <c r="AA119" s="116" t="s">
        <v>251</v>
      </c>
      <c r="AB119" s="116" t="s">
        <v>252</v>
      </c>
      <c r="AC119" s="116" t="s">
        <v>12</v>
      </c>
      <c r="AD119" s="116" t="s">
        <v>253</v>
      </c>
      <c r="AE119" s="116" t="s">
        <v>254</v>
      </c>
      <c r="AF119" s="116" t="s">
        <v>83</v>
      </c>
      <c r="AG119" s="119" t="s">
        <v>83</v>
      </c>
      <c r="AH119" s="116" t="s">
        <v>83</v>
      </c>
      <c r="AI119" s="104"/>
      <c r="AJ119" s="104">
        <v>5</v>
      </c>
      <c r="AK119" s="104">
        <v>10</v>
      </c>
      <c r="AL119" s="104" t="s">
        <v>700</v>
      </c>
      <c r="AM119" s="100" t="s">
        <v>740</v>
      </c>
      <c r="AN119" s="99" t="s">
        <v>915</v>
      </c>
      <c r="AO119" s="99" t="s">
        <v>937</v>
      </c>
      <c r="AP119" s="206" t="s">
        <v>1788</v>
      </c>
      <c r="AQ119" s="206" t="s">
        <v>1789</v>
      </c>
      <c r="AR119" s="206" t="s">
        <v>1035</v>
      </c>
      <c r="AS119" s="206" t="s">
        <v>1790</v>
      </c>
      <c r="AT119" s="206">
        <v>82110</v>
      </c>
      <c r="AU119" s="206"/>
      <c r="AV119" s="213" t="s">
        <v>1791</v>
      </c>
      <c r="AW119" s="213" t="s">
        <v>1792</v>
      </c>
      <c r="AX119" s="214" t="s">
        <v>1793</v>
      </c>
      <c r="AY119" s="213" t="s">
        <v>1794</v>
      </c>
      <c r="AZ119" s="213" t="s">
        <v>1795</v>
      </c>
    </row>
    <row r="120" spans="1:52" s="71" customFormat="1" ht="108">
      <c r="A120" s="84" t="s">
        <v>527</v>
      </c>
      <c r="B120" s="125" t="s">
        <v>526</v>
      </c>
      <c r="C120" s="126">
        <v>232</v>
      </c>
      <c r="D120" s="128" t="s">
        <v>526</v>
      </c>
      <c r="E120" s="126">
        <v>980</v>
      </c>
      <c r="F120" s="121">
        <v>1</v>
      </c>
      <c r="G120" s="121" t="s">
        <v>235</v>
      </c>
      <c r="H120" s="121">
        <v>82700</v>
      </c>
      <c r="I120" s="117" t="s">
        <v>236</v>
      </c>
      <c r="J120" s="117" t="s">
        <v>237</v>
      </c>
      <c r="K120" s="117" t="s">
        <v>238</v>
      </c>
      <c r="L120" s="122" t="s">
        <v>239</v>
      </c>
      <c r="M120" s="116" t="s">
        <v>240</v>
      </c>
      <c r="N120" s="115"/>
      <c r="O120" s="116" t="s">
        <v>241</v>
      </c>
      <c r="P120" s="116" t="s">
        <v>242</v>
      </c>
      <c r="Q120" s="117" t="s">
        <v>243</v>
      </c>
      <c r="R120" s="117" t="s">
        <v>244</v>
      </c>
      <c r="S120" s="117" t="s">
        <v>245</v>
      </c>
      <c r="T120" s="117" t="s">
        <v>246</v>
      </c>
      <c r="U120" s="126" t="s">
        <v>247</v>
      </c>
      <c r="V120" s="137" t="s">
        <v>248</v>
      </c>
      <c r="W120" s="130" t="s">
        <v>249</v>
      </c>
      <c r="X120" s="130" t="s">
        <v>250</v>
      </c>
      <c r="Y120" s="116" t="s">
        <v>251</v>
      </c>
      <c r="Z120" s="116" t="s">
        <v>251</v>
      </c>
      <c r="AA120" s="116" t="s">
        <v>251</v>
      </c>
      <c r="AB120" s="116" t="s">
        <v>252</v>
      </c>
      <c r="AC120" s="116" t="s">
        <v>260</v>
      </c>
      <c r="AD120" s="116" t="s">
        <v>261</v>
      </c>
      <c r="AE120" s="116" t="s">
        <v>262</v>
      </c>
      <c r="AF120" s="116" t="s">
        <v>521</v>
      </c>
      <c r="AG120" s="119" t="s">
        <v>522</v>
      </c>
      <c r="AH120" s="119" t="s">
        <v>523</v>
      </c>
      <c r="AI120" s="104"/>
      <c r="AJ120" s="104">
        <v>5</v>
      </c>
      <c r="AK120" s="104">
        <v>5</v>
      </c>
      <c r="AL120" s="104" t="s">
        <v>699</v>
      </c>
      <c r="AM120" s="100" t="s">
        <v>740</v>
      </c>
      <c r="AN120" s="99" t="s">
        <v>784</v>
      </c>
      <c r="AO120" s="99" t="s">
        <v>938</v>
      </c>
      <c r="AP120" s="206" t="s">
        <v>1796</v>
      </c>
      <c r="AQ120" s="206" t="s">
        <v>1797</v>
      </c>
      <c r="AR120" s="206" t="s">
        <v>1035</v>
      </c>
      <c r="AS120" s="206" t="s">
        <v>1713</v>
      </c>
      <c r="AT120" s="206">
        <v>82700</v>
      </c>
      <c r="AU120" s="206"/>
      <c r="AV120" s="213" t="s">
        <v>1798</v>
      </c>
      <c r="AW120" s="213" t="s">
        <v>1799</v>
      </c>
      <c r="AX120" s="211" t="s">
        <v>1800</v>
      </c>
      <c r="AY120" s="213" t="s">
        <v>1801</v>
      </c>
      <c r="AZ120" s="213" t="s">
        <v>1802</v>
      </c>
    </row>
    <row r="121" spans="1:52" s="71" customFormat="1" ht="14.4">
      <c r="A121" s="84" t="s">
        <v>529</v>
      </c>
      <c r="B121" s="125" t="s">
        <v>528</v>
      </c>
      <c r="C121" s="126">
        <v>232</v>
      </c>
      <c r="D121" s="128" t="s">
        <v>528</v>
      </c>
      <c r="E121" s="126">
        <v>3225</v>
      </c>
      <c r="F121" s="121">
        <v>2</v>
      </c>
      <c r="G121" s="121" t="s">
        <v>235</v>
      </c>
      <c r="H121" s="121">
        <v>82290</v>
      </c>
      <c r="I121" s="117" t="s">
        <v>236</v>
      </c>
      <c r="J121" s="117" t="s">
        <v>237</v>
      </c>
      <c r="K121" s="117" t="s">
        <v>238</v>
      </c>
      <c r="L121" s="122" t="s">
        <v>239</v>
      </c>
      <c r="M121" s="116" t="s">
        <v>240</v>
      </c>
      <c r="N121" s="115"/>
      <c r="O121" s="116" t="s">
        <v>241</v>
      </c>
      <c r="P121" s="116" t="s">
        <v>242</v>
      </c>
      <c r="Q121" s="117" t="s">
        <v>282</v>
      </c>
      <c r="R121" s="115"/>
      <c r="S121" s="115"/>
      <c r="T121" s="135" t="s">
        <v>283</v>
      </c>
      <c r="U121" s="126" t="s">
        <v>3285</v>
      </c>
      <c r="V121" s="129" t="s">
        <v>257</v>
      </c>
      <c r="W121" s="130" t="s">
        <v>258</v>
      </c>
      <c r="X121" s="130" t="s">
        <v>259</v>
      </c>
      <c r="Y121" s="116" t="s">
        <v>251</v>
      </c>
      <c r="Z121" s="116" t="s">
        <v>251</v>
      </c>
      <c r="AA121" s="116" t="s">
        <v>251</v>
      </c>
      <c r="AB121" s="116" t="s">
        <v>252</v>
      </c>
      <c r="AC121" s="116" t="s">
        <v>12</v>
      </c>
      <c r="AD121" s="116" t="s">
        <v>253</v>
      </c>
      <c r="AE121" s="116" t="s">
        <v>254</v>
      </c>
      <c r="AF121" s="116" t="s">
        <v>83</v>
      </c>
      <c r="AG121" s="119" t="s">
        <v>83</v>
      </c>
      <c r="AH121" s="116" t="s">
        <v>83</v>
      </c>
      <c r="AI121" s="104"/>
      <c r="AJ121" s="104">
        <v>5</v>
      </c>
      <c r="AK121" s="104">
        <v>0</v>
      </c>
      <c r="AL121" s="104" t="s">
        <v>696</v>
      </c>
      <c r="AM121" s="100" t="s">
        <v>740</v>
      </c>
      <c r="AN121" s="99" t="s">
        <v>787</v>
      </c>
      <c r="AO121" s="99" t="s">
        <v>939</v>
      </c>
      <c r="AP121" s="206"/>
      <c r="AQ121" s="206" t="s">
        <v>1803</v>
      </c>
      <c r="AR121" s="206" t="s">
        <v>1035</v>
      </c>
      <c r="AS121" s="206" t="s">
        <v>1804</v>
      </c>
      <c r="AT121" s="206">
        <v>82290</v>
      </c>
      <c r="AU121" s="206"/>
      <c r="AV121" s="213" t="s">
        <v>1805</v>
      </c>
      <c r="AW121" s="213" t="s">
        <v>1805</v>
      </c>
      <c r="AX121" s="211" t="s">
        <v>1806</v>
      </c>
      <c r="AY121" s="213" t="s">
        <v>1807</v>
      </c>
      <c r="AZ121" s="213" t="s">
        <v>1808</v>
      </c>
    </row>
    <row r="122" spans="1:52" s="71" customFormat="1" ht="30.75" customHeight="1">
      <c r="A122" s="84" t="s">
        <v>531</v>
      </c>
      <c r="B122" s="125" t="s">
        <v>530</v>
      </c>
      <c r="C122" s="126">
        <v>232</v>
      </c>
      <c r="D122" s="128" t="s">
        <v>530</v>
      </c>
      <c r="E122" s="126">
        <v>5457</v>
      </c>
      <c r="F122" s="121">
        <v>1</v>
      </c>
      <c r="G122" s="121" t="s">
        <v>235</v>
      </c>
      <c r="H122" s="121">
        <v>82700</v>
      </c>
      <c r="I122" s="117" t="s">
        <v>236</v>
      </c>
      <c r="J122" s="117" t="s">
        <v>237</v>
      </c>
      <c r="K122" s="117" t="s">
        <v>238</v>
      </c>
      <c r="L122" s="122" t="s">
        <v>239</v>
      </c>
      <c r="M122" s="116" t="s">
        <v>240</v>
      </c>
      <c r="N122" s="115"/>
      <c r="O122" s="116" t="s">
        <v>241</v>
      </c>
      <c r="P122" s="116" t="s">
        <v>242</v>
      </c>
      <c r="Q122" s="117" t="s">
        <v>243</v>
      </c>
      <c r="R122" s="117" t="s">
        <v>244</v>
      </c>
      <c r="S122" s="117" t="s">
        <v>245</v>
      </c>
      <c r="T122" s="117" t="s">
        <v>246</v>
      </c>
      <c r="U122" s="126" t="s">
        <v>3285</v>
      </c>
      <c r="V122" s="129" t="s">
        <v>257</v>
      </c>
      <c r="W122" s="130" t="s">
        <v>258</v>
      </c>
      <c r="X122" s="130" t="s">
        <v>259</v>
      </c>
      <c r="Y122" s="116" t="s">
        <v>251</v>
      </c>
      <c r="Z122" s="116" t="s">
        <v>251</v>
      </c>
      <c r="AA122" s="116" t="s">
        <v>251</v>
      </c>
      <c r="AB122" s="116" t="s">
        <v>252</v>
      </c>
      <c r="AC122" s="116" t="s">
        <v>269</v>
      </c>
      <c r="AD122" s="116" t="s">
        <v>270</v>
      </c>
      <c r="AE122" s="116" t="s">
        <v>271</v>
      </c>
      <c r="AF122" s="116" t="s">
        <v>83</v>
      </c>
      <c r="AG122" s="119" t="s">
        <v>83</v>
      </c>
      <c r="AH122" s="116" t="s">
        <v>83</v>
      </c>
      <c r="AI122" s="104"/>
      <c r="AJ122" s="104">
        <v>5</v>
      </c>
      <c r="AK122" s="104">
        <v>0</v>
      </c>
      <c r="AL122" s="104" t="s">
        <v>699</v>
      </c>
      <c r="AM122" s="100" t="s">
        <v>740</v>
      </c>
      <c r="AN122" s="99" t="s">
        <v>752</v>
      </c>
      <c r="AO122" s="99" t="s">
        <v>940</v>
      </c>
      <c r="AP122" s="219" t="s">
        <v>1809</v>
      </c>
      <c r="AQ122" s="206" t="s">
        <v>1810</v>
      </c>
      <c r="AR122" s="206" t="s">
        <v>1811</v>
      </c>
      <c r="AS122" s="206" t="s">
        <v>1812</v>
      </c>
      <c r="AT122" s="206">
        <v>82700</v>
      </c>
      <c r="AU122" s="206"/>
      <c r="AV122" s="213" t="s">
        <v>1813</v>
      </c>
      <c r="AW122" s="213" t="s">
        <v>1814</v>
      </c>
      <c r="AX122" s="211" t="s">
        <v>1815</v>
      </c>
      <c r="AY122" s="213" t="s">
        <v>1816</v>
      </c>
      <c r="AZ122" s="213" t="s">
        <v>1817</v>
      </c>
    </row>
    <row r="123" spans="1:52" s="71" customFormat="1" ht="36">
      <c r="A123" s="84" t="s">
        <v>533</v>
      </c>
      <c r="B123" s="125" t="s">
        <v>532</v>
      </c>
      <c r="C123" s="126">
        <v>232</v>
      </c>
      <c r="D123" s="128" t="s">
        <v>532</v>
      </c>
      <c r="E123" s="126">
        <v>1075</v>
      </c>
      <c r="F123" s="121">
        <v>1</v>
      </c>
      <c r="G123" s="121" t="s">
        <v>235</v>
      </c>
      <c r="H123" s="121">
        <v>82300</v>
      </c>
      <c r="I123" s="117" t="s">
        <v>236</v>
      </c>
      <c r="J123" s="117" t="s">
        <v>237</v>
      </c>
      <c r="K123" s="117" t="s">
        <v>238</v>
      </c>
      <c r="L123" s="122" t="s">
        <v>239</v>
      </c>
      <c r="M123" s="116" t="s">
        <v>240</v>
      </c>
      <c r="N123" s="115"/>
      <c r="O123" s="116" t="s">
        <v>241</v>
      </c>
      <c r="P123" s="116" t="s">
        <v>242</v>
      </c>
      <c r="Q123" s="117" t="s">
        <v>243</v>
      </c>
      <c r="R123" s="117" t="s">
        <v>244</v>
      </c>
      <c r="S123" s="117" t="s">
        <v>245</v>
      </c>
      <c r="T123" s="117" t="s">
        <v>246</v>
      </c>
      <c r="U123" s="126" t="s">
        <v>247</v>
      </c>
      <c r="V123" s="137" t="s">
        <v>248</v>
      </c>
      <c r="W123" s="130" t="s">
        <v>249</v>
      </c>
      <c r="X123" s="130" t="s">
        <v>250</v>
      </c>
      <c r="Y123" s="116" t="s">
        <v>251</v>
      </c>
      <c r="Z123" s="116" t="s">
        <v>251</v>
      </c>
      <c r="AA123" s="116" t="s">
        <v>251</v>
      </c>
      <c r="AB123" s="116" t="s">
        <v>252</v>
      </c>
      <c r="AC123" s="116" t="s">
        <v>269</v>
      </c>
      <c r="AD123" s="116" t="s">
        <v>270</v>
      </c>
      <c r="AE123" s="116" t="s">
        <v>271</v>
      </c>
      <c r="AF123" s="116" t="s">
        <v>83</v>
      </c>
      <c r="AG123" s="119" t="s">
        <v>83</v>
      </c>
      <c r="AH123" s="116" t="s">
        <v>83</v>
      </c>
      <c r="AI123" s="104"/>
      <c r="AJ123" s="104">
        <v>5</v>
      </c>
      <c r="AK123" s="104">
        <v>5</v>
      </c>
      <c r="AL123" s="104" t="s">
        <v>697</v>
      </c>
      <c r="AM123" s="100" t="s">
        <v>740</v>
      </c>
      <c r="AN123" s="99" t="s">
        <v>752</v>
      </c>
      <c r="AO123" s="99" t="s">
        <v>941</v>
      </c>
      <c r="AP123" s="206" t="s">
        <v>1818</v>
      </c>
      <c r="AQ123" s="206" t="s">
        <v>1819</v>
      </c>
      <c r="AR123" s="206" t="s">
        <v>1035</v>
      </c>
      <c r="AS123" s="206" t="s">
        <v>1820</v>
      </c>
      <c r="AT123" s="206">
        <v>82300</v>
      </c>
      <c r="AU123" s="206"/>
      <c r="AV123" s="213" t="s">
        <v>1821</v>
      </c>
      <c r="AW123" s="213" t="s">
        <v>1822</v>
      </c>
      <c r="AX123" s="218" t="s">
        <v>1823</v>
      </c>
      <c r="AY123" s="213" t="s">
        <v>1824</v>
      </c>
      <c r="AZ123" s="213" t="s">
        <v>1825</v>
      </c>
    </row>
    <row r="124" spans="1:52" s="71" customFormat="1" ht="72">
      <c r="A124" s="84" t="s">
        <v>535</v>
      </c>
      <c r="B124" s="125" t="s">
        <v>534</v>
      </c>
      <c r="C124" s="126">
        <v>232</v>
      </c>
      <c r="D124" s="128" t="s">
        <v>534</v>
      </c>
      <c r="E124" s="126">
        <v>706</v>
      </c>
      <c r="F124" s="121">
        <v>1</v>
      </c>
      <c r="G124" s="121" t="s">
        <v>235</v>
      </c>
      <c r="H124" s="121">
        <v>82200</v>
      </c>
      <c r="I124" s="117" t="s">
        <v>236</v>
      </c>
      <c r="J124" s="117" t="s">
        <v>237</v>
      </c>
      <c r="K124" s="117" t="s">
        <v>238</v>
      </c>
      <c r="L124" s="122" t="s">
        <v>239</v>
      </c>
      <c r="M124" s="116" t="s">
        <v>240</v>
      </c>
      <c r="N124" s="115"/>
      <c r="O124" s="116" t="s">
        <v>241</v>
      </c>
      <c r="P124" s="116" t="s">
        <v>242</v>
      </c>
      <c r="Q124" s="117" t="s">
        <v>243</v>
      </c>
      <c r="R124" s="117" t="s">
        <v>244</v>
      </c>
      <c r="S124" s="117" t="s">
        <v>245</v>
      </c>
      <c r="T124" s="117" t="s">
        <v>246</v>
      </c>
      <c r="U124" s="126" t="s">
        <v>3285</v>
      </c>
      <c r="V124" s="129" t="s">
        <v>257</v>
      </c>
      <c r="W124" s="130" t="s">
        <v>258</v>
      </c>
      <c r="X124" s="130" t="s">
        <v>259</v>
      </c>
      <c r="Y124" s="116" t="s">
        <v>251</v>
      </c>
      <c r="Z124" s="116" t="s">
        <v>251</v>
      </c>
      <c r="AA124" s="116" t="s">
        <v>251</v>
      </c>
      <c r="AB124" s="116" t="s">
        <v>252</v>
      </c>
      <c r="AC124" s="116" t="s">
        <v>269</v>
      </c>
      <c r="AD124" s="116" t="s">
        <v>270</v>
      </c>
      <c r="AE124" s="116" t="s">
        <v>271</v>
      </c>
      <c r="AF124" s="116" t="s">
        <v>83</v>
      </c>
      <c r="AG124" s="119" t="s">
        <v>83</v>
      </c>
      <c r="AH124" s="116" t="s">
        <v>83</v>
      </c>
      <c r="AI124" s="104"/>
      <c r="AJ124" s="104">
        <v>5</v>
      </c>
      <c r="AK124" s="104">
        <v>5</v>
      </c>
      <c r="AL124" s="104" t="s">
        <v>700</v>
      </c>
      <c r="AM124" s="100" t="s">
        <v>743</v>
      </c>
      <c r="AN124" s="99" t="s">
        <v>942</v>
      </c>
      <c r="AO124" s="99" t="s">
        <v>943</v>
      </c>
      <c r="AP124" s="206" t="s">
        <v>1826</v>
      </c>
      <c r="AQ124" s="206" t="s">
        <v>1827</v>
      </c>
      <c r="AR124" s="206" t="s">
        <v>1035</v>
      </c>
      <c r="AS124" s="206" t="s">
        <v>1828</v>
      </c>
      <c r="AT124" s="206">
        <v>82200</v>
      </c>
      <c r="AU124" s="206"/>
      <c r="AV124" s="213" t="s">
        <v>1829</v>
      </c>
      <c r="AW124" s="213" t="s">
        <v>1830</v>
      </c>
      <c r="AX124" s="211" t="s">
        <v>1831</v>
      </c>
      <c r="AY124" s="213" t="s">
        <v>1832</v>
      </c>
      <c r="AZ124" s="213" t="s">
        <v>1833</v>
      </c>
    </row>
    <row r="125" spans="1:52" s="71" customFormat="1" ht="24">
      <c r="A125" s="84" t="s">
        <v>537</v>
      </c>
      <c r="B125" s="125" t="s">
        <v>536</v>
      </c>
      <c r="C125" s="126">
        <v>232</v>
      </c>
      <c r="D125" s="128" t="s">
        <v>536</v>
      </c>
      <c r="E125" s="126">
        <v>109</v>
      </c>
      <c r="F125" s="121">
        <v>1</v>
      </c>
      <c r="G125" s="121" t="s">
        <v>235</v>
      </c>
      <c r="H125" s="121">
        <v>82270</v>
      </c>
      <c r="I125" s="117" t="s">
        <v>236</v>
      </c>
      <c r="J125" s="117" t="s">
        <v>237</v>
      </c>
      <c r="K125" s="117" t="s">
        <v>238</v>
      </c>
      <c r="L125" s="122" t="s">
        <v>239</v>
      </c>
      <c r="M125" s="116" t="s">
        <v>240</v>
      </c>
      <c r="N125" s="115"/>
      <c r="O125" s="116" t="s">
        <v>241</v>
      </c>
      <c r="P125" s="116" t="s">
        <v>242</v>
      </c>
      <c r="Q125" s="117" t="s">
        <v>243</v>
      </c>
      <c r="R125" s="117" t="s">
        <v>244</v>
      </c>
      <c r="S125" s="117" t="s">
        <v>245</v>
      </c>
      <c r="T125" s="117" t="s">
        <v>246</v>
      </c>
      <c r="U125" s="126" t="s">
        <v>3285</v>
      </c>
      <c r="V125" s="129" t="s">
        <v>257</v>
      </c>
      <c r="W125" s="130" t="s">
        <v>258</v>
      </c>
      <c r="X125" s="130" t="s">
        <v>259</v>
      </c>
      <c r="Y125" s="116" t="s">
        <v>251</v>
      </c>
      <c r="Z125" s="116" t="s">
        <v>251</v>
      </c>
      <c r="AA125" s="116" t="s">
        <v>251</v>
      </c>
      <c r="AB125" s="116" t="s">
        <v>252</v>
      </c>
      <c r="AC125" s="116" t="s">
        <v>260</v>
      </c>
      <c r="AD125" s="116" t="s">
        <v>261</v>
      </c>
      <c r="AE125" s="116" t="s">
        <v>262</v>
      </c>
      <c r="AF125" s="116" t="s">
        <v>83</v>
      </c>
      <c r="AG125" s="119" t="s">
        <v>83</v>
      </c>
      <c r="AH125" s="116" t="s">
        <v>83</v>
      </c>
      <c r="AI125" s="104"/>
      <c r="AJ125" s="104">
        <v>5</v>
      </c>
      <c r="AK125" s="104">
        <v>5</v>
      </c>
      <c r="AL125" s="104" t="s">
        <v>697</v>
      </c>
      <c r="AM125" s="100" t="s">
        <v>740</v>
      </c>
      <c r="AN125" s="99" t="s">
        <v>944</v>
      </c>
      <c r="AO125" s="99" t="s">
        <v>945</v>
      </c>
      <c r="AP125" s="206" t="s">
        <v>1834</v>
      </c>
      <c r="AQ125" s="206" t="s">
        <v>1835</v>
      </c>
      <c r="AR125" s="206" t="s">
        <v>1035</v>
      </c>
      <c r="AS125" s="206" t="s">
        <v>1050</v>
      </c>
      <c r="AT125" s="206">
        <v>82270</v>
      </c>
      <c r="AU125" s="206"/>
      <c r="AV125" s="213" t="s">
        <v>1836</v>
      </c>
      <c r="AW125" s="213" t="s">
        <v>1837</v>
      </c>
      <c r="AX125" s="211" t="s">
        <v>1838</v>
      </c>
      <c r="AY125" s="213" t="s">
        <v>1839</v>
      </c>
      <c r="AZ125" s="213" t="s">
        <v>1840</v>
      </c>
    </row>
    <row r="126" spans="1:52" s="71" customFormat="1" ht="14.4">
      <c r="A126" s="84" t="s">
        <v>539</v>
      </c>
      <c r="B126" s="125" t="s">
        <v>538</v>
      </c>
      <c r="C126" s="126">
        <v>232</v>
      </c>
      <c r="D126" s="128" t="s">
        <v>538</v>
      </c>
      <c r="E126" s="126">
        <v>69</v>
      </c>
      <c r="F126" s="121">
        <v>1</v>
      </c>
      <c r="G126" s="121" t="s">
        <v>235</v>
      </c>
      <c r="H126" s="121">
        <v>82120</v>
      </c>
      <c r="I126" s="117" t="s">
        <v>236</v>
      </c>
      <c r="J126" s="117" t="s">
        <v>237</v>
      </c>
      <c r="K126" s="117" t="s">
        <v>238</v>
      </c>
      <c r="L126" s="122" t="s">
        <v>239</v>
      </c>
      <c r="M126" s="116" t="s">
        <v>240</v>
      </c>
      <c r="N126" s="115"/>
      <c r="O126" s="116" t="s">
        <v>241</v>
      </c>
      <c r="P126" s="116" t="s">
        <v>242</v>
      </c>
      <c r="Q126" s="117" t="s">
        <v>282</v>
      </c>
      <c r="R126" s="115"/>
      <c r="S126" s="115"/>
      <c r="T126" s="135" t="s">
        <v>283</v>
      </c>
      <c r="U126" s="126" t="s">
        <v>3285</v>
      </c>
      <c r="V126" s="129" t="s">
        <v>257</v>
      </c>
      <c r="W126" s="130" t="s">
        <v>258</v>
      </c>
      <c r="X126" s="130" t="s">
        <v>259</v>
      </c>
      <c r="Y126" s="116" t="s">
        <v>251</v>
      </c>
      <c r="Z126" s="116" t="s">
        <v>251</v>
      </c>
      <c r="AA126" s="116" t="s">
        <v>251</v>
      </c>
      <c r="AB126" s="116" t="s">
        <v>252</v>
      </c>
      <c r="AC126" s="116" t="s">
        <v>12</v>
      </c>
      <c r="AD126" s="116" t="s">
        <v>253</v>
      </c>
      <c r="AE126" s="116" t="s">
        <v>254</v>
      </c>
      <c r="AF126" s="116" t="s">
        <v>83</v>
      </c>
      <c r="AG126" s="119" t="s">
        <v>83</v>
      </c>
      <c r="AH126" s="116" t="s">
        <v>83</v>
      </c>
      <c r="AI126" s="104"/>
      <c r="AJ126" s="104">
        <v>5</v>
      </c>
      <c r="AK126" s="104">
        <v>0</v>
      </c>
      <c r="AL126" s="104" t="s">
        <v>698</v>
      </c>
      <c r="AM126" s="100" t="s">
        <v>740</v>
      </c>
      <c r="AN126" s="99" t="s">
        <v>946</v>
      </c>
      <c r="AO126" s="99" t="s">
        <v>947</v>
      </c>
      <c r="AP126" s="206" t="s">
        <v>1841</v>
      </c>
      <c r="AQ126" s="206" t="s">
        <v>1842</v>
      </c>
      <c r="AR126" s="206" t="s">
        <v>1035</v>
      </c>
      <c r="AS126" s="206" t="s">
        <v>1050</v>
      </c>
      <c r="AT126" s="206">
        <v>82120</v>
      </c>
      <c r="AU126" s="206"/>
      <c r="AV126" s="213" t="s">
        <v>1843</v>
      </c>
      <c r="AW126" s="213" t="s">
        <v>1045</v>
      </c>
      <c r="AX126" s="211" t="s">
        <v>1844</v>
      </c>
      <c r="AY126" s="213"/>
      <c r="AZ126" s="213"/>
    </row>
    <row r="127" spans="1:52" s="71" customFormat="1" ht="14.4">
      <c r="A127" s="84" t="s">
        <v>541</v>
      </c>
      <c r="B127" s="125" t="s">
        <v>540</v>
      </c>
      <c r="C127" s="126">
        <v>232</v>
      </c>
      <c r="D127" s="128" t="s">
        <v>540</v>
      </c>
      <c r="E127" s="126">
        <v>1378</v>
      </c>
      <c r="F127" s="121">
        <v>1</v>
      </c>
      <c r="G127" s="121" t="s">
        <v>235</v>
      </c>
      <c r="H127" s="121">
        <v>82270</v>
      </c>
      <c r="I127" s="117" t="s">
        <v>236</v>
      </c>
      <c r="J127" s="117" t="s">
        <v>237</v>
      </c>
      <c r="K127" s="117" t="s">
        <v>238</v>
      </c>
      <c r="L127" s="122" t="s">
        <v>239</v>
      </c>
      <c r="M127" s="116" t="s">
        <v>240</v>
      </c>
      <c r="N127" s="115"/>
      <c r="O127" s="116" t="s">
        <v>241</v>
      </c>
      <c r="P127" s="116" t="s">
        <v>242</v>
      </c>
      <c r="Q127" s="117" t="s">
        <v>243</v>
      </c>
      <c r="R127" s="117" t="s">
        <v>244</v>
      </c>
      <c r="S127" s="117" t="s">
        <v>245</v>
      </c>
      <c r="T127" s="117" t="s">
        <v>246</v>
      </c>
      <c r="U127" s="126" t="s">
        <v>3285</v>
      </c>
      <c r="V127" s="129" t="s">
        <v>257</v>
      </c>
      <c r="W127" s="130" t="s">
        <v>258</v>
      </c>
      <c r="X127" s="130" t="s">
        <v>259</v>
      </c>
      <c r="Y127" s="116" t="s">
        <v>251</v>
      </c>
      <c r="Z127" s="116" t="s">
        <v>251</v>
      </c>
      <c r="AA127" s="116" t="s">
        <v>251</v>
      </c>
      <c r="AB127" s="116" t="s">
        <v>252</v>
      </c>
      <c r="AC127" s="116" t="s">
        <v>12</v>
      </c>
      <c r="AD127" s="116" t="s">
        <v>253</v>
      </c>
      <c r="AE127" s="116" t="s">
        <v>254</v>
      </c>
      <c r="AF127" s="116" t="s">
        <v>83</v>
      </c>
      <c r="AG127" s="119" t="s">
        <v>83</v>
      </c>
      <c r="AH127" s="116" t="s">
        <v>83</v>
      </c>
      <c r="AI127" s="104"/>
      <c r="AJ127" s="104">
        <v>5</v>
      </c>
      <c r="AK127" s="104">
        <v>10</v>
      </c>
      <c r="AL127" s="104" t="s">
        <v>697</v>
      </c>
      <c r="AM127" s="100" t="s">
        <v>740</v>
      </c>
      <c r="AN127" s="99" t="s">
        <v>820</v>
      </c>
      <c r="AO127" s="99" t="s">
        <v>948</v>
      </c>
      <c r="AP127" s="206" t="s">
        <v>1845</v>
      </c>
      <c r="AQ127" s="206" t="s">
        <v>1846</v>
      </c>
      <c r="AR127" s="206" t="s">
        <v>1035</v>
      </c>
      <c r="AS127" s="206" t="s">
        <v>1847</v>
      </c>
      <c r="AT127" s="206">
        <v>82270</v>
      </c>
      <c r="AU127" s="206"/>
      <c r="AV127" s="213" t="s">
        <v>1848</v>
      </c>
      <c r="AW127" s="213" t="s">
        <v>1837</v>
      </c>
      <c r="AX127" s="211" t="s">
        <v>1849</v>
      </c>
      <c r="AY127" s="213"/>
      <c r="AZ127" s="213"/>
    </row>
    <row r="128" spans="1:52" s="71" customFormat="1" ht="84">
      <c r="A128" s="84" t="s">
        <v>543</v>
      </c>
      <c r="B128" s="125" t="s">
        <v>542</v>
      </c>
      <c r="C128" s="126">
        <v>232</v>
      </c>
      <c r="D128" s="128" t="s">
        <v>542</v>
      </c>
      <c r="E128" s="126">
        <v>970</v>
      </c>
      <c r="F128" s="121">
        <v>1</v>
      </c>
      <c r="G128" s="121" t="s">
        <v>235</v>
      </c>
      <c r="H128" s="121">
        <v>82800</v>
      </c>
      <c r="I128" s="117" t="s">
        <v>236</v>
      </c>
      <c r="J128" s="117" t="s">
        <v>237</v>
      </c>
      <c r="K128" s="117" t="s">
        <v>238</v>
      </c>
      <c r="L128" s="122" t="s">
        <v>239</v>
      </c>
      <c r="M128" s="116" t="s">
        <v>240</v>
      </c>
      <c r="N128" s="115"/>
      <c r="O128" s="116" t="s">
        <v>241</v>
      </c>
      <c r="P128" s="116" t="s">
        <v>242</v>
      </c>
      <c r="Q128" s="117" t="s">
        <v>265</v>
      </c>
      <c r="R128" s="117" t="s">
        <v>266</v>
      </c>
      <c r="S128" s="117" t="s">
        <v>267</v>
      </c>
      <c r="T128" s="117" t="s">
        <v>268</v>
      </c>
      <c r="U128" s="126" t="s">
        <v>3285</v>
      </c>
      <c r="V128" s="129" t="s">
        <v>257</v>
      </c>
      <c r="W128" s="130" t="s">
        <v>258</v>
      </c>
      <c r="X128" s="130" t="s">
        <v>259</v>
      </c>
      <c r="Y128" s="116" t="s">
        <v>251</v>
      </c>
      <c r="Z128" s="116" t="s">
        <v>251</v>
      </c>
      <c r="AA128" s="116" t="s">
        <v>251</v>
      </c>
      <c r="AB128" s="116" t="s">
        <v>252</v>
      </c>
      <c r="AC128" s="116" t="s">
        <v>269</v>
      </c>
      <c r="AD128" s="116" t="s">
        <v>270</v>
      </c>
      <c r="AE128" s="116" t="s">
        <v>271</v>
      </c>
      <c r="AF128" s="116" t="s">
        <v>83</v>
      </c>
      <c r="AG128" s="119" t="s">
        <v>83</v>
      </c>
      <c r="AH128" s="116" t="s">
        <v>83</v>
      </c>
      <c r="AI128" s="104"/>
      <c r="AJ128" s="104">
        <v>5</v>
      </c>
      <c r="AK128" s="104">
        <v>10</v>
      </c>
      <c r="AL128" s="104" t="s">
        <v>697</v>
      </c>
      <c r="AM128" s="100" t="s">
        <v>743</v>
      </c>
      <c r="AN128" s="99" t="s">
        <v>949</v>
      </c>
      <c r="AO128" s="99" t="s">
        <v>950</v>
      </c>
      <c r="AP128" s="206" t="s">
        <v>1850</v>
      </c>
      <c r="AQ128" s="206" t="s">
        <v>1851</v>
      </c>
      <c r="AR128" s="206" t="s">
        <v>1035</v>
      </c>
      <c r="AS128" s="206" t="s">
        <v>1852</v>
      </c>
      <c r="AT128" s="206">
        <v>82800</v>
      </c>
      <c r="AU128" s="206"/>
      <c r="AV128" s="213" t="s">
        <v>1853</v>
      </c>
      <c r="AW128" s="213" t="s">
        <v>1854</v>
      </c>
      <c r="AX128" s="211" t="s">
        <v>1855</v>
      </c>
      <c r="AY128" s="213" t="s">
        <v>1856</v>
      </c>
      <c r="AZ128" s="213" t="s">
        <v>1857</v>
      </c>
    </row>
    <row r="129" spans="1:52" s="71" customFormat="1" ht="24">
      <c r="A129" s="83" t="s">
        <v>545</v>
      </c>
      <c r="B129" s="194" t="s">
        <v>544</v>
      </c>
      <c r="C129" s="136">
        <v>232</v>
      </c>
      <c r="D129" s="195" t="s">
        <v>544</v>
      </c>
      <c r="E129" s="136">
        <v>66</v>
      </c>
      <c r="F129" s="118">
        <v>1</v>
      </c>
      <c r="G129" s="118" t="s">
        <v>235</v>
      </c>
      <c r="H129" s="118">
        <v>82160</v>
      </c>
      <c r="I129" s="117" t="s">
        <v>236</v>
      </c>
      <c r="J129" s="117" t="s">
        <v>237</v>
      </c>
      <c r="K129" s="117" t="s">
        <v>238</v>
      </c>
      <c r="L129" s="117" t="s">
        <v>239</v>
      </c>
      <c r="M129" s="117" t="s">
        <v>240</v>
      </c>
      <c r="N129" s="115"/>
      <c r="O129" s="116" t="s">
        <v>241</v>
      </c>
      <c r="P129" s="116" t="s">
        <v>242</v>
      </c>
      <c r="Q129" s="117" t="s">
        <v>243</v>
      </c>
      <c r="R129" s="117" t="s">
        <v>244</v>
      </c>
      <c r="S129" s="117" t="s">
        <v>245</v>
      </c>
      <c r="T129" s="117" t="s">
        <v>246</v>
      </c>
      <c r="U129" s="126" t="s">
        <v>3285</v>
      </c>
      <c r="V129" s="129" t="s">
        <v>257</v>
      </c>
      <c r="W129" s="130" t="s">
        <v>258</v>
      </c>
      <c r="X129" s="130" t="s">
        <v>259</v>
      </c>
      <c r="Y129" s="116" t="s">
        <v>251</v>
      </c>
      <c r="Z129" s="116" t="s">
        <v>251</v>
      </c>
      <c r="AA129" s="116" t="s">
        <v>251</v>
      </c>
      <c r="AB129" s="116" t="s">
        <v>252</v>
      </c>
      <c r="AC129" s="116" t="s">
        <v>12</v>
      </c>
      <c r="AD129" s="116" t="s">
        <v>253</v>
      </c>
      <c r="AE129" s="116" t="s">
        <v>254</v>
      </c>
      <c r="AF129" s="116" t="s">
        <v>83</v>
      </c>
      <c r="AG129" s="119" t="s">
        <v>83</v>
      </c>
      <c r="AH129" s="116" t="s">
        <v>83</v>
      </c>
      <c r="AI129" s="104"/>
      <c r="AJ129" s="104">
        <v>5</v>
      </c>
      <c r="AK129" s="104">
        <v>10</v>
      </c>
      <c r="AL129" s="104" t="s">
        <v>697</v>
      </c>
      <c r="AM129" s="100" t="s">
        <v>743</v>
      </c>
      <c r="AN129" s="99" t="s">
        <v>951</v>
      </c>
      <c r="AO129" s="99" t="s">
        <v>952</v>
      </c>
      <c r="AP129" s="206"/>
      <c r="AQ129" s="206" t="s">
        <v>1858</v>
      </c>
      <c r="AR129" s="206" t="s">
        <v>1035</v>
      </c>
      <c r="AS129" s="206" t="s">
        <v>1859</v>
      </c>
      <c r="AT129" s="206">
        <v>82160</v>
      </c>
      <c r="AU129" s="206"/>
      <c r="AV129" s="213" t="s">
        <v>1860</v>
      </c>
      <c r="AW129" s="213" t="s">
        <v>1860</v>
      </c>
      <c r="AX129" s="211" t="s">
        <v>1861</v>
      </c>
      <c r="AY129" s="213" t="s">
        <v>1862</v>
      </c>
      <c r="AZ129" s="213" t="s">
        <v>1863</v>
      </c>
    </row>
    <row r="130" spans="1:52" s="71" customFormat="1" ht="24">
      <c r="A130" s="84" t="s">
        <v>120</v>
      </c>
      <c r="B130" s="125" t="s">
        <v>546</v>
      </c>
      <c r="C130" s="126">
        <v>232</v>
      </c>
      <c r="D130" s="128" t="s">
        <v>546</v>
      </c>
      <c r="E130" s="126">
        <v>3487</v>
      </c>
      <c r="F130" s="121">
        <v>1</v>
      </c>
      <c r="G130" s="121" t="s">
        <v>235</v>
      </c>
      <c r="H130" s="121">
        <v>82800</v>
      </c>
      <c r="I130" s="117" t="s">
        <v>236</v>
      </c>
      <c r="J130" s="117" t="s">
        <v>237</v>
      </c>
      <c r="K130" s="117" t="s">
        <v>238</v>
      </c>
      <c r="L130" s="122" t="s">
        <v>239</v>
      </c>
      <c r="M130" s="116" t="s">
        <v>240</v>
      </c>
      <c r="N130" s="115"/>
      <c r="O130" s="116" t="s">
        <v>241</v>
      </c>
      <c r="P130" s="116" t="s">
        <v>242</v>
      </c>
      <c r="Q130" s="117" t="s">
        <v>243</v>
      </c>
      <c r="R130" s="117" t="s">
        <v>244</v>
      </c>
      <c r="S130" s="117" t="s">
        <v>245</v>
      </c>
      <c r="T130" s="117" t="s">
        <v>246</v>
      </c>
      <c r="U130" s="126" t="s">
        <v>3285</v>
      </c>
      <c r="V130" s="129" t="s">
        <v>257</v>
      </c>
      <c r="W130" s="130" t="s">
        <v>258</v>
      </c>
      <c r="X130" s="130" t="s">
        <v>259</v>
      </c>
      <c r="Y130" s="116" t="s">
        <v>251</v>
      </c>
      <c r="Z130" s="116" t="s">
        <v>251</v>
      </c>
      <c r="AA130" s="116" t="s">
        <v>251</v>
      </c>
      <c r="AB130" s="116" t="s">
        <v>252</v>
      </c>
      <c r="AC130" s="116" t="s">
        <v>260</v>
      </c>
      <c r="AD130" s="116" t="s">
        <v>261</v>
      </c>
      <c r="AE130" s="116" t="s">
        <v>262</v>
      </c>
      <c r="AF130" s="116" t="s">
        <v>83</v>
      </c>
      <c r="AG130" s="119" t="s">
        <v>83</v>
      </c>
      <c r="AH130" s="116" t="s">
        <v>83</v>
      </c>
      <c r="AI130" s="104"/>
      <c r="AJ130" s="104">
        <v>5</v>
      </c>
      <c r="AK130" s="104">
        <v>0</v>
      </c>
      <c r="AL130" s="104" t="s">
        <v>701</v>
      </c>
      <c r="AM130" s="100" t="s">
        <v>740</v>
      </c>
      <c r="AN130" s="99" t="s">
        <v>953</v>
      </c>
      <c r="AO130" s="99" t="s">
        <v>954</v>
      </c>
      <c r="AP130" s="206" t="s">
        <v>1864</v>
      </c>
      <c r="AQ130" s="206" t="s">
        <v>1865</v>
      </c>
      <c r="AR130" s="206" t="s">
        <v>1035</v>
      </c>
      <c r="AS130" s="206" t="s">
        <v>1866</v>
      </c>
      <c r="AT130" s="206">
        <v>82800</v>
      </c>
      <c r="AU130" s="206"/>
      <c r="AV130" s="213" t="s">
        <v>1867</v>
      </c>
      <c r="AW130" s="213" t="s">
        <v>1868</v>
      </c>
      <c r="AX130" s="211" t="s">
        <v>1869</v>
      </c>
      <c r="AY130" s="213" t="s">
        <v>1870</v>
      </c>
      <c r="AZ130" s="213" t="s">
        <v>1871</v>
      </c>
    </row>
    <row r="131" spans="1:52" s="71" customFormat="1" ht="36">
      <c r="A131" s="84" t="s">
        <v>548</v>
      </c>
      <c r="B131" s="125" t="s">
        <v>547</v>
      </c>
      <c r="C131" s="126">
        <v>232</v>
      </c>
      <c r="D131" s="128" t="s">
        <v>547</v>
      </c>
      <c r="E131" s="126">
        <v>1126</v>
      </c>
      <c r="F131" s="121">
        <v>1</v>
      </c>
      <c r="G131" s="121" t="s">
        <v>235</v>
      </c>
      <c r="H131" s="121">
        <v>82370</v>
      </c>
      <c r="I131" s="117" t="s">
        <v>236</v>
      </c>
      <c r="J131" s="117" t="s">
        <v>237</v>
      </c>
      <c r="K131" s="117" t="s">
        <v>238</v>
      </c>
      <c r="L131" s="122" t="s">
        <v>239</v>
      </c>
      <c r="M131" s="116" t="s">
        <v>240</v>
      </c>
      <c r="N131" s="115"/>
      <c r="O131" s="117" t="s">
        <v>241</v>
      </c>
      <c r="P131" s="117" t="s">
        <v>242</v>
      </c>
      <c r="Q131" s="117" t="s">
        <v>243</v>
      </c>
      <c r="R131" s="117" t="s">
        <v>244</v>
      </c>
      <c r="S131" s="117" t="s">
        <v>245</v>
      </c>
      <c r="T131" s="117" t="s">
        <v>246</v>
      </c>
      <c r="U131" s="126" t="s">
        <v>3285</v>
      </c>
      <c r="V131" s="129" t="s">
        <v>257</v>
      </c>
      <c r="W131" s="196" t="s">
        <v>258</v>
      </c>
      <c r="X131" s="196" t="s">
        <v>259</v>
      </c>
      <c r="Y131" s="116" t="s">
        <v>251</v>
      </c>
      <c r="Z131" s="116" t="s">
        <v>251</v>
      </c>
      <c r="AA131" s="116" t="s">
        <v>251</v>
      </c>
      <c r="AB131" s="116" t="s">
        <v>252</v>
      </c>
      <c r="AC131" s="116" t="s">
        <v>260</v>
      </c>
      <c r="AD131" s="116" t="s">
        <v>261</v>
      </c>
      <c r="AE131" s="116" t="s">
        <v>262</v>
      </c>
      <c r="AF131" s="116" t="s">
        <v>83</v>
      </c>
      <c r="AG131" s="119" t="s">
        <v>83</v>
      </c>
      <c r="AH131" s="116" t="s">
        <v>83</v>
      </c>
      <c r="AI131" s="104"/>
      <c r="AJ131" s="104">
        <v>5</v>
      </c>
      <c r="AK131" s="104">
        <v>0</v>
      </c>
      <c r="AL131" s="104" t="s">
        <v>701</v>
      </c>
      <c r="AM131" s="100" t="s">
        <v>743</v>
      </c>
      <c r="AN131" s="99" t="s">
        <v>955</v>
      </c>
      <c r="AO131" s="99" t="s">
        <v>956</v>
      </c>
      <c r="AP131" s="206"/>
      <c r="AQ131" s="206" t="s">
        <v>1872</v>
      </c>
      <c r="AR131" s="206" t="s">
        <v>1035</v>
      </c>
      <c r="AS131" s="206" t="s">
        <v>1873</v>
      </c>
      <c r="AT131" s="206">
        <v>82370</v>
      </c>
      <c r="AU131" s="206"/>
      <c r="AV131" s="213" t="s">
        <v>1874</v>
      </c>
      <c r="AW131" s="213" t="s">
        <v>1875</v>
      </c>
      <c r="AX131" s="211" t="s">
        <v>1876</v>
      </c>
      <c r="AY131" s="213" t="s">
        <v>1877</v>
      </c>
      <c r="AZ131" s="213" t="s">
        <v>1878</v>
      </c>
    </row>
    <row r="132" spans="1:52" s="71" customFormat="1" ht="60">
      <c r="A132" s="84" t="s">
        <v>550</v>
      </c>
      <c r="B132" s="125" t="s">
        <v>549</v>
      </c>
      <c r="C132" s="126">
        <v>232</v>
      </c>
      <c r="D132" s="128" t="s">
        <v>549</v>
      </c>
      <c r="E132" s="126">
        <v>1153</v>
      </c>
      <c r="F132" s="121">
        <v>1</v>
      </c>
      <c r="G132" s="121" t="s">
        <v>235</v>
      </c>
      <c r="H132" s="121">
        <v>82370</v>
      </c>
      <c r="I132" s="117" t="s">
        <v>236</v>
      </c>
      <c r="J132" s="117" t="s">
        <v>237</v>
      </c>
      <c r="K132" s="117" t="s">
        <v>238</v>
      </c>
      <c r="L132" s="122" t="s">
        <v>239</v>
      </c>
      <c r="M132" s="116" t="s">
        <v>240</v>
      </c>
      <c r="N132" s="115"/>
      <c r="O132" s="116" t="s">
        <v>241</v>
      </c>
      <c r="P132" s="116" t="s">
        <v>242</v>
      </c>
      <c r="Q132" s="117" t="s">
        <v>243</v>
      </c>
      <c r="R132" s="117" t="s">
        <v>244</v>
      </c>
      <c r="S132" s="117" t="s">
        <v>245</v>
      </c>
      <c r="T132" s="117" t="s">
        <v>246</v>
      </c>
      <c r="U132" s="126" t="s">
        <v>3285</v>
      </c>
      <c r="V132" s="129" t="s">
        <v>257</v>
      </c>
      <c r="W132" s="130" t="s">
        <v>258</v>
      </c>
      <c r="X132" s="130" t="s">
        <v>259</v>
      </c>
      <c r="Y132" s="116" t="s">
        <v>251</v>
      </c>
      <c r="Z132" s="116" t="s">
        <v>251</v>
      </c>
      <c r="AA132" s="116" t="s">
        <v>251</v>
      </c>
      <c r="AB132" s="116" t="s">
        <v>252</v>
      </c>
      <c r="AC132" s="116" t="s">
        <v>260</v>
      </c>
      <c r="AD132" s="116" t="s">
        <v>261</v>
      </c>
      <c r="AE132" s="116" t="s">
        <v>262</v>
      </c>
      <c r="AF132" s="116" t="s">
        <v>83</v>
      </c>
      <c r="AG132" s="119" t="s">
        <v>83</v>
      </c>
      <c r="AH132" s="116" t="s">
        <v>83</v>
      </c>
      <c r="AI132" s="104"/>
      <c r="AJ132" s="104">
        <v>5</v>
      </c>
      <c r="AK132" s="104">
        <v>0</v>
      </c>
      <c r="AL132" s="104" t="s">
        <v>701</v>
      </c>
      <c r="AM132" s="100" t="s">
        <v>740</v>
      </c>
      <c r="AN132" s="99" t="s">
        <v>787</v>
      </c>
      <c r="AO132" s="99" t="s">
        <v>957</v>
      </c>
      <c r="AP132" s="206" t="s">
        <v>1879</v>
      </c>
      <c r="AQ132" s="206" t="s">
        <v>1880</v>
      </c>
      <c r="AR132" s="206" t="s">
        <v>1035</v>
      </c>
      <c r="AS132" s="206" t="s">
        <v>1881</v>
      </c>
      <c r="AT132" s="206">
        <v>82370</v>
      </c>
      <c r="AU132" s="206"/>
      <c r="AV132" s="213" t="s">
        <v>1882</v>
      </c>
      <c r="AW132" s="213" t="s">
        <v>1883</v>
      </c>
      <c r="AX132" s="211" t="s">
        <v>1884</v>
      </c>
      <c r="AY132" s="213" t="s">
        <v>1885</v>
      </c>
      <c r="AZ132" s="213" t="s">
        <v>1886</v>
      </c>
    </row>
    <row r="133" spans="1:52" s="71" customFormat="1" ht="24">
      <c r="A133" s="84" t="s">
        <v>552</v>
      </c>
      <c r="B133" s="125" t="s">
        <v>551</v>
      </c>
      <c r="C133" s="126">
        <v>232</v>
      </c>
      <c r="D133" s="128" t="s">
        <v>551</v>
      </c>
      <c r="E133" s="126">
        <v>504</v>
      </c>
      <c r="F133" s="121">
        <v>1</v>
      </c>
      <c r="G133" s="121" t="s">
        <v>235</v>
      </c>
      <c r="H133" s="121">
        <v>82160</v>
      </c>
      <c r="I133" s="117" t="s">
        <v>236</v>
      </c>
      <c r="J133" s="117" t="s">
        <v>237</v>
      </c>
      <c r="K133" s="117" t="s">
        <v>238</v>
      </c>
      <c r="L133" s="122" t="s">
        <v>239</v>
      </c>
      <c r="M133" s="116" t="s">
        <v>240</v>
      </c>
      <c r="N133" s="115"/>
      <c r="O133" s="116" t="s">
        <v>241</v>
      </c>
      <c r="P133" s="116" t="s">
        <v>242</v>
      </c>
      <c r="Q133" s="117" t="s">
        <v>243</v>
      </c>
      <c r="R133" s="117" t="s">
        <v>244</v>
      </c>
      <c r="S133" s="117" t="s">
        <v>245</v>
      </c>
      <c r="T133" s="117" t="s">
        <v>246</v>
      </c>
      <c r="U133" s="126" t="s">
        <v>3285</v>
      </c>
      <c r="V133" s="129" t="s">
        <v>257</v>
      </c>
      <c r="W133" s="130" t="s">
        <v>258</v>
      </c>
      <c r="X133" s="130" t="s">
        <v>259</v>
      </c>
      <c r="Y133" s="116" t="s">
        <v>251</v>
      </c>
      <c r="Z133" s="116" t="s">
        <v>251</v>
      </c>
      <c r="AA133" s="116" t="s">
        <v>251</v>
      </c>
      <c r="AB133" s="116" t="s">
        <v>252</v>
      </c>
      <c r="AC133" s="116" t="s">
        <v>260</v>
      </c>
      <c r="AD133" s="116" t="s">
        <v>261</v>
      </c>
      <c r="AE133" s="116" t="s">
        <v>262</v>
      </c>
      <c r="AF133" s="116" t="s">
        <v>83</v>
      </c>
      <c r="AG133" s="119" t="s">
        <v>83</v>
      </c>
      <c r="AH133" s="116" t="s">
        <v>83</v>
      </c>
      <c r="AI133" s="104"/>
      <c r="AJ133" s="104">
        <v>5</v>
      </c>
      <c r="AK133" s="104">
        <v>5</v>
      </c>
      <c r="AL133" s="104" t="s">
        <v>697</v>
      </c>
      <c r="AM133" s="100" t="s">
        <v>740</v>
      </c>
      <c r="AN133" s="99" t="s">
        <v>782</v>
      </c>
      <c r="AO133" s="99" t="s">
        <v>958</v>
      </c>
      <c r="AP133" s="206" t="s">
        <v>1887</v>
      </c>
      <c r="AQ133" s="206" t="s">
        <v>1888</v>
      </c>
      <c r="AR133" s="206" t="s">
        <v>1035</v>
      </c>
      <c r="AS133" s="206" t="s">
        <v>1070</v>
      </c>
      <c r="AT133" s="206">
        <v>82160</v>
      </c>
      <c r="AU133" s="206"/>
      <c r="AV133" s="213" t="s">
        <v>1889</v>
      </c>
      <c r="AW133" s="213" t="s">
        <v>1890</v>
      </c>
      <c r="AX133" s="211" t="s">
        <v>1891</v>
      </c>
      <c r="AY133" s="213" t="s">
        <v>1892</v>
      </c>
      <c r="AZ133" s="213" t="s">
        <v>1893</v>
      </c>
    </row>
    <row r="134" spans="1:52" s="71" customFormat="1" ht="36">
      <c r="A134" s="84" t="s">
        <v>554</v>
      </c>
      <c r="B134" s="125" t="s">
        <v>553</v>
      </c>
      <c r="C134" s="126">
        <v>232</v>
      </c>
      <c r="D134" s="128" t="s">
        <v>553</v>
      </c>
      <c r="E134" s="126">
        <v>113</v>
      </c>
      <c r="F134" s="121">
        <v>1</v>
      </c>
      <c r="G134" s="121" t="s">
        <v>235</v>
      </c>
      <c r="H134" s="121">
        <v>82400</v>
      </c>
      <c r="I134" s="117" t="s">
        <v>236</v>
      </c>
      <c r="J134" s="117" t="s">
        <v>237</v>
      </c>
      <c r="K134" s="117" t="s">
        <v>238</v>
      </c>
      <c r="L134" s="122" t="s">
        <v>239</v>
      </c>
      <c r="M134" s="116" t="s">
        <v>240</v>
      </c>
      <c r="N134" s="115"/>
      <c r="O134" s="116" t="s">
        <v>241</v>
      </c>
      <c r="P134" s="116" t="s">
        <v>242</v>
      </c>
      <c r="Q134" s="117" t="s">
        <v>243</v>
      </c>
      <c r="R134" s="117" t="s">
        <v>244</v>
      </c>
      <c r="S134" s="117" t="s">
        <v>245</v>
      </c>
      <c r="T134" s="117" t="s">
        <v>246</v>
      </c>
      <c r="U134" s="126" t="s">
        <v>3285</v>
      </c>
      <c r="V134" s="129" t="s">
        <v>257</v>
      </c>
      <c r="W134" s="130" t="s">
        <v>258</v>
      </c>
      <c r="X134" s="130" t="s">
        <v>259</v>
      </c>
      <c r="Y134" s="116" t="s">
        <v>251</v>
      </c>
      <c r="Z134" s="116" t="s">
        <v>251</v>
      </c>
      <c r="AA134" s="116" t="s">
        <v>251</v>
      </c>
      <c r="AB134" s="116" t="s">
        <v>252</v>
      </c>
      <c r="AC134" s="116" t="s">
        <v>269</v>
      </c>
      <c r="AD134" s="116" t="s">
        <v>270</v>
      </c>
      <c r="AE134" s="116" t="s">
        <v>271</v>
      </c>
      <c r="AF134" s="116" t="s">
        <v>83</v>
      </c>
      <c r="AG134" s="119" t="s">
        <v>83</v>
      </c>
      <c r="AH134" s="116" t="s">
        <v>83</v>
      </c>
      <c r="AI134" s="104"/>
      <c r="AJ134" s="104">
        <v>5</v>
      </c>
      <c r="AK134" s="104">
        <v>5</v>
      </c>
      <c r="AL134" s="104" t="s">
        <v>700</v>
      </c>
      <c r="AM134" s="100" t="s">
        <v>740</v>
      </c>
      <c r="AN134" s="99" t="s">
        <v>959</v>
      </c>
      <c r="AO134" s="99" t="s">
        <v>960</v>
      </c>
      <c r="AP134" s="206" t="s">
        <v>1894</v>
      </c>
      <c r="AQ134" s="206" t="s">
        <v>1895</v>
      </c>
      <c r="AR134" s="206" t="s">
        <v>1035</v>
      </c>
      <c r="AS134" s="206" t="s">
        <v>1320</v>
      </c>
      <c r="AT134" s="206">
        <v>82400</v>
      </c>
      <c r="AU134" s="206"/>
      <c r="AV134" s="213" t="s">
        <v>1896</v>
      </c>
      <c r="AW134" s="213" t="s">
        <v>1896</v>
      </c>
      <c r="AX134" s="211" t="s">
        <v>1897</v>
      </c>
      <c r="AY134" s="213" t="s">
        <v>1898</v>
      </c>
      <c r="AZ134" s="213" t="s">
        <v>1899</v>
      </c>
    </row>
    <row r="135" spans="1:52" s="71" customFormat="1" ht="60">
      <c r="A135" s="84" t="s">
        <v>465</v>
      </c>
      <c r="B135" s="125" t="s">
        <v>464</v>
      </c>
      <c r="C135" s="126">
        <v>232</v>
      </c>
      <c r="D135" s="128" t="s">
        <v>464</v>
      </c>
      <c r="E135" s="126">
        <v>128</v>
      </c>
      <c r="F135" s="121">
        <v>1</v>
      </c>
      <c r="G135" s="121" t="s">
        <v>235</v>
      </c>
      <c r="H135" s="121">
        <v>82340</v>
      </c>
      <c r="I135" s="117" t="s">
        <v>236</v>
      </c>
      <c r="J135" s="117" t="s">
        <v>237</v>
      </c>
      <c r="K135" s="117" t="s">
        <v>238</v>
      </c>
      <c r="L135" s="122" t="s">
        <v>239</v>
      </c>
      <c r="M135" s="116" t="s">
        <v>240</v>
      </c>
      <c r="N135" s="115"/>
      <c r="O135" s="116" t="s">
        <v>241</v>
      </c>
      <c r="P135" s="116" t="s">
        <v>242</v>
      </c>
      <c r="Q135" s="117" t="s">
        <v>243</v>
      </c>
      <c r="R135" s="117" t="s">
        <v>244</v>
      </c>
      <c r="S135" s="117" t="s">
        <v>245</v>
      </c>
      <c r="T135" s="117" t="s">
        <v>246</v>
      </c>
      <c r="U135" s="126" t="s">
        <v>3285</v>
      </c>
      <c r="V135" s="129" t="s">
        <v>257</v>
      </c>
      <c r="W135" s="130" t="s">
        <v>258</v>
      </c>
      <c r="X135" s="130" t="s">
        <v>259</v>
      </c>
      <c r="Y135" s="116" t="s">
        <v>251</v>
      </c>
      <c r="Z135" s="116" t="s">
        <v>251</v>
      </c>
      <c r="AA135" s="116" t="s">
        <v>251</v>
      </c>
      <c r="AB135" s="116" t="s">
        <v>252</v>
      </c>
      <c r="AC135" s="116" t="s">
        <v>260</v>
      </c>
      <c r="AD135" s="116" t="s">
        <v>261</v>
      </c>
      <c r="AE135" s="116" t="s">
        <v>262</v>
      </c>
      <c r="AF135" s="116" t="s">
        <v>83</v>
      </c>
      <c r="AG135" s="119" t="s">
        <v>83</v>
      </c>
      <c r="AH135" s="116" t="s">
        <v>83</v>
      </c>
      <c r="AI135" s="104"/>
      <c r="AJ135" s="104">
        <v>5</v>
      </c>
      <c r="AK135" s="104">
        <v>0</v>
      </c>
      <c r="AL135" s="104" t="s">
        <v>698</v>
      </c>
      <c r="AM135" s="95" t="s">
        <v>740</v>
      </c>
      <c r="AN135" s="94" t="s">
        <v>961</v>
      </c>
      <c r="AO135" s="94" t="s">
        <v>962</v>
      </c>
      <c r="AP135" s="220"/>
      <c r="AQ135" s="220" t="s">
        <v>1900</v>
      </c>
      <c r="AR135" s="220" t="s">
        <v>1035</v>
      </c>
      <c r="AS135" s="220" t="s">
        <v>1050</v>
      </c>
      <c r="AT135" s="220">
        <v>82340</v>
      </c>
      <c r="AU135" s="220"/>
      <c r="AV135" s="215" t="s">
        <v>1901</v>
      </c>
      <c r="AW135" s="215" t="s">
        <v>1902</v>
      </c>
      <c r="AX135" s="221" t="s">
        <v>1903</v>
      </c>
      <c r="AY135" s="215" t="s">
        <v>1904</v>
      </c>
      <c r="AZ135" s="215" t="s">
        <v>1905</v>
      </c>
    </row>
    <row r="136" spans="1:52" s="71" customFormat="1" ht="36">
      <c r="A136" s="84" t="s">
        <v>556</v>
      </c>
      <c r="B136" s="125" t="s">
        <v>555</v>
      </c>
      <c r="C136" s="126">
        <v>232</v>
      </c>
      <c r="D136" s="128" t="s">
        <v>555</v>
      </c>
      <c r="E136" s="126">
        <v>288</v>
      </c>
      <c r="F136" s="121">
        <v>1</v>
      </c>
      <c r="G136" s="121" t="s">
        <v>235</v>
      </c>
      <c r="H136" s="121">
        <v>82130</v>
      </c>
      <c r="I136" s="117" t="s">
        <v>236</v>
      </c>
      <c r="J136" s="117" t="s">
        <v>237</v>
      </c>
      <c r="K136" s="117" t="s">
        <v>238</v>
      </c>
      <c r="L136" s="122" t="s">
        <v>239</v>
      </c>
      <c r="M136" s="116" t="s">
        <v>240</v>
      </c>
      <c r="N136" s="115"/>
      <c r="O136" s="116" t="s">
        <v>241</v>
      </c>
      <c r="P136" s="116" t="s">
        <v>242</v>
      </c>
      <c r="Q136" s="117" t="s">
        <v>282</v>
      </c>
      <c r="R136" s="115"/>
      <c r="S136" s="115"/>
      <c r="T136" s="135" t="s">
        <v>283</v>
      </c>
      <c r="U136" s="126" t="s">
        <v>247</v>
      </c>
      <c r="V136" s="137" t="s">
        <v>248</v>
      </c>
      <c r="W136" s="130" t="s">
        <v>249</v>
      </c>
      <c r="X136" s="130" t="s">
        <v>250</v>
      </c>
      <c r="Y136" s="116" t="s">
        <v>251</v>
      </c>
      <c r="Z136" s="116" t="s">
        <v>251</v>
      </c>
      <c r="AA136" s="116" t="s">
        <v>251</v>
      </c>
      <c r="AB136" s="116" t="s">
        <v>252</v>
      </c>
      <c r="AC136" s="116" t="s">
        <v>12</v>
      </c>
      <c r="AD136" s="116" t="s">
        <v>253</v>
      </c>
      <c r="AE136" s="116" t="s">
        <v>254</v>
      </c>
      <c r="AF136" s="116" t="s">
        <v>83</v>
      </c>
      <c r="AG136" s="119" t="s">
        <v>83</v>
      </c>
      <c r="AH136" s="116" t="s">
        <v>83</v>
      </c>
      <c r="AI136" s="104"/>
      <c r="AJ136" s="104">
        <v>5</v>
      </c>
      <c r="AK136" s="104">
        <v>0</v>
      </c>
      <c r="AL136" s="104" t="s">
        <v>696</v>
      </c>
      <c r="AM136" s="100" t="s">
        <v>743</v>
      </c>
      <c r="AN136" s="99" t="s">
        <v>963</v>
      </c>
      <c r="AO136" s="99" t="s">
        <v>964</v>
      </c>
      <c r="AP136" s="206" t="s">
        <v>1906</v>
      </c>
      <c r="AQ136" s="206" t="s">
        <v>1907</v>
      </c>
      <c r="AR136" s="206" t="s">
        <v>1035</v>
      </c>
      <c r="AS136" s="206" t="s">
        <v>1262</v>
      </c>
      <c r="AT136" s="206">
        <v>82130</v>
      </c>
      <c r="AU136" s="206"/>
      <c r="AV136" s="213" t="s">
        <v>1908</v>
      </c>
      <c r="AW136" s="213" t="s">
        <v>1909</v>
      </c>
      <c r="AX136" s="211" t="s">
        <v>1910</v>
      </c>
      <c r="AY136" s="213" t="s">
        <v>1911</v>
      </c>
      <c r="AZ136" s="213" t="s">
        <v>1912</v>
      </c>
    </row>
    <row r="137" spans="1:52" s="71" customFormat="1" ht="14.4">
      <c r="A137" s="84" t="s">
        <v>558</v>
      </c>
      <c r="B137" s="125" t="s">
        <v>557</v>
      </c>
      <c r="C137" s="126">
        <v>232</v>
      </c>
      <c r="D137" s="128" t="s">
        <v>557</v>
      </c>
      <c r="E137" s="126">
        <v>529</v>
      </c>
      <c r="F137" s="121">
        <v>1</v>
      </c>
      <c r="G137" s="121" t="s">
        <v>235</v>
      </c>
      <c r="H137" s="121">
        <v>82400</v>
      </c>
      <c r="I137" s="117" t="s">
        <v>236</v>
      </c>
      <c r="J137" s="117" t="s">
        <v>237</v>
      </c>
      <c r="K137" s="117" t="s">
        <v>238</v>
      </c>
      <c r="L137" s="122" t="s">
        <v>239</v>
      </c>
      <c r="M137" s="116" t="s">
        <v>240</v>
      </c>
      <c r="N137" s="115"/>
      <c r="O137" s="116" t="s">
        <v>241</v>
      </c>
      <c r="P137" s="116" t="s">
        <v>242</v>
      </c>
      <c r="Q137" s="117" t="s">
        <v>243</v>
      </c>
      <c r="R137" s="117" t="s">
        <v>244</v>
      </c>
      <c r="S137" s="117" t="s">
        <v>245</v>
      </c>
      <c r="T137" s="117" t="s">
        <v>246</v>
      </c>
      <c r="U137" s="126" t="s">
        <v>3285</v>
      </c>
      <c r="V137" s="129" t="s">
        <v>257</v>
      </c>
      <c r="W137" s="130" t="s">
        <v>258</v>
      </c>
      <c r="X137" s="130" t="s">
        <v>259</v>
      </c>
      <c r="Y137" s="116" t="s">
        <v>251</v>
      </c>
      <c r="Z137" s="116" t="s">
        <v>251</v>
      </c>
      <c r="AA137" s="116" t="s">
        <v>251</v>
      </c>
      <c r="AB137" s="116" t="s">
        <v>252</v>
      </c>
      <c r="AC137" s="116" t="s">
        <v>12</v>
      </c>
      <c r="AD137" s="116" t="s">
        <v>253</v>
      </c>
      <c r="AE137" s="116" t="s">
        <v>254</v>
      </c>
      <c r="AF137" s="116" t="s">
        <v>83</v>
      </c>
      <c r="AG137" s="119" t="s">
        <v>83</v>
      </c>
      <c r="AH137" s="116" t="s">
        <v>83</v>
      </c>
      <c r="AI137" s="104"/>
      <c r="AJ137" s="104">
        <v>5</v>
      </c>
      <c r="AK137" s="104">
        <v>0</v>
      </c>
      <c r="AL137" s="104" t="s">
        <v>700</v>
      </c>
      <c r="AM137" s="100" t="s">
        <v>740</v>
      </c>
      <c r="AN137" s="99" t="s">
        <v>925</v>
      </c>
      <c r="AO137" s="99" t="s">
        <v>965</v>
      </c>
      <c r="AP137" s="206" t="s">
        <v>1913</v>
      </c>
      <c r="AQ137" s="206" t="s">
        <v>1914</v>
      </c>
      <c r="AR137" s="206" t="s">
        <v>1035</v>
      </c>
      <c r="AS137" s="206" t="s">
        <v>1915</v>
      </c>
      <c r="AT137" s="206">
        <v>82400</v>
      </c>
      <c r="AU137" s="206"/>
      <c r="AV137" s="212" t="s">
        <v>1916</v>
      </c>
      <c r="AW137" s="212" t="s">
        <v>1917</v>
      </c>
      <c r="AX137" s="211" t="s">
        <v>1918</v>
      </c>
      <c r="AY137" s="212"/>
      <c r="AZ137" s="212"/>
    </row>
    <row r="138" spans="1:52" s="71" customFormat="1" ht="24">
      <c r="A138" s="84" t="s">
        <v>560</v>
      </c>
      <c r="B138" s="125" t="s">
        <v>559</v>
      </c>
      <c r="C138" s="126">
        <v>232</v>
      </c>
      <c r="D138" s="128" t="s">
        <v>559</v>
      </c>
      <c r="E138" s="126">
        <v>1310</v>
      </c>
      <c r="F138" s="121">
        <v>1</v>
      </c>
      <c r="G138" s="121" t="s">
        <v>235</v>
      </c>
      <c r="H138" s="121">
        <v>82170</v>
      </c>
      <c r="I138" s="117" t="s">
        <v>236</v>
      </c>
      <c r="J138" s="117" t="s">
        <v>237</v>
      </c>
      <c r="K138" s="117" t="s">
        <v>238</v>
      </c>
      <c r="L138" s="122" t="s">
        <v>239</v>
      </c>
      <c r="M138" s="116" t="s">
        <v>240</v>
      </c>
      <c r="N138" s="115"/>
      <c r="O138" s="116" t="s">
        <v>241</v>
      </c>
      <c r="P138" s="116" t="s">
        <v>242</v>
      </c>
      <c r="Q138" s="117" t="s">
        <v>282</v>
      </c>
      <c r="R138" s="115"/>
      <c r="S138" s="115"/>
      <c r="T138" s="135" t="s">
        <v>283</v>
      </c>
      <c r="U138" s="126" t="s">
        <v>247</v>
      </c>
      <c r="V138" s="137" t="s">
        <v>248</v>
      </c>
      <c r="W138" s="130" t="s">
        <v>249</v>
      </c>
      <c r="X138" s="130" t="s">
        <v>250</v>
      </c>
      <c r="Y138" s="116" t="s">
        <v>251</v>
      </c>
      <c r="Z138" s="116" t="s">
        <v>251</v>
      </c>
      <c r="AA138" s="116" t="s">
        <v>251</v>
      </c>
      <c r="AB138" s="116" t="s">
        <v>252</v>
      </c>
      <c r="AC138" s="116" t="s">
        <v>12</v>
      </c>
      <c r="AD138" s="116" t="s">
        <v>253</v>
      </c>
      <c r="AE138" s="116" t="s">
        <v>254</v>
      </c>
      <c r="AF138" s="116" t="s">
        <v>83</v>
      </c>
      <c r="AG138" s="119" t="s">
        <v>83</v>
      </c>
      <c r="AH138" s="116" t="s">
        <v>83</v>
      </c>
      <c r="AI138" s="104"/>
      <c r="AJ138" s="104">
        <v>5</v>
      </c>
      <c r="AK138" s="104">
        <v>0</v>
      </c>
      <c r="AL138" s="104" t="s">
        <v>699</v>
      </c>
      <c r="AM138" s="100" t="s">
        <v>740</v>
      </c>
      <c r="AN138" s="99" t="s">
        <v>748</v>
      </c>
      <c r="AO138" s="99" t="s">
        <v>966</v>
      </c>
      <c r="AP138" s="206"/>
      <c r="AQ138" s="206" t="s">
        <v>1919</v>
      </c>
      <c r="AR138" s="206" t="s">
        <v>1035</v>
      </c>
      <c r="AS138" s="206" t="s">
        <v>1920</v>
      </c>
      <c r="AT138" s="206">
        <v>82170</v>
      </c>
      <c r="AU138" s="206"/>
      <c r="AV138" s="213" t="s">
        <v>1921</v>
      </c>
      <c r="AW138" s="213" t="s">
        <v>1922</v>
      </c>
      <c r="AX138" s="211" t="s">
        <v>1923</v>
      </c>
      <c r="AY138" s="213" t="s">
        <v>1924</v>
      </c>
      <c r="AZ138" s="213" t="s">
        <v>1925</v>
      </c>
    </row>
    <row r="139" spans="1:52" s="71" customFormat="1" ht="24">
      <c r="A139" s="84" t="s">
        <v>562</v>
      </c>
      <c r="B139" s="125" t="s">
        <v>561</v>
      </c>
      <c r="C139" s="126">
        <v>232</v>
      </c>
      <c r="D139" s="128" t="s">
        <v>561</v>
      </c>
      <c r="E139" s="126">
        <v>97</v>
      </c>
      <c r="F139" s="121">
        <v>1</v>
      </c>
      <c r="G139" s="121" t="s">
        <v>235</v>
      </c>
      <c r="H139" s="121">
        <v>82120</v>
      </c>
      <c r="I139" s="117" t="s">
        <v>236</v>
      </c>
      <c r="J139" s="117" t="s">
        <v>237</v>
      </c>
      <c r="K139" s="117" t="s">
        <v>238</v>
      </c>
      <c r="L139" s="122" t="s">
        <v>239</v>
      </c>
      <c r="M139" s="116" t="s">
        <v>240</v>
      </c>
      <c r="N139" s="115"/>
      <c r="O139" s="116" t="s">
        <v>241</v>
      </c>
      <c r="P139" s="116" t="s">
        <v>242</v>
      </c>
      <c r="Q139" s="117" t="s">
        <v>243</v>
      </c>
      <c r="R139" s="117" t="s">
        <v>244</v>
      </c>
      <c r="S139" s="117" t="s">
        <v>245</v>
      </c>
      <c r="T139" s="117" t="s">
        <v>246</v>
      </c>
      <c r="U139" s="126" t="s">
        <v>3285</v>
      </c>
      <c r="V139" s="129" t="s">
        <v>257</v>
      </c>
      <c r="W139" s="130" t="s">
        <v>258</v>
      </c>
      <c r="X139" s="130" t="s">
        <v>259</v>
      </c>
      <c r="Y139" s="116" t="s">
        <v>251</v>
      </c>
      <c r="Z139" s="116" t="s">
        <v>251</v>
      </c>
      <c r="AA139" s="116" t="s">
        <v>251</v>
      </c>
      <c r="AB139" s="116" t="s">
        <v>252</v>
      </c>
      <c r="AC139" s="116" t="s">
        <v>269</v>
      </c>
      <c r="AD139" s="116" t="s">
        <v>270</v>
      </c>
      <c r="AE139" s="116" t="s">
        <v>271</v>
      </c>
      <c r="AF139" s="116" t="s">
        <v>83</v>
      </c>
      <c r="AG139" s="119" t="s">
        <v>83</v>
      </c>
      <c r="AH139" s="116" t="s">
        <v>83</v>
      </c>
      <c r="AI139" s="104"/>
      <c r="AJ139" s="104">
        <v>5</v>
      </c>
      <c r="AK139" s="104">
        <v>0</v>
      </c>
      <c r="AL139" s="104" t="s">
        <v>698</v>
      </c>
      <c r="AM139" s="100" t="s">
        <v>740</v>
      </c>
      <c r="AN139" s="99" t="s">
        <v>967</v>
      </c>
      <c r="AO139" s="99" t="s">
        <v>968</v>
      </c>
      <c r="AP139" s="206" t="s">
        <v>1926</v>
      </c>
      <c r="AQ139" s="206" t="s">
        <v>1927</v>
      </c>
      <c r="AR139" s="206" t="s">
        <v>1035</v>
      </c>
      <c r="AS139" s="206" t="s">
        <v>1050</v>
      </c>
      <c r="AT139" s="206">
        <v>82120</v>
      </c>
      <c r="AU139" s="206"/>
      <c r="AV139" s="213" t="s">
        <v>1928</v>
      </c>
      <c r="AW139" s="213" t="s">
        <v>1928</v>
      </c>
      <c r="AX139" s="211" t="s">
        <v>1929</v>
      </c>
      <c r="AY139" s="213" t="s">
        <v>1930</v>
      </c>
      <c r="AZ139" s="213" t="s">
        <v>1931</v>
      </c>
    </row>
    <row r="140" spans="1:52" s="71" customFormat="1" ht="51" customHeight="1">
      <c r="A140" s="84" t="s">
        <v>564</v>
      </c>
      <c r="B140" s="125" t="s">
        <v>563</v>
      </c>
      <c r="C140" s="126">
        <v>232</v>
      </c>
      <c r="D140" s="128" t="s">
        <v>563</v>
      </c>
      <c r="E140" s="126">
        <v>518</v>
      </c>
      <c r="F140" s="121">
        <v>1</v>
      </c>
      <c r="G140" s="121" t="s">
        <v>235</v>
      </c>
      <c r="H140" s="121">
        <v>82220</v>
      </c>
      <c r="I140" s="117" t="s">
        <v>236</v>
      </c>
      <c r="J140" s="117" t="s">
        <v>237</v>
      </c>
      <c r="K140" s="117" t="s">
        <v>238</v>
      </c>
      <c r="L140" s="122" t="s">
        <v>239</v>
      </c>
      <c r="M140" s="116" t="s">
        <v>240</v>
      </c>
      <c r="N140" s="115"/>
      <c r="O140" s="116" t="s">
        <v>241</v>
      </c>
      <c r="P140" s="116" t="s">
        <v>242</v>
      </c>
      <c r="Q140" s="117" t="s">
        <v>265</v>
      </c>
      <c r="R140" s="117" t="s">
        <v>266</v>
      </c>
      <c r="S140" s="117" t="s">
        <v>267</v>
      </c>
      <c r="T140" s="117" t="s">
        <v>268</v>
      </c>
      <c r="U140" s="126" t="s">
        <v>3285</v>
      </c>
      <c r="V140" s="129" t="s">
        <v>257</v>
      </c>
      <c r="W140" s="130" t="s">
        <v>258</v>
      </c>
      <c r="X140" s="130" t="s">
        <v>259</v>
      </c>
      <c r="Y140" s="116" t="s">
        <v>251</v>
      </c>
      <c r="Z140" s="116" t="s">
        <v>251</v>
      </c>
      <c r="AA140" s="116" t="s">
        <v>251</v>
      </c>
      <c r="AB140" s="116" t="s">
        <v>252</v>
      </c>
      <c r="AC140" s="116" t="s">
        <v>269</v>
      </c>
      <c r="AD140" s="116" t="s">
        <v>270</v>
      </c>
      <c r="AE140" s="116" t="s">
        <v>271</v>
      </c>
      <c r="AF140" s="116" t="s">
        <v>83</v>
      </c>
      <c r="AG140" s="119" t="s">
        <v>83</v>
      </c>
      <c r="AH140" s="116" t="s">
        <v>83</v>
      </c>
      <c r="AI140" s="104"/>
      <c r="AJ140" s="104">
        <v>5</v>
      </c>
      <c r="AK140" s="104">
        <v>5</v>
      </c>
      <c r="AL140" s="104" t="s">
        <v>696</v>
      </c>
      <c r="AM140" s="100" t="s">
        <v>740</v>
      </c>
      <c r="AN140" s="99" t="s">
        <v>969</v>
      </c>
      <c r="AO140" s="99" t="s">
        <v>970</v>
      </c>
      <c r="AP140" s="206" t="s">
        <v>1932</v>
      </c>
      <c r="AQ140" s="206" t="s">
        <v>1933</v>
      </c>
      <c r="AR140" s="206" t="s">
        <v>1035</v>
      </c>
      <c r="AS140" s="206" t="s">
        <v>1050</v>
      </c>
      <c r="AT140" s="206">
        <v>82220</v>
      </c>
      <c r="AU140" s="206"/>
      <c r="AV140" s="213" t="s">
        <v>1934</v>
      </c>
      <c r="AW140" s="213" t="s">
        <v>1935</v>
      </c>
      <c r="AX140" s="211" t="s">
        <v>1936</v>
      </c>
      <c r="AY140" s="213" t="s">
        <v>1937</v>
      </c>
      <c r="AZ140" s="213" t="s">
        <v>1938</v>
      </c>
    </row>
    <row r="141" spans="1:52" s="71" customFormat="1" ht="14.4">
      <c r="A141" s="84" t="s">
        <v>568</v>
      </c>
      <c r="B141" s="125" t="s">
        <v>567</v>
      </c>
      <c r="C141" s="126">
        <v>232</v>
      </c>
      <c r="D141" s="128" t="s">
        <v>567</v>
      </c>
      <c r="E141" s="126">
        <v>271</v>
      </c>
      <c r="F141" s="121">
        <v>1</v>
      </c>
      <c r="G141" s="121" t="s">
        <v>235</v>
      </c>
      <c r="H141" s="121">
        <v>82800</v>
      </c>
      <c r="I141" s="117" t="s">
        <v>236</v>
      </c>
      <c r="J141" s="117" t="s">
        <v>237</v>
      </c>
      <c r="K141" s="117" t="s">
        <v>238</v>
      </c>
      <c r="L141" s="122" t="s">
        <v>239</v>
      </c>
      <c r="M141" s="116" t="s">
        <v>240</v>
      </c>
      <c r="N141" s="115"/>
      <c r="O141" s="116" t="s">
        <v>241</v>
      </c>
      <c r="P141" s="116" t="s">
        <v>242</v>
      </c>
      <c r="Q141" s="117" t="s">
        <v>243</v>
      </c>
      <c r="R141" s="117" t="s">
        <v>244</v>
      </c>
      <c r="S141" s="117" t="s">
        <v>245</v>
      </c>
      <c r="T141" s="117" t="s">
        <v>246</v>
      </c>
      <c r="U141" s="126" t="s">
        <v>3285</v>
      </c>
      <c r="V141" s="129" t="s">
        <v>257</v>
      </c>
      <c r="W141" s="130" t="s">
        <v>258</v>
      </c>
      <c r="X141" s="130" t="s">
        <v>259</v>
      </c>
      <c r="Y141" s="116" t="s">
        <v>251</v>
      </c>
      <c r="Z141" s="116" t="s">
        <v>251</v>
      </c>
      <c r="AA141" s="116" t="s">
        <v>251</v>
      </c>
      <c r="AB141" s="116" t="s">
        <v>252</v>
      </c>
      <c r="AC141" s="116" t="s">
        <v>12</v>
      </c>
      <c r="AD141" s="116" t="s">
        <v>253</v>
      </c>
      <c r="AE141" s="116" t="s">
        <v>254</v>
      </c>
      <c r="AF141" s="116" t="s">
        <v>83</v>
      </c>
      <c r="AG141" s="119" t="s">
        <v>83</v>
      </c>
      <c r="AH141" s="116" t="s">
        <v>83</v>
      </c>
      <c r="AI141" s="104"/>
      <c r="AJ141" s="104">
        <v>5</v>
      </c>
      <c r="AK141" s="104">
        <v>10</v>
      </c>
      <c r="AL141" s="104" t="s">
        <v>701</v>
      </c>
      <c r="AM141" s="100" t="s">
        <v>740</v>
      </c>
      <c r="AN141" s="99" t="s">
        <v>971</v>
      </c>
      <c r="AO141" s="99" t="s">
        <v>972</v>
      </c>
      <c r="AP141" s="206" t="s">
        <v>1939</v>
      </c>
      <c r="AQ141" s="206" t="s">
        <v>1940</v>
      </c>
      <c r="AR141" s="206" t="s">
        <v>1035</v>
      </c>
      <c r="AS141" s="206" t="s">
        <v>1941</v>
      </c>
      <c r="AT141" s="206">
        <v>82120</v>
      </c>
      <c r="AU141" s="206"/>
      <c r="AV141" s="213" t="s">
        <v>1942</v>
      </c>
      <c r="AW141" s="213" t="s">
        <v>1045</v>
      </c>
      <c r="AX141" s="211" t="s">
        <v>1943</v>
      </c>
      <c r="AY141" s="213" t="s">
        <v>1944</v>
      </c>
      <c r="AZ141" s="213" t="s">
        <v>1945</v>
      </c>
    </row>
    <row r="142" spans="1:52" s="71" customFormat="1" ht="36">
      <c r="A142" s="84" t="s">
        <v>566</v>
      </c>
      <c r="B142" s="125" t="s">
        <v>565</v>
      </c>
      <c r="C142" s="126">
        <v>232</v>
      </c>
      <c r="D142" s="128" t="s">
        <v>565</v>
      </c>
      <c r="E142" s="126">
        <v>58</v>
      </c>
      <c r="F142" s="121">
        <v>1</v>
      </c>
      <c r="G142" s="121" t="s">
        <v>235</v>
      </c>
      <c r="H142" s="121">
        <v>82120</v>
      </c>
      <c r="I142" s="117" t="s">
        <v>236</v>
      </c>
      <c r="J142" s="117" t="s">
        <v>237</v>
      </c>
      <c r="K142" s="117" t="s">
        <v>238</v>
      </c>
      <c r="L142" s="122" t="s">
        <v>239</v>
      </c>
      <c r="M142" s="116" t="s">
        <v>240</v>
      </c>
      <c r="N142" s="115"/>
      <c r="O142" s="116" t="s">
        <v>241</v>
      </c>
      <c r="P142" s="116" t="s">
        <v>242</v>
      </c>
      <c r="Q142" s="117" t="s">
        <v>265</v>
      </c>
      <c r="R142" s="117" t="s">
        <v>266</v>
      </c>
      <c r="S142" s="117" t="s">
        <v>267</v>
      </c>
      <c r="T142" s="117" t="s">
        <v>268</v>
      </c>
      <c r="U142" s="126" t="s">
        <v>3285</v>
      </c>
      <c r="V142" s="129" t="s">
        <v>257</v>
      </c>
      <c r="W142" s="130" t="s">
        <v>258</v>
      </c>
      <c r="X142" s="130" t="s">
        <v>259</v>
      </c>
      <c r="Y142" s="116" t="s">
        <v>251</v>
      </c>
      <c r="Z142" s="116" t="s">
        <v>251</v>
      </c>
      <c r="AA142" s="116" t="s">
        <v>251</v>
      </c>
      <c r="AB142" s="116" t="s">
        <v>252</v>
      </c>
      <c r="AC142" s="116" t="s">
        <v>269</v>
      </c>
      <c r="AD142" s="116" t="s">
        <v>270</v>
      </c>
      <c r="AE142" s="116" t="s">
        <v>271</v>
      </c>
      <c r="AF142" s="116" t="s">
        <v>83</v>
      </c>
      <c r="AG142" s="119" t="s">
        <v>83</v>
      </c>
      <c r="AH142" s="116" t="s">
        <v>83</v>
      </c>
      <c r="AI142" s="104"/>
      <c r="AJ142" s="104">
        <v>5</v>
      </c>
      <c r="AK142" s="104">
        <v>0</v>
      </c>
      <c r="AL142" s="104" t="s">
        <v>698</v>
      </c>
      <c r="AM142" s="100" t="s">
        <v>743</v>
      </c>
      <c r="AN142" s="99" t="s">
        <v>955</v>
      </c>
      <c r="AO142" s="99" t="s">
        <v>973</v>
      </c>
      <c r="AP142" s="206" t="s">
        <v>1946</v>
      </c>
      <c r="AQ142" s="206" t="s">
        <v>1947</v>
      </c>
      <c r="AR142" s="206" t="s">
        <v>1035</v>
      </c>
      <c r="AS142" s="206" t="s">
        <v>1941</v>
      </c>
      <c r="AT142" s="206">
        <v>82800</v>
      </c>
      <c r="AU142" s="206"/>
      <c r="AV142" s="213" t="s">
        <v>1853</v>
      </c>
      <c r="AW142" s="213" t="s">
        <v>1948</v>
      </c>
      <c r="AX142" s="211" t="s">
        <v>1949</v>
      </c>
      <c r="AY142" s="213" t="s">
        <v>1950</v>
      </c>
      <c r="AZ142" s="213" t="s">
        <v>1951</v>
      </c>
    </row>
    <row r="143" spans="1:52" s="71" customFormat="1" ht="14.4">
      <c r="A143" s="84" t="s">
        <v>570</v>
      </c>
      <c r="B143" s="125" t="s">
        <v>569</v>
      </c>
      <c r="C143" s="126">
        <v>232</v>
      </c>
      <c r="D143" s="128" t="s">
        <v>569</v>
      </c>
      <c r="E143" s="126">
        <v>331</v>
      </c>
      <c r="F143" s="121">
        <v>1</v>
      </c>
      <c r="G143" s="121" t="s">
        <v>235</v>
      </c>
      <c r="H143" s="121">
        <v>82160</v>
      </c>
      <c r="I143" s="117" t="s">
        <v>236</v>
      </c>
      <c r="J143" s="117" t="s">
        <v>237</v>
      </c>
      <c r="K143" s="117" t="s">
        <v>238</v>
      </c>
      <c r="L143" s="122" t="s">
        <v>239</v>
      </c>
      <c r="M143" s="116" t="s">
        <v>240</v>
      </c>
      <c r="N143" s="115"/>
      <c r="O143" s="116" t="s">
        <v>241</v>
      </c>
      <c r="P143" s="116" t="s">
        <v>242</v>
      </c>
      <c r="Q143" s="117" t="s">
        <v>243</v>
      </c>
      <c r="R143" s="117" t="s">
        <v>244</v>
      </c>
      <c r="S143" s="117" t="s">
        <v>245</v>
      </c>
      <c r="T143" s="117" t="s">
        <v>246</v>
      </c>
      <c r="U143" s="126" t="s">
        <v>3285</v>
      </c>
      <c r="V143" s="129" t="s">
        <v>257</v>
      </c>
      <c r="W143" s="130" t="s">
        <v>258</v>
      </c>
      <c r="X143" s="130" t="s">
        <v>259</v>
      </c>
      <c r="Y143" s="116" t="s">
        <v>251</v>
      </c>
      <c r="Z143" s="116" t="s">
        <v>251</v>
      </c>
      <c r="AA143" s="116" t="s">
        <v>251</v>
      </c>
      <c r="AB143" s="116" t="s">
        <v>252</v>
      </c>
      <c r="AC143" s="116" t="s">
        <v>260</v>
      </c>
      <c r="AD143" s="116" t="s">
        <v>261</v>
      </c>
      <c r="AE143" s="116" t="s">
        <v>262</v>
      </c>
      <c r="AF143" s="116" t="s">
        <v>83</v>
      </c>
      <c r="AG143" s="119" t="s">
        <v>83</v>
      </c>
      <c r="AH143" s="116" t="s">
        <v>83</v>
      </c>
      <c r="AI143" s="104"/>
      <c r="AJ143" s="104">
        <v>5</v>
      </c>
      <c r="AK143" s="104">
        <v>10</v>
      </c>
      <c r="AL143" s="104" t="s">
        <v>697</v>
      </c>
      <c r="AM143" s="100" t="s">
        <v>740</v>
      </c>
      <c r="AN143" s="99" t="s">
        <v>791</v>
      </c>
      <c r="AO143" s="99" t="s">
        <v>974</v>
      </c>
      <c r="AP143" s="206" t="s">
        <v>1952</v>
      </c>
      <c r="AQ143" s="206" t="s">
        <v>1953</v>
      </c>
      <c r="AR143" s="206" t="s">
        <v>1035</v>
      </c>
      <c r="AS143" s="206" t="s">
        <v>1954</v>
      </c>
      <c r="AT143" s="206">
        <v>82160</v>
      </c>
      <c r="AU143" s="206"/>
      <c r="AV143" s="213" t="s">
        <v>1955</v>
      </c>
      <c r="AW143" s="213" t="s">
        <v>1956</v>
      </c>
      <c r="AX143" s="211" t="s">
        <v>1957</v>
      </c>
      <c r="AY143" s="213"/>
      <c r="AZ143" s="213"/>
    </row>
    <row r="144" spans="1:52" s="71" customFormat="1" ht="60">
      <c r="A144" s="84" t="s">
        <v>572</v>
      </c>
      <c r="B144" s="125" t="s">
        <v>571</v>
      </c>
      <c r="C144" s="126">
        <v>232</v>
      </c>
      <c r="D144" s="128" t="s">
        <v>571</v>
      </c>
      <c r="E144" s="126">
        <v>576</v>
      </c>
      <c r="F144" s="121">
        <v>1</v>
      </c>
      <c r="G144" s="121" t="s">
        <v>235</v>
      </c>
      <c r="H144" s="121">
        <v>82240</v>
      </c>
      <c r="I144" s="117" t="s">
        <v>236</v>
      </c>
      <c r="J144" s="117" t="s">
        <v>237</v>
      </c>
      <c r="K144" s="117" t="s">
        <v>238</v>
      </c>
      <c r="L144" s="122" t="s">
        <v>239</v>
      </c>
      <c r="M144" s="116" t="s">
        <v>240</v>
      </c>
      <c r="N144" s="115"/>
      <c r="O144" s="116" t="s">
        <v>241</v>
      </c>
      <c r="P144" s="116" t="s">
        <v>242</v>
      </c>
      <c r="Q144" s="117" t="s">
        <v>243</v>
      </c>
      <c r="R144" s="117" t="s">
        <v>244</v>
      </c>
      <c r="S144" s="117" t="s">
        <v>245</v>
      </c>
      <c r="T144" s="117" t="s">
        <v>246</v>
      </c>
      <c r="U144" s="126" t="s">
        <v>3285</v>
      </c>
      <c r="V144" s="129" t="s">
        <v>257</v>
      </c>
      <c r="W144" s="130" t="s">
        <v>258</v>
      </c>
      <c r="X144" s="130" t="s">
        <v>259</v>
      </c>
      <c r="Y144" s="116" t="s">
        <v>251</v>
      </c>
      <c r="Z144" s="116" t="s">
        <v>251</v>
      </c>
      <c r="AA144" s="116" t="s">
        <v>251</v>
      </c>
      <c r="AB144" s="116" t="s">
        <v>252</v>
      </c>
      <c r="AC144" s="116" t="s">
        <v>260</v>
      </c>
      <c r="AD144" s="116" t="s">
        <v>261</v>
      </c>
      <c r="AE144" s="116" t="s">
        <v>262</v>
      </c>
      <c r="AF144" s="116" t="s">
        <v>83</v>
      </c>
      <c r="AG144" s="119" t="s">
        <v>83</v>
      </c>
      <c r="AH144" s="116" t="s">
        <v>83</v>
      </c>
      <c r="AI144" s="104"/>
      <c r="AJ144" s="104">
        <v>5</v>
      </c>
      <c r="AK144" s="104">
        <v>10</v>
      </c>
      <c r="AL144" s="104" t="s">
        <v>697</v>
      </c>
      <c r="AM144" s="100" t="s">
        <v>740</v>
      </c>
      <c r="AN144" s="99" t="s">
        <v>904</v>
      </c>
      <c r="AO144" s="99" t="s">
        <v>779</v>
      </c>
      <c r="AP144" s="206" t="s">
        <v>1958</v>
      </c>
      <c r="AQ144" s="206" t="s">
        <v>1959</v>
      </c>
      <c r="AR144" s="206" t="s">
        <v>1035</v>
      </c>
      <c r="AS144" s="206" t="s">
        <v>1960</v>
      </c>
      <c r="AT144" s="206">
        <v>82240</v>
      </c>
      <c r="AU144" s="206"/>
      <c r="AV144" s="213" t="s">
        <v>1961</v>
      </c>
      <c r="AW144" s="213" t="s">
        <v>1962</v>
      </c>
      <c r="AX144" s="211" t="s">
        <v>1963</v>
      </c>
      <c r="AY144" s="213" t="s">
        <v>1964</v>
      </c>
      <c r="AZ144" s="213" t="s">
        <v>1965</v>
      </c>
    </row>
    <row r="145" spans="1:52" s="71" customFormat="1" ht="48">
      <c r="A145" s="84" t="s">
        <v>574</v>
      </c>
      <c r="B145" s="125" t="s">
        <v>573</v>
      </c>
      <c r="C145" s="126">
        <v>232</v>
      </c>
      <c r="D145" s="128" t="s">
        <v>573</v>
      </c>
      <c r="E145" s="126">
        <v>1541</v>
      </c>
      <c r="F145" s="121">
        <v>1</v>
      </c>
      <c r="G145" s="121" t="s">
        <v>235</v>
      </c>
      <c r="H145" s="121">
        <v>82440</v>
      </c>
      <c r="I145" s="117" t="s">
        <v>236</v>
      </c>
      <c r="J145" s="117" t="s">
        <v>237</v>
      </c>
      <c r="K145" s="117" t="s">
        <v>238</v>
      </c>
      <c r="L145" s="122" t="s">
        <v>239</v>
      </c>
      <c r="M145" s="116" t="s">
        <v>240</v>
      </c>
      <c r="N145" s="115"/>
      <c r="O145" s="116" t="s">
        <v>241</v>
      </c>
      <c r="P145" s="116" t="s">
        <v>242</v>
      </c>
      <c r="Q145" s="117" t="s">
        <v>243</v>
      </c>
      <c r="R145" s="117" t="s">
        <v>244</v>
      </c>
      <c r="S145" s="117" t="s">
        <v>245</v>
      </c>
      <c r="T145" s="117" t="s">
        <v>246</v>
      </c>
      <c r="U145" s="126" t="s">
        <v>3285</v>
      </c>
      <c r="V145" s="129" t="s">
        <v>257</v>
      </c>
      <c r="W145" s="130" t="s">
        <v>258</v>
      </c>
      <c r="X145" s="130" t="s">
        <v>259</v>
      </c>
      <c r="Y145" s="116" t="s">
        <v>251</v>
      </c>
      <c r="Z145" s="116" t="s">
        <v>251</v>
      </c>
      <c r="AA145" s="116" t="s">
        <v>251</v>
      </c>
      <c r="AB145" s="116" t="s">
        <v>252</v>
      </c>
      <c r="AC145" s="116" t="s">
        <v>260</v>
      </c>
      <c r="AD145" s="116" t="s">
        <v>261</v>
      </c>
      <c r="AE145" s="116" t="s">
        <v>262</v>
      </c>
      <c r="AF145" s="116" t="s">
        <v>83</v>
      </c>
      <c r="AG145" s="119" t="s">
        <v>83</v>
      </c>
      <c r="AH145" s="116" t="s">
        <v>83</v>
      </c>
      <c r="AI145" s="104"/>
      <c r="AJ145" s="104">
        <v>5</v>
      </c>
      <c r="AK145" s="104">
        <v>0</v>
      </c>
      <c r="AL145" s="104" t="s">
        <v>697</v>
      </c>
      <c r="AM145" s="100" t="s">
        <v>740</v>
      </c>
      <c r="AN145" s="99" t="s">
        <v>784</v>
      </c>
      <c r="AO145" s="99" t="s">
        <v>975</v>
      </c>
      <c r="AP145" s="206" t="s">
        <v>1966</v>
      </c>
      <c r="AQ145" s="206" t="s">
        <v>1967</v>
      </c>
      <c r="AR145" s="206" t="s">
        <v>1035</v>
      </c>
      <c r="AS145" s="206" t="s">
        <v>1968</v>
      </c>
      <c r="AT145" s="206">
        <v>82440</v>
      </c>
      <c r="AU145" s="206"/>
      <c r="AV145" s="213" t="s">
        <v>1969</v>
      </c>
      <c r="AW145" s="213" t="s">
        <v>1970</v>
      </c>
      <c r="AX145" s="211" t="s">
        <v>1971</v>
      </c>
      <c r="AY145" s="213" t="s">
        <v>1972</v>
      </c>
      <c r="AZ145" s="213" t="s">
        <v>1973</v>
      </c>
    </row>
    <row r="146" spans="1:52" s="71" customFormat="1" ht="84">
      <c r="A146" s="84" t="s">
        <v>576</v>
      </c>
      <c r="B146" s="125" t="s">
        <v>575</v>
      </c>
      <c r="C146" s="126">
        <v>232</v>
      </c>
      <c r="D146" s="128" t="s">
        <v>575</v>
      </c>
      <c r="E146" s="126">
        <v>816</v>
      </c>
      <c r="F146" s="121">
        <v>1</v>
      </c>
      <c r="G146" s="121" t="s">
        <v>235</v>
      </c>
      <c r="H146" s="121">
        <v>82370</v>
      </c>
      <c r="I146" s="117" t="s">
        <v>236</v>
      </c>
      <c r="J146" s="117" t="s">
        <v>237</v>
      </c>
      <c r="K146" s="117" t="s">
        <v>238</v>
      </c>
      <c r="L146" s="122" t="s">
        <v>239</v>
      </c>
      <c r="M146" s="116" t="s">
        <v>240</v>
      </c>
      <c r="N146" s="115"/>
      <c r="O146" s="116" t="s">
        <v>241</v>
      </c>
      <c r="P146" s="116" t="s">
        <v>242</v>
      </c>
      <c r="Q146" s="117" t="s">
        <v>243</v>
      </c>
      <c r="R146" s="117" t="s">
        <v>244</v>
      </c>
      <c r="S146" s="117" t="s">
        <v>245</v>
      </c>
      <c r="T146" s="117" t="s">
        <v>246</v>
      </c>
      <c r="U146" s="126" t="s">
        <v>3285</v>
      </c>
      <c r="V146" s="129" t="s">
        <v>257</v>
      </c>
      <c r="W146" s="130" t="s">
        <v>258</v>
      </c>
      <c r="X146" s="130" t="s">
        <v>259</v>
      </c>
      <c r="Y146" s="116" t="s">
        <v>251</v>
      </c>
      <c r="Z146" s="116" t="s">
        <v>251</v>
      </c>
      <c r="AA146" s="116" t="s">
        <v>251</v>
      </c>
      <c r="AB146" s="116" t="s">
        <v>252</v>
      </c>
      <c r="AC146" s="116" t="s">
        <v>260</v>
      </c>
      <c r="AD146" s="116" t="s">
        <v>261</v>
      </c>
      <c r="AE146" s="116" t="s">
        <v>262</v>
      </c>
      <c r="AF146" s="116" t="s">
        <v>83</v>
      </c>
      <c r="AG146" s="119" t="s">
        <v>83</v>
      </c>
      <c r="AH146" s="116" t="s">
        <v>83</v>
      </c>
      <c r="AI146" s="104"/>
      <c r="AJ146" s="104">
        <v>5</v>
      </c>
      <c r="AK146" s="104">
        <v>0</v>
      </c>
      <c r="AL146" s="104" t="s">
        <v>701</v>
      </c>
      <c r="AM146" s="100" t="s">
        <v>740</v>
      </c>
      <c r="AN146" s="99" t="s">
        <v>754</v>
      </c>
      <c r="AO146" s="99" t="s">
        <v>976</v>
      </c>
      <c r="AP146" s="206"/>
      <c r="AQ146" s="206" t="s">
        <v>1974</v>
      </c>
      <c r="AR146" s="206" t="s">
        <v>1035</v>
      </c>
      <c r="AS146" s="206" t="s">
        <v>1975</v>
      </c>
      <c r="AT146" s="206">
        <v>82370</v>
      </c>
      <c r="AU146" s="206"/>
      <c r="AV146" s="213" t="s">
        <v>1976</v>
      </c>
      <c r="AW146" s="213" t="s">
        <v>1977</v>
      </c>
      <c r="AX146" s="211" t="s">
        <v>1978</v>
      </c>
      <c r="AY146" s="213" t="s">
        <v>1979</v>
      </c>
      <c r="AZ146" s="213" t="s">
        <v>1980</v>
      </c>
    </row>
    <row r="147" spans="1:52" s="71" customFormat="1" ht="84">
      <c r="A147" s="84" t="s">
        <v>578</v>
      </c>
      <c r="B147" s="125" t="s">
        <v>577</v>
      </c>
      <c r="C147" s="126">
        <v>232</v>
      </c>
      <c r="D147" s="128" t="s">
        <v>577</v>
      </c>
      <c r="E147" s="126">
        <v>409</v>
      </c>
      <c r="F147" s="121">
        <v>1</v>
      </c>
      <c r="G147" s="121" t="s">
        <v>235</v>
      </c>
      <c r="H147" s="121">
        <v>82100</v>
      </c>
      <c r="I147" s="117" t="s">
        <v>236</v>
      </c>
      <c r="J147" s="117" t="s">
        <v>237</v>
      </c>
      <c r="K147" s="117" t="s">
        <v>238</v>
      </c>
      <c r="L147" s="122" t="s">
        <v>239</v>
      </c>
      <c r="M147" s="116" t="s">
        <v>240</v>
      </c>
      <c r="N147" s="115"/>
      <c r="O147" s="116" t="s">
        <v>241</v>
      </c>
      <c r="P147" s="116" t="s">
        <v>242</v>
      </c>
      <c r="Q147" s="117" t="s">
        <v>243</v>
      </c>
      <c r="R147" s="117" t="s">
        <v>244</v>
      </c>
      <c r="S147" s="117" t="s">
        <v>245</v>
      </c>
      <c r="T147" s="117" t="s">
        <v>246</v>
      </c>
      <c r="U147" s="126" t="s">
        <v>3285</v>
      </c>
      <c r="V147" s="129" t="s">
        <v>257</v>
      </c>
      <c r="W147" s="130" t="s">
        <v>258</v>
      </c>
      <c r="X147" s="130" t="s">
        <v>259</v>
      </c>
      <c r="Y147" s="116" t="s">
        <v>251</v>
      </c>
      <c r="Z147" s="116" t="s">
        <v>251</v>
      </c>
      <c r="AA147" s="116" t="s">
        <v>251</v>
      </c>
      <c r="AB147" s="116" t="s">
        <v>252</v>
      </c>
      <c r="AC147" s="116" t="s">
        <v>260</v>
      </c>
      <c r="AD147" s="116" t="s">
        <v>261</v>
      </c>
      <c r="AE147" s="116" t="s">
        <v>262</v>
      </c>
      <c r="AF147" s="116" t="s">
        <v>83</v>
      </c>
      <c r="AG147" s="119" t="s">
        <v>83</v>
      </c>
      <c r="AH147" s="116" t="s">
        <v>83</v>
      </c>
      <c r="AI147" s="104"/>
      <c r="AJ147" s="104">
        <v>5</v>
      </c>
      <c r="AK147" s="104">
        <v>0</v>
      </c>
      <c r="AL147" s="104" t="s">
        <v>698</v>
      </c>
      <c r="AM147" s="100" t="s">
        <v>740</v>
      </c>
      <c r="AN147" s="99" t="s">
        <v>977</v>
      </c>
      <c r="AO147" s="99" t="s">
        <v>978</v>
      </c>
      <c r="AP147" s="206" t="s">
        <v>1981</v>
      </c>
      <c r="AQ147" s="206" t="s">
        <v>1982</v>
      </c>
      <c r="AR147" s="206" t="s">
        <v>1035</v>
      </c>
      <c r="AS147" s="206" t="s">
        <v>1983</v>
      </c>
      <c r="AT147" s="206">
        <v>82100</v>
      </c>
      <c r="AU147" s="206"/>
      <c r="AV147" s="213" t="s">
        <v>1984</v>
      </c>
      <c r="AW147" s="213" t="s">
        <v>1984</v>
      </c>
      <c r="AX147" s="216" t="s">
        <v>1985</v>
      </c>
      <c r="AY147" s="213" t="s">
        <v>1986</v>
      </c>
      <c r="AZ147" s="213" t="s">
        <v>1987</v>
      </c>
    </row>
    <row r="148" spans="1:52" s="71" customFormat="1" ht="36">
      <c r="A148" s="84" t="s">
        <v>580</v>
      </c>
      <c r="B148" s="125" t="s">
        <v>579</v>
      </c>
      <c r="C148" s="126">
        <v>232</v>
      </c>
      <c r="D148" s="128" t="s">
        <v>579</v>
      </c>
      <c r="E148" s="126">
        <v>206</v>
      </c>
      <c r="F148" s="121">
        <v>1</v>
      </c>
      <c r="G148" s="121" t="s">
        <v>235</v>
      </c>
      <c r="H148" s="121">
        <v>82110</v>
      </c>
      <c r="I148" s="117" t="s">
        <v>236</v>
      </c>
      <c r="J148" s="117" t="s">
        <v>237</v>
      </c>
      <c r="K148" s="117" t="s">
        <v>238</v>
      </c>
      <c r="L148" s="122" t="s">
        <v>239</v>
      </c>
      <c r="M148" s="116" t="s">
        <v>240</v>
      </c>
      <c r="N148" s="115"/>
      <c r="O148" s="116" t="s">
        <v>241</v>
      </c>
      <c r="P148" s="116" t="s">
        <v>242</v>
      </c>
      <c r="Q148" s="117" t="s">
        <v>265</v>
      </c>
      <c r="R148" s="117" t="s">
        <v>266</v>
      </c>
      <c r="S148" s="117" t="s">
        <v>267</v>
      </c>
      <c r="T148" s="117" t="s">
        <v>268</v>
      </c>
      <c r="U148" s="126" t="s">
        <v>3285</v>
      </c>
      <c r="V148" s="129" t="s">
        <v>257</v>
      </c>
      <c r="W148" s="130" t="s">
        <v>258</v>
      </c>
      <c r="X148" s="130" t="s">
        <v>259</v>
      </c>
      <c r="Y148" s="116" t="s">
        <v>251</v>
      </c>
      <c r="Z148" s="116" t="s">
        <v>251</v>
      </c>
      <c r="AA148" s="116" t="s">
        <v>251</v>
      </c>
      <c r="AB148" s="116" t="s">
        <v>252</v>
      </c>
      <c r="AC148" s="116" t="s">
        <v>269</v>
      </c>
      <c r="AD148" s="116" t="s">
        <v>270</v>
      </c>
      <c r="AE148" s="116" t="s">
        <v>271</v>
      </c>
      <c r="AF148" s="116" t="s">
        <v>83</v>
      </c>
      <c r="AG148" s="119" t="s">
        <v>83</v>
      </c>
      <c r="AH148" s="116" t="s">
        <v>83</v>
      </c>
      <c r="AI148" s="104"/>
      <c r="AJ148" s="104">
        <v>5</v>
      </c>
      <c r="AK148" s="104">
        <v>5</v>
      </c>
      <c r="AL148" s="104" t="s">
        <v>700</v>
      </c>
      <c r="AM148" s="100" t="s">
        <v>740</v>
      </c>
      <c r="AN148" s="99" t="s">
        <v>967</v>
      </c>
      <c r="AO148" s="99" t="s">
        <v>979</v>
      </c>
      <c r="AP148" s="206" t="s">
        <v>1988</v>
      </c>
      <c r="AQ148" s="206" t="s">
        <v>1989</v>
      </c>
      <c r="AR148" s="206" t="s">
        <v>1241</v>
      </c>
      <c r="AS148" s="206" t="s">
        <v>1070</v>
      </c>
      <c r="AT148" s="206">
        <v>82110</v>
      </c>
      <c r="AU148" s="206"/>
      <c r="AV148" s="213" t="s">
        <v>1990</v>
      </c>
      <c r="AW148" s="213" t="s">
        <v>1991</v>
      </c>
      <c r="AX148" s="211" t="s">
        <v>1992</v>
      </c>
      <c r="AY148" s="213" t="s">
        <v>1993</v>
      </c>
      <c r="AZ148" s="213" t="s">
        <v>1994</v>
      </c>
    </row>
    <row r="149" spans="1:52" s="71" customFormat="1" ht="14.4">
      <c r="A149" s="84" t="s">
        <v>582</v>
      </c>
      <c r="B149" s="125" t="s">
        <v>581</v>
      </c>
      <c r="C149" s="126">
        <v>232</v>
      </c>
      <c r="D149" s="128" t="s">
        <v>581</v>
      </c>
      <c r="E149" s="126">
        <v>1887</v>
      </c>
      <c r="F149" s="121">
        <v>1</v>
      </c>
      <c r="G149" s="121" t="s">
        <v>235</v>
      </c>
      <c r="H149" s="121">
        <v>82140</v>
      </c>
      <c r="I149" s="117" t="s">
        <v>236</v>
      </c>
      <c r="J149" s="117" t="s">
        <v>237</v>
      </c>
      <c r="K149" s="117" t="s">
        <v>238</v>
      </c>
      <c r="L149" s="122" t="s">
        <v>239</v>
      </c>
      <c r="M149" s="116" t="s">
        <v>240</v>
      </c>
      <c r="N149" s="115"/>
      <c r="O149" s="116" t="s">
        <v>241</v>
      </c>
      <c r="P149" s="116" t="s">
        <v>242</v>
      </c>
      <c r="Q149" s="117" t="s">
        <v>282</v>
      </c>
      <c r="R149" s="115"/>
      <c r="S149" s="115"/>
      <c r="T149" s="135" t="s">
        <v>283</v>
      </c>
      <c r="U149" s="126" t="s">
        <v>3285</v>
      </c>
      <c r="V149" s="129" t="s">
        <v>257</v>
      </c>
      <c r="W149" s="130" t="s">
        <v>258</v>
      </c>
      <c r="X149" s="130" t="s">
        <v>259</v>
      </c>
      <c r="Y149" s="116" t="s">
        <v>251</v>
      </c>
      <c r="Z149" s="116" t="s">
        <v>251</v>
      </c>
      <c r="AA149" s="116" t="s">
        <v>251</v>
      </c>
      <c r="AB149" s="116" t="s">
        <v>252</v>
      </c>
      <c r="AC149" s="116" t="s">
        <v>12</v>
      </c>
      <c r="AD149" s="116" t="s">
        <v>253</v>
      </c>
      <c r="AE149" s="116" t="s">
        <v>254</v>
      </c>
      <c r="AF149" s="116" t="s">
        <v>83</v>
      </c>
      <c r="AG149" s="119" t="s">
        <v>83</v>
      </c>
      <c r="AH149" s="116" t="s">
        <v>83</v>
      </c>
      <c r="AI149" s="104"/>
      <c r="AJ149" s="104">
        <v>5</v>
      </c>
      <c r="AK149" s="104">
        <v>15</v>
      </c>
      <c r="AL149" s="104" t="s">
        <v>697</v>
      </c>
      <c r="AM149" s="100" t="s">
        <v>740</v>
      </c>
      <c r="AN149" s="99" t="s">
        <v>820</v>
      </c>
      <c r="AO149" s="99" t="s">
        <v>981</v>
      </c>
      <c r="AP149" s="211" t="s">
        <v>1995</v>
      </c>
      <c r="AQ149" s="206" t="s">
        <v>1996</v>
      </c>
      <c r="AR149" s="206" t="s">
        <v>1035</v>
      </c>
      <c r="AS149" s="206" t="s">
        <v>1997</v>
      </c>
      <c r="AT149" s="206">
        <v>82140</v>
      </c>
      <c r="AU149" s="206"/>
      <c r="AV149" s="213" t="s">
        <v>1998</v>
      </c>
      <c r="AW149" s="213" t="s">
        <v>1999</v>
      </c>
      <c r="AX149" s="226" t="s">
        <v>2000</v>
      </c>
      <c r="AY149" s="213"/>
      <c r="AZ149" s="213"/>
    </row>
    <row r="150" spans="1:52" s="71" customFormat="1" ht="36">
      <c r="A150" s="83" t="s">
        <v>584</v>
      </c>
      <c r="B150" s="194" t="s">
        <v>583</v>
      </c>
      <c r="C150" s="136">
        <v>232</v>
      </c>
      <c r="D150" s="195" t="s">
        <v>583</v>
      </c>
      <c r="E150" s="136">
        <v>139</v>
      </c>
      <c r="F150" s="118">
        <v>1</v>
      </c>
      <c r="G150" s="118" t="s">
        <v>235</v>
      </c>
      <c r="H150" s="118">
        <v>82210</v>
      </c>
      <c r="I150" s="117" t="s">
        <v>236</v>
      </c>
      <c r="J150" s="117" t="s">
        <v>237</v>
      </c>
      <c r="K150" s="117" t="s">
        <v>238</v>
      </c>
      <c r="L150" s="117" t="s">
        <v>239</v>
      </c>
      <c r="M150" s="117" t="s">
        <v>240</v>
      </c>
      <c r="N150" s="115"/>
      <c r="O150" s="116" t="s">
        <v>241</v>
      </c>
      <c r="P150" s="116" t="s">
        <v>242</v>
      </c>
      <c r="Q150" s="117" t="s">
        <v>243</v>
      </c>
      <c r="R150" s="117" t="s">
        <v>244</v>
      </c>
      <c r="S150" s="117" t="s">
        <v>245</v>
      </c>
      <c r="T150" s="117" t="s">
        <v>246</v>
      </c>
      <c r="U150" s="126" t="s">
        <v>3285</v>
      </c>
      <c r="V150" s="129" t="s">
        <v>257</v>
      </c>
      <c r="W150" s="130" t="s">
        <v>258</v>
      </c>
      <c r="X150" s="130" t="s">
        <v>259</v>
      </c>
      <c r="Y150" s="116" t="s">
        <v>251</v>
      </c>
      <c r="Z150" s="116" t="s">
        <v>251</v>
      </c>
      <c r="AA150" s="116" t="s">
        <v>251</v>
      </c>
      <c r="AB150" s="116" t="s">
        <v>252</v>
      </c>
      <c r="AC150" s="116" t="s">
        <v>260</v>
      </c>
      <c r="AD150" s="116" t="s">
        <v>261</v>
      </c>
      <c r="AE150" s="116" t="s">
        <v>262</v>
      </c>
      <c r="AF150" s="116" t="s">
        <v>83</v>
      </c>
      <c r="AG150" s="119" t="s">
        <v>83</v>
      </c>
      <c r="AH150" s="116" t="s">
        <v>83</v>
      </c>
      <c r="AI150" s="104"/>
      <c r="AJ150" s="104">
        <v>5</v>
      </c>
      <c r="AK150" s="104">
        <v>0</v>
      </c>
      <c r="AL150" s="104" t="s">
        <v>698</v>
      </c>
      <c r="AM150" s="100" t="s">
        <v>740</v>
      </c>
      <c r="AN150" s="99" t="s">
        <v>982</v>
      </c>
      <c r="AO150" s="99" t="s">
        <v>983</v>
      </c>
      <c r="AP150" s="206" t="s">
        <v>2001</v>
      </c>
      <c r="AQ150" s="206" t="s">
        <v>2002</v>
      </c>
      <c r="AR150" s="206" t="s">
        <v>1035</v>
      </c>
      <c r="AS150" s="206" t="s">
        <v>1050</v>
      </c>
      <c r="AT150" s="206">
        <v>82210</v>
      </c>
      <c r="AU150" s="206"/>
      <c r="AV150" s="213" t="s">
        <v>2003</v>
      </c>
      <c r="AW150" s="213" t="s">
        <v>2003</v>
      </c>
      <c r="AX150" s="211" t="s">
        <v>2004</v>
      </c>
      <c r="AY150" s="213" t="s">
        <v>2005</v>
      </c>
      <c r="AZ150" s="213" t="s">
        <v>2006</v>
      </c>
    </row>
    <row r="151" spans="1:52" s="71" customFormat="1" ht="14.4">
      <c r="A151" s="84" t="s">
        <v>586</v>
      </c>
      <c r="B151" s="125" t="s">
        <v>585</v>
      </c>
      <c r="C151" s="126">
        <v>232</v>
      </c>
      <c r="D151" s="128" t="s">
        <v>585</v>
      </c>
      <c r="E151" s="126">
        <v>136</v>
      </c>
      <c r="F151" s="121">
        <v>1</v>
      </c>
      <c r="G151" s="121" t="s">
        <v>235</v>
      </c>
      <c r="H151" s="121">
        <v>82340</v>
      </c>
      <c r="I151" s="117" t="s">
        <v>236</v>
      </c>
      <c r="J151" s="117" t="s">
        <v>237</v>
      </c>
      <c r="K151" s="117" t="s">
        <v>238</v>
      </c>
      <c r="L151" s="122" t="s">
        <v>239</v>
      </c>
      <c r="M151" s="116" t="s">
        <v>240</v>
      </c>
      <c r="N151" s="115"/>
      <c r="O151" s="117" t="s">
        <v>241</v>
      </c>
      <c r="P151" s="117" t="s">
        <v>242</v>
      </c>
      <c r="Q151" s="117" t="s">
        <v>265</v>
      </c>
      <c r="R151" s="117" t="s">
        <v>266</v>
      </c>
      <c r="S151" s="117" t="s">
        <v>267</v>
      </c>
      <c r="T151" s="117" t="s">
        <v>268</v>
      </c>
      <c r="U151" s="126" t="s">
        <v>3285</v>
      </c>
      <c r="V151" s="129" t="s">
        <v>257</v>
      </c>
      <c r="W151" s="196" t="s">
        <v>258</v>
      </c>
      <c r="X151" s="196" t="s">
        <v>259</v>
      </c>
      <c r="Y151" s="116" t="s">
        <v>251</v>
      </c>
      <c r="Z151" s="116" t="s">
        <v>251</v>
      </c>
      <c r="AA151" s="116" t="s">
        <v>251</v>
      </c>
      <c r="AB151" s="116" t="s">
        <v>252</v>
      </c>
      <c r="AC151" s="116" t="s">
        <v>269</v>
      </c>
      <c r="AD151" s="116" t="s">
        <v>270</v>
      </c>
      <c r="AE151" s="116" t="s">
        <v>271</v>
      </c>
      <c r="AF151" s="116" t="s">
        <v>83</v>
      </c>
      <c r="AG151" s="119" t="s">
        <v>83</v>
      </c>
      <c r="AH151" s="116" t="s">
        <v>83</v>
      </c>
      <c r="AI151" s="104"/>
      <c r="AJ151" s="104">
        <v>5</v>
      </c>
      <c r="AK151" s="104">
        <v>0</v>
      </c>
      <c r="AL151" s="104" t="s">
        <v>698</v>
      </c>
      <c r="AM151" s="100" t="s">
        <v>740</v>
      </c>
      <c r="AN151" s="99" t="s">
        <v>984</v>
      </c>
      <c r="AO151" s="99" t="s">
        <v>985</v>
      </c>
      <c r="AP151" s="206" t="s">
        <v>2007</v>
      </c>
      <c r="AQ151" s="206" t="s">
        <v>2008</v>
      </c>
      <c r="AR151" s="206" t="s">
        <v>1035</v>
      </c>
      <c r="AS151" s="206" t="s">
        <v>1250</v>
      </c>
      <c r="AT151" s="206">
        <v>82340</v>
      </c>
      <c r="AU151" s="206"/>
      <c r="AV151" s="213" t="s">
        <v>2009</v>
      </c>
      <c r="AW151" s="213" t="s">
        <v>2009</v>
      </c>
      <c r="AX151" s="211" t="s">
        <v>2010</v>
      </c>
      <c r="AY151" s="213" t="s">
        <v>2011</v>
      </c>
      <c r="AZ151" s="213" t="s">
        <v>2012</v>
      </c>
    </row>
    <row r="152" spans="1:52" s="71" customFormat="1" ht="60">
      <c r="A152" s="84" t="s">
        <v>588</v>
      </c>
      <c r="B152" s="125" t="s">
        <v>587</v>
      </c>
      <c r="C152" s="126">
        <v>232</v>
      </c>
      <c r="D152" s="128" t="s">
        <v>587</v>
      </c>
      <c r="E152" s="126">
        <v>379</v>
      </c>
      <c r="F152" s="121">
        <v>1</v>
      </c>
      <c r="G152" s="121" t="s">
        <v>235</v>
      </c>
      <c r="H152" s="121">
        <v>82300</v>
      </c>
      <c r="I152" s="117" t="s">
        <v>236</v>
      </c>
      <c r="J152" s="117" t="s">
        <v>237</v>
      </c>
      <c r="K152" s="117" t="s">
        <v>238</v>
      </c>
      <c r="L152" s="122" t="s">
        <v>239</v>
      </c>
      <c r="M152" s="116" t="s">
        <v>240</v>
      </c>
      <c r="N152" s="115"/>
      <c r="O152" s="116" t="s">
        <v>241</v>
      </c>
      <c r="P152" s="116" t="s">
        <v>242</v>
      </c>
      <c r="Q152" s="117" t="s">
        <v>282</v>
      </c>
      <c r="R152" s="115"/>
      <c r="S152" s="115"/>
      <c r="T152" s="135" t="s">
        <v>283</v>
      </c>
      <c r="U152" s="126" t="s">
        <v>247</v>
      </c>
      <c r="V152" s="137" t="s">
        <v>248</v>
      </c>
      <c r="W152" s="130" t="s">
        <v>249</v>
      </c>
      <c r="X152" s="130" t="s">
        <v>250</v>
      </c>
      <c r="Y152" s="116" t="s">
        <v>251</v>
      </c>
      <c r="Z152" s="116" t="s">
        <v>251</v>
      </c>
      <c r="AA152" s="116" t="s">
        <v>251</v>
      </c>
      <c r="AB152" s="116" t="s">
        <v>252</v>
      </c>
      <c r="AC152" s="116" t="s">
        <v>12</v>
      </c>
      <c r="AD152" s="116" t="s">
        <v>253</v>
      </c>
      <c r="AE152" s="116" t="s">
        <v>254</v>
      </c>
      <c r="AF152" s="116" t="s">
        <v>83</v>
      </c>
      <c r="AG152" s="119" t="s">
        <v>83</v>
      </c>
      <c r="AH152" s="116" t="s">
        <v>83</v>
      </c>
      <c r="AI152" s="104"/>
      <c r="AJ152" s="104">
        <v>5</v>
      </c>
      <c r="AK152" s="104">
        <v>5</v>
      </c>
      <c r="AL152" s="104" t="s">
        <v>697</v>
      </c>
      <c r="AM152" s="100" t="s">
        <v>740</v>
      </c>
      <c r="AN152" s="99" t="s">
        <v>761</v>
      </c>
      <c r="AO152" s="99" t="s">
        <v>986</v>
      </c>
      <c r="AP152" s="206" t="s">
        <v>2013</v>
      </c>
      <c r="AQ152" s="206" t="s">
        <v>2014</v>
      </c>
      <c r="AR152" s="206" t="s">
        <v>1035</v>
      </c>
      <c r="AS152" s="206" t="s">
        <v>1050</v>
      </c>
      <c r="AT152" s="206">
        <v>82300</v>
      </c>
      <c r="AU152" s="206"/>
      <c r="AV152" s="213" t="s">
        <v>2015</v>
      </c>
      <c r="AW152" s="213" t="s">
        <v>2015</v>
      </c>
      <c r="AX152" s="211" t="s">
        <v>2016</v>
      </c>
      <c r="AY152" s="213" t="s">
        <v>2017</v>
      </c>
      <c r="AZ152" s="213" t="s">
        <v>2018</v>
      </c>
    </row>
    <row r="153" spans="1:52" s="71" customFormat="1" ht="48">
      <c r="A153" s="84" t="s">
        <v>590</v>
      </c>
      <c r="B153" s="125" t="s">
        <v>589</v>
      </c>
      <c r="C153" s="126">
        <v>232</v>
      </c>
      <c r="D153" s="128" t="s">
        <v>589</v>
      </c>
      <c r="E153" s="126">
        <v>225</v>
      </c>
      <c r="F153" s="121">
        <v>1</v>
      </c>
      <c r="G153" s="121" t="s">
        <v>235</v>
      </c>
      <c r="H153" s="121">
        <v>82400</v>
      </c>
      <c r="I153" s="117" t="s">
        <v>236</v>
      </c>
      <c r="J153" s="117" t="s">
        <v>237</v>
      </c>
      <c r="K153" s="117" t="s">
        <v>238</v>
      </c>
      <c r="L153" s="122" t="s">
        <v>239</v>
      </c>
      <c r="M153" s="116" t="s">
        <v>240</v>
      </c>
      <c r="N153" s="115"/>
      <c r="O153" s="116" t="s">
        <v>241</v>
      </c>
      <c r="P153" s="116" t="s">
        <v>242</v>
      </c>
      <c r="Q153" s="117" t="s">
        <v>243</v>
      </c>
      <c r="R153" s="117" t="s">
        <v>244</v>
      </c>
      <c r="S153" s="117" t="s">
        <v>245</v>
      </c>
      <c r="T153" s="117" t="s">
        <v>246</v>
      </c>
      <c r="U153" s="126" t="s">
        <v>3285</v>
      </c>
      <c r="V153" s="129" t="s">
        <v>257</v>
      </c>
      <c r="W153" s="130" t="s">
        <v>258</v>
      </c>
      <c r="X153" s="130" t="s">
        <v>259</v>
      </c>
      <c r="Y153" s="116" t="s">
        <v>251</v>
      </c>
      <c r="Z153" s="116" t="s">
        <v>251</v>
      </c>
      <c r="AA153" s="116" t="s">
        <v>251</v>
      </c>
      <c r="AB153" s="116" t="s">
        <v>252</v>
      </c>
      <c r="AC153" s="116" t="s">
        <v>260</v>
      </c>
      <c r="AD153" s="116" t="s">
        <v>261</v>
      </c>
      <c r="AE153" s="116" t="s">
        <v>262</v>
      </c>
      <c r="AF153" s="116" t="s">
        <v>83</v>
      </c>
      <c r="AG153" s="119" t="s">
        <v>83</v>
      </c>
      <c r="AH153" s="116" t="s">
        <v>83</v>
      </c>
      <c r="AI153" s="104"/>
      <c r="AJ153" s="104">
        <v>5</v>
      </c>
      <c r="AK153" s="104">
        <v>5</v>
      </c>
      <c r="AL153" s="104" t="s">
        <v>700</v>
      </c>
      <c r="AM153" s="100" t="s">
        <v>740</v>
      </c>
      <c r="AN153" s="99" t="s">
        <v>987</v>
      </c>
      <c r="AO153" s="99" t="s">
        <v>988</v>
      </c>
      <c r="AP153" s="206" t="s">
        <v>2019</v>
      </c>
      <c r="AQ153" s="206" t="s">
        <v>2020</v>
      </c>
      <c r="AR153" s="206" t="s">
        <v>1035</v>
      </c>
      <c r="AS153" s="206" t="s">
        <v>1050</v>
      </c>
      <c r="AT153" s="206">
        <v>82400</v>
      </c>
      <c r="AU153" s="206"/>
      <c r="AV153" s="213" t="s">
        <v>2021</v>
      </c>
      <c r="AW153" s="213" t="s">
        <v>2021</v>
      </c>
      <c r="AX153" s="211" t="s">
        <v>2022</v>
      </c>
      <c r="AY153" s="213" t="s">
        <v>2023</v>
      </c>
      <c r="AZ153" s="213" t="s">
        <v>2024</v>
      </c>
    </row>
    <row r="154" spans="1:52" s="71" customFormat="1" ht="24">
      <c r="A154" s="84" t="s">
        <v>594</v>
      </c>
      <c r="B154" s="125" t="s">
        <v>593</v>
      </c>
      <c r="C154" s="126">
        <v>232</v>
      </c>
      <c r="D154" s="128" t="s">
        <v>593</v>
      </c>
      <c r="E154" s="126">
        <v>2556</v>
      </c>
      <c r="F154" s="121">
        <v>1</v>
      </c>
      <c r="G154" s="121" t="s">
        <v>235</v>
      </c>
      <c r="H154" s="121">
        <v>82410</v>
      </c>
      <c r="I154" s="117" t="s">
        <v>236</v>
      </c>
      <c r="J154" s="117" t="s">
        <v>237</v>
      </c>
      <c r="K154" s="117" t="s">
        <v>238</v>
      </c>
      <c r="L154" s="122" t="s">
        <v>239</v>
      </c>
      <c r="M154" s="116" t="s">
        <v>240</v>
      </c>
      <c r="N154" s="115"/>
      <c r="O154" s="116" t="s">
        <v>241</v>
      </c>
      <c r="P154" s="116" t="s">
        <v>242</v>
      </c>
      <c r="Q154" s="117" t="s">
        <v>282</v>
      </c>
      <c r="R154" s="115"/>
      <c r="S154" s="115"/>
      <c r="T154" s="135" t="s">
        <v>283</v>
      </c>
      <c r="U154" s="126" t="s">
        <v>247</v>
      </c>
      <c r="V154" s="137" t="s">
        <v>248</v>
      </c>
      <c r="W154" s="130" t="s">
        <v>249</v>
      </c>
      <c r="X154" s="130" t="s">
        <v>250</v>
      </c>
      <c r="Y154" s="116" t="s">
        <v>251</v>
      </c>
      <c r="Z154" s="116" t="s">
        <v>251</v>
      </c>
      <c r="AA154" s="116" t="s">
        <v>251</v>
      </c>
      <c r="AB154" s="116" t="s">
        <v>252</v>
      </c>
      <c r="AC154" s="116" t="s">
        <v>12</v>
      </c>
      <c r="AD154" s="116" t="s">
        <v>253</v>
      </c>
      <c r="AE154" s="116" t="s">
        <v>254</v>
      </c>
      <c r="AF154" s="116" t="s">
        <v>83</v>
      </c>
      <c r="AG154" s="119" t="s">
        <v>83</v>
      </c>
      <c r="AH154" s="116" t="s">
        <v>83</v>
      </c>
      <c r="AI154" s="104"/>
      <c r="AJ154" s="104">
        <v>5</v>
      </c>
      <c r="AK154" s="104">
        <v>0</v>
      </c>
      <c r="AL154" s="104" t="s">
        <v>701</v>
      </c>
      <c r="AM154" s="100" t="s">
        <v>740</v>
      </c>
      <c r="AN154" s="99" t="s">
        <v>989</v>
      </c>
      <c r="AO154" s="99" t="s">
        <v>990</v>
      </c>
      <c r="AP154" s="206" t="s">
        <v>2025</v>
      </c>
      <c r="AQ154" s="206" t="s">
        <v>2026</v>
      </c>
      <c r="AR154" s="206" t="s">
        <v>1035</v>
      </c>
      <c r="AS154" s="206" t="s">
        <v>2027</v>
      </c>
      <c r="AT154" s="206">
        <v>82410</v>
      </c>
      <c r="AU154" s="206"/>
      <c r="AV154" s="213" t="s">
        <v>2028</v>
      </c>
      <c r="AW154" s="213" t="s">
        <v>2029</v>
      </c>
      <c r="AX154" s="211" t="s">
        <v>2030</v>
      </c>
      <c r="AY154" s="213" t="s">
        <v>2031</v>
      </c>
      <c r="AZ154" s="213" t="s">
        <v>2032</v>
      </c>
    </row>
    <row r="155" spans="1:52" s="71" customFormat="1" ht="48">
      <c r="A155" s="84" t="s">
        <v>596</v>
      </c>
      <c r="B155" s="125" t="s">
        <v>595</v>
      </c>
      <c r="C155" s="126">
        <v>232</v>
      </c>
      <c r="D155" s="128" t="s">
        <v>595</v>
      </c>
      <c r="E155" s="126">
        <v>133</v>
      </c>
      <c r="F155" s="121">
        <v>1</v>
      </c>
      <c r="G155" s="121" t="s">
        <v>235</v>
      </c>
      <c r="H155" s="121">
        <v>82240</v>
      </c>
      <c r="I155" s="117" t="s">
        <v>236</v>
      </c>
      <c r="J155" s="117" t="s">
        <v>237</v>
      </c>
      <c r="K155" s="117" t="s">
        <v>238</v>
      </c>
      <c r="L155" s="122" t="s">
        <v>239</v>
      </c>
      <c r="M155" s="116" t="s">
        <v>240</v>
      </c>
      <c r="N155" s="115"/>
      <c r="O155" s="116" t="s">
        <v>241</v>
      </c>
      <c r="P155" s="116" t="s">
        <v>242</v>
      </c>
      <c r="Q155" s="117" t="s">
        <v>282</v>
      </c>
      <c r="R155" s="115"/>
      <c r="S155" s="115"/>
      <c r="T155" s="135" t="s">
        <v>283</v>
      </c>
      <c r="U155" s="126" t="s">
        <v>3285</v>
      </c>
      <c r="V155" s="129" t="s">
        <v>257</v>
      </c>
      <c r="W155" s="130" t="s">
        <v>258</v>
      </c>
      <c r="X155" s="130" t="s">
        <v>259</v>
      </c>
      <c r="Y155" s="116" t="s">
        <v>251</v>
      </c>
      <c r="Z155" s="116" t="s">
        <v>251</v>
      </c>
      <c r="AA155" s="116" t="s">
        <v>251</v>
      </c>
      <c r="AB155" s="116" t="s">
        <v>252</v>
      </c>
      <c r="AC155" s="116" t="s">
        <v>12</v>
      </c>
      <c r="AD155" s="116" t="s">
        <v>253</v>
      </c>
      <c r="AE155" s="116" t="s">
        <v>254</v>
      </c>
      <c r="AF155" s="116" t="s">
        <v>83</v>
      </c>
      <c r="AG155" s="119" t="s">
        <v>83</v>
      </c>
      <c r="AH155" s="116" t="s">
        <v>83</v>
      </c>
      <c r="AI155" s="104"/>
      <c r="AJ155" s="104">
        <v>5</v>
      </c>
      <c r="AK155" s="104">
        <v>10</v>
      </c>
      <c r="AL155" s="104" t="s">
        <v>697</v>
      </c>
      <c r="AM155" s="100" t="s">
        <v>740</v>
      </c>
      <c r="AN155" s="99" t="s">
        <v>932</v>
      </c>
      <c r="AO155" s="99" t="s">
        <v>991</v>
      </c>
      <c r="AP155" s="206" t="s">
        <v>2033</v>
      </c>
      <c r="AQ155" s="206" t="s">
        <v>2034</v>
      </c>
      <c r="AR155" s="206" t="s">
        <v>1035</v>
      </c>
      <c r="AS155" s="206" t="s">
        <v>2035</v>
      </c>
      <c r="AT155" s="206">
        <v>82240</v>
      </c>
      <c r="AU155" s="206"/>
      <c r="AV155" s="213" t="s">
        <v>2036</v>
      </c>
      <c r="AW155" s="213" t="s">
        <v>2037</v>
      </c>
      <c r="AX155" s="211" t="s">
        <v>2038</v>
      </c>
      <c r="AY155" s="213" t="s">
        <v>2039</v>
      </c>
      <c r="AZ155" s="213" t="s">
        <v>2040</v>
      </c>
    </row>
    <row r="156" spans="1:52" s="71" customFormat="1" ht="36">
      <c r="A156" s="84" t="s">
        <v>598</v>
      </c>
      <c r="B156" s="125" t="s">
        <v>597</v>
      </c>
      <c r="C156" s="126">
        <v>232</v>
      </c>
      <c r="D156" s="128" t="s">
        <v>597</v>
      </c>
      <c r="E156" s="126">
        <v>67</v>
      </c>
      <c r="F156" s="121">
        <v>1</v>
      </c>
      <c r="G156" s="121" t="s">
        <v>235</v>
      </c>
      <c r="H156" s="121">
        <v>82120</v>
      </c>
      <c r="I156" s="117" t="s">
        <v>236</v>
      </c>
      <c r="J156" s="117" t="s">
        <v>237</v>
      </c>
      <c r="K156" s="117" t="s">
        <v>238</v>
      </c>
      <c r="L156" s="122" t="s">
        <v>239</v>
      </c>
      <c r="M156" s="116" t="s">
        <v>240</v>
      </c>
      <c r="N156" s="115"/>
      <c r="O156" s="116" t="s">
        <v>241</v>
      </c>
      <c r="P156" s="116" t="s">
        <v>242</v>
      </c>
      <c r="Q156" s="117" t="s">
        <v>243</v>
      </c>
      <c r="R156" s="117" t="s">
        <v>244</v>
      </c>
      <c r="S156" s="117" t="s">
        <v>245</v>
      </c>
      <c r="T156" s="117" t="s">
        <v>246</v>
      </c>
      <c r="U156" s="126" t="s">
        <v>3285</v>
      </c>
      <c r="V156" s="129" t="s">
        <v>257</v>
      </c>
      <c r="W156" s="130" t="s">
        <v>258</v>
      </c>
      <c r="X156" s="130" t="s">
        <v>259</v>
      </c>
      <c r="Y156" s="116" t="s">
        <v>251</v>
      </c>
      <c r="Z156" s="116" t="s">
        <v>251</v>
      </c>
      <c r="AA156" s="116" t="s">
        <v>251</v>
      </c>
      <c r="AB156" s="116" t="s">
        <v>252</v>
      </c>
      <c r="AC156" s="116" t="s">
        <v>260</v>
      </c>
      <c r="AD156" s="116" t="s">
        <v>261</v>
      </c>
      <c r="AE156" s="116" t="s">
        <v>262</v>
      </c>
      <c r="AF156" s="116" t="s">
        <v>83</v>
      </c>
      <c r="AG156" s="119" t="s">
        <v>83</v>
      </c>
      <c r="AH156" s="116" t="s">
        <v>83</v>
      </c>
      <c r="AI156" s="104"/>
      <c r="AJ156" s="104">
        <v>5</v>
      </c>
      <c r="AK156" s="104">
        <v>0</v>
      </c>
      <c r="AL156" s="104" t="s">
        <v>698</v>
      </c>
      <c r="AM156" s="100" t="s">
        <v>743</v>
      </c>
      <c r="AN156" s="99" t="s">
        <v>992</v>
      </c>
      <c r="AO156" s="99" t="s">
        <v>830</v>
      </c>
      <c r="AP156" s="206" t="s">
        <v>2041</v>
      </c>
      <c r="AQ156" s="206" t="s">
        <v>2042</v>
      </c>
      <c r="AR156" s="206" t="s">
        <v>1035</v>
      </c>
      <c r="AS156" s="206" t="s">
        <v>1941</v>
      </c>
      <c r="AT156" s="206">
        <v>82120</v>
      </c>
      <c r="AU156" s="206"/>
      <c r="AV156" s="213" t="s">
        <v>2043</v>
      </c>
      <c r="AW156" s="213" t="s">
        <v>2043</v>
      </c>
      <c r="AX156" s="211" t="s">
        <v>2044</v>
      </c>
      <c r="AY156" s="213" t="s">
        <v>2045</v>
      </c>
      <c r="AZ156" s="213" t="s">
        <v>2046</v>
      </c>
    </row>
    <row r="157" spans="1:52" s="71" customFormat="1" ht="72">
      <c r="A157" s="202" t="s">
        <v>592</v>
      </c>
      <c r="B157" s="125" t="s">
        <v>591</v>
      </c>
      <c r="C157" s="126">
        <v>232</v>
      </c>
      <c r="D157" s="128" t="s">
        <v>591</v>
      </c>
      <c r="E157" s="126">
        <v>101</v>
      </c>
      <c r="F157" s="121">
        <v>1</v>
      </c>
      <c r="G157" s="121" t="s">
        <v>235</v>
      </c>
      <c r="H157" s="121">
        <v>82110</v>
      </c>
      <c r="I157" s="117" t="s">
        <v>236</v>
      </c>
      <c r="J157" s="117" t="s">
        <v>237</v>
      </c>
      <c r="K157" s="117" t="s">
        <v>238</v>
      </c>
      <c r="L157" s="122" t="s">
        <v>239</v>
      </c>
      <c r="M157" s="116" t="s">
        <v>240</v>
      </c>
      <c r="N157" s="115"/>
      <c r="O157" s="116" t="s">
        <v>241</v>
      </c>
      <c r="P157" s="116" t="s">
        <v>242</v>
      </c>
      <c r="Q157" s="117" t="s">
        <v>243</v>
      </c>
      <c r="R157" s="117" t="s">
        <v>244</v>
      </c>
      <c r="S157" s="117" t="s">
        <v>245</v>
      </c>
      <c r="T157" s="117" t="s">
        <v>246</v>
      </c>
      <c r="U157" s="126" t="s">
        <v>3285</v>
      </c>
      <c r="V157" s="129" t="s">
        <v>257</v>
      </c>
      <c r="W157" s="130" t="s">
        <v>258</v>
      </c>
      <c r="X157" s="130" t="s">
        <v>259</v>
      </c>
      <c r="Y157" s="116" t="s">
        <v>251</v>
      </c>
      <c r="Z157" s="116" t="s">
        <v>251</v>
      </c>
      <c r="AA157" s="116" t="s">
        <v>251</v>
      </c>
      <c r="AB157" s="116" t="s">
        <v>252</v>
      </c>
      <c r="AC157" s="116" t="s">
        <v>260</v>
      </c>
      <c r="AD157" s="116" t="s">
        <v>261</v>
      </c>
      <c r="AE157" s="116" t="s">
        <v>262</v>
      </c>
      <c r="AF157" s="116" t="s">
        <v>83</v>
      </c>
      <c r="AG157" s="119" t="s">
        <v>83</v>
      </c>
      <c r="AH157" s="116" t="s">
        <v>83</v>
      </c>
      <c r="AI157" s="104"/>
      <c r="AJ157" s="104">
        <v>5</v>
      </c>
      <c r="AK157" s="104">
        <v>10</v>
      </c>
      <c r="AL157" s="104" t="s">
        <v>700</v>
      </c>
      <c r="AM157" s="100" t="s">
        <v>740</v>
      </c>
      <c r="AN157" s="99" t="s">
        <v>847</v>
      </c>
      <c r="AO157" s="99" t="s">
        <v>993</v>
      </c>
      <c r="AP157" s="206" t="s">
        <v>2047</v>
      </c>
      <c r="AQ157" s="206" t="s">
        <v>2048</v>
      </c>
      <c r="AR157" s="206" t="s">
        <v>1035</v>
      </c>
      <c r="AS157" s="206" t="s">
        <v>1153</v>
      </c>
      <c r="AT157" s="206">
        <v>82340</v>
      </c>
      <c r="AU157" s="206"/>
      <c r="AV157" s="213" t="s">
        <v>2049</v>
      </c>
      <c r="AW157" s="213" t="s">
        <v>2050</v>
      </c>
      <c r="AX157" s="211" t="s">
        <v>2051</v>
      </c>
      <c r="AY157" s="213" t="s">
        <v>2052</v>
      </c>
      <c r="AZ157" s="213" t="s">
        <v>2053</v>
      </c>
    </row>
    <row r="158" spans="1:52" s="71" customFormat="1" ht="60">
      <c r="A158" s="84" t="s">
        <v>600</v>
      </c>
      <c r="B158" s="125" t="s">
        <v>599</v>
      </c>
      <c r="C158" s="126">
        <v>232</v>
      </c>
      <c r="D158" s="128" t="s">
        <v>599</v>
      </c>
      <c r="E158" s="126">
        <v>408</v>
      </c>
      <c r="F158" s="121">
        <v>1</v>
      </c>
      <c r="G158" s="121" t="s">
        <v>235</v>
      </c>
      <c r="H158" s="121">
        <v>82340</v>
      </c>
      <c r="I158" s="117" t="s">
        <v>236</v>
      </c>
      <c r="J158" s="117" t="s">
        <v>237</v>
      </c>
      <c r="K158" s="117" t="s">
        <v>238</v>
      </c>
      <c r="L158" s="122" t="s">
        <v>239</v>
      </c>
      <c r="M158" s="116" t="s">
        <v>240</v>
      </c>
      <c r="N158" s="115"/>
      <c r="O158" s="116" t="s">
        <v>241</v>
      </c>
      <c r="P158" s="116" t="s">
        <v>242</v>
      </c>
      <c r="Q158" s="117" t="s">
        <v>265</v>
      </c>
      <c r="R158" s="117" t="s">
        <v>266</v>
      </c>
      <c r="S158" s="117" t="s">
        <v>267</v>
      </c>
      <c r="T158" s="117" t="s">
        <v>268</v>
      </c>
      <c r="U158" s="126" t="s">
        <v>3285</v>
      </c>
      <c r="V158" s="129" t="s">
        <v>257</v>
      </c>
      <c r="W158" s="130" t="s">
        <v>258</v>
      </c>
      <c r="X158" s="130" t="s">
        <v>259</v>
      </c>
      <c r="Y158" s="116" t="s">
        <v>251</v>
      </c>
      <c r="Z158" s="116" t="s">
        <v>251</v>
      </c>
      <c r="AA158" s="116" t="s">
        <v>251</v>
      </c>
      <c r="AB158" s="116" t="s">
        <v>252</v>
      </c>
      <c r="AC158" s="116" t="s">
        <v>269</v>
      </c>
      <c r="AD158" s="116" t="s">
        <v>270</v>
      </c>
      <c r="AE158" s="116" t="s">
        <v>271</v>
      </c>
      <c r="AF158" s="116" t="s">
        <v>83</v>
      </c>
      <c r="AG158" s="119" t="s">
        <v>83</v>
      </c>
      <c r="AH158" s="116" t="s">
        <v>83</v>
      </c>
      <c r="AI158" s="104"/>
      <c r="AJ158" s="104">
        <v>5</v>
      </c>
      <c r="AK158" s="104">
        <v>0</v>
      </c>
      <c r="AL158" s="104" t="s">
        <v>698</v>
      </c>
      <c r="AM158" s="100" t="s">
        <v>740</v>
      </c>
      <c r="AN158" s="99" t="s">
        <v>994</v>
      </c>
      <c r="AO158" s="99" t="s">
        <v>995</v>
      </c>
      <c r="AP158" s="206" t="s">
        <v>2054</v>
      </c>
      <c r="AQ158" s="206" t="s">
        <v>2055</v>
      </c>
      <c r="AR158" s="206" t="s">
        <v>1035</v>
      </c>
      <c r="AS158" s="206" t="s">
        <v>1070</v>
      </c>
      <c r="AT158" s="206">
        <v>82340</v>
      </c>
      <c r="AU158" s="206"/>
      <c r="AV158" s="213" t="s">
        <v>2056</v>
      </c>
      <c r="AW158" s="213" t="s">
        <v>2057</v>
      </c>
      <c r="AX158" s="211" t="s">
        <v>2058</v>
      </c>
      <c r="AY158" s="213" t="s">
        <v>2059</v>
      </c>
      <c r="AZ158" s="213" t="s">
        <v>2060</v>
      </c>
    </row>
    <row r="159" spans="1:52" s="71" customFormat="1" ht="14.4">
      <c r="A159" s="84" t="s">
        <v>602</v>
      </c>
      <c r="B159" s="125" t="s">
        <v>601</v>
      </c>
      <c r="C159" s="126">
        <v>232</v>
      </c>
      <c r="D159" s="128" t="s">
        <v>601</v>
      </c>
      <c r="E159" s="126">
        <v>217</v>
      </c>
      <c r="F159" s="121">
        <v>1</v>
      </c>
      <c r="G159" s="121" t="s">
        <v>235</v>
      </c>
      <c r="H159" s="121">
        <v>82340</v>
      </c>
      <c r="I159" s="117" t="s">
        <v>236</v>
      </c>
      <c r="J159" s="117" t="s">
        <v>237</v>
      </c>
      <c r="K159" s="117" t="s">
        <v>238</v>
      </c>
      <c r="L159" s="122" t="s">
        <v>239</v>
      </c>
      <c r="M159" s="116" t="s">
        <v>240</v>
      </c>
      <c r="N159" s="115"/>
      <c r="O159" s="116" t="s">
        <v>241</v>
      </c>
      <c r="P159" s="116" t="s">
        <v>242</v>
      </c>
      <c r="Q159" s="117" t="s">
        <v>282</v>
      </c>
      <c r="R159" s="115"/>
      <c r="S159" s="115"/>
      <c r="T159" s="135" t="s">
        <v>283</v>
      </c>
      <c r="U159" s="126" t="s">
        <v>247</v>
      </c>
      <c r="V159" s="137" t="s">
        <v>248</v>
      </c>
      <c r="W159" s="130" t="s">
        <v>249</v>
      </c>
      <c r="X159" s="130" t="s">
        <v>250</v>
      </c>
      <c r="Y159" s="116" t="s">
        <v>251</v>
      </c>
      <c r="Z159" s="116" t="s">
        <v>251</v>
      </c>
      <c r="AA159" s="116" t="s">
        <v>251</v>
      </c>
      <c r="AB159" s="116" t="s">
        <v>252</v>
      </c>
      <c r="AC159" s="116" t="s">
        <v>12</v>
      </c>
      <c r="AD159" s="116" t="s">
        <v>253</v>
      </c>
      <c r="AE159" s="116" t="s">
        <v>254</v>
      </c>
      <c r="AF159" s="116" t="s">
        <v>83</v>
      </c>
      <c r="AG159" s="119" t="s">
        <v>83</v>
      </c>
      <c r="AH159" s="116" t="s">
        <v>83</v>
      </c>
      <c r="AI159" s="104"/>
      <c r="AJ159" s="104">
        <v>5</v>
      </c>
      <c r="AK159" s="104">
        <v>0</v>
      </c>
      <c r="AL159" s="104" t="s">
        <v>698</v>
      </c>
      <c r="AM159" s="100" t="s">
        <v>740</v>
      </c>
      <c r="AN159" s="99" t="s">
        <v>856</v>
      </c>
      <c r="AO159" s="99" t="s">
        <v>996</v>
      </c>
      <c r="AP159" s="206"/>
      <c r="AQ159" s="206" t="s">
        <v>2061</v>
      </c>
      <c r="AR159" s="206" t="s">
        <v>1035</v>
      </c>
      <c r="AS159" s="206" t="s">
        <v>2062</v>
      </c>
      <c r="AT159" s="206">
        <v>82370</v>
      </c>
      <c r="AU159" s="206"/>
      <c r="AV159" s="213" t="s">
        <v>2063</v>
      </c>
      <c r="AW159" s="213" t="s">
        <v>2064</v>
      </c>
      <c r="AX159" s="211" t="s">
        <v>2065</v>
      </c>
      <c r="AY159" s="213"/>
      <c r="AZ159" s="213"/>
    </row>
    <row r="160" spans="1:52" s="71" customFormat="1" ht="14.4">
      <c r="A160" s="84" t="s">
        <v>604</v>
      </c>
      <c r="B160" s="125" t="s">
        <v>603</v>
      </c>
      <c r="C160" s="126">
        <v>232</v>
      </c>
      <c r="D160" s="128" t="s">
        <v>603</v>
      </c>
      <c r="E160" s="126">
        <v>1600</v>
      </c>
      <c r="F160" s="121">
        <v>2</v>
      </c>
      <c r="G160" s="121" t="s">
        <v>235</v>
      </c>
      <c r="H160" s="121">
        <v>82370</v>
      </c>
      <c r="I160" s="117" t="s">
        <v>236</v>
      </c>
      <c r="J160" s="117" t="s">
        <v>237</v>
      </c>
      <c r="K160" s="117" t="s">
        <v>238</v>
      </c>
      <c r="L160" s="122" t="s">
        <v>239</v>
      </c>
      <c r="M160" s="116" t="s">
        <v>240</v>
      </c>
      <c r="N160" s="115"/>
      <c r="O160" s="116" t="s">
        <v>241</v>
      </c>
      <c r="P160" s="116" t="s">
        <v>242</v>
      </c>
      <c r="Q160" s="117" t="s">
        <v>282</v>
      </c>
      <c r="R160" s="115"/>
      <c r="S160" s="115"/>
      <c r="T160" s="135" t="s">
        <v>283</v>
      </c>
      <c r="U160" s="126" t="s">
        <v>247</v>
      </c>
      <c r="V160" s="137" t="s">
        <v>248</v>
      </c>
      <c r="W160" s="130" t="s">
        <v>249</v>
      </c>
      <c r="X160" s="130" t="s">
        <v>250</v>
      </c>
      <c r="Y160" s="116" t="s">
        <v>251</v>
      </c>
      <c r="Z160" s="116" t="s">
        <v>251</v>
      </c>
      <c r="AA160" s="116" t="s">
        <v>251</v>
      </c>
      <c r="AB160" s="116" t="s">
        <v>252</v>
      </c>
      <c r="AC160" s="116" t="s">
        <v>12</v>
      </c>
      <c r="AD160" s="116" t="s">
        <v>253</v>
      </c>
      <c r="AE160" s="116" t="s">
        <v>254</v>
      </c>
      <c r="AF160" s="116" t="s">
        <v>83</v>
      </c>
      <c r="AG160" s="119" t="s">
        <v>83</v>
      </c>
      <c r="AH160" s="116" t="s">
        <v>83</v>
      </c>
      <c r="AI160" s="104"/>
      <c r="AJ160" s="104">
        <v>5</v>
      </c>
      <c r="AK160" s="104">
        <v>0</v>
      </c>
      <c r="AL160" s="104" t="s">
        <v>701</v>
      </c>
      <c r="AM160" s="100" t="s">
        <v>740</v>
      </c>
      <c r="AN160" s="99" t="s">
        <v>901</v>
      </c>
      <c r="AO160" s="99" t="s">
        <v>997</v>
      </c>
      <c r="AP160" s="206"/>
      <c r="AQ160" s="206" t="s">
        <v>2066</v>
      </c>
      <c r="AR160" s="206" t="s">
        <v>1035</v>
      </c>
      <c r="AS160" s="206" t="s">
        <v>1050</v>
      </c>
      <c r="AT160" s="206">
        <v>82190</v>
      </c>
      <c r="AU160" s="206"/>
      <c r="AV160" s="213" t="s">
        <v>2067</v>
      </c>
      <c r="AW160" s="213" t="s">
        <v>2067</v>
      </c>
      <c r="AX160" s="211" t="s">
        <v>2068</v>
      </c>
      <c r="AY160" s="213" t="s">
        <v>2069</v>
      </c>
      <c r="AZ160" s="213" t="s">
        <v>2070</v>
      </c>
    </row>
    <row r="161" spans="1:52" s="71" customFormat="1" ht="36">
      <c r="A161" s="84" t="s">
        <v>606</v>
      </c>
      <c r="B161" s="125" t="s">
        <v>605</v>
      </c>
      <c r="C161" s="126">
        <v>232</v>
      </c>
      <c r="D161" s="128" t="s">
        <v>605</v>
      </c>
      <c r="E161" s="126">
        <v>360</v>
      </c>
      <c r="F161" s="121">
        <v>1</v>
      </c>
      <c r="G161" s="121" t="s">
        <v>235</v>
      </c>
      <c r="H161" s="121">
        <v>82190</v>
      </c>
      <c r="I161" s="117" t="s">
        <v>236</v>
      </c>
      <c r="J161" s="117" t="s">
        <v>237</v>
      </c>
      <c r="K161" s="117" t="s">
        <v>238</v>
      </c>
      <c r="L161" s="122" t="s">
        <v>239</v>
      </c>
      <c r="M161" s="116" t="s">
        <v>240</v>
      </c>
      <c r="N161" s="115"/>
      <c r="O161" s="116" t="s">
        <v>241</v>
      </c>
      <c r="P161" s="116" t="s">
        <v>242</v>
      </c>
      <c r="Q161" s="117" t="s">
        <v>243</v>
      </c>
      <c r="R161" s="117" t="s">
        <v>244</v>
      </c>
      <c r="S161" s="117" t="s">
        <v>245</v>
      </c>
      <c r="T161" s="117" t="s">
        <v>246</v>
      </c>
      <c r="U161" s="126" t="s">
        <v>247</v>
      </c>
      <c r="V161" s="137" t="s">
        <v>248</v>
      </c>
      <c r="W161" s="130" t="s">
        <v>249</v>
      </c>
      <c r="X161" s="130" t="s">
        <v>250</v>
      </c>
      <c r="Y161" s="116" t="s">
        <v>251</v>
      </c>
      <c r="Z161" s="116" t="s">
        <v>251</v>
      </c>
      <c r="AA161" s="116" t="s">
        <v>251</v>
      </c>
      <c r="AB161" s="116" t="s">
        <v>252</v>
      </c>
      <c r="AC161" s="116" t="s">
        <v>260</v>
      </c>
      <c r="AD161" s="116" t="s">
        <v>261</v>
      </c>
      <c r="AE161" s="116" t="s">
        <v>262</v>
      </c>
      <c r="AF161" s="116" t="s">
        <v>83</v>
      </c>
      <c r="AG161" s="119" t="s">
        <v>83</v>
      </c>
      <c r="AH161" s="116" t="s">
        <v>83</v>
      </c>
      <c r="AI161" s="104"/>
      <c r="AJ161" s="104">
        <v>5</v>
      </c>
      <c r="AK161" s="104">
        <v>10</v>
      </c>
      <c r="AL161" s="104" t="s">
        <v>700</v>
      </c>
      <c r="AM161" s="100" t="s">
        <v>740</v>
      </c>
      <c r="AN161" s="99" t="s">
        <v>998</v>
      </c>
      <c r="AO161" s="99" t="s">
        <v>999</v>
      </c>
      <c r="AP161" s="206" t="s">
        <v>2071</v>
      </c>
      <c r="AQ161" s="206" t="s">
        <v>2072</v>
      </c>
      <c r="AR161" s="206" t="s">
        <v>1241</v>
      </c>
      <c r="AS161" s="206" t="s">
        <v>2073</v>
      </c>
      <c r="AT161" s="206">
        <v>82210</v>
      </c>
      <c r="AU161" s="206"/>
      <c r="AV161" s="213" t="s">
        <v>2074</v>
      </c>
      <c r="AW161" s="213" t="s">
        <v>2075</v>
      </c>
      <c r="AX161" s="211" t="s">
        <v>2076</v>
      </c>
      <c r="AY161" s="213"/>
      <c r="AZ161" s="213"/>
    </row>
    <row r="162" spans="1:52" s="71" customFormat="1" ht="96">
      <c r="A162" s="84" t="s">
        <v>608</v>
      </c>
      <c r="B162" s="125" t="s">
        <v>607</v>
      </c>
      <c r="C162" s="126">
        <v>232</v>
      </c>
      <c r="D162" s="128" t="s">
        <v>607</v>
      </c>
      <c r="E162" s="126">
        <v>2009</v>
      </c>
      <c r="F162" s="121">
        <v>1</v>
      </c>
      <c r="G162" s="121" t="s">
        <v>235</v>
      </c>
      <c r="H162" s="121">
        <v>82210</v>
      </c>
      <c r="I162" s="117" t="s">
        <v>236</v>
      </c>
      <c r="J162" s="117" t="s">
        <v>237</v>
      </c>
      <c r="K162" s="117" t="s">
        <v>238</v>
      </c>
      <c r="L162" s="122" t="s">
        <v>239</v>
      </c>
      <c r="M162" s="116" t="s">
        <v>240</v>
      </c>
      <c r="N162" s="115"/>
      <c r="O162" s="116" t="s">
        <v>241</v>
      </c>
      <c r="P162" s="116" t="s">
        <v>242</v>
      </c>
      <c r="Q162" s="117" t="s">
        <v>282</v>
      </c>
      <c r="R162" s="115"/>
      <c r="S162" s="115"/>
      <c r="T162" s="135" t="s">
        <v>283</v>
      </c>
      <c r="U162" s="126" t="s">
        <v>3285</v>
      </c>
      <c r="V162" s="129" t="s">
        <v>257</v>
      </c>
      <c r="W162" s="130" t="s">
        <v>258</v>
      </c>
      <c r="X162" s="130" t="s">
        <v>259</v>
      </c>
      <c r="Y162" s="116" t="s">
        <v>251</v>
      </c>
      <c r="Z162" s="116" t="s">
        <v>251</v>
      </c>
      <c r="AA162" s="116" t="s">
        <v>251</v>
      </c>
      <c r="AB162" s="116" t="s">
        <v>252</v>
      </c>
      <c r="AC162" s="116" t="s">
        <v>12</v>
      </c>
      <c r="AD162" s="116" t="s">
        <v>253</v>
      </c>
      <c r="AE162" s="116" t="s">
        <v>254</v>
      </c>
      <c r="AF162" s="116" t="s">
        <v>83</v>
      </c>
      <c r="AG162" s="119" t="s">
        <v>83</v>
      </c>
      <c r="AH162" s="116" t="s">
        <v>83</v>
      </c>
      <c r="AI162" s="104"/>
      <c r="AJ162" s="104">
        <v>5</v>
      </c>
      <c r="AK162" s="104">
        <v>0</v>
      </c>
      <c r="AL162" s="104" t="s">
        <v>698</v>
      </c>
      <c r="AM162" s="100" t="s">
        <v>740</v>
      </c>
      <c r="AN162" s="99" t="s">
        <v>829</v>
      </c>
      <c r="AO162" s="99" t="s">
        <v>1000</v>
      </c>
      <c r="AP162" s="206" t="s">
        <v>2077</v>
      </c>
      <c r="AQ162" s="206" t="s">
        <v>2078</v>
      </c>
      <c r="AR162" s="206" t="s">
        <v>1035</v>
      </c>
      <c r="AS162" s="206" t="s">
        <v>1165</v>
      </c>
      <c r="AT162" s="206">
        <v>82400</v>
      </c>
      <c r="AU162" s="206"/>
      <c r="AV162" s="213" t="s">
        <v>2079</v>
      </c>
      <c r="AW162" s="213" t="s">
        <v>2079</v>
      </c>
      <c r="AX162" s="211" t="s">
        <v>2080</v>
      </c>
      <c r="AY162" s="213" t="s">
        <v>2081</v>
      </c>
      <c r="AZ162" s="213" t="s">
        <v>2082</v>
      </c>
    </row>
    <row r="163" spans="1:52" s="71" customFormat="1" ht="24">
      <c r="A163" s="84" t="s">
        <v>610</v>
      </c>
      <c r="B163" s="125" t="s">
        <v>609</v>
      </c>
      <c r="C163" s="126">
        <v>232</v>
      </c>
      <c r="D163" s="128" t="s">
        <v>609</v>
      </c>
      <c r="E163" s="126">
        <v>633</v>
      </c>
      <c r="F163" s="121">
        <v>1</v>
      </c>
      <c r="G163" s="121" t="s">
        <v>235</v>
      </c>
      <c r="H163" s="121">
        <v>82400</v>
      </c>
      <c r="I163" s="117" t="s">
        <v>236</v>
      </c>
      <c r="J163" s="117" t="s">
        <v>237</v>
      </c>
      <c r="K163" s="117" t="s">
        <v>238</v>
      </c>
      <c r="L163" s="122" t="s">
        <v>239</v>
      </c>
      <c r="M163" s="116" t="s">
        <v>240</v>
      </c>
      <c r="N163" s="115"/>
      <c r="O163" s="116" t="s">
        <v>241</v>
      </c>
      <c r="P163" s="116" t="s">
        <v>242</v>
      </c>
      <c r="Q163" s="117" t="s">
        <v>265</v>
      </c>
      <c r="R163" s="117" t="s">
        <v>266</v>
      </c>
      <c r="S163" s="117" t="s">
        <v>267</v>
      </c>
      <c r="T163" s="117" t="s">
        <v>268</v>
      </c>
      <c r="U163" s="126" t="s">
        <v>3285</v>
      </c>
      <c r="V163" s="129" t="s">
        <v>257</v>
      </c>
      <c r="W163" s="130" t="s">
        <v>258</v>
      </c>
      <c r="X163" s="130" t="s">
        <v>259</v>
      </c>
      <c r="Y163" s="116" t="s">
        <v>251</v>
      </c>
      <c r="Z163" s="116" t="s">
        <v>251</v>
      </c>
      <c r="AA163" s="116" t="s">
        <v>251</v>
      </c>
      <c r="AB163" s="116" t="s">
        <v>252</v>
      </c>
      <c r="AC163" s="116" t="s">
        <v>269</v>
      </c>
      <c r="AD163" s="116" t="s">
        <v>270</v>
      </c>
      <c r="AE163" s="116" t="s">
        <v>271</v>
      </c>
      <c r="AF163" s="116" t="s">
        <v>83</v>
      </c>
      <c r="AG163" s="119" t="s">
        <v>83</v>
      </c>
      <c r="AH163" s="116" t="s">
        <v>83</v>
      </c>
      <c r="AI163" s="104"/>
      <c r="AJ163" s="104">
        <v>5</v>
      </c>
      <c r="AK163" s="104">
        <v>0</v>
      </c>
      <c r="AL163" s="104" t="s">
        <v>696</v>
      </c>
      <c r="AM163" s="100" t="s">
        <v>740</v>
      </c>
      <c r="AN163" s="99" t="s">
        <v>763</v>
      </c>
      <c r="AO163" s="99" t="s">
        <v>1001</v>
      </c>
      <c r="AP163" s="206" t="s">
        <v>2083</v>
      </c>
      <c r="AQ163" s="206" t="s">
        <v>2084</v>
      </c>
      <c r="AR163" s="206" t="s">
        <v>1035</v>
      </c>
      <c r="AS163" s="206" t="s">
        <v>2085</v>
      </c>
      <c r="AT163" s="206">
        <v>82700</v>
      </c>
      <c r="AU163" s="206"/>
      <c r="AV163" s="213" t="s">
        <v>2086</v>
      </c>
      <c r="AW163" s="213" t="s">
        <v>2087</v>
      </c>
      <c r="AX163" s="211" t="s">
        <v>2088</v>
      </c>
      <c r="AY163" s="213" t="s">
        <v>2089</v>
      </c>
      <c r="AZ163" s="213" t="s">
        <v>2090</v>
      </c>
    </row>
    <row r="164" spans="1:52" s="71" customFormat="1" ht="14.4">
      <c r="A164" s="84" t="s">
        <v>612</v>
      </c>
      <c r="B164" s="125" t="s">
        <v>611</v>
      </c>
      <c r="C164" s="126">
        <v>232</v>
      </c>
      <c r="D164" s="128" t="s">
        <v>611</v>
      </c>
      <c r="E164" s="126">
        <v>1221</v>
      </c>
      <c r="F164" s="121">
        <v>1</v>
      </c>
      <c r="G164" s="121" t="s">
        <v>235</v>
      </c>
      <c r="H164" s="121">
        <v>82700</v>
      </c>
      <c r="I164" s="117" t="s">
        <v>236</v>
      </c>
      <c r="J164" s="117" t="s">
        <v>237</v>
      </c>
      <c r="K164" s="117" t="s">
        <v>238</v>
      </c>
      <c r="L164" s="122" t="s">
        <v>239</v>
      </c>
      <c r="M164" s="116" t="s">
        <v>240</v>
      </c>
      <c r="N164" s="115"/>
      <c r="O164" s="116" t="s">
        <v>241</v>
      </c>
      <c r="P164" s="116" t="s">
        <v>242</v>
      </c>
      <c r="Q164" s="117" t="s">
        <v>282</v>
      </c>
      <c r="R164" s="115"/>
      <c r="S164" s="115"/>
      <c r="T164" s="135" t="s">
        <v>283</v>
      </c>
      <c r="U164" s="126" t="s">
        <v>247</v>
      </c>
      <c r="V164" s="137" t="s">
        <v>248</v>
      </c>
      <c r="W164" s="130" t="s">
        <v>249</v>
      </c>
      <c r="X164" s="130" t="s">
        <v>250</v>
      </c>
      <c r="Y164" s="116" t="s">
        <v>251</v>
      </c>
      <c r="Z164" s="116" t="s">
        <v>251</v>
      </c>
      <c r="AA164" s="116" t="s">
        <v>251</v>
      </c>
      <c r="AB164" s="116" t="s">
        <v>252</v>
      </c>
      <c r="AC164" s="116" t="s">
        <v>12</v>
      </c>
      <c r="AD164" s="116" t="s">
        <v>253</v>
      </c>
      <c r="AE164" s="116" t="s">
        <v>254</v>
      </c>
      <c r="AF164" s="116" t="s">
        <v>83</v>
      </c>
      <c r="AG164" s="119" t="s">
        <v>83</v>
      </c>
      <c r="AH164" s="116" t="s">
        <v>83</v>
      </c>
      <c r="AI164" s="104"/>
      <c r="AJ164" s="104">
        <v>5</v>
      </c>
      <c r="AK164" s="104">
        <v>0</v>
      </c>
      <c r="AL164" s="104" t="s">
        <v>696</v>
      </c>
      <c r="AM164" s="100" t="s">
        <v>740</v>
      </c>
      <c r="AN164" s="99" t="s">
        <v>806</v>
      </c>
      <c r="AO164" s="99" t="s">
        <v>1002</v>
      </c>
      <c r="AP164" s="206" t="s">
        <v>2091</v>
      </c>
      <c r="AQ164" s="206" t="s">
        <v>2092</v>
      </c>
      <c r="AR164" s="206" t="s">
        <v>1035</v>
      </c>
      <c r="AS164" s="206" t="s">
        <v>1050</v>
      </c>
      <c r="AT164" s="206">
        <v>82160</v>
      </c>
      <c r="AU164" s="206"/>
      <c r="AV164" s="213" t="s">
        <v>2093</v>
      </c>
      <c r="AW164" s="213" t="s">
        <v>2094</v>
      </c>
      <c r="AX164" s="211" t="s">
        <v>2095</v>
      </c>
      <c r="AY164" s="213"/>
      <c r="AZ164" s="213"/>
    </row>
    <row r="165" spans="1:52" s="71" customFormat="1" ht="84">
      <c r="A165" s="84" t="s">
        <v>614</v>
      </c>
      <c r="B165" s="125" t="s">
        <v>613</v>
      </c>
      <c r="C165" s="126">
        <v>232</v>
      </c>
      <c r="D165" s="128" t="s">
        <v>613</v>
      </c>
      <c r="E165" s="126">
        <v>257</v>
      </c>
      <c r="F165" s="121">
        <v>1</v>
      </c>
      <c r="G165" s="121" t="s">
        <v>235</v>
      </c>
      <c r="H165" s="121">
        <v>82160</v>
      </c>
      <c r="I165" s="117" t="s">
        <v>236</v>
      </c>
      <c r="J165" s="117" t="s">
        <v>237</v>
      </c>
      <c r="K165" s="117" t="s">
        <v>238</v>
      </c>
      <c r="L165" s="122" t="s">
        <v>239</v>
      </c>
      <c r="M165" s="116" t="s">
        <v>240</v>
      </c>
      <c r="N165" s="115"/>
      <c r="O165" s="116" t="s">
        <v>241</v>
      </c>
      <c r="P165" s="116" t="s">
        <v>242</v>
      </c>
      <c r="Q165" s="117" t="s">
        <v>265</v>
      </c>
      <c r="R165" s="117" t="s">
        <v>266</v>
      </c>
      <c r="S165" s="117" t="s">
        <v>267</v>
      </c>
      <c r="T165" s="117" t="s">
        <v>268</v>
      </c>
      <c r="U165" s="126" t="s">
        <v>3285</v>
      </c>
      <c r="V165" s="129" t="s">
        <v>257</v>
      </c>
      <c r="W165" s="130" t="s">
        <v>258</v>
      </c>
      <c r="X165" s="130" t="s">
        <v>259</v>
      </c>
      <c r="Y165" s="116" t="s">
        <v>251</v>
      </c>
      <c r="Z165" s="116" t="s">
        <v>251</v>
      </c>
      <c r="AA165" s="116" t="s">
        <v>251</v>
      </c>
      <c r="AB165" s="116" t="s">
        <v>252</v>
      </c>
      <c r="AC165" s="116" t="s">
        <v>269</v>
      </c>
      <c r="AD165" s="116" t="s">
        <v>270</v>
      </c>
      <c r="AE165" s="116" t="s">
        <v>271</v>
      </c>
      <c r="AF165" s="116" t="s">
        <v>83</v>
      </c>
      <c r="AG165" s="119" t="s">
        <v>83</v>
      </c>
      <c r="AH165" s="116" t="s">
        <v>83</v>
      </c>
      <c r="AI165" s="104"/>
      <c r="AJ165" s="104">
        <v>5</v>
      </c>
      <c r="AK165" s="104">
        <v>10</v>
      </c>
      <c r="AL165" s="104" t="s">
        <v>697</v>
      </c>
      <c r="AM165" s="100" t="s">
        <v>740</v>
      </c>
      <c r="AN165" s="99" t="s">
        <v>820</v>
      </c>
      <c r="AO165" s="99" t="s">
        <v>1003</v>
      </c>
      <c r="AP165" s="206" t="s">
        <v>2096</v>
      </c>
      <c r="AQ165" s="206" t="s">
        <v>2097</v>
      </c>
      <c r="AR165" s="206" t="s">
        <v>1035</v>
      </c>
      <c r="AS165" s="206" t="s">
        <v>2098</v>
      </c>
      <c r="AT165" s="206">
        <v>82600</v>
      </c>
      <c r="AU165" s="206"/>
      <c r="AV165" s="213" t="s">
        <v>2099</v>
      </c>
      <c r="AW165" s="213" t="s">
        <v>2100</v>
      </c>
      <c r="AX165" s="226" t="s">
        <v>2101</v>
      </c>
      <c r="AY165" s="213" t="s">
        <v>2102</v>
      </c>
      <c r="AZ165" s="213" t="s">
        <v>2103</v>
      </c>
    </row>
    <row r="166" spans="1:52" s="71" customFormat="1" ht="14.4">
      <c r="A166" s="84" t="s">
        <v>616</v>
      </c>
      <c r="B166" s="125" t="s">
        <v>615</v>
      </c>
      <c r="C166" s="126">
        <v>232</v>
      </c>
      <c r="D166" s="128" t="s">
        <v>615</v>
      </c>
      <c r="E166" s="126">
        <v>719</v>
      </c>
      <c r="F166" s="121">
        <v>1</v>
      </c>
      <c r="G166" s="121" t="s">
        <v>235</v>
      </c>
      <c r="H166" s="121">
        <v>82600</v>
      </c>
      <c r="I166" s="117" t="s">
        <v>236</v>
      </c>
      <c r="J166" s="117" t="s">
        <v>237</v>
      </c>
      <c r="K166" s="117" t="s">
        <v>238</v>
      </c>
      <c r="L166" s="122" t="s">
        <v>239</v>
      </c>
      <c r="M166" s="116" t="s">
        <v>240</v>
      </c>
      <c r="N166" s="115"/>
      <c r="O166" s="116" t="s">
        <v>241</v>
      </c>
      <c r="P166" s="116" t="s">
        <v>242</v>
      </c>
      <c r="Q166" s="117" t="s">
        <v>243</v>
      </c>
      <c r="R166" s="117" t="s">
        <v>244</v>
      </c>
      <c r="S166" s="117" t="s">
        <v>245</v>
      </c>
      <c r="T166" s="117" t="s">
        <v>246</v>
      </c>
      <c r="U166" s="126" t="s">
        <v>3285</v>
      </c>
      <c r="V166" s="129" t="s">
        <v>257</v>
      </c>
      <c r="W166" s="130" t="s">
        <v>258</v>
      </c>
      <c r="X166" s="130" t="s">
        <v>259</v>
      </c>
      <c r="Y166" s="116" t="s">
        <v>251</v>
      </c>
      <c r="Z166" s="116" t="s">
        <v>251</v>
      </c>
      <c r="AA166" s="116" t="s">
        <v>251</v>
      </c>
      <c r="AB166" s="116" t="s">
        <v>252</v>
      </c>
      <c r="AC166" s="116" t="s">
        <v>260</v>
      </c>
      <c r="AD166" s="116" t="s">
        <v>261</v>
      </c>
      <c r="AE166" s="116" t="s">
        <v>262</v>
      </c>
      <c r="AF166" s="116" t="s">
        <v>83</v>
      </c>
      <c r="AG166" s="119" t="s">
        <v>83</v>
      </c>
      <c r="AH166" s="116" t="s">
        <v>83</v>
      </c>
      <c r="AI166" s="104"/>
      <c r="AJ166" s="104">
        <v>5</v>
      </c>
      <c r="AK166" s="104">
        <v>0</v>
      </c>
      <c r="AL166" s="104" t="s">
        <v>699</v>
      </c>
      <c r="AM166" s="100" t="s">
        <v>743</v>
      </c>
      <c r="AN166" s="99" t="s">
        <v>955</v>
      </c>
      <c r="AO166" s="99" t="s">
        <v>1004</v>
      </c>
      <c r="AP166" s="206" t="s">
        <v>2104</v>
      </c>
      <c r="AQ166" s="206" t="s">
        <v>2105</v>
      </c>
      <c r="AR166" s="206" t="s">
        <v>1035</v>
      </c>
      <c r="AS166" s="206" t="s">
        <v>1070</v>
      </c>
      <c r="AT166" s="206">
        <v>82300</v>
      </c>
      <c r="AU166" s="206"/>
      <c r="AV166" s="213" t="s">
        <v>2106</v>
      </c>
      <c r="AW166" s="213" t="s">
        <v>2106</v>
      </c>
      <c r="AX166" s="211" t="s">
        <v>2107</v>
      </c>
      <c r="AY166" s="213" t="s">
        <v>2108</v>
      </c>
      <c r="AZ166" s="213" t="s">
        <v>2109</v>
      </c>
    </row>
    <row r="167" spans="1:52" s="71" customFormat="1" ht="36">
      <c r="A167" s="84" t="s">
        <v>618</v>
      </c>
      <c r="B167" s="125" t="s">
        <v>617</v>
      </c>
      <c r="C167" s="126">
        <v>232</v>
      </c>
      <c r="D167" s="128" t="s">
        <v>617</v>
      </c>
      <c r="E167" s="126">
        <v>296</v>
      </c>
      <c r="F167" s="121">
        <v>1</v>
      </c>
      <c r="G167" s="121" t="s">
        <v>235</v>
      </c>
      <c r="H167" s="121">
        <v>82300</v>
      </c>
      <c r="I167" s="117" t="s">
        <v>236</v>
      </c>
      <c r="J167" s="117" t="s">
        <v>237</v>
      </c>
      <c r="K167" s="117" t="s">
        <v>238</v>
      </c>
      <c r="L167" s="122" t="s">
        <v>239</v>
      </c>
      <c r="M167" s="116" t="s">
        <v>240</v>
      </c>
      <c r="N167" s="115"/>
      <c r="O167" s="116" t="s">
        <v>241</v>
      </c>
      <c r="P167" s="116" t="s">
        <v>242</v>
      </c>
      <c r="Q167" s="117" t="s">
        <v>265</v>
      </c>
      <c r="R167" s="117" t="s">
        <v>266</v>
      </c>
      <c r="S167" s="117" t="s">
        <v>267</v>
      </c>
      <c r="T167" s="117" t="s">
        <v>268</v>
      </c>
      <c r="U167" s="126" t="s">
        <v>3285</v>
      </c>
      <c r="V167" s="129" t="s">
        <v>257</v>
      </c>
      <c r="W167" s="130" t="s">
        <v>258</v>
      </c>
      <c r="X167" s="130" t="s">
        <v>259</v>
      </c>
      <c r="Y167" s="116" t="s">
        <v>251</v>
      </c>
      <c r="Z167" s="116" t="s">
        <v>251</v>
      </c>
      <c r="AA167" s="116" t="s">
        <v>251</v>
      </c>
      <c r="AB167" s="116" t="s">
        <v>252</v>
      </c>
      <c r="AC167" s="116" t="s">
        <v>269</v>
      </c>
      <c r="AD167" s="116" t="s">
        <v>270</v>
      </c>
      <c r="AE167" s="116" t="s">
        <v>271</v>
      </c>
      <c r="AF167" s="116" t="s">
        <v>83</v>
      </c>
      <c r="AG167" s="119" t="s">
        <v>83</v>
      </c>
      <c r="AH167" s="116" t="s">
        <v>83</v>
      </c>
      <c r="AI167" s="104"/>
      <c r="AJ167" s="104">
        <v>5</v>
      </c>
      <c r="AK167" s="104">
        <v>0</v>
      </c>
      <c r="AL167" s="104" t="s">
        <v>697</v>
      </c>
      <c r="AM167" s="100" t="s">
        <v>740</v>
      </c>
      <c r="AN167" s="99" t="s">
        <v>831</v>
      </c>
      <c r="AO167" s="99" t="s">
        <v>1005</v>
      </c>
      <c r="AP167" s="206" t="s">
        <v>2110</v>
      </c>
      <c r="AQ167" s="206" t="s">
        <v>2111</v>
      </c>
      <c r="AR167" s="206" t="s">
        <v>1035</v>
      </c>
      <c r="AS167" s="206" t="s">
        <v>1941</v>
      </c>
      <c r="AT167" s="206">
        <v>82400</v>
      </c>
      <c r="AU167" s="206"/>
      <c r="AV167" s="213" t="s">
        <v>2112</v>
      </c>
      <c r="AW167" s="213" t="s">
        <v>2112</v>
      </c>
      <c r="AX167" s="211" t="s">
        <v>2113</v>
      </c>
      <c r="AY167" s="213" t="s">
        <v>2114</v>
      </c>
      <c r="AZ167" s="213" t="s">
        <v>2115</v>
      </c>
    </row>
    <row r="168" spans="1:52" s="71" customFormat="1" ht="36">
      <c r="A168" s="84" t="s">
        <v>620</v>
      </c>
      <c r="B168" s="125" t="s">
        <v>619</v>
      </c>
      <c r="C168" s="126">
        <v>232</v>
      </c>
      <c r="D168" s="128" t="s">
        <v>619</v>
      </c>
      <c r="E168" s="126">
        <v>204</v>
      </c>
      <c r="F168" s="121">
        <v>1</v>
      </c>
      <c r="G168" s="121" t="s">
        <v>235</v>
      </c>
      <c r="H168" s="121">
        <v>82400</v>
      </c>
      <c r="I168" s="117" t="s">
        <v>236</v>
      </c>
      <c r="J168" s="117" t="s">
        <v>237</v>
      </c>
      <c r="K168" s="117" t="s">
        <v>238</v>
      </c>
      <c r="L168" s="122" t="s">
        <v>239</v>
      </c>
      <c r="M168" s="116" t="s">
        <v>240</v>
      </c>
      <c r="N168" s="115"/>
      <c r="O168" s="116" t="s">
        <v>241</v>
      </c>
      <c r="P168" s="116" t="s">
        <v>242</v>
      </c>
      <c r="Q168" s="117" t="s">
        <v>243</v>
      </c>
      <c r="R168" s="117" t="s">
        <v>244</v>
      </c>
      <c r="S168" s="117" t="s">
        <v>245</v>
      </c>
      <c r="T168" s="117" t="s">
        <v>246</v>
      </c>
      <c r="U168" s="126" t="s">
        <v>3285</v>
      </c>
      <c r="V168" s="129" t="s">
        <v>257</v>
      </c>
      <c r="W168" s="130" t="s">
        <v>258</v>
      </c>
      <c r="X168" s="130" t="s">
        <v>259</v>
      </c>
      <c r="Y168" s="116" t="s">
        <v>251</v>
      </c>
      <c r="Z168" s="116" t="s">
        <v>251</v>
      </c>
      <c r="AA168" s="116" t="s">
        <v>251</v>
      </c>
      <c r="AB168" s="116" t="s">
        <v>252</v>
      </c>
      <c r="AC168" s="116" t="s">
        <v>12</v>
      </c>
      <c r="AD168" s="116" t="s">
        <v>253</v>
      </c>
      <c r="AE168" s="116" t="s">
        <v>254</v>
      </c>
      <c r="AF168" s="116" t="s">
        <v>83</v>
      </c>
      <c r="AG168" s="119" t="s">
        <v>83</v>
      </c>
      <c r="AH168" s="116" t="s">
        <v>83</v>
      </c>
      <c r="AI168" s="104"/>
      <c r="AJ168" s="104">
        <v>5</v>
      </c>
      <c r="AK168" s="104">
        <v>5</v>
      </c>
      <c r="AL168" s="104" t="s">
        <v>700</v>
      </c>
      <c r="AM168" s="100" t="s">
        <v>743</v>
      </c>
      <c r="AN168" s="99" t="s">
        <v>1006</v>
      </c>
      <c r="AO168" s="99" t="s">
        <v>1007</v>
      </c>
      <c r="AP168" s="206" t="s">
        <v>2116</v>
      </c>
      <c r="AQ168" s="206" t="s">
        <v>2117</v>
      </c>
      <c r="AR168" s="206" t="s">
        <v>1035</v>
      </c>
      <c r="AS168" s="206" t="s">
        <v>1070</v>
      </c>
      <c r="AT168" s="206">
        <v>82110</v>
      </c>
      <c r="AU168" s="206"/>
      <c r="AV168" s="213" t="s">
        <v>2118</v>
      </c>
      <c r="AW168" s="213" t="s">
        <v>2119</v>
      </c>
      <c r="AX168" s="211" t="s">
        <v>2120</v>
      </c>
      <c r="AY168" s="213" t="s">
        <v>2121</v>
      </c>
      <c r="AZ168" s="213" t="s">
        <v>2122</v>
      </c>
    </row>
    <row r="169" spans="1:52" s="71" customFormat="1" ht="24">
      <c r="A169" s="84" t="s">
        <v>421</v>
      </c>
      <c r="B169" s="125" t="s">
        <v>420</v>
      </c>
      <c r="C169" s="126">
        <v>232</v>
      </c>
      <c r="D169" s="128" t="s">
        <v>420</v>
      </c>
      <c r="E169" s="126">
        <v>652</v>
      </c>
      <c r="F169" s="121">
        <v>1</v>
      </c>
      <c r="G169" s="121" t="s">
        <v>235</v>
      </c>
      <c r="H169" s="121">
        <v>82230</v>
      </c>
      <c r="I169" s="117" t="s">
        <v>236</v>
      </c>
      <c r="J169" s="117" t="s">
        <v>237</v>
      </c>
      <c r="K169" s="117" t="s">
        <v>238</v>
      </c>
      <c r="L169" s="122" t="s">
        <v>239</v>
      </c>
      <c r="M169" s="116" t="s">
        <v>240</v>
      </c>
      <c r="N169" s="115"/>
      <c r="O169" s="116" t="s">
        <v>241</v>
      </c>
      <c r="P169" s="116" t="s">
        <v>242</v>
      </c>
      <c r="Q169" s="117" t="s">
        <v>282</v>
      </c>
      <c r="R169" s="115"/>
      <c r="S169" s="115"/>
      <c r="T169" s="135" t="s">
        <v>283</v>
      </c>
      <c r="U169" s="126" t="s">
        <v>247</v>
      </c>
      <c r="V169" s="137" t="s">
        <v>248</v>
      </c>
      <c r="W169" s="130" t="s">
        <v>249</v>
      </c>
      <c r="X169" s="130" t="s">
        <v>250</v>
      </c>
      <c r="Y169" s="116" t="s">
        <v>251</v>
      </c>
      <c r="Z169" s="116" t="s">
        <v>251</v>
      </c>
      <c r="AA169" s="116" t="s">
        <v>251</v>
      </c>
      <c r="AB169" s="116" t="s">
        <v>252</v>
      </c>
      <c r="AC169" s="116" t="s">
        <v>12</v>
      </c>
      <c r="AD169" s="116" t="s">
        <v>253</v>
      </c>
      <c r="AE169" s="116" t="s">
        <v>254</v>
      </c>
      <c r="AF169" s="116" t="s">
        <v>83</v>
      </c>
      <c r="AG169" s="119" t="s">
        <v>83</v>
      </c>
      <c r="AH169" s="116" t="s">
        <v>83</v>
      </c>
      <c r="AI169" s="104"/>
      <c r="AJ169" s="104">
        <v>5</v>
      </c>
      <c r="AK169" s="104">
        <v>0</v>
      </c>
      <c r="AL169" s="104" t="s">
        <v>701</v>
      </c>
      <c r="AM169" s="100" t="s">
        <v>740</v>
      </c>
      <c r="AN169" s="99" t="s">
        <v>856</v>
      </c>
      <c r="AO169" s="99" t="s">
        <v>1008</v>
      </c>
      <c r="AP169" s="206" t="s">
        <v>2123</v>
      </c>
      <c r="AQ169" s="206" t="s">
        <v>2124</v>
      </c>
      <c r="AR169" s="206" t="s">
        <v>1035</v>
      </c>
      <c r="AS169" s="206" t="s">
        <v>2125</v>
      </c>
      <c r="AT169" s="206">
        <v>82230</v>
      </c>
      <c r="AU169" s="206"/>
      <c r="AV169" s="213" t="s">
        <v>2126</v>
      </c>
      <c r="AW169" s="213" t="s">
        <v>2126</v>
      </c>
      <c r="AX169" s="211" t="s">
        <v>2127</v>
      </c>
      <c r="AY169" s="213"/>
      <c r="AZ169" s="213"/>
    </row>
    <row r="170" spans="1:52" s="71" customFormat="1" ht="60">
      <c r="A170" s="84" t="s">
        <v>622</v>
      </c>
      <c r="B170" s="125" t="s">
        <v>621</v>
      </c>
      <c r="C170" s="126">
        <v>232</v>
      </c>
      <c r="D170" s="128" t="s">
        <v>621</v>
      </c>
      <c r="E170" s="126">
        <v>194</v>
      </c>
      <c r="F170" s="121">
        <v>1</v>
      </c>
      <c r="G170" s="121" t="s">
        <v>235</v>
      </c>
      <c r="H170" s="121">
        <v>82110</v>
      </c>
      <c r="I170" s="117" t="s">
        <v>236</v>
      </c>
      <c r="J170" s="117" t="s">
        <v>237</v>
      </c>
      <c r="K170" s="117" t="s">
        <v>238</v>
      </c>
      <c r="L170" s="122" t="s">
        <v>239</v>
      </c>
      <c r="M170" s="116" t="s">
        <v>240</v>
      </c>
      <c r="N170" s="115"/>
      <c r="O170" s="116" t="s">
        <v>241</v>
      </c>
      <c r="P170" s="116" t="s">
        <v>242</v>
      </c>
      <c r="Q170" s="117" t="s">
        <v>265</v>
      </c>
      <c r="R170" s="117" t="s">
        <v>266</v>
      </c>
      <c r="S170" s="117" t="s">
        <v>267</v>
      </c>
      <c r="T170" s="117" t="s">
        <v>268</v>
      </c>
      <c r="U170" s="126" t="s">
        <v>3285</v>
      </c>
      <c r="V170" s="129" t="s">
        <v>257</v>
      </c>
      <c r="W170" s="130" t="s">
        <v>258</v>
      </c>
      <c r="X170" s="130" t="s">
        <v>259</v>
      </c>
      <c r="Y170" s="116" t="s">
        <v>251</v>
      </c>
      <c r="Z170" s="116" t="s">
        <v>251</v>
      </c>
      <c r="AA170" s="116" t="s">
        <v>251</v>
      </c>
      <c r="AB170" s="116" t="s">
        <v>252</v>
      </c>
      <c r="AC170" s="116" t="s">
        <v>12</v>
      </c>
      <c r="AD170" s="116" t="s">
        <v>253</v>
      </c>
      <c r="AE170" s="116" t="s">
        <v>254</v>
      </c>
      <c r="AF170" s="116" t="s">
        <v>83</v>
      </c>
      <c r="AG170" s="119" t="s">
        <v>83</v>
      </c>
      <c r="AH170" s="116" t="s">
        <v>83</v>
      </c>
      <c r="AI170" s="104"/>
      <c r="AJ170" s="104">
        <v>5</v>
      </c>
      <c r="AK170" s="104">
        <v>10</v>
      </c>
      <c r="AL170" s="104" t="s">
        <v>700</v>
      </c>
      <c r="AM170" s="100" t="s">
        <v>740</v>
      </c>
      <c r="AN170" s="99" t="s">
        <v>1009</v>
      </c>
      <c r="AO170" s="99" t="s">
        <v>303</v>
      </c>
      <c r="AP170" s="206"/>
      <c r="AQ170" s="206" t="s">
        <v>2128</v>
      </c>
      <c r="AR170" s="206" t="s">
        <v>1035</v>
      </c>
      <c r="AS170" s="206" t="s">
        <v>1050</v>
      </c>
      <c r="AT170" s="206">
        <v>82110</v>
      </c>
      <c r="AU170" s="206"/>
      <c r="AV170" s="213" t="s">
        <v>2129</v>
      </c>
      <c r="AW170" s="213" t="s">
        <v>2130</v>
      </c>
      <c r="AX170" s="211" t="s">
        <v>2131</v>
      </c>
      <c r="AY170" s="213" t="s">
        <v>2132</v>
      </c>
      <c r="AZ170" s="213" t="s">
        <v>2133</v>
      </c>
    </row>
    <row r="171" spans="1:52" s="71" customFormat="1" ht="72">
      <c r="A171" s="84" t="s">
        <v>624</v>
      </c>
      <c r="B171" s="125" t="s">
        <v>623</v>
      </c>
      <c r="C171" s="126">
        <v>232</v>
      </c>
      <c r="D171" s="128" t="s">
        <v>623</v>
      </c>
      <c r="E171" s="126">
        <v>644</v>
      </c>
      <c r="F171" s="121">
        <v>1</v>
      </c>
      <c r="G171" s="121" t="s">
        <v>235</v>
      </c>
      <c r="H171" s="121">
        <v>82600</v>
      </c>
      <c r="I171" s="117" t="s">
        <v>236</v>
      </c>
      <c r="J171" s="117" t="s">
        <v>237</v>
      </c>
      <c r="K171" s="117" t="s">
        <v>238</v>
      </c>
      <c r="L171" s="122" t="s">
        <v>239</v>
      </c>
      <c r="M171" s="116" t="s">
        <v>240</v>
      </c>
      <c r="N171" s="115"/>
      <c r="O171" s="116" t="s">
        <v>241</v>
      </c>
      <c r="P171" s="116" t="s">
        <v>242</v>
      </c>
      <c r="Q171" s="117" t="s">
        <v>243</v>
      </c>
      <c r="R171" s="117" t="s">
        <v>244</v>
      </c>
      <c r="S171" s="117" t="s">
        <v>245</v>
      </c>
      <c r="T171" s="117" t="s">
        <v>246</v>
      </c>
      <c r="U171" s="126" t="s">
        <v>3285</v>
      </c>
      <c r="V171" s="129" t="s">
        <v>257</v>
      </c>
      <c r="W171" s="130" t="s">
        <v>258</v>
      </c>
      <c r="X171" s="130" t="s">
        <v>259</v>
      </c>
      <c r="Y171" s="116" t="s">
        <v>251</v>
      </c>
      <c r="Z171" s="116" t="s">
        <v>251</v>
      </c>
      <c r="AA171" s="116" t="s">
        <v>251</v>
      </c>
      <c r="AB171" s="116" t="s">
        <v>252</v>
      </c>
      <c r="AC171" s="116" t="s">
        <v>269</v>
      </c>
      <c r="AD171" s="116" t="s">
        <v>270</v>
      </c>
      <c r="AE171" s="116" t="s">
        <v>271</v>
      </c>
      <c r="AF171" s="116" t="s">
        <v>83</v>
      </c>
      <c r="AG171" s="119" t="s">
        <v>83</v>
      </c>
      <c r="AH171" s="116" t="s">
        <v>83</v>
      </c>
      <c r="AI171" s="104"/>
      <c r="AJ171" s="104">
        <v>5</v>
      </c>
      <c r="AK171" s="104">
        <v>5</v>
      </c>
      <c r="AL171" s="104" t="s">
        <v>699</v>
      </c>
      <c r="AM171" s="100" t="s">
        <v>740</v>
      </c>
      <c r="AN171" s="99" t="s">
        <v>849</v>
      </c>
      <c r="AO171" s="99" t="s">
        <v>1010</v>
      </c>
      <c r="AP171" s="206" t="s">
        <v>2134</v>
      </c>
      <c r="AQ171" s="206" t="s">
        <v>2135</v>
      </c>
      <c r="AR171" s="206" t="s">
        <v>1035</v>
      </c>
      <c r="AS171" s="206" t="s">
        <v>1320</v>
      </c>
      <c r="AT171" s="206">
        <v>82600</v>
      </c>
      <c r="AU171" s="206"/>
      <c r="AV171" s="213" t="s">
        <v>2136</v>
      </c>
      <c r="AW171" s="213" t="s">
        <v>2137</v>
      </c>
      <c r="AX171" s="211" t="s">
        <v>2138</v>
      </c>
      <c r="AY171" s="213" t="s">
        <v>2139</v>
      </c>
      <c r="AZ171" s="213" t="s">
        <v>2140</v>
      </c>
    </row>
    <row r="172" spans="1:52" s="71" customFormat="1" ht="36">
      <c r="A172" s="84" t="s">
        <v>626</v>
      </c>
      <c r="B172" s="125" t="s">
        <v>625</v>
      </c>
      <c r="C172" s="126">
        <v>232</v>
      </c>
      <c r="D172" s="128" t="s">
        <v>625</v>
      </c>
      <c r="E172" s="126">
        <v>1860</v>
      </c>
      <c r="F172" s="121">
        <v>1</v>
      </c>
      <c r="G172" s="121" t="s">
        <v>235</v>
      </c>
      <c r="H172" s="121">
        <v>82240</v>
      </c>
      <c r="I172" s="117" t="s">
        <v>236</v>
      </c>
      <c r="J172" s="117" t="s">
        <v>237</v>
      </c>
      <c r="K172" s="117" t="s">
        <v>238</v>
      </c>
      <c r="L172" s="122" t="s">
        <v>239</v>
      </c>
      <c r="M172" s="116" t="s">
        <v>240</v>
      </c>
      <c r="N172" s="115"/>
      <c r="O172" s="116" t="s">
        <v>241</v>
      </c>
      <c r="P172" s="116" t="s">
        <v>242</v>
      </c>
      <c r="Q172" s="117" t="s">
        <v>243</v>
      </c>
      <c r="R172" s="117" t="s">
        <v>244</v>
      </c>
      <c r="S172" s="117" t="s">
        <v>245</v>
      </c>
      <c r="T172" s="117" t="s">
        <v>246</v>
      </c>
      <c r="U172" s="126" t="s">
        <v>3285</v>
      </c>
      <c r="V172" s="129" t="s">
        <v>257</v>
      </c>
      <c r="W172" s="130" t="s">
        <v>258</v>
      </c>
      <c r="X172" s="130" t="s">
        <v>259</v>
      </c>
      <c r="Y172" s="116" t="s">
        <v>251</v>
      </c>
      <c r="Z172" s="116" t="s">
        <v>251</v>
      </c>
      <c r="AA172" s="116" t="s">
        <v>251</v>
      </c>
      <c r="AB172" s="116" t="s">
        <v>252</v>
      </c>
      <c r="AC172" s="116" t="s">
        <v>260</v>
      </c>
      <c r="AD172" s="116" t="s">
        <v>261</v>
      </c>
      <c r="AE172" s="116" t="s">
        <v>262</v>
      </c>
      <c r="AF172" s="116" t="s">
        <v>83</v>
      </c>
      <c r="AG172" s="119" t="s">
        <v>83</v>
      </c>
      <c r="AH172" s="116" t="s">
        <v>83</v>
      </c>
      <c r="AI172" s="104"/>
      <c r="AJ172" s="104">
        <v>5</v>
      </c>
      <c r="AK172" s="104">
        <v>10</v>
      </c>
      <c r="AL172" s="104" t="s">
        <v>697</v>
      </c>
      <c r="AM172" s="100" t="s">
        <v>740</v>
      </c>
      <c r="AN172" s="99" t="s">
        <v>746</v>
      </c>
      <c r="AO172" s="99" t="s">
        <v>793</v>
      </c>
      <c r="AP172" s="206" t="s">
        <v>2141</v>
      </c>
      <c r="AQ172" s="206" t="s">
        <v>2142</v>
      </c>
      <c r="AR172" s="206" t="s">
        <v>1241</v>
      </c>
      <c r="AS172" s="206" t="s">
        <v>2143</v>
      </c>
      <c r="AT172" s="206">
        <v>82240</v>
      </c>
      <c r="AU172" s="206"/>
      <c r="AV172" s="213" t="s">
        <v>2144</v>
      </c>
      <c r="AW172" s="213" t="s">
        <v>2145</v>
      </c>
      <c r="AX172" s="211" t="s">
        <v>2146</v>
      </c>
      <c r="AY172" s="213" t="s">
        <v>2147</v>
      </c>
      <c r="AZ172" s="213" t="s">
        <v>2148</v>
      </c>
    </row>
    <row r="173" spans="1:52" s="71" customFormat="1" ht="24">
      <c r="A173" s="84" t="s">
        <v>628</v>
      </c>
      <c r="B173" s="125" t="s">
        <v>627</v>
      </c>
      <c r="C173" s="126">
        <v>232</v>
      </c>
      <c r="D173" s="128" t="s">
        <v>627</v>
      </c>
      <c r="E173" s="126">
        <v>490</v>
      </c>
      <c r="F173" s="121">
        <v>1</v>
      </c>
      <c r="G173" s="121" t="s">
        <v>235</v>
      </c>
      <c r="H173" s="121">
        <v>82500</v>
      </c>
      <c r="I173" s="117" t="s">
        <v>236</v>
      </c>
      <c r="J173" s="117" t="s">
        <v>237</v>
      </c>
      <c r="K173" s="117" t="s">
        <v>238</v>
      </c>
      <c r="L173" s="122" t="s">
        <v>239</v>
      </c>
      <c r="M173" s="116" t="s">
        <v>240</v>
      </c>
      <c r="N173" s="115"/>
      <c r="O173" s="116" t="s">
        <v>241</v>
      </c>
      <c r="P173" s="116" t="s">
        <v>242</v>
      </c>
      <c r="Q173" s="117" t="s">
        <v>265</v>
      </c>
      <c r="R173" s="117" t="s">
        <v>266</v>
      </c>
      <c r="S173" s="117" t="s">
        <v>267</v>
      </c>
      <c r="T173" s="117" t="s">
        <v>268</v>
      </c>
      <c r="U173" s="126" t="s">
        <v>3285</v>
      </c>
      <c r="V173" s="129" t="s">
        <v>257</v>
      </c>
      <c r="W173" s="130" t="s">
        <v>258</v>
      </c>
      <c r="X173" s="130" t="s">
        <v>259</v>
      </c>
      <c r="Y173" s="116" t="s">
        <v>251</v>
      </c>
      <c r="Z173" s="116" t="s">
        <v>251</v>
      </c>
      <c r="AA173" s="116" t="s">
        <v>251</v>
      </c>
      <c r="AB173" s="116" t="s">
        <v>252</v>
      </c>
      <c r="AC173" s="116" t="s">
        <v>269</v>
      </c>
      <c r="AD173" s="116" t="s">
        <v>270</v>
      </c>
      <c r="AE173" s="116" t="s">
        <v>271</v>
      </c>
      <c r="AF173" s="116" t="s">
        <v>83</v>
      </c>
      <c r="AG173" s="119" t="s">
        <v>83</v>
      </c>
      <c r="AH173" s="116" t="s">
        <v>83</v>
      </c>
      <c r="AI173" s="104"/>
      <c r="AJ173" s="104">
        <v>5</v>
      </c>
      <c r="AK173" s="104">
        <v>0</v>
      </c>
      <c r="AL173" s="104" t="s">
        <v>698</v>
      </c>
      <c r="AM173" s="100" t="s">
        <v>740</v>
      </c>
      <c r="AN173" s="99" t="s">
        <v>849</v>
      </c>
      <c r="AO173" s="99" t="s">
        <v>1011</v>
      </c>
      <c r="AP173" s="206"/>
      <c r="AQ173" s="206" t="s">
        <v>2149</v>
      </c>
      <c r="AR173" s="206" t="s">
        <v>1035</v>
      </c>
      <c r="AS173" s="206" t="s">
        <v>1320</v>
      </c>
      <c r="AT173" s="206">
        <v>82500</v>
      </c>
      <c r="AU173" s="206"/>
      <c r="AV173" s="213" t="s">
        <v>2150</v>
      </c>
      <c r="AW173" s="213" t="s">
        <v>2150</v>
      </c>
      <c r="AX173" s="211" t="s">
        <v>2151</v>
      </c>
      <c r="AY173" s="213" t="s">
        <v>2152</v>
      </c>
      <c r="AZ173" s="213" t="s">
        <v>2153</v>
      </c>
    </row>
    <row r="174" spans="1:52" s="71" customFormat="1" ht="14.4">
      <c r="A174" s="84" t="s">
        <v>630</v>
      </c>
      <c r="B174" s="125" t="s">
        <v>629</v>
      </c>
      <c r="C174" s="126">
        <v>232</v>
      </c>
      <c r="D174" s="128" t="s">
        <v>629</v>
      </c>
      <c r="E174" s="126">
        <v>142</v>
      </c>
      <c r="F174" s="121">
        <v>1</v>
      </c>
      <c r="G174" s="121" t="s">
        <v>235</v>
      </c>
      <c r="H174" s="121">
        <v>82340</v>
      </c>
      <c r="I174" s="117" t="s">
        <v>236</v>
      </c>
      <c r="J174" s="117" t="s">
        <v>237</v>
      </c>
      <c r="K174" s="117" t="s">
        <v>238</v>
      </c>
      <c r="L174" s="122" t="s">
        <v>239</v>
      </c>
      <c r="M174" s="116" t="s">
        <v>240</v>
      </c>
      <c r="N174" s="115"/>
      <c r="O174" s="116" t="s">
        <v>241</v>
      </c>
      <c r="P174" s="116" t="s">
        <v>242</v>
      </c>
      <c r="Q174" s="117" t="s">
        <v>282</v>
      </c>
      <c r="R174" s="115"/>
      <c r="S174" s="115"/>
      <c r="T174" s="135" t="s">
        <v>283</v>
      </c>
      <c r="U174" s="126" t="s">
        <v>247</v>
      </c>
      <c r="V174" s="137" t="s">
        <v>248</v>
      </c>
      <c r="W174" s="130" t="s">
        <v>249</v>
      </c>
      <c r="X174" s="130" t="s">
        <v>250</v>
      </c>
      <c r="Y174" s="116" t="s">
        <v>251</v>
      </c>
      <c r="Z174" s="116" t="s">
        <v>251</v>
      </c>
      <c r="AA174" s="116" t="s">
        <v>251</v>
      </c>
      <c r="AB174" s="116" t="s">
        <v>252</v>
      </c>
      <c r="AC174" s="116" t="s">
        <v>12</v>
      </c>
      <c r="AD174" s="116" t="s">
        <v>253</v>
      </c>
      <c r="AE174" s="116" t="s">
        <v>254</v>
      </c>
      <c r="AF174" s="116" t="s">
        <v>83</v>
      </c>
      <c r="AG174" s="119" t="s">
        <v>83</v>
      </c>
      <c r="AH174" s="116" t="s">
        <v>83</v>
      </c>
      <c r="AI174" s="104"/>
      <c r="AJ174" s="104">
        <v>5</v>
      </c>
      <c r="AK174" s="104">
        <v>0</v>
      </c>
      <c r="AL174" s="104" t="s">
        <v>698</v>
      </c>
      <c r="AM174" s="100" t="s">
        <v>740</v>
      </c>
      <c r="AN174" s="99" t="s">
        <v>748</v>
      </c>
      <c r="AO174" s="99" t="s">
        <v>1012</v>
      </c>
      <c r="AP174" s="206" t="s">
        <v>2154</v>
      </c>
      <c r="AQ174" s="206" t="s">
        <v>2155</v>
      </c>
      <c r="AR174" s="206" t="s">
        <v>1035</v>
      </c>
      <c r="AS174" s="206" t="s">
        <v>1050</v>
      </c>
      <c r="AT174" s="206">
        <v>82340</v>
      </c>
      <c r="AU174" s="206"/>
      <c r="AV174" s="213" t="s">
        <v>2156</v>
      </c>
      <c r="AW174" s="213" t="s">
        <v>2157</v>
      </c>
      <c r="AX174" s="211" t="s">
        <v>2158</v>
      </c>
      <c r="AY174" s="213"/>
      <c r="AZ174" s="213"/>
    </row>
    <row r="175" spans="1:52" s="71" customFormat="1" ht="48">
      <c r="A175" s="84" t="s">
        <v>632</v>
      </c>
      <c r="B175" s="125" t="s">
        <v>631</v>
      </c>
      <c r="C175" s="126">
        <v>232</v>
      </c>
      <c r="D175" s="128" t="s">
        <v>631</v>
      </c>
      <c r="E175" s="126">
        <v>260</v>
      </c>
      <c r="F175" s="121">
        <v>1</v>
      </c>
      <c r="G175" s="121" t="s">
        <v>235</v>
      </c>
      <c r="H175" s="121">
        <v>82110</v>
      </c>
      <c r="I175" s="117" t="s">
        <v>236</v>
      </c>
      <c r="J175" s="117" t="s">
        <v>237</v>
      </c>
      <c r="K175" s="117" t="s">
        <v>238</v>
      </c>
      <c r="L175" s="122" t="s">
        <v>239</v>
      </c>
      <c r="M175" s="116" t="s">
        <v>240</v>
      </c>
      <c r="N175" s="115"/>
      <c r="O175" s="116" t="s">
        <v>241</v>
      </c>
      <c r="P175" s="116" t="s">
        <v>242</v>
      </c>
      <c r="Q175" s="117" t="s">
        <v>265</v>
      </c>
      <c r="R175" s="117" t="s">
        <v>266</v>
      </c>
      <c r="S175" s="117" t="s">
        <v>267</v>
      </c>
      <c r="T175" s="117" t="s">
        <v>268</v>
      </c>
      <c r="U175" s="126" t="s">
        <v>3285</v>
      </c>
      <c r="V175" s="129" t="s">
        <v>257</v>
      </c>
      <c r="W175" s="130" t="s">
        <v>258</v>
      </c>
      <c r="X175" s="130" t="s">
        <v>259</v>
      </c>
      <c r="Y175" s="116" t="s">
        <v>251</v>
      </c>
      <c r="Z175" s="116" t="s">
        <v>251</v>
      </c>
      <c r="AA175" s="116" t="s">
        <v>251</v>
      </c>
      <c r="AB175" s="116" t="s">
        <v>252</v>
      </c>
      <c r="AC175" s="116" t="s">
        <v>12</v>
      </c>
      <c r="AD175" s="116" t="s">
        <v>253</v>
      </c>
      <c r="AE175" s="116" t="s">
        <v>254</v>
      </c>
      <c r="AF175" s="116" t="s">
        <v>83</v>
      </c>
      <c r="AG175" s="119" t="s">
        <v>83</v>
      </c>
      <c r="AH175" s="116" t="s">
        <v>83</v>
      </c>
      <c r="AI175" s="104"/>
      <c r="AJ175" s="104">
        <v>5</v>
      </c>
      <c r="AK175" s="104">
        <v>10</v>
      </c>
      <c r="AL175" s="104" t="s">
        <v>700</v>
      </c>
      <c r="AM175" s="100" t="s">
        <v>743</v>
      </c>
      <c r="AN175" s="99" t="s">
        <v>744</v>
      </c>
      <c r="AO175" s="99" t="s">
        <v>1013</v>
      </c>
      <c r="AP175" s="206" t="s">
        <v>2159</v>
      </c>
      <c r="AQ175" s="206" t="s">
        <v>2160</v>
      </c>
      <c r="AR175" s="206" t="s">
        <v>1035</v>
      </c>
      <c r="AS175" s="206" t="s">
        <v>1050</v>
      </c>
      <c r="AT175" s="206">
        <v>82110</v>
      </c>
      <c r="AU175" s="206"/>
      <c r="AV175" s="206" t="s">
        <v>2161</v>
      </c>
      <c r="AW175" s="206" t="s">
        <v>2161</v>
      </c>
      <c r="AX175" s="211" t="s">
        <v>2162</v>
      </c>
      <c r="AY175" s="206" t="s">
        <v>2163</v>
      </c>
      <c r="AZ175" s="206" t="s">
        <v>2164</v>
      </c>
    </row>
    <row r="176" spans="1:52" s="71" customFormat="1" ht="27.75" customHeight="1">
      <c r="A176" s="84" t="s">
        <v>634</v>
      </c>
      <c r="B176" s="125" t="s">
        <v>633</v>
      </c>
      <c r="C176" s="126">
        <v>232</v>
      </c>
      <c r="D176" s="128" t="s">
        <v>633</v>
      </c>
      <c r="E176" s="126">
        <v>599</v>
      </c>
      <c r="F176" s="121">
        <v>1</v>
      </c>
      <c r="G176" s="121" t="s">
        <v>235</v>
      </c>
      <c r="H176" s="121">
        <v>82800</v>
      </c>
      <c r="I176" s="117" t="s">
        <v>236</v>
      </c>
      <c r="J176" s="117" t="s">
        <v>237</v>
      </c>
      <c r="K176" s="117" t="s">
        <v>238</v>
      </c>
      <c r="L176" s="122" t="s">
        <v>239</v>
      </c>
      <c r="M176" s="116" t="s">
        <v>240</v>
      </c>
      <c r="N176" s="115"/>
      <c r="O176" s="116" t="s">
        <v>241</v>
      </c>
      <c r="P176" s="116" t="s">
        <v>242</v>
      </c>
      <c r="Q176" s="117" t="s">
        <v>243</v>
      </c>
      <c r="R176" s="117" t="s">
        <v>244</v>
      </c>
      <c r="S176" s="117" t="s">
        <v>245</v>
      </c>
      <c r="T176" s="117" t="s">
        <v>246</v>
      </c>
      <c r="U176" s="126" t="s">
        <v>3285</v>
      </c>
      <c r="V176" s="129" t="s">
        <v>257</v>
      </c>
      <c r="W176" s="130" t="s">
        <v>258</v>
      </c>
      <c r="X176" s="130" t="s">
        <v>259</v>
      </c>
      <c r="Y176" s="116" t="s">
        <v>251</v>
      </c>
      <c r="Z176" s="116" t="s">
        <v>251</v>
      </c>
      <c r="AA176" s="116" t="s">
        <v>251</v>
      </c>
      <c r="AB176" s="116" t="s">
        <v>252</v>
      </c>
      <c r="AC176" s="116" t="s">
        <v>260</v>
      </c>
      <c r="AD176" s="116" t="s">
        <v>261</v>
      </c>
      <c r="AE176" s="116" t="s">
        <v>262</v>
      </c>
      <c r="AF176" s="116" t="s">
        <v>83</v>
      </c>
      <c r="AG176" s="119" t="s">
        <v>83</v>
      </c>
      <c r="AH176" s="116" t="s">
        <v>83</v>
      </c>
      <c r="AI176" s="104"/>
      <c r="AJ176" s="104">
        <v>5</v>
      </c>
      <c r="AK176" s="104">
        <v>0</v>
      </c>
      <c r="AL176" s="104" t="s">
        <v>701</v>
      </c>
      <c r="AM176" s="100" t="s">
        <v>740</v>
      </c>
      <c r="AN176" s="99" t="s">
        <v>829</v>
      </c>
      <c r="AO176" s="99" t="s">
        <v>1014</v>
      </c>
      <c r="AP176" s="206" t="s">
        <v>2165</v>
      </c>
      <c r="AQ176" s="206" t="s">
        <v>2166</v>
      </c>
      <c r="AR176" s="206" t="s">
        <v>1035</v>
      </c>
      <c r="AS176" s="206" t="s">
        <v>1050</v>
      </c>
      <c r="AT176" s="206">
        <v>82800</v>
      </c>
      <c r="AU176" s="206"/>
      <c r="AV176" s="213" t="s">
        <v>2167</v>
      </c>
      <c r="AW176" s="213" t="s">
        <v>2168</v>
      </c>
      <c r="AX176" s="211" t="s">
        <v>2169</v>
      </c>
      <c r="AY176" s="213"/>
      <c r="AZ176" s="213"/>
    </row>
    <row r="177" spans="1:52" s="71" customFormat="1" ht="48">
      <c r="A177" s="84" t="s">
        <v>636</v>
      </c>
      <c r="B177" s="125" t="s">
        <v>635</v>
      </c>
      <c r="C177" s="126">
        <v>232</v>
      </c>
      <c r="D177" s="128" t="s">
        <v>635</v>
      </c>
      <c r="E177" s="126">
        <v>4782</v>
      </c>
      <c r="F177" s="121">
        <v>1</v>
      </c>
      <c r="G177" s="121" t="s">
        <v>292</v>
      </c>
      <c r="H177" s="121">
        <v>82400</v>
      </c>
      <c r="I177" s="117" t="s">
        <v>293</v>
      </c>
      <c r="J177" s="117" t="s">
        <v>237</v>
      </c>
      <c r="K177" s="117" t="s">
        <v>238</v>
      </c>
      <c r="L177" s="122" t="s">
        <v>239</v>
      </c>
      <c r="M177" s="116" t="s">
        <v>294</v>
      </c>
      <c r="N177" s="115"/>
      <c r="O177" s="116" t="s">
        <v>241</v>
      </c>
      <c r="P177" s="116" t="s">
        <v>242</v>
      </c>
      <c r="Q177" s="117" t="s">
        <v>282</v>
      </c>
      <c r="R177" s="115"/>
      <c r="S177" s="115"/>
      <c r="T177" s="135" t="s">
        <v>283</v>
      </c>
      <c r="U177" s="126" t="s">
        <v>247</v>
      </c>
      <c r="V177" s="137" t="s">
        <v>248</v>
      </c>
      <c r="W177" s="130" t="s">
        <v>249</v>
      </c>
      <c r="X177" s="130" t="s">
        <v>250</v>
      </c>
      <c r="Y177" s="116" t="s">
        <v>251</v>
      </c>
      <c r="Z177" s="116" t="s">
        <v>251</v>
      </c>
      <c r="AA177" s="116" t="s">
        <v>251</v>
      </c>
      <c r="AB177" s="116" t="s">
        <v>252</v>
      </c>
      <c r="AC177" s="116" t="s">
        <v>12</v>
      </c>
      <c r="AD177" s="116" t="s">
        <v>253</v>
      </c>
      <c r="AE177" s="116" t="s">
        <v>254</v>
      </c>
      <c r="AF177" s="116" t="s">
        <v>637</v>
      </c>
      <c r="AG177" s="119" t="s">
        <v>638</v>
      </c>
      <c r="AH177" s="119" t="s">
        <v>639</v>
      </c>
      <c r="AI177" s="104"/>
      <c r="AJ177" s="104">
        <v>5</v>
      </c>
      <c r="AK177" s="104">
        <v>0</v>
      </c>
      <c r="AL177" s="104" t="s">
        <v>700</v>
      </c>
      <c r="AM177" s="100" t="s">
        <v>740</v>
      </c>
      <c r="AN177" s="99" t="s">
        <v>746</v>
      </c>
      <c r="AO177" s="99" t="s">
        <v>1015</v>
      </c>
      <c r="AP177" s="206" t="s">
        <v>2170</v>
      </c>
      <c r="AQ177" s="206"/>
      <c r="AR177" s="206" t="s">
        <v>1266</v>
      </c>
      <c r="AS177" s="206" t="s">
        <v>2171</v>
      </c>
      <c r="AT177" s="206">
        <v>82403</v>
      </c>
      <c r="AU177" s="206" t="s">
        <v>2172</v>
      </c>
      <c r="AV177" s="213" t="s">
        <v>2173</v>
      </c>
      <c r="AW177" s="213" t="s">
        <v>2174</v>
      </c>
      <c r="AX177" s="227" t="s">
        <v>2175</v>
      </c>
      <c r="AY177" s="213" t="s">
        <v>2176</v>
      </c>
      <c r="AZ177" s="213" t="s">
        <v>2177</v>
      </c>
    </row>
    <row r="178" spans="1:52" s="71" customFormat="1" ht="36">
      <c r="A178" s="84" t="s">
        <v>641</v>
      </c>
      <c r="B178" s="125" t="s">
        <v>640</v>
      </c>
      <c r="C178" s="126">
        <v>232</v>
      </c>
      <c r="D178" s="128" t="s">
        <v>640</v>
      </c>
      <c r="E178" s="126">
        <v>748</v>
      </c>
      <c r="F178" s="121">
        <v>1</v>
      </c>
      <c r="G178" s="121" t="s">
        <v>235</v>
      </c>
      <c r="H178" s="121">
        <v>82330</v>
      </c>
      <c r="I178" s="117" t="s">
        <v>236</v>
      </c>
      <c r="J178" s="117" t="s">
        <v>237</v>
      </c>
      <c r="K178" s="117" t="s">
        <v>238</v>
      </c>
      <c r="L178" s="122" t="s">
        <v>239</v>
      </c>
      <c r="M178" s="116" t="s">
        <v>240</v>
      </c>
      <c r="N178" s="115"/>
      <c r="O178" s="116" t="s">
        <v>241</v>
      </c>
      <c r="P178" s="116" t="s">
        <v>242</v>
      </c>
      <c r="Q178" s="117" t="s">
        <v>243</v>
      </c>
      <c r="R178" s="117" t="s">
        <v>244</v>
      </c>
      <c r="S178" s="117" t="s">
        <v>245</v>
      </c>
      <c r="T178" s="117" t="s">
        <v>246</v>
      </c>
      <c r="U178" s="126" t="s">
        <v>3285</v>
      </c>
      <c r="V178" s="129" t="s">
        <v>257</v>
      </c>
      <c r="W178" s="130" t="s">
        <v>258</v>
      </c>
      <c r="X178" s="130" t="s">
        <v>259</v>
      </c>
      <c r="Y178" s="116" t="s">
        <v>251</v>
      </c>
      <c r="Z178" s="116" t="s">
        <v>251</v>
      </c>
      <c r="AA178" s="116" t="s">
        <v>251</v>
      </c>
      <c r="AB178" s="116" t="s">
        <v>252</v>
      </c>
      <c r="AC178" s="116" t="s">
        <v>260</v>
      </c>
      <c r="AD178" s="116" t="s">
        <v>261</v>
      </c>
      <c r="AE178" s="116" t="s">
        <v>262</v>
      </c>
      <c r="AF178" s="116" t="s">
        <v>83</v>
      </c>
      <c r="AG178" s="119" t="s">
        <v>83</v>
      </c>
      <c r="AH178" s="116" t="s">
        <v>83</v>
      </c>
      <c r="AI178" s="104"/>
      <c r="AJ178" s="104">
        <v>5</v>
      </c>
      <c r="AK178" s="104">
        <v>10</v>
      </c>
      <c r="AL178" s="104" t="s">
        <v>697</v>
      </c>
      <c r="AM178" s="100" t="s">
        <v>740</v>
      </c>
      <c r="AN178" s="99" t="s">
        <v>763</v>
      </c>
      <c r="AO178" s="99" t="s">
        <v>1016</v>
      </c>
      <c r="AP178" s="206" t="s">
        <v>2178</v>
      </c>
      <c r="AQ178" s="206" t="s">
        <v>2179</v>
      </c>
      <c r="AR178" s="206" t="s">
        <v>1035</v>
      </c>
      <c r="AS178" s="206" t="s">
        <v>1050</v>
      </c>
      <c r="AT178" s="206">
        <v>82330</v>
      </c>
      <c r="AU178" s="206"/>
      <c r="AV178" s="213" t="s">
        <v>2180</v>
      </c>
      <c r="AW178" s="213" t="s">
        <v>2181</v>
      </c>
      <c r="AX178" s="211" t="s">
        <v>2182</v>
      </c>
      <c r="AY178" s="213" t="s">
        <v>2183</v>
      </c>
      <c r="AZ178" s="213" t="s">
        <v>2184</v>
      </c>
    </row>
    <row r="179" spans="1:52" s="71" customFormat="1" ht="14.4">
      <c r="A179" s="84" t="s">
        <v>643</v>
      </c>
      <c r="B179" s="125" t="s">
        <v>642</v>
      </c>
      <c r="C179" s="126">
        <v>232</v>
      </c>
      <c r="D179" s="128" t="s">
        <v>642</v>
      </c>
      <c r="E179" s="126">
        <v>557</v>
      </c>
      <c r="F179" s="121">
        <v>1</v>
      </c>
      <c r="G179" s="121" t="s">
        <v>235</v>
      </c>
      <c r="H179" s="121">
        <v>82370</v>
      </c>
      <c r="I179" s="117" t="s">
        <v>236</v>
      </c>
      <c r="J179" s="117" t="s">
        <v>237</v>
      </c>
      <c r="K179" s="117" t="s">
        <v>238</v>
      </c>
      <c r="L179" s="122" t="s">
        <v>239</v>
      </c>
      <c r="M179" s="116" t="s">
        <v>240</v>
      </c>
      <c r="N179" s="115"/>
      <c r="O179" s="116" t="s">
        <v>241</v>
      </c>
      <c r="P179" s="116" t="s">
        <v>242</v>
      </c>
      <c r="Q179" s="117" t="s">
        <v>243</v>
      </c>
      <c r="R179" s="117" t="s">
        <v>244</v>
      </c>
      <c r="S179" s="117" t="s">
        <v>245</v>
      </c>
      <c r="T179" s="117" t="s">
        <v>246</v>
      </c>
      <c r="U179" s="126" t="s">
        <v>3285</v>
      </c>
      <c r="V179" s="129" t="s">
        <v>257</v>
      </c>
      <c r="W179" s="130" t="s">
        <v>258</v>
      </c>
      <c r="X179" s="130" t="s">
        <v>259</v>
      </c>
      <c r="Y179" s="116" t="s">
        <v>251</v>
      </c>
      <c r="Z179" s="116" t="s">
        <v>251</v>
      </c>
      <c r="AA179" s="116" t="s">
        <v>251</v>
      </c>
      <c r="AB179" s="116" t="s">
        <v>252</v>
      </c>
      <c r="AC179" s="116" t="s">
        <v>260</v>
      </c>
      <c r="AD179" s="116" t="s">
        <v>261</v>
      </c>
      <c r="AE179" s="116" t="s">
        <v>262</v>
      </c>
      <c r="AF179" s="116" t="s">
        <v>83</v>
      </c>
      <c r="AG179" s="119" t="s">
        <v>83</v>
      </c>
      <c r="AH179" s="116" t="s">
        <v>83</v>
      </c>
      <c r="AI179" s="104"/>
      <c r="AJ179" s="104">
        <v>5</v>
      </c>
      <c r="AK179" s="104">
        <v>10</v>
      </c>
      <c r="AL179" s="104" t="s">
        <v>701</v>
      </c>
      <c r="AM179" s="100" t="s">
        <v>740</v>
      </c>
      <c r="AN179" s="99" t="s">
        <v>748</v>
      </c>
      <c r="AO179" s="99" t="s">
        <v>1017</v>
      </c>
      <c r="AP179" s="206" t="s">
        <v>2185</v>
      </c>
      <c r="AQ179" s="206" t="s">
        <v>2186</v>
      </c>
      <c r="AR179" s="206" t="s">
        <v>1035</v>
      </c>
      <c r="AS179" s="206" t="s">
        <v>2187</v>
      </c>
      <c r="AT179" s="206">
        <v>82370</v>
      </c>
      <c r="AU179" s="206"/>
      <c r="AV179" s="213" t="s">
        <v>2188</v>
      </c>
      <c r="AW179" s="213" t="s">
        <v>2188</v>
      </c>
      <c r="AX179" s="211" t="s">
        <v>2189</v>
      </c>
      <c r="AY179" s="213"/>
      <c r="AZ179" s="213"/>
    </row>
    <row r="180" spans="1:52" s="71" customFormat="1" ht="72">
      <c r="A180" s="84" t="s">
        <v>645</v>
      </c>
      <c r="B180" s="125" t="s">
        <v>644</v>
      </c>
      <c r="C180" s="126">
        <v>232</v>
      </c>
      <c r="D180" s="128" t="s">
        <v>644</v>
      </c>
      <c r="E180" s="126">
        <v>790</v>
      </c>
      <c r="F180" s="121">
        <v>1</v>
      </c>
      <c r="G180" s="121" t="s">
        <v>235</v>
      </c>
      <c r="H180" s="121">
        <v>82220</v>
      </c>
      <c r="I180" s="117" t="s">
        <v>236</v>
      </c>
      <c r="J180" s="117" t="s">
        <v>237</v>
      </c>
      <c r="K180" s="117" t="s">
        <v>238</v>
      </c>
      <c r="L180" s="122" t="s">
        <v>239</v>
      </c>
      <c r="M180" s="116" t="s">
        <v>240</v>
      </c>
      <c r="N180" s="115"/>
      <c r="O180" s="116" t="s">
        <v>241</v>
      </c>
      <c r="P180" s="116" t="s">
        <v>242</v>
      </c>
      <c r="Q180" s="117" t="s">
        <v>265</v>
      </c>
      <c r="R180" s="117" t="s">
        <v>266</v>
      </c>
      <c r="S180" s="117" t="s">
        <v>267</v>
      </c>
      <c r="T180" s="117" t="s">
        <v>268</v>
      </c>
      <c r="U180" s="126" t="s">
        <v>247</v>
      </c>
      <c r="V180" s="137" t="s">
        <v>248</v>
      </c>
      <c r="W180" s="130" t="s">
        <v>249</v>
      </c>
      <c r="X180" s="130" t="s">
        <v>250</v>
      </c>
      <c r="Y180" s="116" t="s">
        <v>251</v>
      </c>
      <c r="Z180" s="116" t="s">
        <v>251</v>
      </c>
      <c r="AA180" s="116" t="s">
        <v>251</v>
      </c>
      <c r="AB180" s="116" t="s">
        <v>252</v>
      </c>
      <c r="AC180" s="116" t="s">
        <v>12</v>
      </c>
      <c r="AD180" s="116" t="s">
        <v>253</v>
      </c>
      <c r="AE180" s="116" t="s">
        <v>254</v>
      </c>
      <c r="AF180" s="116" t="s">
        <v>83</v>
      </c>
      <c r="AG180" s="119" t="s">
        <v>83</v>
      </c>
      <c r="AH180" s="116" t="s">
        <v>83</v>
      </c>
      <c r="AI180" s="104"/>
      <c r="AJ180" s="104">
        <v>5</v>
      </c>
      <c r="AK180" s="104">
        <v>5</v>
      </c>
      <c r="AL180" s="104" t="s">
        <v>696</v>
      </c>
      <c r="AM180" s="100" t="s">
        <v>740</v>
      </c>
      <c r="AN180" s="99" t="s">
        <v>927</v>
      </c>
      <c r="AO180" s="99" t="s">
        <v>1018</v>
      </c>
      <c r="AP180" s="206" t="s">
        <v>2190</v>
      </c>
      <c r="AQ180" s="206" t="s">
        <v>2191</v>
      </c>
      <c r="AR180" s="206" t="s">
        <v>1035</v>
      </c>
      <c r="AS180" s="206" t="s">
        <v>2192</v>
      </c>
      <c r="AT180" s="206">
        <v>82220</v>
      </c>
      <c r="AU180" s="206"/>
      <c r="AV180" s="213" t="s">
        <v>2193</v>
      </c>
      <c r="AW180" s="213" t="s">
        <v>2194</v>
      </c>
      <c r="AX180" s="211" t="s">
        <v>2195</v>
      </c>
      <c r="AY180" s="213" t="s">
        <v>2196</v>
      </c>
      <c r="AZ180" s="213" t="s">
        <v>2197</v>
      </c>
    </row>
    <row r="181" spans="1:52" s="71" customFormat="1" ht="14.4">
      <c r="A181" s="84" t="s">
        <v>647</v>
      </c>
      <c r="B181" s="125" t="s">
        <v>646</v>
      </c>
      <c r="C181" s="126">
        <v>232</v>
      </c>
      <c r="D181" s="128" t="s">
        <v>646</v>
      </c>
      <c r="E181" s="126">
        <v>3067</v>
      </c>
      <c r="F181" s="121">
        <v>1</v>
      </c>
      <c r="G181" s="121" t="s">
        <v>235</v>
      </c>
      <c r="H181" s="121">
        <v>82600</v>
      </c>
      <c r="I181" s="117" t="s">
        <v>236</v>
      </c>
      <c r="J181" s="117" t="s">
        <v>237</v>
      </c>
      <c r="K181" s="117" t="s">
        <v>238</v>
      </c>
      <c r="L181" s="122" t="s">
        <v>239</v>
      </c>
      <c r="M181" s="116" t="s">
        <v>240</v>
      </c>
      <c r="N181" s="115"/>
      <c r="O181" s="116" t="s">
        <v>241</v>
      </c>
      <c r="P181" s="116" t="s">
        <v>242</v>
      </c>
      <c r="Q181" s="117" t="s">
        <v>243</v>
      </c>
      <c r="R181" s="117" t="s">
        <v>244</v>
      </c>
      <c r="S181" s="117" t="s">
        <v>245</v>
      </c>
      <c r="T181" s="117" t="s">
        <v>246</v>
      </c>
      <c r="U181" s="126" t="s">
        <v>3285</v>
      </c>
      <c r="V181" s="129" t="s">
        <v>257</v>
      </c>
      <c r="W181" s="130" t="s">
        <v>258</v>
      </c>
      <c r="X181" s="130" t="s">
        <v>259</v>
      </c>
      <c r="Y181" s="116" t="s">
        <v>251</v>
      </c>
      <c r="Z181" s="116" t="s">
        <v>251</v>
      </c>
      <c r="AA181" s="116" t="s">
        <v>251</v>
      </c>
      <c r="AB181" s="116" t="s">
        <v>252</v>
      </c>
      <c r="AC181" s="116" t="s">
        <v>269</v>
      </c>
      <c r="AD181" s="116" t="s">
        <v>270</v>
      </c>
      <c r="AE181" s="116" t="s">
        <v>271</v>
      </c>
      <c r="AF181" s="116" t="s">
        <v>83</v>
      </c>
      <c r="AG181" s="119" t="s">
        <v>83</v>
      </c>
      <c r="AH181" s="116" t="s">
        <v>83</v>
      </c>
      <c r="AI181" s="104"/>
      <c r="AJ181" s="104">
        <v>5</v>
      </c>
      <c r="AK181" s="104">
        <v>5</v>
      </c>
      <c r="AL181" s="104" t="s">
        <v>699</v>
      </c>
      <c r="AM181" s="100" t="s">
        <v>740</v>
      </c>
      <c r="AN181" s="99" t="s">
        <v>849</v>
      </c>
      <c r="AO181" s="99" t="s">
        <v>1019</v>
      </c>
      <c r="AP181" s="206"/>
      <c r="AQ181" s="206" t="s">
        <v>2198</v>
      </c>
      <c r="AR181" s="206" t="s">
        <v>1035</v>
      </c>
      <c r="AS181" s="206" t="s">
        <v>1219</v>
      </c>
      <c r="AT181" s="206">
        <v>82600</v>
      </c>
      <c r="AU181" s="206"/>
      <c r="AV181" s="213" t="s">
        <v>2199</v>
      </c>
      <c r="AW181" s="213" t="s">
        <v>2200</v>
      </c>
      <c r="AX181" s="211" t="s">
        <v>2201</v>
      </c>
      <c r="AY181" s="213"/>
      <c r="AZ181" s="213"/>
    </row>
    <row r="182" spans="1:52" s="71" customFormat="1" ht="36">
      <c r="A182" s="84" t="s">
        <v>649</v>
      </c>
      <c r="B182" s="125" t="s">
        <v>648</v>
      </c>
      <c r="C182" s="126">
        <v>232</v>
      </c>
      <c r="D182" s="128" t="s">
        <v>648</v>
      </c>
      <c r="E182" s="126">
        <v>320</v>
      </c>
      <c r="F182" s="121">
        <v>1</v>
      </c>
      <c r="G182" s="121" t="s">
        <v>235</v>
      </c>
      <c r="H182" s="121">
        <v>82330</v>
      </c>
      <c r="I182" s="117" t="s">
        <v>236</v>
      </c>
      <c r="J182" s="117" t="s">
        <v>237</v>
      </c>
      <c r="K182" s="117" t="s">
        <v>238</v>
      </c>
      <c r="L182" s="122" t="s">
        <v>239</v>
      </c>
      <c r="M182" s="116" t="s">
        <v>240</v>
      </c>
      <c r="N182" s="117"/>
      <c r="O182" s="116" t="s">
        <v>241</v>
      </c>
      <c r="P182" s="116" t="s">
        <v>242</v>
      </c>
      <c r="Q182" s="117" t="s">
        <v>243</v>
      </c>
      <c r="R182" s="117" t="s">
        <v>244</v>
      </c>
      <c r="S182" s="117" t="s">
        <v>245</v>
      </c>
      <c r="T182" s="117" t="s">
        <v>246</v>
      </c>
      <c r="U182" s="126" t="s">
        <v>3285</v>
      </c>
      <c r="V182" s="129" t="s">
        <v>257</v>
      </c>
      <c r="W182" s="130" t="s">
        <v>258</v>
      </c>
      <c r="X182" s="130" t="s">
        <v>259</v>
      </c>
      <c r="Y182" s="116" t="s">
        <v>251</v>
      </c>
      <c r="Z182" s="116" t="s">
        <v>251</v>
      </c>
      <c r="AA182" s="116" t="s">
        <v>251</v>
      </c>
      <c r="AB182" s="116" t="s">
        <v>252</v>
      </c>
      <c r="AC182" s="116" t="s">
        <v>260</v>
      </c>
      <c r="AD182" s="116" t="s">
        <v>261</v>
      </c>
      <c r="AE182" s="116" t="s">
        <v>262</v>
      </c>
      <c r="AF182" s="116" t="s">
        <v>83</v>
      </c>
      <c r="AG182" s="119" t="s">
        <v>83</v>
      </c>
      <c r="AH182" s="116" t="s">
        <v>83</v>
      </c>
      <c r="AI182" s="104"/>
      <c r="AJ182" s="104">
        <v>5</v>
      </c>
      <c r="AK182" s="104">
        <v>5</v>
      </c>
      <c r="AL182" s="104" t="s">
        <v>697</v>
      </c>
      <c r="AM182" s="100" t="s">
        <v>740</v>
      </c>
      <c r="AN182" s="99" t="s">
        <v>835</v>
      </c>
      <c r="AO182" s="99" t="s">
        <v>980</v>
      </c>
      <c r="AP182" s="206"/>
      <c r="AQ182" s="206" t="s">
        <v>2202</v>
      </c>
      <c r="AR182" s="206" t="s">
        <v>1035</v>
      </c>
      <c r="AS182" s="206" t="s">
        <v>2203</v>
      </c>
      <c r="AT182" s="206">
        <v>82330</v>
      </c>
      <c r="AU182" s="206"/>
      <c r="AV182" s="213" t="s">
        <v>2204</v>
      </c>
      <c r="AW182" s="213" t="s">
        <v>2205</v>
      </c>
      <c r="AX182" s="211" t="s">
        <v>2206</v>
      </c>
      <c r="AY182" s="213" t="s">
        <v>2207</v>
      </c>
      <c r="AZ182" s="213" t="s">
        <v>2208</v>
      </c>
    </row>
    <row r="183" spans="1:52" s="71" customFormat="1" ht="72">
      <c r="A183" s="84" t="s">
        <v>651</v>
      </c>
      <c r="B183" s="125" t="s">
        <v>650</v>
      </c>
      <c r="C183" s="126">
        <v>232</v>
      </c>
      <c r="D183" s="128" t="s">
        <v>650</v>
      </c>
      <c r="E183" s="126">
        <v>421</v>
      </c>
      <c r="F183" s="121">
        <v>1</v>
      </c>
      <c r="G183" s="121" t="s">
        <v>235</v>
      </c>
      <c r="H183" s="121">
        <v>82230</v>
      </c>
      <c r="I183" s="117" t="s">
        <v>236</v>
      </c>
      <c r="J183" s="117" t="s">
        <v>237</v>
      </c>
      <c r="K183" s="117" t="s">
        <v>238</v>
      </c>
      <c r="L183" s="122" t="s">
        <v>239</v>
      </c>
      <c r="M183" s="116" t="s">
        <v>240</v>
      </c>
      <c r="N183" s="115"/>
      <c r="O183" s="116" t="s">
        <v>241</v>
      </c>
      <c r="P183" s="116" t="s">
        <v>242</v>
      </c>
      <c r="Q183" s="117" t="s">
        <v>243</v>
      </c>
      <c r="R183" s="117" t="s">
        <v>244</v>
      </c>
      <c r="S183" s="117" t="s">
        <v>245</v>
      </c>
      <c r="T183" s="117" t="s">
        <v>246</v>
      </c>
      <c r="U183" s="126" t="s">
        <v>3285</v>
      </c>
      <c r="V183" s="129" t="s">
        <v>257</v>
      </c>
      <c r="W183" s="130" t="s">
        <v>258</v>
      </c>
      <c r="X183" s="130" t="s">
        <v>259</v>
      </c>
      <c r="Y183" s="116" t="s">
        <v>251</v>
      </c>
      <c r="Z183" s="116" t="s">
        <v>251</v>
      </c>
      <c r="AA183" s="116" t="s">
        <v>251</v>
      </c>
      <c r="AB183" s="116" t="s">
        <v>252</v>
      </c>
      <c r="AC183" s="116" t="s">
        <v>260</v>
      </c>
      <c r="AD183" s="116" t="s">
        <v>261</v>
      </c>
      <c r="AE183" s="116" t="s">
        <v>262</v>
      </c>
      <c r="AF183" s="116" t="s">
        <v>83</v>
      </c>
      <c r="AG183" s="119" t="s">
        <v>83</v>
      </c>
      <c r="AH183" s="116" t="s">
        <v>83</v>
      </c>
      <c r="AI183" s="104"/>
      <c r="AJ183" s="104">
        <v>5</v>
      </c>
      <c r="AK183" s="104">
        <v>0</v>
      </c>
      <c r="AL183" s="104" t="s">
        <v>701</v>
      </c>
      <c r="AM183" s="100" t="s">
        <v>740</v>
      </c>
      <c r="AN183" s="99" t="s">
        <v>787</v>
      </c>
      <c r="AO183" s="99" t="s">
        <v>1020</v>
      </c>
      <c r="AP183" s="206" t="s">
        <v>2209</v>
      </c>
      <c r="AQ183" s="206" t="s">
        <v>2210</v>
      </c>
      <c r="AR183" s="206" t="s">
        <v>1035</v>
      </c>
      <c r="AS183" s="206" t="s">
        <v>2211</v>
      </c>
      <c r="AT183" s="206">
        <v>82230</v>
      </c>
      <c r="AU183" s="206"/>
      <c r="AV183" s="213" t="s">
        <v>2212</v>
      </c>
      <c r="AW183" s="213" t="s">
        <v>2213</v>
      </c>
      <c r="AX183" s="211" t="s">
        <v>2214</v>
      </c>
      <c r="AY183" s="213" t="s">
        <v>2215</v>
      </c>
      <c r="AZ183" s="213" t="s">
        <v>2216</v>
      </c>
    </row>
    <row r="184" spans="1:52" s="74" customFormat="1" ht="48">
      <c r="A184" s="84" t="s">
        <v>653</v>
      </c>
      <c r="B184" s="125" t="s">
        <v>652</v>
      </c>
      <c r="C184" s="126">
        <v>232</v>
      </c>
      <c r="D184" s="128" t="s">
        <v>652</v>
      </c>
      <c r="E184" s="126">
        <v>100</v>
      </c>
      <c r="F184" s="121">
        <v>1</v>
      </c>
      <c r="G184" s="121" t="s">
        <v>235</v>
      </c>
      <c r="H184" s="121">
        <v>82500</v>
      </c>
      <c r="I184" s="117" t="s">
        <v>236</v>
      </c>
      <c r="J184" s="117" t="s">
        <v>237</v>
      </c>
      <c r="K184" s="117" t="s">
        <v>238</v>
      </c>
      <c r="L184" s="122" t="s">
        <v>239</v>
      </c>
      <c r="M184" s="116" t="s">
        <v>240</v>
      </c>
      <c r="N184" s="115"/>
      <c r="O184" s="116" t="s">
        <v>241</v>
      </c>
      <c r="P184" s="116" t="s">
        <v>242</v>
      </c>
      <c r="Q184" s="117" t="s">
        <v>265</v>
      </c>
      <c r="R184" s="117" t="s">
        <v>266</v>
      </c>
      <c r="S184" s="117" t="s">
        <v>267</v>
      </c>
      <c r="T184" s="117" t="s">
        <v>268</v>
      </c>
      <c r="U184" s="126" t="s">
        <v>3285</v>
      </c>
      <c r="V184" s="129" t="s">
        <v>257</v>
      </c>
      <c r="W184" s="130" t="s">
        <v>258</v>
      </c>
      <c r="X184" s="130" t="s">
        <v>259</v>
      </c>
      <c r="Y184" s="116" t="s">
        <v>251</v>
      </c>
      <c r="Z184" s="116" t="s">
        <v>251</v>
      </c>
      <c r="AA184" s="116" t="s">
        <v>251</v>
      </c>
      <c r="AB184" s="116" t="s">
        <v>252</v>
      </c>
      <c r="AC184" s="116" t="s">
        <v>269</v>
      </c>
      <c r="AD184" s="116" t="s">
        <v>270</v>
      </c>
      <c r="AE184" s="116" t="s">
        <v>271</v>
      </c>
      <c r="AF184" s="116" t="s">
        <v>83</v>
      </c>
      <c r="AG184" s="119" t="s">
        <v>83</v>
      </c>
      <c r="AH184" s="116" t="s">
        <v>83</v>
      </c>
      <c r="AI184" s="104"/>
      <c r="AJ184" s="104">
        <v>5</v>
      </c>
      <c r="AK184" s="104">
        <v>0</v>
      </c>
      <c r="AL184" s="104" t="s">
        <v>698</v>
      </c>
      <c r="AM184" s="100" t="s">
        <v>740</v>
      </c>
      <c r="AN184" s="99" t="s">
        <v>787</v>
      </c>
      <c r="AO184" s="99" t="s">
        <v>885</v>
      </c>
      <c r="AP184" s="206" t="s">
        <v>2217</v>
      </c>
      <c r="AQ184" s="206" t="s">
        <v>2218</v>
      </c>
      <c r="AR184" s="206" t="s">
        <v>1035</v>
      </c>
      <c r="AS184" s="206" t="s">
        <v>1070</v>
      </c>
      <c r="AT184" s="206">
        <v>82500</v>
      </c>
      <c r="AU184" s="206"/>
      <c r="AV184" s="213" t="s">
        <v>2219</v>
      </c>
      <c r="AW184" s="213" t="s">
        <v>2219</v>
      </c>
      <c r="AX184" s="211" t="s">
        <v>2220</v>
      </c>
      <c r="AY184" s="213" t="s">
        <v>2221</v>
      </c>
      <c r="AZ184" s="213" t="s">
        <v>2222</v>
      </c>
    </row>
    <row r="185" spans="1:52" s="71" customFormat="1" ht="72">
      <c r="A185" s="84" t="s">
        <v>655</v>
      </c>
      <c r="B185" s="125" t="s">
        <v>654</v>
      </c>
      <c r="C185" s="126">
        <v>232</v>
      </c>
      <c r="D185" s="128" t="s">
        <v>654</v>
      </c>
      <c r="E185" s="126">
        <v>1121</v>
      </c>
      <c r="F185" s="121">
        <v>1</v>
      </c>
      <c r="G185" s="121" t="s">
        <v>235</v>
      </c>
      <c r="H185" s="121">
        <v>82370</v>
      </c>
      <c r="I185" s="117" t="s">
        <v>236</v>
      </c>
      <c r="J185" s="117" t="s">
        <v>237</v>
      </c>
      <c r="K185" s="117" t="s">
        <v>238</v>
      </c>
      <c r="L185" s="122" t="s">
        <v>239</v>
      </c>
      <c r="M185" s="116" t="s">
        <v>240</v>
      </c>
      <c r="N185" s="115"/>
      <c r="O185" s="116" t="s">
        <v>241</v>
      </c>
      <c r="P185" s="116" t="s">
        <v>242</v>
      </c>
      <c r="Q185" s="117" t="s">
        <v>243</v>
      </c>
      <c r="R185" s="117" t="s">
        <v>244</v>
      </c>
      <c r="S185" s="117" t="s">
        <v>245</v>
      </c>
      <c r="T185" s="117" t="s">
        <v>246</v>
      </c>
      <c r="U185" s="126" t="s">
        <v>3285</v>
      </c>
      <c r="V185" s="129" t="s">
        <v>257</v>
      </c>
      <c r="W185" s="130" t="s">
        <v>258</v>
      </c>
      <c r="X185" s="130" t="s">
        <v>259</v>
      </c>
      <c r="Y185" s="116" t="s">
        <v>251</v>
      </c>
      <c r="Z185" s="116" t="s">
        <v>251</v>
      </c>
      <c r="AA185" s="116" t="s">
        <v>251</v>
      </c>
      <c r="AB185" s="116" t="s">
        <v>252</v>
      </c>
      <c r="AC185" s="116" t="s">
        <v>260</v>
      </c>
      <c r="AD185" s="116" t="s">
        <v>261</v>
      </c>
      <c r="AE185" s="116" t="s">
        <v>262</v>
      </c>
      <c r="AF185" s="116" t="s">
        <v>83</v>
      </c>
      <c r="AG185" s="119" t="s">
        <v>83</v>
      </c>
      <c r="AH185" s="116" t="s">
        <v>83</v>
      </c>
      <c r="AI185" s="104"/>
      <c r="AJ185" s="104">
        <v>5</v>
      </c>
      <c r="AK185" s="104">
        <v>0</v>
      </c>
      <c r="AL185" s="104" t="s">
        <v>701</v>
      </c>
      <c r="AM185" s="100" t="s">
        <v>740</v>
      </c>
      <c r="AN185" s="99" t="s">
        <v>1021</v>
      </c>
      <c r="AO185" s="99" t="s">
        <v>1022</v>
      </c>
      <c r="AP185" s="211" t="s">
        <v>2223</v>
      </c>
      <c r="AQ185" s="206" t="s">
        <v>2224</v>
      </c>
      <c r="AR185" s="206" t="s">
        <v>1745</v>
      </c>
      <c r="AS185" s="206" t="s">
        <v>1713</v>
      </c>
      <c r="AT185" s="206">
        <v>82370</v>
      </c>
      <c r="AU185" s="206"/>
      <c r="AV185" s="213" t="s">
        <v>2225</v>
      </c>
      <c r="AW185" s="213" t="s">
        <v>2226</v>
      </c>
      <c r="AX185" s="211" t="s">
        <v>2227</v>
      </c>
      <c r="AY185" s="213" t="s">
        <v>2228</v>
      </c>
      <c r="AZ185" s="213" t="s">
        <v>2229</v>
      </c>
    </row>
    <row r="186" spans="1:52" s="71" customFormat="1" ht="24">
      <c r="A186" s="84" t="s">
        <v>657</v>
      </c>
      <c r="B186" s="125" t="s">
        <v>656</v>
      </c>
      <c r="C186" s="126">
        <v>232</v>
      </c>
      <c r="D186" s="128" t="s">
        <v>656</v>
      </c>
      <c r="E186" s="126">
        <v>673</v>
      </c>
      <c r="F186" s="121">
        <v>2</v>
      </c>
      <c r="G186" s="121" t="s">
        <v>235</v>
      </c>
      <c r="H186" s="121">
        <v>82130</v>
      </c>
      <c r="I186" s="117" t="s">
        <v>236</v>
      </c>
      <c r="J186" s="117" t="s">
        <v>237</v>
      </c>
      <c r="K186" s="117" t="s">
        <v>238</v>
      </c>
      <c r="L186" s="122" t="s">
        <v>239</v>
      </c>
      <c r="M186" s="116" t="s">
        <v>240</v>
      </c>
      <c r="N186" s="115"/>
      <c r="O186" s="116" t="s">
        <v>241</v>
      </c>
      <c r="P186" s="116" t="s">
        <v>242</v>
      </c>
      <c r="Q186" s="117" t="s">
        <v>243</v>
      </c>
      <c r="R186" s="117" t="s">
        <v>244</v>
      </c>
      <c r="S186" s="117" t="s">
        <v>245</v>
      </c>
      <c r="T186" s="117" t="s">
        <v>246</v>
      </c>
      <c r="U186" s="126" t="s">
        <v>247</v>
      </c>
      <c r="V186" s="137" t="s">
        <v>248</v>
      </c>
      <c r="W186" s="130" t="s">
        <v>249</v>
      </c>
      <c r="X186" s="130" t="s">
        <v>250</v>
      </c>
      <c r="Y186" s="116" t="s">
        <v>251</v>
      </c>
      <c r="Z186" s="116" t="s">
        <v>251</v>
      </c>
      <c r="AA186" s="116" t="s">
        <v>251</v>
      </c>
      <c r="AB186" s="116" t="s">
        <v>252</v>
      </c>
      <c r="AC186" s="116" t="s">
        <v>12</v>
      </c>
      <c r="AD186" s="116" t="s">
        <v>253</v>
      </c>
      <c r="AE186" s="116" t="s">
        <v>254</v>
      </c>
      <c r="AF186" s="116" t="s">
        <v>83</v>
      </c>
      <c r="AG186" s="119" t="s">
        <v>83</v>
      </c>
      <c r="AH186" s="116" t="s">
        <v>83</v>
      </c>
      <c r="AI186" s="104"/>
      <c r="AJ186" s="104">
        <v>5</v>
      </c>
      <c r="AK186" s="104">
        <v>0</v>
      </c>
      <c r="AL186" s="104" t="s">
        <v>696</v>
      </c>
      <c r="AM186" s="100" t="s">
        <v>740</v>
      </c>
      <c r="AN186" s="99" t="s">
        <v>829</v>
      </c>
      <c r="AO186" s="99" t="s">
        <v>1023</v>
      </c>
      <c r="AP186" s="206"/>
      <c r="AQ186" s="206" t="s">
        <v>2230</v>
      </c>
      <c r="AR186" s="206" t="s">
        <v>1035</v>
      </c>
      <c r="AS186" s="206" t="s">
        <v>1165</v>
      </c>
      <c r="AT186" s="206">
        <v>82130</v>
      </c>
      <c r="AU186" s="206"/>
      <c r="AV186" s="213" t="s">
        <v>2231</v>
      </c>
      <c r="AW186" s="213" t="s">
        <v>2232</v>
      </c>
      <c r="AX186" s="222" t="s">
        <v>2233</v>
      </c>
      <c r="AY186" s="213" t="s">
        <v>2234</v>
      </c>
      <c r="AZ186" s="213" t="s">
        <v>2235</v>
      </c>
    </row>
    <row r="187" spans="1:52" s="71" customFormat="1" ht="22.5" customHeight="1">
      <c r="A187" s="103"/>
      <c r="B187" s="125"/>
      <c r="C187" s="126"/>
      <c r="D187" s="128"/>
      <c r="E187" s="126"/>
      <c r="F187" s="121"/>
      <c r="G187" s="121"/>
      <c r="H187" s="121"/>
      <c r="I187" s="117"/>
      <c r="J187" s="117"/>
      <c r="K187" s="117"/>
      <c r="L187" s="122"/>
      <c r="M187" s="116"/>
      <c r="N187" s="115"/>
      <c r="O187" s="116"/>
      <c r="P187" s="116"/>
      <c r="Q187" s="116"/>
      <c r="R187" s="117"/>
      <c r="S187" s="117"/>
      <c r="T187" s="117"/>
      <c r="U187" s="126"/>
      <c r="V187" s="116"/>
      <c r="W187" s="130"/>
      <c r="X187" s="130"/>
      <c r="Y187" s="116"/>
      <c r="Z187" s="116"/>
      <c r="AA187" s="116"/>
      <c r="AB187" s="116"/>
      <c r="AC187" s="116"/>
      <c r="AD187" s="116"/>
      <c r="AE187" s="116"/>
      <c r="AF187" s="116"/>
      <c r="AG187" s="119"/>
      <c r="AH187" s="116"/>
      <c r="AI187" s="104"/>
      <c r="AJ187" s="104"/>
      <c r="AK187" s="104"/>
      <c r="AL187" s="104"/>
    </row>
    <row r="188" spans="1:52" s="71" customFormat="1" ht="14.4">
      <c r="A188" s="103"/>
      <c r="B188" s="125"/>
      <c r="C188" s="126"/>
      <c r="D188" s="128"/>
      <c r="E188" s="126"/>
      <c r="F188" s="121"/>
      <c r="G188" s="121"/>
      <c r="H188" s="121"/>
      <c r="I188" s="117"/>
      <c r="J188" s="117"/>
      <c r="K188" s="117"/>
      <c r="L188" s="122"/>
      <c r="M188" s="116"/>
      <c r="N188" s="115"/>
      <c r="O188" s="116"/>
      <c r="P188" s="116"/>
      <c r="Q188" s="116"/>
      <c r="R188" s="117"/>
      <c r="S188" s="117"/>
      <c r="T188" s="117"/>
      <c r="U188" s="126"/>
      <c r="V188" s="116"/>
      <c r="W188" s="130"/>
      <c r="X188" s="130"/>
      <c r="Y188" s="116"/>
      <c r="Z188" s="116"/>
      <c r="AA188" s="116"/>
      <c r="AB188" s="116"/>
      <c r="AC188" s="116"/>
      <c r="AD188" s="116"/>
      <c r="AE188" s="116"/>
      <c r="AF188" s="116"/>
      <c r="AG188" s="119"/>
      <c r="AH188" s="116"/>
      <c r="AI188" s="104"/>
      <c r="AJ188" s="104"/>
      <c r="AK188" s="104"/>
      <c r="AL188" s="104"/>
    </row>
    <row r="189" spans="1:52" s="71" customFormat="1" ht="14.4">
      <c r="A189" s="103"/>
      <c r="B189" s="125"/>
      <c r="C189" s="126"/>
      <c r="D189" s="128"/>
      <c r="E189" s="126"/>
      <c r="F189" s="121"/>
      <c r="G189" s="121"/>
      <c r="H189" s="121"/>
      <c r="I189" s="117"/>
      <c r="J189" s="117"/>
      <c r="K189" s="117"/>
      <c r="L189" s="122"/>
      <c r="M189" s="116"/>
      <c r="N189" s="115"/>
      <c r="O189" s="116"/>
      <c r="P189" s="116"/>
      <c r="Q189" s="116"/>
      <c r="R189" s="117"/>
      <c r="S189" s="117"/>
      <c r="T189" s="117"/>
      <c r="U189" s="126"/>
      <c r="V189" s="133"/>
      <c r="W189" s="130"/>
      <c r="X189" s="130"/>
      <c r="Y189" s="116"/>
      <c r="Z189" s="116"/>
      <c r="AA189" s="116"/>
      <c r="AB189" s="116"/>
      <c r="AC189" s="116"/>
      <c r="AD189" s="116"/>
      <c r="AE189" s="116"/>
      <c r="AF189" s="116"/>
      <c r="AG189" s="119"/>
      <c r="AH189" s="116"/>
      <c r="AI189" s="104"/>
      <c r="AJ189" s="104"/>
      <c r="AK189" s="104"/>
      <c r="AL189" s="104"/>
    </row>
    <row r="190" spans="1:52" s="71" customFormat="1" ht="14.4">
      <c r="A190" s="103"/>
      <c r="B190" s="125"/>
      <c r="C190" s="126"/>
      <c r="D190" s="128"/>
      <c r="E190" s="126"/>
      <c r="F190" s="121"/>
      <c r="G190" s="121"/>
      <c r="H190" s="121"/>
      <c r="I190" s="117"/>
      <c r="J190" s="117"/>
      <c r="K190" s="117"/>
      <c r="L190" s="122"/>
      <c r="M190" s="116"/>
      <c r="N190" s="115"/>
      <c r="O190" s="116"/>
      <c r="P190" s="116"/>
      <c r="Q190" s="116"/>
      <c r="R190" s="117"/>
      <c r="S190" s="117"/>
      <c r="T190" s="117"/>
      <c r="U190" s="126"/>
      <c r="V190" s="116"/>
      <c r="W190" s="130"/>
      <c r="X190" s="130"/>
      <c r="Y190" s="116"/>
      <c r="Z190" s="116"/>
      <c r="AA190" s="116"/>
      <c r="AB190" s="116"/>
      <c r="AC190" s="116"/>
      <c r="AD190" s="116"/>
      <c r="AE190" s="116"/>
      <c r="AF190" s="116"/>
      <c r="AG190" s="119"/>
      <c r="AH190" s="116"/>
      <c r="AI190" s="104"/>
      <c r="AJ190" s="104"/>
      <c r="AK190" s="104"/>
      <c r="AL190" s="104"/>
    </row>
    <row r="191" spans="1:52" s="71" customFormat="1" ht="14.4">
      <c r="A191" s="103"/>
      <c r="B191" s="125"/>
      <c r="C191" s="126"/>
      <c r="D191" s="128"/>
      <c r="E191" s="126"/>
      <c r="F191" s="121"/>
      <c r="G191" s="121"/>
      <c r="H191" s="121"/>
      <c r="I191" s="117"/>
      <c r="J191" s="117"/>
      <c r="K191" s="117"/>
      <c r="L191" s="122"/>
      <c r="M191" s="116"/>
      <c r="N191" s="115"/>
      <c r="O191" s="116"/>
      <c r="P191" s="116"/>
      <c r="Q191" s="116"/>
      <c r="R191" s="117"/>
      <c r="S191" s="117"/>
      <c r="T191" s="117"/>
      <c r="U191" s="126"/>
      <c r="V191" s="133"/>
      <c r="W191" s="130"/>
      <c r="X191" s="130"/>
      <c r="Y191" s="116"/>
      <c r="Z191" s="116"/>
      <c r="AA191" s="116"/>
      <c r="AB191" s="116"/>
      <c r="AC191" s="116"/>
      <c r="AD191" s="116"/>
      <c r="AE191" s="116"/>
      <c r="AF191" s="116"/>
      <c r="AG191" s="119"/>
      <c r="AH191" s="116"/>
      <c r="AI191" s="104"/>
      <c r="AJ191" s="104"/>
      <c r="AK191" s="104"/>
      <c r="AL191" s="104"/>
    </row>
    <row r="192" spans="1:52" s="71" customFormat="1" ht="17.100000000000001" customHeight="1">
      <c r="A192" s="103"/>
      <c r="B192" s="125"/>
      <c r="C192" s="126"/>
      <c r="D192" s="128"/>
      <c r="E192" s="126"/>
      <c r="F192" s="121"/>
      <c r="G192" s="121"/>
      <c r="H192" s="121"/>
      <c r="I192" s="117"/>
      <c r="J192" s="117"/>
      <c r="K192" s="117"/>
      <c r="L192" s="122"/>
      <c r="M192" s="116"/>
      <c r="N192" s="115"/>
      <c r="O192" s="116"/>
      <c r="P192" s="116"/>
      <c r="Q192" s="116"/>
      <c r="R192" s="117"/>
      <c r="S192" s="117"/>
      <c r="T192" s="117"/>
      <c r="U192" s="126"/>
      <c r="V192" s="116"/>
      <c r="W192" s="130"/>
      <c r="X192" s="130"/>
      <c r="Y192" s="116"/>
      <c r="Z192" s="116"/>
      <c r="AA192" s="116"/>
      <c r="AB192" s="116"/>
      <c r="AC192" s="116"/>
      <c r="AD192" s="116"/>
      <c r="AE192" s="116"/>
      <c r="AF192" s="116"/>
      <c r="AG192" s="119"/>
      <c r="AH192" s="116"/>
      <c r="AI192" s="104"/>
      <c r="AJ192" s="104"/>
      <c r="AK192" s="104"/>
      <c r="AL192" s="104"/>
    </row>
    <row r="193" spans="1:40" s="71" customFormat="1" ht="17.100000000000001" customHeight="1">
      <c r="A193" s="103"/>
      <c r="B193" s="125"/>
      <c r="C193" s="126"/>
      <c r="D193" s="128"/>
      <c r="E193" s="126"/>
      <c r="F193" s="121"/>
      <c r="G193" s="121"/>
      <c r="H193" s="121"/>
      <c r="I193" s="117"/>
      <c r="J193" s="117"/>
      <c r="K193" s="117"/>
      <c r="L193" s="122"/>
      <c r="M193" s="116"/>
      <c r="N193" s="115"/>
      <c r="O193" s="116"/>
      <c r="P193" s="116"/>
      <c r="Q193" s="116"/>
      <c r="R193" s="117"/>
      <c r="S193" s="117"/>
      <c r="T193" s="117"/>
      <c r="U193" s="126"/>
      <c r="V193" s="133"/>
      <c r="W193" s="130"/>
      <c r="X193" s="130"/>
      <c r="Y193" s="116"/>
      <c r="Z193" s="116"/>
      <c r="AA193" s="116"/>
      <c r="AB193" s="116"/>
      <c r="AC193" s="116"/>
      <c r="AD193" s="116"/>
      <c r="AE193" s="116"/>
      <c r="AF193" s="116"/>
      <c r="AG193" s="119"/>
      <c r="AH193" s="116"/>
    </row>
    <row r="194" spans="1:40" s="71" customFormat="1" ht="17.100000000000001" customHeight="1">
      <c r="A194" s="103"/>
      <c r="B194" s="125"/>
      <c r="C194" s="126"/>
      <c r="D194" s="128"/>
      <c r="E194" s="126"/>
      <c r="F194" s="121"/>
      <c r="G194" s="121"/>
      <c r="H194" s="121"/>
      <c r="I194" s="117"/>
      <c r="J194" s="117"/>
      <c r="K194" s="117"/>
      <c r="L194" s="122"/>
      <c r="M194" s="116"/>
      <c r="N194" s="115"/>
      <c r="O194" s="116"/>
      <c r="P194" s="116"/>
      <c r="Q194" s="116"/>
      <c r="R194" s="117"/>
      <c r="S194" s="117"/>
      <c r="T194" s="117"/>
      <c r="U194" s="126"/>
      <c r="V194" s="116"/>
      <c r="W194" s="130"/>
      <c r="X194" s="130"/>
      <c r="Y194" s="116"/>
      <c r="Z194" s="116"/>
      <c r="AA194" s="116"/>
      <c r="AB194" s="116"/>
      <c r="AC194" s="116"/>
      <c r="AD194" s="116"/>
      <c r="AE194" s="116"/>
      <c r="AF194" s="116"/>
      <c r="AG194" s="119"/>
      <c r="AH194" s="116"/>
    </row>
    <row r="195" spans="1:40" s="71" customFormat="1" ht="17.100000000000001" customHeight="1">
      <c r="A195" s="103"/>
      <c r="B195" s="125"/>
      <c r="C195" s="126"/>
      <c r="D195" s="128"/>
      <c r="E195" s="126"/>
      <c r="F195" s="121"/>
      <c r="G195" s="121"/>
      <c r="H195" s="121"/>
      <c r="I195" s="117"/>
      <c r="J195" s="117"/>
      <c r="K195" s="117"/>
      <c r="L195" s="122"/>
      <c r="M195" s="116"/>
      <c r="N195" s="115"/>
      <c r="O195" s="116"/>
      <c r="P195" s="116"/>
      <c r="Q195" s="116"/>
      <c r="R195" s="117"/>
      <c r="S195" s="117"/>
      <c r="T195" s="117"/>
      <c r="U195" s="126"/>
      <c r="V195" s="116"/>
      <c r="W195" s="130"/>
      <c r="X195" s="130"/>
      <c r="Y195" s="116"/>
      <c r="Z195" s="116"/>
      <c r="AA195" s="116"/>
      <c r="AB195" s="116"/>
      <c r="AC195" s="116"/>
      <c r="AD195" s="116"/>
      <c r="AE195" s="116"/>
      <c r="AF195" s="116"/>
      <c r="AG195" s="119"/>
      <c r="AH195" s="116"/>
    </row>
    <row r="196" spans="1:40" s="71" customFormat="1" ht="17.100000000000001" customHeight="1">
      <c r="A196" s="103"/>
      <c r="B196" s="125"/>
      <c r="C196" s="126"/>
      <c r="D196" s="128"/>
      <c r="E196" s="126"/>
      <c r="F196" s="121"/>
      <c r="G196" s="121"/>
      <c r="H196" s="121"/>
      <c r="I196" s="117"/>
      <c r="J196" s="117"/>
      <c r="K196" s="117"/>
      <c r="L196" s="122"/>
      <c r="M196" s="116"/>
      <c r="N196" s="115"/>
      <c r="O196" s="116"/>
      <c r="P196" s="116"/>
      <c r="Q196" s="116"/>
      <c r="R196" s="117"/>
      <c r="S196" s="117"/>
      <c r="T196" s="117"/>
      <c r="U196" s="126"/>
      <c r="V196" s="116"/>
      <c r="W196" s="130"/>
      <c r="X196" s="130"/>
      <c r="Y196" s="116"/>
      <c r="Z196" s="116"/>
      <c r="AA196" s="116"/>
      <c r="AB196" s="116"/>
      <c r="AC196" s="116"/>
      <c r="AD196" s="116"/>
      <c r="AE196" s="116"/>
      <c r="AF196" s="116"/>
      <c r="AG196" s="119"/>
      <c r="AH196" s="116"/>
    </row>
    <row r="197" spans="1:40" ht="17.100000000000001" customHeight="1">
      <c r="A197" s="103"/>
      <c r="B197" s="125"/>
      <c r="C197" s="126"/>
      <c r="D197" s="128"/>
      <c r="E197" s="126"/>
      <c r="F197" s="121"/>
      <c r="G197" s="121"/>
      <c r="H197" s="121"/>
      <c r="I197" s="117"/>
      <c r="J197" s="117"/>
      <c r="K197" s="117"/>
      <c r="L197" s="122"/>
      <c r="M197" s="116"/>
      <c r="N197" s="115"/>
      <c r="O197" s="116"/>
      <c r="P197" s="116"/>
      <c r="Q197" s="116"/>
      <c r="R197" s="117"/>
      <c r="S197" s="117"/>
      <c r="T197" s="117"/>
      <c r="U197" s="126"/>
      <c r="V197" s="116"/>
      <c r="W197" s="130"/>
      <c r="X197" s="130"/>
      <c r="Y197" s="116"/>
      <c r="Z197" s="116"/>
      <c r="AA197" s="116"/>
      <c r="AB197" s="116"/>
      <c r="AC197" s="116"/>
      <c r="AD197" s="116"/>
      <c r="AE197" s="116"/>
      <c r="AF197" s="116"/>
      <c r="AG197" s="119"/>
      <c r="AH197" s="116"/>
    </row>
    <row r="198" spans="1:40" ht="17.100000000000001" customHeight="1">
      <c r="A198" s="103"/>
      <c r="B198" s="125"/>
      <c r="C198" s="126"/>
      <c r="D198" s="128"/>
      <c r="E198" s="126"/>
      <c r="F198" s="121"/>
      <c r="G198" s="121"/>
      <c r="H198" s="121"/>
      <c r="I198" s="117"/>
      <c r="J198" s="117"/>
      <c r="K198" s="117"/>
      <c r="L198" s="122"/>
      <c r="M198" s="116"/>
      <c r="N198" s="115"/>
      <c r="O198" s="116"/>
      <c r="P198" s="116"/>
      <c r="Q198" s="116"/>
      <c r="R198" s="117"/>
      <c r="S198" s="117"/>
      <c r="T198" s="117"/>
      <c r="U198" s="126"/>
      <c r="V198" s="116"/>
      <c r="W198" s="130"/>
      <c r="X198" s="130"/>
      <c r="Y198" s="116"/>
      <c r="Z198" s="116"/>
      <c r="AA198" s="116"/>
      <c r="AB198" s="116"/>
      <c r="AC198" s="116"/>
      <c r="AD198" s="116"/>
      <c r="AE198" s="116"/>
      <c r="AF198" s="116"/>
      <c r="AG198" s="119"/>
      <c r="AH198" s="116"/>
      <c r="AM198" s="102"/>
      <c r="AN198" s="102"/>
    </row>
    <row r="199" spans="1:40" ht="17.100000000000001" customHeight="1">
      <c r="A199" s="103"/>
      <c r="B199" s="125"/>
      <c r="C199" s="126"/>
      <c r="D199" s="128"/>
      <c r="E199" s="126"/>
      <c r="F199" s="121"/>
      <c r="G199" s="121"/>
      <c r="H199" s="121"/>
      <c r="I199" s="117"/>
      <c r="J199" s="117"/>
      <c r="K199" s="117"/>
      <c r="L199" s="122"/>
      <c r="M199" s="116"/>
      <c r="N199" s="115"/>
      <c r="O199" s="116"/>
      <c r="P199" s="116"/>
      <c r="Q199" s="116"/>
      <c r="R199" s="117"/>
      <c r="S199" s="117"/>
      <c r="T199" s="117"/>
      <c r="U199" s="126"/>
      <c r="V199" s="116"/>
      <c r="W199" s="130"/>
      <c r="X199" s="130"/>
      <c r="Y199" s="116"/>
      <c r="Z199" s="116"/>
      <c r="AA199" s="116"/>
      <c r="AB199" s="116"/>
      <c r="AC199" s="116"/>
      <c r="AD199" s="116"/>
      <c r="AE199" s="116"/>
      <c r="AF199" s="116"/>
      <c r="AG199" s="119"/>
      <c r="AH199" s="116"/>
      <c r="AM199" s="102"/>
      <c r="AN199" s="102"/>
    </row>
    <row r="200" spans="1:40" ht="17.100000000000001" customHeight="1">
      <c r="A200" s="103"/>
      <c r="B200" s="125"/>
      <c r="C200" s="126"/>
      <c r="D200" s="128"/>
      <c r="E200" s="126"/>
      <c r="F200" s="121"/>
      <c r="G200" s="121"/>
      <c r="H200" s="121"/>
      <c r="I200" s="117"/>
      <c r="J200" s="117"/>
      <c r="K200" s="117"/>
      <c r="L200" s="122"/>
      <c r="M200" s="116"/>
      <c r="N200" s="115"/>
      <c r="O200" s="116"/>
      <c r="P200" s="116"/>
      <c r="Q200" s="116"/>
      <c r="R200" s="117"/>
      <c r="S200" s="117"/>
      <c r="T200" s="117"/>
      <c r="U200" s="126"/>
      <c r="V200" s="116"/>
      <c r="W200" s="130"/>
      <c r="X200" s="130"/>
      <c r="Y200" s="116"/>
      <c r="Z200" s="116"/>
      <c r="AA200" s="116"/>
      <c r="AB200" s="116"/>
      <c r="AC200" s="116"/>
      <c r="AD200" s="116"/>
      <c r="AE200" s="116"/>
      <c r="AF200" s="116"/>
      <c r="AG200" s="119"/>
      <c r="AH200" s="116"/>
      <c r="AM200" s="102"/>
      <c r="AN200" s="102"/>
    </row>
    <row r="201" spans="1:40" ht="17.100000000000001" customHeight="1">
      <c r="A201" s="103"/>
      <c r="B201" s="125"/>
      <c r="C201" s="126"/>
      <c r="D201" s="128"/>
      <c r="E201" s="126"/>
      <c r="F201" s="121"/>
      <c r="G201" s="121"/>
      <c r="H201" s="121"/>
      <c r="I201" s="117"/>
      <c r="J201" s="117"/>
      <c r="K201" s="117"/>
      <c r="L201" s="122"/>
      <c r="M201" s="116"/>
      <c r="N201" s="115"/>
      <c r="O201" s="116"/>
      <c r="P201" s="116"/>
      <c r="Q201" s="116"/>
      <c r="R201" s="117"/>
      <c r="S201" s="117"/>
      <c r="T201" s="117"/>
      <c r="U201" s="126"/>
      <c r="V201" s="133"/>
      <c r="W201" s="130"/>
      <c r="X201" s="130"/>
      <c r="Y201" s="116"/>
      <c r="Z201" s="116"/>
      <c r="AA201" s="116"/>
      <c r="AB201" s="116"/>
      <c r="AC201" s="116"/>
      <c r="AD201" s="116"/>
      <c r="AE201" s="116"/>
      <c r="AF201" s="116"/>
      <c r="AG201" s="119"/>
      <c r="AH201" s="119"/>
      <c r="AM201" s="102"/>
      <c r="AN201" s="102"/>
    </row>
    <row r="202" spans="1:40" ht="17.100000000000001" customHeight="1">
      <c r="A202" s="103"/>
      <c r="B202" s="125"/>
      <c r="C202" s="126"/>
      <c r="D202" s="128"/>
      <c r="E202" s="126"/>
      <c r="F202" s="121"/>
      <c r="G202" s="121"/>
      <c r="H202" s="121"/>
      <c r="I202" s="117"/>
      <c r="J202" s="117"/>
      <c r="K202" s="117"/>
      <c r="L202" s="122"/>
      <c r="M202" s="116"/>
      <c r="N202" s="115"/>
      <c r="O202" s="116"/>
      <c r="P202" s="116"/>
      <c r="Q202" s="116"/>
      <c r="R202" s="117"/>
      <c r="S202" s="117"/>
      <c r="T202" s="117"/>
      <c r="U202" s="126"/>
      <c r="V202" s="116"/>
      <c r="W202" s="130"/>
      <c r="X202" s="130"/>
      <c r="Y202" s="116"/>
      <c r="Z202" s="116"/>
      <c r="AA202" s="116"/>
      <c r="AB202" s="116"/>
      <c r="AC202" s="116"/>
      <c r="AD202" s="116"/>
      <c r="AE202" s="116"/>
      <c r="AF202" s="116"/>
      <c r="AG202" s="119"/>
      <c r="AH202" s="116"/>
      <c r="AM202" s="102"/>
      <c r="AN202" s="102"/>
    </row>
    <row r="203" spans="1:40" ht="17.100000000000001" customHeight="1">
      <c r="A203" s="103"/>
      <c r="B203" s="125"/>
      <c r="C203" s="126"/>
      <c r="D203" s="128"/>
      <c r="E203" s="126"/>
      <c r="F203" s="121"/>
      <c r="G203" s="121"/>
      <c r="H203" s="121"/>
      <c r="I203" s="117"/>
      <c r="J203" s="117"/>
      <c r="K203" s="117"/>
      <c r="L203" s="122"/>
      <c r="M203" s="116"/>
      <c r="N203" s="115"/>
      <c r="O203" s="116"/>
      <c r="P203" s="116"/>
      <c r="Q203" s="116"/>
      <c r="R203" s="117"/>
      <c r="S203" s="117"/>
      <c r="T203" s="117"/>
      <c r="U203" s="126"/>
      <c r="V203" s="116"/>
      <c r="W203" s="130"/>
      <c r="X203" s="130"/>
      <c r="Y203" s="116"/>
      <c r="Z203" s="116"/>
      <c r="AA203" s="116"/>
      <c r="AB203" s="116"/>
      <c r="AC203" s="116"/>
      <c r="AD203" s="116"/>
      <c r="AE203" s="116"/>
      <c r="AF203" s="116"/>
      <c r="AG203" s="119"/>
      <c r="AH203" s="116"/>
      <c r="AM203" s="102"/>
      <c r="AN203" s="102"/>
    </row>
    <row r="204" spans="1:40" ht="17.100000000000001" customHeight="1">
      <c r="A204" s="103"/>
      <c r="B204" s="125"/>
      <c r="C204" s="126"/>
      <c r="D204" s="128"/>
      <c r="E204" s="126"/>
      <c r="F204" s="121"/>
      <c r="G204" s="121"/>
      <c r="H204" s="121"/>
      <c r="I204" s="117"/>
      <c r="J204" s="117"/>
      <c r="K204" s="117"/>
      <c r="L204" s="122"/>
      <c r="M204" s="116"/>
      <c r="N204" s="115"/>
      <c r="O204" s="116"/>
      <c r="P204" s="116"/>
      <c r="Q204" s="116"/>
      <c r="R204" s="117"/>
      <c r="S204" s="117"/>
      <c r="T204" s="117"/>
      <c r="U204" s="126"/>
      <c r="V204" s="116"/>
      <c r="W204" s="130"/>
      <c r="X204" s="130"/>
      <c r="Y204" s="116"/>
      <c r="Z204" s="116"/>
      <c r="AA204" s="116"/>
      <c r="AB204" s="116"/>
      <c r="AC204" s="116"/>
      <c r="AD204" s="116"/>
      <c r="AE204" s="116"/>
      <c r="AF204" s="116"/>
      <c r="AG204" s="119"/>
      <c r="AH204" s="116"/>
      <c r="AM204" s="102"/>
      <c r="AN204" s="102"/>
    </row>
    <row r="205" spans="1:40" ht="17.100000000000001" customHeight="1" thickBot="1">
      <c r="A205" s="103"/>
      <c r="B205" s="125"/>
      <c r="C205" s="126"/>
      <c r="D205" s="128"/>
      <c r="E205" s="126"/>
      <c r="F205" s="121"/>
      <c r="G205" s="121"/>
      <c r="H205" s="121"/>
      <c r="I205" s="117"/>
      <c r="J205" s="117"/>
      <c r="K205" s="117"/>
      <c r="L205" s="122"/>
      <c r="M205" s="116"/>
      <c r="N205" s="115"/>
      <c r="O205" s="116"/>
      <c r="P205" s="116"/>
      <c r="Q205" s="116"/>
      <c r="R205" s="117"/>
      <c r="S205" s="117"/>
      <c r="T205" s="117"/>
      <c r="U205" s="126"/>
      <c r="V205" s="133"/>
      <c r="W205" s="130"/>
      <c r="X205" s="130"/>
      <c r="Y205" s="116"/>
      <c r="Z205" s="116"/>
      <c r="AA205" s="116"/>
      <c r="AB205" s="116"/>
      <c r="AC205" s="116"/>
      <c r="AD205" s="116"/>
      <c r="AE205" s="116"/>
      <c r="AF205" s="116"/>
      <c r="AG205" s="119"/>
      <c r="AH205" s="116"/>
      <c r="AM205" s="102"/>
      <c r="AN205" s="102"/>
    </row>
    <row r="206" spans="1:40" ht="17.100000000000001" customHeight="1">
      <c r="A206" s="103"/>
      <c r="B206" s="125"/>
      <c r="C206" s="126"/>
      <c r="D206" s="128"/>
      <c r="E206" s="126"/>
      <c r="F206" s="121"/>
      <c r="G206" s="121"/>
      <c r="H206" s="121"/>
      <c r="I206" s="117"/>
      <c r="J206" s="117"/>
      <c r="K206" s="117"/>
      <c r="L206" s="122"/>
      <c r="M206" s="116"/>
      <c r="N206" s="115"/>
      <c r="O206" s="116"/>
      <c r="P206" s="116"/>
      <c r="Q206" s="116"/>
      <c r="R206" s="117"/>
      <c r="S206" s="117"/>
      <c r="T206" s="117"/>
      <c r="U206" s="126"/>
      <c r="V206" s="141"/>
      <c r="W206" s="130"/>
      <c r="X206" s="130"/>
      <c r="Y206" s="116"/>
      <c r="Z206" s="116"/>
      <c r="AA206" s="116"/>
      <c r="AB206" s="116"/>
      <c r="AC206" s="116"/>
      <c r="AD206" s="116"/>
      <c r="AE206" s="116"/>
      <c r="AF206" s="116"/>
      <c r="AG206" s="119"/>
      <c r="AH206" s="116"/>
      <c r="AM206" s="102"/>
      <c r="AN206" s="102"/>
    </row>
    <row r="207" spans="1:40" ht="17.100000000000001" customHeight="1">
      <c r="A207" s="103"/>
      <c r="B207" s="125"/>
      <c r="C207" s="126"/>
      <c r="D207" s="128"/>
      <c r="E207" s="126"/>
      <c r="F207" s="121"/>
      <c r="G207" s="121"/>
      <c r="H207" s="121"/>
      <c r="I207" s="117"/>
      <c r="J207" s="117"/>
      <c r="K207" s="117"/>
      <c r="L207" s="122"/>
      <c r="M207" s="116"/>
      <c r="N207" s="115"/>
      <c r="O207" s="116"/>
      <c r="P207" s="116"/>
      <c r="Q207" s="116"/>
      <c r="R207" s="117"/>
      <c r="S207" s="117"/>
      <c r="T207" s="117"/>
      <c r="U207" s="126"/>
      <c r="V207" s="116"/>
      <c r="W207" s="130"/>
      <c r="X207" s="130"/>
      <c r="Y207" s="116"/>
      <c r="Z207" s="116"/>
      <c r="AA207" s="116"/>
      <c r="AB207" s="116"/>
      <c r="AC207" s="116"/>
      <c r="AD207" s="116"/>
      <c r="AE207" s="116"/>
      <c r="AF207" s="116"/>
      <c r="AG207" s="119"/>
      <c r="AH207" s="116"/>
      <c r="AM207" s="102"/>
      <c r="AN207" s="102"/>
    </row>
    <row r="208" spans="1:40" ht="17.100000000000001" customHeight="1">
      <c r="A208" s="103"/>
      <c r="B208" s="125"/>
      <c r="C208" s="126"/>
      <c r="D208" s="128"/>
      <c r="E208" s="126"/>
      <c r="F208" s="121"/>
      <c r="G208" s="121"/>
      <c r="H208" s="121"/>
      <c r="I208" s="117"/>
      <c r="J208" s="117"/>
      <c r="K208" s="117"/>
      <c r="L208" s="122"/>
      <c r="M208" s="116"/>
      <c r="N208" s="115"/>
      <c r="O208" s="116"/>
      <c r="P208" s="116"/>
      <c r="Q208" s="116"/>
      <c r="R208" s="117"/>
      <c r="S208" s="117"/>
      <c r="T208" s="117"/>
      <c r="U208" s="126"/>
      <c r="V208" s="116"/>
      <c r="W208" s="130"/>
      <c r="X208" s="130"/>
      <c r="Y208" s="116"/>
      <c r="Z208" s="116"/>
      <c r="AA208" s="116"/>
      <c r="AB208" s="116"/>
      <c r="AC208" s="116"/>
      <c r="AD208" s="116"/>
      <c r="AE208" s="116"/>
      <c r="AF208" s="116"/>
      <c r="AG208" s="119"/>
      <c r="AH208" s="116"/>
      <c r="AM208" s="102"/>
      <c r="AN208" s="102"/>
    </row>
    <row r="209" spans="1:34" ht="17.100000000000001" customHeight="1">
      <c r="A209" s="103"/>
      <c r="B209" s="125"/>
      <c r="C209" s="126"/>
      <c r="D209" s="128"/>
      <c r="E209" s="126"/>
      <c r="F209" s="121"/>
      <c r="G209" s="121"/>
      <c r="H209" s="121"/>
      <c r="I209" s="117"/>
      <c r="J209" s="117"/>
      <c r="K209" s="117"/>
      <c r="L209" s="122"/>
      <c r="M209" s="116"/>
      <c r="N209" s="115"/>
      <c r="O209" s="116"/>
      <c r="P209" s="116"/>
      <c r="Q209" s="116"/>
      <c r="R209" s="117"/>
      <c r="S209" s="117"/>
      <c r="T209" s="117"/>
      <c r="U209" s="126"/>
      <c r="V209" s="116"/>
      <c r="W209" s="130"/>
      <c r="X209" s="130"/>
      <c r="Y209" s="116"/>
      <c r="Z209" s="116"/>
      <c r="AA209" s="116"/>
      <c r="AB209" s="116"/>
      <c r="AC209" s="116"/>
      <c r="AD209" s="116"/>
      <c r="AE209" s="116"/>
      <c r="AF209" s="116"/>
      <c r="AG209" s="119"/>
      <c r="AH209" s="116"/>
    </row>
    <row r="210" spans="1:34" ht="17.100000000000001" customHeight="1">
      <c r="A210" s="103"/>
      <c r="B210" s="125"/>
      <c r="C210" s="126"/>
      <c r="D210" s="128"/>
      <c r="E210" s="126"/>
      <c r="F210" s="121"/>
      <c r="G210" s="121"/>
      <c r="H210" s="121"/>
      <c r="I210" s="117"/>
      <c r="J210" s="117"/>
      <c r="K210" s="117"/>
      <c r="L210" s="122"/>
      <c r="M210" s="116"/>
      <c r="N210" s="115"/>
      <c r="O210" s="116"/>
      <c r="P210" s="116"/>
      <c r="Q210" s="116"/>
      <c r="R210" s="117"/>
      <c r="S210" s="117"/>
      <c r="T210" s="117"/>
      <c r="U210" s="126"/>
      <c r="V210" s="116"/>
      <c r="W210" s="130"/>
      <c r="X210" s="130"/>
      <c r="Y210" s="116"/>
      <c r="Z210" s="116"/>
      <c r="AA210" s="116"/>
      <c r="AB210" s="116"/>
      <c r="AC210" s="116"/>
      <c r="AD210" s="116"/>
      <c r="AE210" s="116"/>
      <c r="AF210" s="116"/>
      <c r="AG210" s="119"/>
      <c r="AH210" s="116"/>
    </row>
    <row r="211" spans="1:34" ht="17.100000000000001" customHeight="1">
      <c r="A211" s="103"/>
      <c r="B211" s="125"/>
      <c r="C211" s="126"/>
      <c r="D211" s="128"/>
      <c r="E211" s="126"/>
      <c r="F211" s="121"/>
      <c r="G211" s="121"/>
      <c r="H211" s="121"/>
      <c r="I211" s="117"/>
      <c r="J211" s="117"/>
      <c r="K211" s="117"/>
      <c r="L211" s="122"/>
      <c r="M211" s="116"/>
      <c r="N211" s="115"/>
      <c r="O211" s="116"/>
      <c r="P211" s="116"/>
      <c r="Q211" s="116"/>
      <c r="R211" s="117"/>
      <c r="S211" s="117"/>
      <c r="T211" s="117"/>
      <c r="U211" s="126"/>
      <c r="V211" s="116"/>
      <c r="W211" s="130"/>
      <c r="X211" s="130"/>
      <c r="Y211" s="116"/>
      <c r="Z211" s="116"/>
      <c r="AA211" s="116"/>
      <c r="AB211" s="116"/>
      <c r="AC211" s="116"/>
      <c r="AD211" s="116"/>
      <c r="AE211" s="116"/>
      <c r="AF211" s="116"/>
      <c r="AG211" s="119"/>
      <c r="AH211" s="116"/>
    </row>
    <row r="212" spans="1:34" ht="17.100000000000001" customHeight="1">
      <c r="A212" s="103"/>
      <c r="B212" s="125"/>
      <c r="C212" s="126"/>
      <c r="D212" s="128"/>
      <c r="E212" s="126"/>
      <c r="F212" s="121"/>
      <c r="G212" s="121"/>
      <c r="H212" s="121"/>
      <c r="I212" s="117"/>
      <c r="J212" s="117"/>
      <c r="K212" s="117"/>
      <c r="L212" s="122"/>
      <c r="M212" s="116"/>
      <c r="N212" s="115"/>
      <c r="O212" s="116"/>
      <c r="P212" s="116"/>
      <c r="Q212" s="116"/>
      <c r="R212" s="117"/>
      <c r="S212" s="117"/>
      <c r="T212" s="117"/>
      <c r="U212" s="126"/>
      <c r="V212" s="116"/>
      <c r="W212" s="130"/>
      <c r="X212" s="130"/>
      <c r="Y212" s="116"/>
      <c r="Z212" s="116"/>
      <c r="AA212" s="116"/>
      <c r="AB212" s="116"/>
      <c r="AC212" s="116"/>
      <c r="AD212" s="116"/>
      <c r="AE212" s="116"/>
      <c r="AF212" s="116"/>
      <c r="AG212" s="119"/>
      <c r="AH212" s="116"/>
    </row>
    <row r="213" spans="1:34" ht="13.2">
      <c r="A213" s="103"/>
      <c r="B213" s="125"/>
      <c r="C213" s="126"/>
      <c r="D213" s="128"/>
      <c r="E213" s="126"/>
      <c r="F213" s="121"/>
      <c r="G213" s="121"/>
      <c r="H213" s="121"/>
      <c r="I213" s="117"/>
      <c r="J213" s="117"/>
      <c r="K213" s="117"/>
      <c r="L213" s="122"/>
      <c r="M213" s="116"/>
      <c r="N213" s="115"/>
      <c r="O213" s="116"/>
      <c r="P213" s="116"/>
      <c r="Q213" s="116"/>
      <c r="R213" s="117"/>
      <c r="S213" s="117"/>
      <c r="T213" s="117"/>
      <c r="U213" s="126"/>
      <c r="V213" s="133"/>
      <c r="W213" s="130"/>
      <c r="X213" s="130"/>
      <c r="Y213" s="116"/>
      <c r="Z213" s="116"/>
      <c r="AA213" s="116"/>
      <c r="AB213" s="116"/>
      <c r="AC213" s="116"/>
      <c r="AD213" s="116"/>
      <c r="AE213" s="116"/>
      <c r="AF213" s="116"/>
      <c r="AG213" s="119"/>
      <c r="AH213" s="116"/>
    </row>
    <row r="214" spans="1:34" ht="13.2">
      <c r="A214" s="103"/>
      <c r="B214" s="125"/>
      <c r="C214" s="126"/>
      <c r="D214" s="128"/>
      <c r="E214" s="126"/>
      <c r="F214" s="121"/>
      <c r="G214" s="121"/>
      <c r="H214" s="121"/>
      <c r="I214" s="117"/>
      <c r="J214" s="117"/>
      <c r="K214" s="117"/>
      <c r="L214" s="122"/>
      <c r="M214" s="116"/>
      <c r="N214" s="115"/>
      <c r="O214" s="116"/>
      <c r="P214" s="116"/>
      <c r="Q214" s="116"/>
      <c r="R214" s="117"/>
      <c r="S214" s="117"/>
      <c r="T214" s="117"/>
      <c r="U214" s="126"/>
      <c r="V214" s="133"/>
      <c r="W214" s="130"/>
      <c r="X214" s="130"/>
      <c r="Y214" s="116"/>
      <c r="Z214" s="116"/>
      <c r="AA214" s="116"/>
      <c r="AB214" s="116"/>
      <c r="AC214" s="116"/>
      <c r="AD214" s="116"/>
      <c r="AE214" s="116"/>
      <c r="AF214" s="116"/>
      <c r="AG214" s="119"/>
      <c r="AH214" s="116"/>
    </row>
    <row r="215" spans="1:34" ht="13.2">
      <c r="A215" s="103"/>
      <c r="B215" s="125"/>
      <c r="C215" s="126"/>
      <c r="D215" s="128"/>
      <c r="E215" s="126"/>
      <c r="F215" s="121"/>
      <c r="G215" s="121"/>
      <c r="H215" s="121"/>
      <c r="I215" s="117"/>
      <c r="J215" s="117"/>
      <c r="K215" s="117"/>
      <c r="L215" s="122"/>
      <c r="M215" s="116"/>
      <c r="N215" s="115"/>
      <c r="O215" s="116"/>
      <c r="P215" s="116"/>
      <c r="Q215" s="116"/>
      <c r="R215" s="117"/>
      <c r="S215" s="117"/>
      <c r="T215" s="117"/>
      <c r="U215" s="126"/>
      <c r="V215" s="133"/>
      <c r="W215" s="130"/>
      <c r="X215" s="130"/>
      <c r="Y215" s="116"/>
      <c r="Z215" s="116"/>
      <c r="AA215" s="116"/>
      <c r="AB215" s="116"/>
      <c r="AC215" s="116"/>
      <c r="AD215" s="116"/>
      <c r="AE215" s="116"/>
      <c r="AF215" s="116"/>
      <c r="AG215" s="119"/>
      <c r="AH215" s="116"/>
    </row>
    <row r="216" spans="1:34" ht="13.2">
      <c r="A216" s="103"/>
      <c r="B216" s="125"/>
      <c r="C216" s="126"/>
      <c r="D216" s="128"/>
      <c r="E216" s="126"/>
      <c r="F216" s="121"/>
      <c r="G216" s="121"/>
      <c r="H216" s="121"/>
      <c r="I216" s="117"/>
      <c r="J216" s="117"/>
      <c r="K216" s="117"/>
      <c r="L216" s="122"/>
      <c r="M216" s="116"/>
      <c r="N216" s="115"/>
      <c r="O216" s="116"/>
      <c r="P216" s="116"/>
      <c r="Q216" s="116"/>
      <c r="R216" s="117"/>
      <c r="S216" s="117"/>
      <c r="T216" s="117"/>
      <c r="U216" s="126"/>
      <c r="V216" s="116"/>
      <c r="W216" s="130"/>
      <c r="X216" s="130"/>
      <c r="Y216" s="116"/>
      <c r="Z216" s="116"/>
      <c r="AA216" s="116"/>
      <c r="AB216" s="116"/>
      <c r="AC216" s="116"/>
      <c r="AD216" s="116"/>
      <c r="AE216" s="116"/>
      <c r="AF216" s="116"/>
      <c r="AG216" s="119"/>
      <c r="AH216" s="116"/>
    </row>
    <row r="217" spans="1:34" ht="13.2">
      <c r="A217" s="103"/>
      <c r="B217" s="125"/>
      <c r="C217" s="126"/>
      <c r="D217" s="128"/>
      <c r="E217" s="126"/>
      <c r="F217" s="121"/>
      <c r="G217" s="121"/>
      <c r="H217" s="121"/>
      <c r="I217" s="117"/>
      <c r="J217" s="117"/>
      <c r="K217" s="117"/>
      <c r="L217" s="122"/>
      <c r="M217" s="116"/>
      <c r="N217" s="115"/>
      <c r="O217" s="116"/>
      <c r="P217" s="116"/>
      <c r="Q217" s="116"/>
      <c r="R217" s="117"/>
      <c r="S217" s="117"/>
      <c r="T217" s="117"/>
      <c r="U217" s="126"/>
      <c r="V217" s="116"/>
      <c r="W217" s="130"/>
      <c r="X217" s="130"/>
      <c r="Y217" s="116"/>
      <c r="Z217" s="116"/>
      <c r="AA217" s="116"/>
      <c r="AB217" s="116"/>
      <c r="AC217" s="116"/>
      <c r="AD217" s="116"/>
      <c r="AE217" s="116"/>
      <c r="AF217" s="116"/>
      <c r="AG217" s="119"/>
      <c r="AH217" s="116"/>
    </row>
    <row r="218" spans="1:34" ht="13.2">
      <c r="A218" s="103"/>
      <c r="B218" s="125"/>
      <c r="C218" s="126"/>
      <c r="D218" s="128"/>
      <c r="E218" s="126"/>
      <c r="F218" s="121"/>
      <c r="G218" s="121"/>
      <c r="H218" s="121"/>
      <c r="I218" s="117"/>
      <c r="J218" s="117"/>
      <c r="K218" s="117"/>
      <c r="L218" s="122"/>
      <c r="M218" s="116"/>
      <c r="N218" s="115"/>
      <c r="O218" s="116"/>
      <c r="P218" s="116"/>
      <c r="Q218" s="116"/>
      <c r="R218" s="117"/>
      <c r="S218" s="117"/>
      <c r="T218" s="117"/>
      <c r="U218" s="126"/>
      <c r="V218" s="133"/>
      <c r="W218" s="130"/>
      <c r="X218" s="130"/>
      <c r="Y218" s="116"/>
      <c r="Z218" s="116"/>
      <c r="AA218" s="116"/>
      <c r="AB218" s="116"/>
      <c r="AC218" s="116"/>
      <c r="AD218" s="116"/>
      <c r="AE218" s="116"/>
      <c r="AF218" s="116"/>
      <c r="AG218" s="119"/>
      <c r="AH218" s="116"/>
    </row>
    <row r="219" spans="1:34" ht="13.2">
      <c r="A219" s="103"/>
      <c r="B219" s="125"/>
      <c r="C219" s="126"/>
      <c r="D219" s="128"/>
      <c r="E219" s="126"/>
      <c r="F219" s="121"/>
      <c r="G219" s="121"/>
      <c r="H219" s="121"/>
      <c r="I219" s="117"/>
      <c r="J219" s="117"/>
      <c r="K219" s="117"/>
      <c r="L219" s="122"/>
      <c r="M219" s="116"/>
      <c r="N219" s="115"/>
      <c r="O219" s="116"/>
      <c r="P219" s="116"/>
      <c r="Q219" s="116"/>
      <c r="R219" s="117"/>
      <c r="S219" s="117"/>
      <c r="T219" s="117"/>
      <c r="U219" s="126"/>
      <c r="V219" s="133"/>
      <c r="W219" s="130"/>
      <c r="X219" s="130"/>
      <c r="Y219" s="116"/>
      <c r="Z219" s="116"/>
      <c r="AA219" s="116"/>
      <c r="AB219" s="116"/>
      <c r="AC219" s="116"/>
      <c r="AD219" s="116"/>
      <c r="AE219" s="116"/>
      <c r="AF219" s="116"/>
      <c r="AG219" s="119"/>
      <c r="AH219" s="116"/>
    </row>
    <row r="220" spans="1:34" ht="13.2">
      <c r="A220" s="103"/>
      <c r="B220" s="125"/>
      <c r="C220" s="126"/>
      <c r="D220" s="128"/>
      <c r="E220" s="126"/>
      <c r="F220" s="121"/>
      <c r="G220" s="121"/>
      <c r="H220" s="121"/>
      <c r="I220" s="117"/>
      <c r="J220" s="117"/>
      <c r="K220" s="117"/>
      <c r="L220" s="122"/>
      <c r="M220" s="116"/>
      <c r="N220" s="115"/>
      <c r="O220" s="116"/>
      <c r="P220" s="116"/>
      <c r="Q220" s="116"/>
      <c r="R220" s="117"/>
      <c r="S220" s="117"/>
      <c r="T220" s="117"/>
      <c r="U220" s="126"/>
      <c r="V220" s="133"/>
      <c r="W220" s="130"/>
      <c r="X220" s="130"/>
      <c r="Y220" s="116"/>
      <c r="Z220" s="116"/>
      <c r="AA220" s="116"/>
      <c r="AB220" s="116"/>
      <c r="AC220" s="116"/>
      <c r="AD220" s="116"/>
      <c r="AE220" s="116"/>
      <c r="AF220" s="116"/>
      <c r="AG220" s="119"/>
      <c r="AH220" s="116"/>
    </row>
    <row r="221" spans="1:34" ht="13.2">
      <c r="A221" s="103"/>
      <c r="B221" s="125"/>
      <c r="C221" s="126"/>
      <c r="D221" s="128"/>
      <c r="E221" s="126"/>
      <c r="F221" s="121"/>
      <c r="G221" s="121"/>
      <c r="H221" s="121"/>
      <c r="I221" s="117"/>
      <c r="J221" s="117"/>
      <c r="K221" s="117"/>
      <c r="L221" s="122"/>
      <c r="M221" s="116"/>
      <c r="N221" s="115"/>
      <c r="O221" s="116"/>
      <c r="P221" s="116"/>
      <c r="Q221" s="116"/>
      <c r="R221" s="117"/>
      <c r="S221" s="117"/>
      <c r="T221" s="117"/>
      <c r="U221" s="126"/>
      <c r="V221" s="116"/>
      <c r="W221" s="130"/>
      <c r="X221" s="130"/>
      <c r="Y221" s="116"/>
      <c r="Z221" s="116"/>
      <c r="AA221" s="116"/>
      <c r="AB221" s="116"/>
      <c r="AC221" s="116"/>
      <c r="AD221" s="116"/>
      <c r="AE221" s="116"/>
      <c r="AF221" s="116"/>
      <c r="AG221" s="119"/>
      <c r="AH221" s="116"/>
    </row>
    <row r="222" spans="1:34" ht="13.2">
      <c r="A222" s="103"/>
      <c r="B222" s="125"/>
      <c r="C222" s="126"/>
      <c r="D222" s="128"/>
      <c r="E222" s="126"/>
      <c r="F222" s="121"/>
      <c r="G222" s="121"/>
      <c r="H222" s="121"/>
      <c r="I222" s="117"/>
      <c r="J222" s="117"/>
      <c r="K222" s="117"/>
      <c r="L222" s="122"/>
      <c r="M222" s="116"/>
      <c r="N222" s="115"/>
      <c r="O222" s="116"/>
      <c r="P222" s="116"/>
      <c r="Q222" s="116"/>
      <c r="R222" s="117"/>
      <c r="S222" s="117"/>
      <c r="T222" s="117"/>
      <c r="U222" s="126"/>
      <c r="V222" s="133"/>
      <c r="W222" s="130"/>
      <c r="X222" s="130"/>
      <c r="Y222" s="116"/>
      <c r="Z222" s="116"/>
      <c r="AA222" s="116"/>
      <c r="AB222" s="116"/>
      <c r="AC222" s="116"/>
      <c r="AD222" s="116"/>
      <c r="AE222" s="116"/>
      <c r="AF222" s="116"/>
      <c r="AG222" s="119"/>
      <c r="AH222" s="116"/>
    </row>
    <row r="223" spans="1:34" ht="13.2">
      <c r="A223" s="103"/>
      <c r="B223" s="125"/>
      <c r="C223" s="126"/>
      <c r="D223" s="128"/>
      <c r="E223" s="126"/>
      <c r="F223" s="121"/>
      <c r="G223" s="121"/>
      <c r="H223" s="121"/>
      <c r="I223" s="117"/>
      <c r="J223" s="117"/>
      <c r="K223" s="117"/>
      <c r="L223" s="122"/>
      <c r="M223" s="116"/>
      <c r="N223" s="115"/>
      <c r="O223" s="116"/>
      <c r="P223" s="116"/>
      <c r="Q223" s="116"/>
      <c r="R223" s="117"/>
      <c r="S223" s="117"/>
      <c r="T223" s="117"/>
      <c r="U223" s="126"/>
      <c r="V223" s="116"/>
      <c r="W223" s="130"/>
      <c r="X223" s="130"/>
      <c r="Y223" s="116"/>
      <c r="Z223" s="116"/>
      <c r="AA223" s="116"/>
      <c r="AB223" s="116"/>
      <c r="AC223" s="116"/>
      <c r="AD223" s="116"/>
      <c r="AE223" s="116"/>
      <c r="AF223" s="116"/>
      <c r="AG223" s="119"/>
      <c r="AH223" s="116"/>
    </row>
    <row r="224" spans="1:34" ht="13.2">
      <c r="A224" s="103"/>
      <c r="B224" s="125"/>
      <c r="C224" s="126"/>
      <c r="D224" s="128"/>
      <c r="E224" s="126"/>
      <c r="F224" s="121"/>
      <c r="G224" s="121"/>
      <c r="H224" s="121"/>
      <c r="I224" s="117"/>
      <c r="J224" s="117"/>
      <c r="K224" s="117"/>
      <c r="L224" s="122"/>
      <c r="M224" s="116"/>
      <c r="N224" s="115"/>
      <c r="O224" s="116"/>
      <c r="P224" s="116"/>
      <c r="Q224" s="116"/>
      <c r="R224" s="117"/>
      <c r="S224" s="117"/>
      <c r="T224" s="117"/>
      <c r="U224" s="126"/>
      <c r="V224" s="116"/>
      <c r="W224" s="130"/>
      <c r="X224" s="130"/>
      <c r="Y224" s="116"/>
      <c r="Z224" s="116"/>
      <c r="AA224" s="116"/>
      <c r="AB224" s="116"/>
      <c r="AC224" s="116"/>
      <c r="AD224" s="116"/>
      <c r="AE224" s="116"/>
      <c r="AF224" s="116"/>
      <c r="AG224" s="119"/>
      <c r="AH224" s="119"/>
    </row>
    <row r="225" spans="1:34" ht="13.2">
      <c r="A225" s="103"/>
      <c r="B225" s="125"/>
      <c r="C225" s="126"/>
      <c r="D225" s="128"/>
      <c r="E225" s="126"/>
      <c r="F225" s="121"/>
      <c r="G225" s="121"/>
      <c r="H225" s="121"/>
      <c r="I225" s="117"/>
      <c r="J225" s="117"/>
      <c r="K225" s="117"/>
      <c r="L225" s="122"/>
      <c r="M225" s="116"/>
      <c r="N225" s="115"/>
      <c r="O225" s="116"/>
      <c r="P225" s="116"/>
      <c r="Q225" s="116"/>
      <c r="R225" s="117"/>
      <c r="S225" s="117"/>
      <c r="T225" s="117"/>
      <c r="U225" s="126"/>
      <c r="V225" s="133"/>
      <c r="W225" s="130"/>
      <c r="X225" s="130"/>
      <c r="Y225" s="116"/>
      <c r="Z225" s="116"/>
      <c r="AA225" s="116"/>
      <c r="AB225" s="116"/>
      <c r="AC225" s="116"/>
      <c r="AD225" s="116"/>
      <c r="AE225" s="116"/>
      <c r="AF225" s="116"/>
      <c r="AG225" s="119"/>
      <c r="AH225" s="116"/>
    </row>
    <row r="226" spans="1:34" ht="13.2">
      <c r="A226" s="103"/>
      <c r="B226" s="125"/>
      <c r="C226" s="126"/>
      <c r="D226" s="128"/>
      <c r="E226" s="126"/>
      <c r="F226" s="121"/>
      <c r="G226" s="121"/>
      <c r="H226" s="121"/>
      <c r="I226" s="117"/>
      <c r="J226" s="117"/>
      <c r="K226" s="117"/>
      <c r="L226" s="122"/>
      <c r="M226" s="116"/>
      <c r="N226" s="115"/>
      <c r="O226" s="116"/>
      <c r="P226" s="116"/>
      <c r="Q226" s="116"/>
      <c r="R226" s="117"/>
      <c r="S226" s="117"/>
      <c r="T226" s="117"/>
      <c r="U226" s="126"/>
      <c r="V226" s="133"/>
      <c r="W226" s="130"/>
      <c r="X226" s="130"/>
      <c r="Y226" s="116"/>
      <c r="Z226" s="116"/>
      <c r="AA226" s="116"/>
      <c r="AB226" s="116"/>
      <c r="AC226" s="116"/>
      <c r="AD226" s="116"/>
      <c r="AE226" s="116"/>
      <c r="AF226" s="116"/>
      <c r="AG226" s="119"/>
      <c r="AH226" s="116"/>
    </row>
    <row r="227" spans="1:34" ht="13.2">
      <c r="A227" s="103"/>
      <c r="B227" s="125"/>
      <c r="C227" s="126"/>
      <c r="D227" s="128"/>
      <c r="E227" s="126"/>
      <c r="F227" s="121"/>
      <c r="G227" s="121"/>
      <c r="H227" s="121"/>
      <c r="I227" s="117"/>
      <c r="J227" s="117"/>
      <c r="K227" s="117"/>
      <c r="L227" s="122"/>
      <c r="M227" s="116"/>
      <c r="N227" s="115"/>
      <c r="O227" s="116"/>
      <c r="P227" s="116"/>
      <c r="Q227" s="116"/>
      <c r="R227" s="117"/>
      <c r="S227" s="117"/>
      <c r="T227" s="117"/>
      <c r="U227" s="126"/>
      <c r="V227" s="133"/>
      <c r="W227" s="130"/>
      <c r="X227" s="130"/>
      <c r="Y227" s="116"/>
      <c r="Z227" s="116"/>
      <c r="AA227" s="116"/>
      <c r="AB227" s="116"/>
      <c r="AC227" s="116"/>
      <c r="AD227" s="116"/>
      <c r="AE227" s="116"/>
      <c r="AF227" s="116"/>
      <c r="AG227" s="119"/>
      <c r="AH227" s="116"/>
    </row>
    <row r="228" spans="1:34" ht="13.2">
      <c r="A228" s="103"/>
      <c r="B228" s="125"/>
      <c r="C228" s="126"/>
      <c r="D228" s="128"/>
      <c r="E228" s="126"/>
      <c r="F228" s="121"/>
      <c r="G228" s="121"/>
      <c r="H228" s="121"/>
      <c r="I228" s="117"/>
      <c r="J228" s="117"/>
      <c r="K228" s="117"/>
      <c r="L228" s="122"/>
      <c r="M228" s="116"/>
      <c r="N228" s="115"/>
      <c r="O228" s="116"/>
      <c r="P228" s="116"/>
      <c r="Q228" s="116"/>
      <c r="R228" s="117"/>
      <c r="S228" s="117"/>
      <c r="T228" s="117"/>
      <c r="U228" s="126"/>
      <c r="V228" s="114"/>
      <c r="W228" s="130"/>
      <c r="X228" s="130"/>
      <c r="Y228" s="116"/>
      <c r="Z228" s="116"/>
      <c r="AA228" s="116"/>
      <c r="AB228" s="116"/>
      <c r="AC228" s="116"/>
      <c r="AD228" s="116"/>
      <c r="AE228" s="116"/>
      <c r="AF228" s="116"/>
      <c r="AG228" s="119"/>
      <c r="AH228" s="116"/>
    </row>
    <row r="229" spans="1:34" ht="13.2">
      <c r="A229" s="103"/>
      <c r="B229" s="125"/>
      <c r="C229" s="126"/>
      <c r="D229" s="128"/>
      <c r="E229" s="126"/>
      <c r="F229" s="121"/>
      <c r="G229" s="121"/>
      <c r="H229" s="121"/>
      <c r="I229" s="117"/>
      <c r="J229" s="117"/>
      <c r="K229" s="117"/>
      <c r="L229" s="122"/>
      <c r="M229" s="116"/>
      <c r="N229" s="115"/>
      <c r="O229" s="116"/>
      <c r="P229" s="116"/>
      <c r="Q229" s="116"/>
      <c r="R229" s="117"/>
      <c r="S229" s="117"/>
      <c r="T229" s="117"/>
      <c r="U229" s="126"/>
      <c r="V229" s="116"/>
      <c r="W229" s="130"/>
      <c r="X229" s="130"/>
      <c r="Y229" s="116"/>
      <c r="Z229" s="116"/>
      <c r="AA229" s="116"/>
      <c r="AB229" s="116"/>
      <c r="AC229" s="116"/>
      <c r="AD229" s="116"/>
      <c r="AE229" s="116"/>
      <c r="AF229" s="116"/>
      <c r="AG229" s="119"/>
      <c r="AH229" s="116"/>
    </row>
    <row r="230" spans="1:34" ht="13.2">
      <c r="A230" s="103"/>
      <c r="B230" s="125"/>
      <c r="C230" s="126"/>
      <c r="D230" s="128"/>
      <c r="E230" s="126"/>
      <c r="F230" s="121"/>
      <c r="G230" s="121"/>
      <c r="H230" s="121"/>
      <c r="I230" s="117"/>
      <c r="J230" s="117"/>
      <c r="K230" s="117"/>
      <c r="L230" s="122"/>
      <c r="M230" s="116"/>
      <c r="N230" s="115"/>
      <c r="O230" s="116"/>
      <c r="P230" s="116"/>
      <c r="Q230" s="116"/>
      <c r="R230" s="117"/>
      <c r="S230" s="117"/>
      <c r="T230" s="117"/>
      <c r="U230" s="126"/>
      <c r="V230" s="114"/>
      <c r="W230" s="130"/>
      <c r="X230" s="130"/>
      <c r="Y230" s="116"/>
      <c r="Z230" s="116"/>
      <c r="AA230" s="116"/>
      <c r="AB230" s="116"/>
      <c r="AC230" s="116"/>
      <c r="AD230" s="116"/>
      <c r="AE230" s="116"/>
      <c r="AF230" s="116"/>
      <c r="AG230" s="119"/>
      <c r="AH230" s="119"/>
    </row>
    <row r="231" spans="1:34" ht="13.2">
      <c r="A231" s="103"/>
      <c r="B231" s="125"/>
      <c r="C231" s="126"/>
      <c r="D231" s="128"/>
      <c r="E231" s="126"/>
      <c r="F231" s="121"/>
      <c r="G231" s="121"/>
      <c r="H231" s="121"/>
      <c r="I231" s="117"/>
      <c r="J231" s="117"/>
      <c r="K231" s="117"/>
      <c r="L231" s="122"/>
      <c r="M231" s="116"/>
      <c r="N231" s="115"/>
      <c r="O231" s="116"/>
      <c r="P231" s="116"/>
      <c r="Q231" s="116"/>
      <c r="R231" s="117"/>
      <c r="S231" s="117"/>
      <c r="T231" s="117"/>
      <c r="U231" s="126"/>
      <c r="V231" s="133"/>
      <c r="W231" s="130"/>
      <c r="X231" s="130"/>
      <c r="Y231" s="116"/>
      <c r="Z231" s="116"/>
      <c r="AA231" s="116"/>
      <c r="AB231" s="116"/>
      <c r="AC231" s="116"/>
      <c r="AD231" s="116"/>
      <c r="AE231" s="116"/>
      <c r="AF231" s="116"/>
      <c r="AG231" s="119"/>
      <c r="AH231" s="116"/>
    </row>
    <row r="232" spans="1:34" ht="13.2">
      <c r="A232" s="103"/>
      <c r="B232" s="125"/>
      <c r="C232" s="126"/>
      <c r="D232" s="128"/>
      <c r="E232" s="126"/>
      <c r="F232" s="121"/>
      <c r="G232" s="121"/>
      <c r="H232" s="121"/>
      <c r="I232" s="117"/>
      <c r="J232" s="117"/>
      <c r="K232" s="117"/>
      <c r="L232" s="122"/>
      <c r="M232" s="116"/>
      <c r="N232" s="115"/>
      <c r="O232" s="116"/>
      <c r="P232" s="116"/>
      <c r="Q232" s="116"/>
      <c r="R232" s="117"/>
      <c r="S232" s="117"/>
      <c r="T232" s="117"/>
      <c r="U232" s="126"/>
      <c r="V232" s="133"/>
      <c r="W232" s="130"/>
      <c r="X232" s="130"/>
      <c r="Y232" s="116"/>
      <c r="Z232" s="116"/>
      <c r="AA232" s="116"/>
      <c r="AB232" s="116"/>
      <c r="AC232" s="116"/>
      <c r="AD232" s="116"/>
      <c r="AE232" s="116"/>
      <c r="AF232" s="116"/>
      <c r="AG232" s="119"/>
      <c r="AH232" s="116"/>
    </row>
    <row r="233" spans="1:34" ht="13.2">
      <c r="A233" s="103"/>
      <c r="B233" s="125"/>
      <c r="C233" s="126"/>
      <c r="D233" s="128"/>
      <c r="E233" s="126"/>
      <c r="F233" s="121"/>
      <c r="G233" s="121"/>
      <c r="H233" s="121"/>
      <c r="I233" s="117"/>
      <c r="J233" s="117"/>
      <c r="K233" s="117"/>
      <c r="L233" s="122"/>
      <c r="M233" s="116"/>
      <c r="N233" s="115"/>
      <c r="O233" s="116"/>
      <c r="P233" s="116"/>
      <c r="Q233" s="116"/>
      <c r="R233" s="117"/>
      <c r="S233" s="117"/>
      <c r="T233" s="117"/>
      <c r="U233" s="126"/>
      <c r="V233" s="116"/>
      <c r="W233" s="130"/>
      <c r="X233" s="130"/>
      <c r="Y233" s="116"/>
      <c r="Z233" s="116"/>
      <c r="AA233" s="116"/>
      <c r="AB233" s="116"/>
      <c r="AC233" s="116"/>
      <c r="AD233" s="116"/>
      <c r="AE233" s="116"/>
      <c r="AF233" s="116"/>
      <c r="AG233" s="119"/>
      <c r="AH233" s="116"/>
    </row>
    <row r="234" spans="1:34" ht="13.2">
      <c r="A234" s="103"/>
      <c r="B234" s="125"/>
      <c r="C234" s="126"/>
      <c r="D234" s="128"/>
      <c r="E234" s="126"/>
      <c r="F234" s="121"/>
      <c r="G234" s="121"/>
      <c r="H234" s="121"/>
      <c r="I234" s="117"/>
      <c r="J234" s="117"/>
      <c r="K234" s="117"/>
      <c r="L234" s="122"/>
      <c r="M234" s="116"/>
      <c r="N234" s="115"/>
      <c r="O234" s="116"/>
      <c r="P234" s="116"/>
      <c r="Q234" s="116"/>
      <c r="R234" s="117"/>
      <c r="S234" s="117"/>
      <c r="T234" s="117"/>
      <c r="U234" s="126"/>
      <c r="V234" s="116"/>
      <c r="W234" s="130"/>
      <c r="X234" s="130"/>
      <c r="Y234" s="116"/>
      <c r="Z234" s="116"/>
      <c r="AA234" s="116"/>
      <c r="AB234" s="116"/>
      <c r="AC234" s="116"/>
      <c r="AD234" s="116"/>
      <c r="AE234" s="116"/>
      <c r="AF234" s="116"/>
      <c r="AG234" s="119"/>
      <c r="AH234" s="116"/>
    </row>
    <row r="235" spans="1:34" ht="13.2">
      <c r="A235" s="103"/>
      <c r="B235" s="125"/>
      <c r="C235" s="126"/>
      <c r="D235" s="128"/>
      <c r="E235" s="126"/>
      <c r="F235" s="121"/>
      <c r="G235" s="121"/>
      <c r="H235" s="121"/>
      <c r="I235" s="117"/>
      <c r="J235" s="117"/>
      <c r="K235" s="117"/>
      <c r="L235" s="122"/>
      <c r="M235" s="116"/>
      <c r="N235" s="115"/>
      <c r="O235" s="116"/>
      <c r="P235" s="116"/>
      <c r="Q235" s="116"/>
      <c r="R235" s="117"/>
      <c r="S235" s="117"/>
      <c r="T235" s="117"/>
      <c r="U235" s="126"/>
      <c r="V235" s="116"/>
      <c r="W235" s="130"/>
      <c r="X235" s="130"/>
      <c r="Y235" s="116"/>
      <c r="Z235" s="116"/>
      <c r="AA235" s="116"/>
      <c r="AB235" s="116"/>
      <c r="AC235" s="116"/>
      <c r="AD235" s="116"/>
      <c r="AE235" s="116"/>
      <c r="AF235" s="116"/>
      <c r="AG235" s="119"/>
      <c r="AH235" s="116"/>
    </row>
    <row r="236" spans="1:34" ht="13.2">
      <c r="A236" s="103"/>
      <c r="B236" s="125"/>
      <c r="C236" s="126"/>
      <c r="D236" s="128"/>
      <c r="E236" s="126"/>
      <c r="F236" s="121"/>
      <c r="G236" s="121"/>
      <c r="H236" s="121"/>
      <c r="I236" s="117"/>
      <c r="J236" s="117"/>
      <c r="K236" s="117"/>
      <c r="L236" s="122"/>
      <c r="M236" s="116"/>
      <c r="N236" s="115"/>
      <c r="O236" s="116"/>
      <c r="P236" s="116"/>
      <c r="Q236" s="116"/>
      <c r="R236" s="117"/>
      <c r="S236" s="117"/>
      <c r="T236" s="117"/>
      <c r="U236" s="126"/>
      <c r="V236" s="133"/>
      <c r="W236" s="130"/>
      <c r="X236" s="130"/>
      <c r="Y236" s="116"/>
      <c r="Z236" s="116"/>
      <c r="AA236" s="116"/>
      <c r="AB236" s="116"/>
      <c r="AC236" s="116"/>
      <c r="AD236" s="116"/>
      <c r="AE236" s="116"/>
      <c r="AF236" s="116"/>
      <c r="AG236" s="119"/>
      <c r="AH236" s="116"/>
    </row>
    <row r="237" spans="1:34" ht="13.2">
      <c r="A237" s="103"/>
      <c r="B237" s="125"/>
      <c r="C237" s="126"/>
      <c r="D237" s="128"/>
      <c r="E237" s="126"/>
      <c r="F237" s="121"/>
      <c r="G237" s="121"/>
      <c r="H237" s="121"/>
      <c r="I237" s="117"/>
      <c r="J237" s="117"/>
      <c r="K237" s="117"/>
      <c r="L237" s="122"/>
      <c r="M237" s="116"/>
      <c r="N237" s="115"/>
      <c r="O237" s="116"/>
      <c r="P237" s="116"/>
      <c r="Q237" s="116"/>
      <c r="R237" s="117"/>
      <c r="S237" s="117"/>
      <c r="T237" s="117"/>
      <c r="U237" s="126"/>
      <c r="V237" s="133"/>
      <c r="W237" s="130"/>
      <c r="X237" s="130"/>
      <c r="Y237" s="116"/>
      <c r="Z237" s="116"/>
      <c r="AA237" s="116"/>
      <c r="AB237" s="116"/>
      <c r="AC237" s="116"/>
      <c r="AD237" s="116"/>
      <c r="AE237" s="116"/>
      <c r="AF237" s="116"/>
      <c r="AG237" s="119"/>
      <c r="AH237" s="116"/>
    </row>
    <row r="238" spans="1:34" ht="13.2">
      <c r="A238" s="103"/>
      <c r="B238" s="125"/>
      <c r="C238" s="126"/>
      <c r="D238" s="128"/>
      <c r="E238" s="126"/>
      <c r="F238" s="121"/>
      <c r="G238" s="121"/>
      <c r="H238" s="121"/>
      <c r="I238" s="117"/>
      <c r="J238" s="117"/>
      <c r="K238" s="117"/>
      <c r="L238" s="122"/>
      <c r="M238" s="116"/>
      <c r="N238" s="115"/>
      <c r="O238" s="116"/>
      <c r="P238" s="116"/>
      <c r="Q238" s="116"/>
      <c r="R238" s="117"/>
      <c r="S238" s="117"/>
      <c r="T238" s="117"/>
      <c r="U238" s="126"/>
      <c r="V238" s="133"/>
      <c r="W238" s="130"/>
      <c r="X238" s="130"/>
      <c r="Y238" s="116"/>
      <c r="Z238" s="116"/>
      <c r="AA238" s="116"/>
      <c r="AB238" s="116"/>
      <c r="AC238" s="116"/>
      <c r="AD238" s="116"/>
      <c r="AE238" s="116"/>
      <c r="AF238" s="116"/>
      <c r="AG238" s="119"/>
      <c r="AH238" s="116"/>
    </row>
    <row r="239" spans="1:34" ht="13.2">
      <c r="A239" s="103"/>
      <c r="B239" s="125"/>
      <c r="C239" s="126"/>
      <c r="D239" s="128"/>
      <c r="E239" s="126"/>
      <c r="F239" s="121"/>
      <c r="G239" s="121"/>
      <c r="H239" s="121"/>
      <c r="I239" s="117"/>
      <c r="J239" s="117"/>
      <c r="K239" s="117"/>
      <c r="L239" s="122"/>
      <c r="M239" s="116"/>
      <c r="N239" s="115"/>
      <c r="O239" s="116"/>
      <c r="P239" s="116"/>
      <c r="Q239" s="116"/>
      <c r="R239" s="117"/>
      <c r="S239" s="117"/>
      <c r="T239" s="117"/>
      <c r="U239" s="126"/>
      <c r="V239" s="116"/>
      <c r="W239" s="130"/>
      <c r="X239" s="130"/>
      <c r="Y239" s="116"/>
      <c r="Z239" s="116"/>
      <c r="AA239" s="116"/>
      <c r="AB239" s="116"/>
      <c r="AC239" s="116"/>
      <c r="AD239" s="116"/>
      <c r="AE239" s="116"/>
      <c r="AF239" s="116"/>
      <c r="AG239" s="119"/>
      <c r="AH239" s="116"/>
    </row>
    <row r="240" spans="1:34" ht="13.2">
      <c r="A240" s="103"/>
      <c r="B240" s="125"/>
      <c r="C240" s="126"/>
      <c r="D240" s="128"/>
      <c r="E240" s="126"/>
      <c r="F240" s="121"/>
      <c r="G240" s="121"/>
      <c r="H240" s="121"/>
      <c r="I240" s="117"/>
      <c r="J240" s="117"/>
      <c r="K240" s="117"/>
      <c r="L240" s="122"/>
      <c r="M240" s="116"/>
      <c r="N240" s="115"/>
      <c r="O240" s="116"/>
      <c r="P240" s="116"/>
      <c r="Q240" s="116"/>
      <c r="R240" s="117"/>
      <c r="S240" s="117"/>
      <c r="T240" s="117"/>
      <c r="U240" s="126"/>
      <c r="V240" s="133"/>
      <c r="W240" s="130"/>
      <c r="X240" s="130"/>
      <c r="Y240" s="116"/>
      <c r="Z240" s="116"/>
      <c r="AA240" s="116"/>
      <c r="AB240" s="116"/>
      <c r="AC240" s="116"/>
      <c r="AD240" s="116"/>
      <c r="AE240" s="116"/>
      <c r="AF240" s="116"/>
      <c r="AG240" s="119"/>
      <c r="AH240" s="116"/>
    </row>
    <row r="241" spans="1:34" ht="13.2">
      <c r="A241" s="103"/>
      <c r="B241" s="125"/>
      <c r="C241" s="126"/>
      <c r="D241" s="128"/>
      <c r="E241" s="126"/>
      <c r="F241" s="121"/>
      <c r="G241" s="121"/>
      <c r="H241" s="121"/>
      <c r="I241" s="117"/>
      <c r="J241" s="117"/>
      <c r="K241" s="117"/>
      <c r="L241" s="122"/>
      <c r="M241" s="116"/>
      <c r="N241" s="115"/>
      <c r="O241" s="116"/>
      <c r="P241" s="116"/>
      <c r="Q241" s="116"/>
      <c r="R241" s="117"/>
      <c r="S241" s="117"/>
      <c r="T241" s="117"/>
      <c r="U241" s="126"/>
      <c r="V241" s="133"/>
      <c r="W241" s="130"/>
      <c r="X241" s="130"/>
      <c r="Y241" s="116"/>
      <c r="Z241" s="116"/>
      <c r="AA241" s="116"/>
      <c r="AB241" s="116"/>
      <c r="AC241" s="116"/>
      <c r="AD241" s="116"/>
      <c r="AE241" s="116"/>
      <c r="AF241" s="116"/>
      <c r="AG241" s="119"/>
      <c r="AH241" s="119"/>
    </row>
    <row r="242" spans="1:34" ht="13.2">
      <c r="A242" s="103"/>
      <c r="B242" s="125"/>
      <c r="C242" s="126"/>
      <c r="D242" s="128"/>
      <c r="E242" s="126"/>
      <c r="F242" s="121"/>
      <c r="G242" s="121"/>
      <c r="H242" s="121"/>
      <c r="I242" s="117"/>
      <c r="J242" s="117"/>
      <c r="K242" s="117"/>
      <c r="L242" s="122"/>
      <c r="M242" s="116"/>
      <c r="N242" s="115"/>
      <c r="O242" s="116"/>
      <c r="P242" s="116"/>
      <c r="Q242" s="116"/>
      <c r="R242" s="117"/>
      <c r="S242" s="117"/>
      <c r="T242" s="117"/>
      <c r="U242" s="126"/>
      <c r="V242" s="116"/>
      <c r="W242" s="130"/>
      <c r="X242" s="130"/>
      <c r="Y242" s="116"/>
      <c r="Z242" s="116"/>
      <c r="AA242" s="116"/>
      <c r="AB242" s="116"/>
      <c r="AC242" s="116"/>
      <c r="AD242" s="116"/>
      <c r="AE242" s="116"/>
      <c r="AF242" s="116"/>
      <c r="AG242" s="119"/>
      <c r="AH242" s="116"/>
    </row>
    <row r="243" spans="1:34" ht="13.2">
      <c r="A243" s="103"/>
      <c r="B243" s="125"/>
      <c r="C243" s="126"/>
      <c r="D243" s="128"/>
      <c r="E243" s="126"/>
      <c r="F243" s="121"/>
      <c r="G243" s="121"/>
      <c r="H243" s="121"/>
      <c r="I243" s="117"/>
      <c r="J243" s="117"/>
      <c r="K243" s="117"/>
      <c r="L243" s="122"/>
      <c r="M243" s="116"/>
      <c r="N243" s="115"/>
      <c r="O243" s="116"/>
      <c r="P243" s="116"/>
      <c r="Q243" s="116"/>
      <c r="R243" s="117"/>
      <c r="S243" s="117"/>
      <c r="T243" s="117"/>
      <c r="U243" s="126"/>
      <c r="V243" s="116"/>
      <c r="W243" s="130"/>
      <c r="X243" s="130"/>
      <c r="Y243" s="116"/>
      <c r="Z243" s="116"/>
      <c r="AA243" s="116"/>
      <c r="AB243" s="116"/>
      <c r="AC243" s="116"/>
      <c r="AD243" s="116"/>
      <c r="AE243" s="116"/>
      <c r="AF243" s="116"/>
      <c r="AG243" s="119"/>
      <c r="AH243" s="116"/>
    </row>
    <row r="244" spans="1:34" ht="13.2">
      <c r="A244" s="103"/>
      <c r="B244" s="125"/>
      <c r="C244" s="126"/>
      <c r="D244" s="128"/>
      <c r="E244" s="126"/>
      <c r="F244" s="121"/>
      <c r="G244" s="121"/>
      <c r="H244" s="121"/>
      <c r="I244" s="117"/>
      <c r="J244" s="117"/>
      <c r="K244" s="117"/>
      <c r="L244" s="122"/>
      <c r="M244" s="116"/>
      <c r="N244" s="115"/>
      <c r="O244" s="116"/>
      <c r="P244" s="116"/>
      <c r="Q244" s="116"/>
      <c r="R244" s="117"/>
      <c r="S244" s="117"/>
      <c r="T244" s="117"/>
      <c r="U244" s="126"/>
      <c r="V244" s="116"/>
      <c r="W244" s="130"/>
      <c r="X244" s="130"/>
      <c r="Y244" s="116"/>
      <c r="Z244" s="116"/>
      <c r="AA244" s="116"/>
      <c r="AB244" s="116"/>
      <c r="AC244" s="116"/>
      <c r="AD244" s="116"/>
      <c r="AE244" s="116"/>
      <c r="AF244" s="116"/>
      <c r="AG244" s="119"/>
      <c r="AH244" s="116"/>
    </row>
    <row r="245" spans="1:34" ht="13.2">
      <c r="A245" s="103"/>
      <c r="B245" s="125"/>
      <c r="C245" s="126"/>
      <c r="D245" s="128"/>
      <c r="E245" s="126"/>
      <c r="F245" s="121"/>
      <c r="G245" s="121"/>
      <c r="H245" s="121"/>
      <c r="I245" s="117"/>
      <c r="J245" s="117"/>
      <c r="K245" s="117"/>
      <c r="L245" s="122"/>
      <c r="M245" s="116"/>
      <c r="N245" s="115"/>
      <c r="O245" s="116"/>
      <c r="P245" s="116"/>
      <c r="Q245" s="116"/>
      <c r="R245" s="117"/>
      <c r="S245" s="117"/>
      <c r="T245" s="117"/>
      <c r="U245" s="126"/>
      <c r="V245" s="133"/>
      <c r="W245" s="130"/>
      <c r="X245" s="130"/>
      <c r="Y245" s="116"/>
      <c r="Z245" s="116"/>
      <c r="AA245" s="116"/>
      <c r="AB245" s="116"/>
      <c r="AC245" s="116"/>
      <c r="AD245" s="116"/>
      <c r="AE245" s="116"/>
      <c r="AF245" s="116"/>
      <c r="AG245" s="119"/>
      <c r="AH245" s="116"/>
    </row>
    <row r="246" spans="1:34" ht="13.2">
      <c r="A246" s="103"/>
      <c r="B246" s="125"/>
      <c r="C246" s="126"/>
      <c r="D246" s="128"/>
      <c r="E246" s="126"/>
      <c r="F246" s="121"/>
      <c r="G246" s="121"/>
      <c r="H246" s="121"/>
      <c r="I246" s="117"/>
      <c r="J246" s="117"/>
      <c r="K246" s="117"/>
      <c r="L246" s="122"/>
      <c r="M246" s="116"/>
      <c r="N246" s="115"/>
      <c r="O246" s="116"/>
      <c r="P246" s="116"/>
      <c r="Q246" s="116"/>
      <c r="R246" s="117"/>
      <c r="S246" s="117"/>
      <c r="T246" s="117"/>
      <c r="U246" s="126"/>
      <c r="V246" s="116"/>
      <c r="W246" s="130"/>
      <c r="X246" s="130"/>
      <c r="Y246" s="116"/>
      <c r="Z246" s="116"/>
      <c r="AA246" s="116"/>
      <c r="AB246" s="116"/>
      <c r="AC246" s="116"/>
      <c r="AD246" s="116"/>
      <c r="AE246" s="116"/>
      <c r="AF246" s="116"/>
      <c r="AG246" s="119"/>
      <c r="AH246" s="116"/>
    </row>
    <row r="247" spans="1:34" ht="13.2">
      <c r="A247" s="103"/>
      <c r="B247" s="125"/>
      <c r="C247" s="126"/>
      <c r="D247" s="128"/>
      <c r="E247" s="126"/>
      <c r="F247" s="121"/>
      <c r="G247" s="121"/>
      <c r="H247" s="121"/>
      <c r="I247" s="117"/>
      <c r="J247" s="117"/>
      <c r="K247" s="117"/>
      <c r="L247" s="122"/>
      <c r="M247" s="116"/>
      <c r="N247" s="115"/>
      <c r="O247" s="116"/>
      <c r="P247" s="116"/>
      <c r="Q247" s="116"/>
      <c r="R247" s="117"/>
      <c r="S247" s="117"/>
      <c r="T247" s="117"/>
      <c r="U247" s="126"/>
      <c r="V247" s="116"/>
      <c r="W247" s="130"/>
      <c r="X247" s="130"/>
      <c r="Y247" s="116"/>
      <c r="Z247" s="116"/>
      <c r="AA247" s="116"/>
      <c r="AB247" s="116"/>
      <c r="AC247" s="116"/>
      <c r="AD247" s="116"/>
      <c r="AE247" s="116"/>
      <c r="AF247" s="116"/>
      <c r="AG247" s="119"/>
      <c r="AH247" s="116"/>
    </row>
    <row r="248" spans="1:34" ht="13.2">
      <c r="A248" s="103"/>
      <c r="B248" s="125"/>
      <c r="C248" s="126"/>
      <c r="D248" s="128"/>
      <c r="E248" s="126"/>
      <c r="F248" s="121"/>
      <c r="G248" s="121"/>
      <c r="H248" s="121"/>
      <c r="I248" s="117"/>
      <c r="J248" s="117"/>
      <c r="K248" s="117"/>
      <c r="L248" s="122"/>
      <c r="M248" s="116"/>
      <c r="N248" s="115"/>
      <c r="O248" s="116"/>
      <c r="P248" s="116"/>
      <c r="Q248" s="116"/>
      <c r="R248" s="117"/>
      <c r="S248" s="117"/>
      <c r="T248" s="117"/>
      <c r="U248" s="126"/>
      <c r="V248" s="116"/>
      <c r="W248" s="130"/>
      <c r="X248" s="130"/>
      <c r="Y248" s="116"/>
      <c r="Z248" s="116"/>
      <c r="AA248" s="116"/>
      <c r="AB248" s="116"/>
      <c r="AC248" s="116"/>
      <c r="AD248" s="116"/>
      <c r="AE248" s="116"/>
      <c r="AF248" s="116"/>
      <c r="AG248" s="119"/>
      <c r="AH248" s="116"/>
    </row>
    <row r="249" spans="1:34" ht="13.2">
      <c r="A249" s="103"/>
      <c r="B249" s="125"/>
      <c r="C249" s="126"/>
      <c r="D249" s="128"/>
      <c r="E249" s="126"/>
      <c r="F249" s="121"/>
      <c r="G249" s="121"/>
      <c r="H249" s="121"/>
      <c r="I249" s="117"/>
      <c r="J249" s="117"/>
      <c r="K249" s="117"/>
      <c r="L249" s="122"/>
      <c r="M249" s="116"/>
      <c r="N249" s="115"/>
      <c r="O249" s="116"/>
      <c r="P249" s="116"/>
      <c r="Q249" s="116"/>
      <c r="R249" s="117"/>
      <c r="S249" s="117"/>
      <c r="T249" s="117"/>
      <c r="U249" s="126"/>
      <c r="V249" s="116"/>
      <c r="W249" s="130"/>
      <c r="X249" s="130"/>
      <c r="Y249" s="116"/>
      <c r="Z249" s="116"/>
      <c r="AA249" s="116"/>
      <c r="AB249" s="116"/>
      <c r="AC249" s="116"/>
      <c r="AD249" s="116"/>
      <c r="AE249" s="116"/>
      <c r="AF249" s="116"/>
      <c r="AG249" s="119"/>
      <c r="AH249" s="116"/>
    </row>
    <row r="250" spans="1:34" ht="13.2">
      <c r="A250" s="103"/>
      <c r="B250" s="125"/>
      <c r="C250" s="126"/>
      <c r="D250" s="128"/>
      <c r="E250" s="126"/>
      <c r="F250" s="121"/>
      <c r="G250" s="121"/>
      <c r="H250" s="121"/>
      <c r="I250" s="117"/>
      <c r="J250" s="117"/>
      <c r="K250" s="117"/>
      <c r="L250" s="122"/>
      <c r="M250" s="116"/>
      <c r="N250" s="115"/>
      <c r="O250" s="116"/>
      <c r="P250" s="116"/>
      <c r="Q250" s="116"/>
      <c r="R250" s="117"/>
      <c r="S250" s="117"/>
      <c r="T250" s="117"/>
      <c r="U250" s="126"/>
      <c r="V250" s="116"/>
      <c r="W250" s="130"/>
      <c r="X250" s="130"/>
      <c r="Y250" s="116"/>
      <c r="Z250" s="116"/>
      <c r="AA250" s="116"/>
      <c r="AB250" s="116"/>
      <c r="AC250" s="116"/>
      <c r="AD250" s="116"/>
      <c r="AE250" s="116"/>
      <c r="AF250" s="116"/>
      <c r="AG250" s="119"/>
      <c r="AH250" s="116"/>
    </row>
    <row r="251" spans="1:34" ht="13.2">
      <c r="A251" s="103"/>
      <c r="B251" s="125"/>
      <c r="C251" s="126"/>
      <c r="D251" s="128"/>
      <c r="E251" s="126"/>
      <c r="F251" s="121"/>
      <c r="G251" s="121"/>
      <c r="H251" s="121"/>
      <c r="I251" s="117"/>
      <c r="J251" s="117"/>
      <c r="K251" s="117"/>
      <c r="L251" s="122"/>
      <c r="M251" s="116"/>
      <c r="N251" s="115"/>
      <c r="O251" s="116"/>
      <c r="P251" s="116"/>
      <c r="Q251" s="116"/>
      <c r="R251" s="117"/>
      <c r="S251" s="117"/>
      <c r="T251" s="117"/>
      <c r="U251" s="126"/>
      <c r="V251" s="116"/>
      <c r="W251" s="130"/>
      <c r="X251" s="130"/>
      <c r="Y251" s="116"/>
      <c r="Z251" s="116"/>
      <c r="AA251" s="116"/>
      <c r="AB251" s="116"/>
      <c r="AC251" s="116"/>
      <c r="AD251" s="116"/>
      <c r="AE251" s="116"/>
      <c r="AF251" s="116"/>
      <c r="AG251" s="119"/>
      <c r="AH251" s="116"/>
    </row>
    <row r="252" spans="1:34" ht="13.2">
      <c r="A252" s="103"/>
      <c r="B252" s="125"/>
      <c r="C252" s="126"/>
      <c r="D252" s="128"/>
      <c r="E252" s="126"/>
      <c r="F252" s="121"/>
      <c r="G252" s="121"/>
      <c r="H252" s="121"/>
      <c r="I252" s="117"/>
      <c r="J252" s="117"/>
      <c r="K252" s="117"/>
      <c r="L252" s="122"/>
      <c r="M252" s="116"/>
      <c r="N252" s="115"/>
      <c r="O252" s="116"/>
      <c r="P252" s="116"/>
      <c r="Q252" s="116"/>
      <c r="R252" s="117"/>
      <c r="S252" s="117"/>
      <c r="T252" s="117"/>
      <c r="U252" s="126"/>
      <c r="V252" s="116"/>
      <c r="W252" s="130"/>
      <c r="X252" s="130"/>
      <c r="Y252" s="116"/>
      <c r="Z252" s="116"/>
      <c r="AA252" s="116"/>
      <c r="AB252" s="116"/>
      <c r="AC252" s="116"/>
      <c r="AD252" s="116"/>
      <c r="AE252" s="116"/>
      <c r="AF252" s="116"/>
      <c r="AG252" s="119"/>
      <c r="AH252" s="116"/>
    </row>
    <row r="253" spans="1:34" ht="13.2">
      <c r="A253" s="103"/>
      <c r="B253" s="125"/>
      <c r="C253" s="126"/>
      <c r="D253" s="128"/>
      <c r="E253" s="126"/>
      <c r="F253" s="121"/>
      <c r="G253" s="121"/>
      <c r="H253" s="121"/>
      <c r="I253" s="117"/>
      <c r="J253" s="117"/>
      <c r="K253" s="117"/>
      <c r="L253" s="122"/>
      <c r="M253" s="116"/>
      <c r="N253" s="115"/>
      <c r="O253" s="116"/>
      <c r="P253" s="116"/>
      <c r="Q253" s="116"/>
      <c r="R253" s="117"/>
      <c r="S253" s="117"/>
      <c r="T253" s="117"/>
      <c r="U253" s="126"/>
      <c r="V253" s="116"/>
      <c r="W253" s="130"/>
      <c r="X253" s="130"/>
      <c r="Y253" s="116"/>
      <c r="Z253" s="116"/>
      <c r="AA253" s="116"/>
      <c r="AB253" s="116"/>
      <c r="AC253" s="116"/>
      <c r="AD253" s="116"/>
      <c r="AE253" s="116"/>
      <c r="AF253" s="116"/>
      <c r="AG253" s="119"/>
      <c r="AH253" s="116"/>
    </row>
    <row r="254" spans="1:34" ht="13.2">
      <c r="A254" s="103"/>
      <c r="B254" s="125"/>
      <c r="C254" s="126"/>
      <c r="D254" s="128"/>
      <c r="E254" s="126"/>
      <c r="F254" s="121"/>
      <c r="G254" s="121"/>
      <c r="H254" s="121"/>
      <c r="I254" s="117"/>
      <c r="J254" s="117"/>
      <c r="K254" s="117"/>
      <c r="L254" s="122"/>
      <c r="M254" s="116"/>
      <c r="N254" s="115"/>
      <c r="O254" s="116"/>
      <c r="P254" s="116"/>
      <c r="Q254" s="116"/>
      <c r="R254" s="117"/>
      <c r="S254" s="117"/>
      <c r="T254" s="117"/>
      <c r="U254" s="126"/>
      <c r="V254" s="116"/>
      <c r="W254" s="130"/>
      <c r="X254" s="130"/>
      <c r="Y254" s="116"/>
      <c r="Z254" s="116"/>
      <c r="AA254" s="116"/>
      <c r="AB254" s="116"/>
      <c r="AC254" s="116"/>
      <c r="AD254" s="116"/>
      <c r="AE254" s="116"/>
      <c r="AF254" s="116"/>
      <c r="AG254" s="119"/>
      <c r="AH254" s="116"/>
    </row>
    <row r="255" spans="1:34" ht="13.2">
      <c r="A255" s="103"/>
      <c r="B255" s="125"/>
      <c r="C255" s="126"/>
      <c r="D255" s="128"/>
      <c r="E255" s="126"/>
      <c r="F255" s="121"/>
      <c r="G255" s="121"/>
      <c r="H255" s="121"/>
      <c r="I255" s="117"/>
      <c r="J255" s="117"/>
      <c r="K255" s="117"/>
      <c r="L255" s="122"/>
      <c r="M255" s="116"/>
      <c r="N255" s="115"/>
      <c r="O255" s="116"/>
      <c r="P255" s="116"/>
      <c r="Q255" s="116"/>
      <c r="R255" s="117"/>
      <c r="S255" s="117"/>
      <c r="T255" s="117"/>
      <c r="U255" s="126"/>
      <c r="V255" s="116"/>
      <c r="W255" s="130"/>
      <c r="X255" s="130"/>
      <c r="Y255" s="116"/>
      <c r="Z255" s="116"/>
      <c r="AA255" s="116"/>
      <c r="AB255" s="116"/>
      <c r="AC255" s="116"/>
      <c r="AD255" s="116"/>
      <c r="AE255" s="116"/>
      <c r="AF255" s="116"/>
      <c r="AG255" s="119"/>
      <c r="AH255" s="116"/>
    </row>
    <row r="256" spans="1:34" ht="13.2">
      <c r="A256" s="103"/>
      <c r="B256" s="125"/>
      <c r="C256" s="126"/>
      <c r="D256" s="128"/>
      <c r="E256" s="126"/>
      <c r="F256" s="121"/>
      <c r="G256" s="121"/>
      <c r="H256" s="121"/>
      <c r="I256" s="117"/>
      <c r="J256" s="117"/>
      <c r="K256" s="117"/>
      <c r="L256" s="122"/>
      <c r="M256" s="116"/>
      <c r="N256" s="115"/>
      <c r="O256" s="116"/>
      <c r="P256" s="116"/>
      <c r="Q256" s="116"/>
      <c r="R256" s="117"/>
      <c r="S256" s="117"/>
      <c r="T256" s="117"/>
      <c r="U256" s="126"/>
      <c r="V256" s="116"/>
      <c r="W256" s="130"/>
      <c r="X256" s="130"/>
      <c r="Y256" s="116"/>
      <c r="Z256" s="116"/>
      <c r="AA256" s="116"/>
      <c r="AB256" s="116"/>
      <c r="AC256" s="116"/>
      <c r="AD256" s="116"/>
      <c r="AE256" s="116"/>
      <c r="AF256" s="116"/>
      <c r="AG256" s="119"/>
      <c r="AH256" s="116"/>
    </row>
    <row r="257" spans="1:34" ht="13.2">
      <c r="A257" s="103"/>
      <c r="B257" s="125"/>
      <c r="C257" s="126"/>
      <c r="D257" s="128"/>
      <c r="E257" s="126"/>
      <c r="F257" s="121"/>
      <c r="G257" s="121"/>
      <c r="H257" s="121"/>
      <c r="I257" s="117"/>
      <c r="J257" s="117"/>
      <c r="K257" s="117"/>
      <c r="L257" s="122"/>
      <c r="M257" s="116"/>
      <c r="N257" s="115"/>
      <c r="O257" s="116"/>
      <c r="P257" s="116"/>
      <c r="Q257" s="116"/>
      <c r="R257" s="117"/>
      <c r="S257" s="117"/>
      <c r="T257" s="117"/>
      <c r="U257" s="126"/>
      <c r="V257" s="116"/>
      <c r="W257" s="130"/>
      <c r="X257" s="130"/>
      <c r="Y257" s="116"/>
      <c r="Z257" s="116"/>
      <c r="AA257" s="116"/>
      <c r="AB257" s="116"/>
      <c r="AC257" s="116"/>
      <c r="AD257" s="116"/>
      <c r="AE257" s="116"/>
      <c r="AF257" s="116"/>
      <c r="AG257" s="119"/>
      <c r="AH257" s="116"/>
    </row>
    <row r="258" spans="1:34" ht="13.2">
      <c r="A258" s="103"/>
      <c r="B258" s="125"/>
      <c r="C258" s="126"/>
      <c r="D258" s="128"/>
      <c r="E258" s="126"/>
      <c r="F258" s="121"/>
      <c r="G258" s="121"/>
      <c r="H258" s="121"/>
      <c r="I258" s="117"/>
      <c r="J258" s="117"/>
      <c r="K258" s="117"/>
      <c r="L258" s="122"/>
      <c r="M258" s="116"/>
      <c r="N258" s="115"/>
      <c r="O258" s="116"/>
      <c r="P258" s="116"/>
      <c r="Q258" s="116"/>
      <c r="R258" s="117"/>
      <c r="S258" s="117"/>
      <c r="T258" s="117"/>
      <c r="U258" s="126"/>
      <c r="V258" s="116"/>
      <c r="W258" s="130"/>
      <c r="X258" s="130"/>
      <c r="Y258" s="116"/>
      <c r="Z258" s="116"/>
      <c r="AA258" s="116"/>
      <c r="AB258" s="116"/>
      <c r="AC258" s="116"/>
      <c r="AD258" s="116"/>
      <c r="AE258" s="116"/>
      <c r="AF258" s="116"/>
      <c r="AG258" s="119"/>
      <c r="AH258" s="116"/>
    </row>
    <row r="259" spans="1:34" ht="13.2">
      <c r="A259" s="103"/>
      <c r="B259" s="125"/>
      <c r="C259" s="126"/>
      <c r="D259" s="128"/>
      <c r="E259" s="126"/>
      <c r="F259" s="121"/>
      <c r="G259" s="121"/>
      <c r="H259" s="121"/>
      <c r="I259" s="117"/>
      <c r="J259" s="117"/>
      <c r="K259" s="117"/>
      <c r="L259" s="122"/>
      <c r="M259" s="116"/>
      <c r="N259" s="115"/>
      <c r="O259" s="116"/>
      <c r="P259" s="116"/>
      <c r="Q259" s="116"/>
      <c r="R259" s="117"/>
      <c r="S259" s="117"/>
      <c r="T259" s="117"/>
      <c r="U259" s="126"/>
      <c r="V259" s="116"/>
      <c r="W259" s="130"/>
      <c r="X259" s="130"/>
      <c r="Y259" s="116"/>
      <c r="Z259" s="116"/>
      <c r="AA259" s="116"/>
      <c r="AB259" s="116"/>
      <c r="AC259" s="116"/>
      <c r="AD259" s="116"/>
      <c r="AE259" s="116"/>
      <c r="AF259" s="116"/>
      <c r="AG259" s="119"/>
      <c r="AH259" s="116"/>
    </row>
    <row r="260" spans="1:34" ht="13.2">
      <c r="A260" s="103"/>
      <c r="B260" s="125"/>
      <c r="C260" s="126"/>
      <c r="D260" s="128"/>
      <c r="E260" s="126"/>
      <c r="F260" s="121"/>
      <c r="G260" s="121"/>
      <c r="H260" s="121"/>
      <c r="I260" s="117"/>
      <c r="J260" s="117"/>
      <c r="K260" s="117"/>
      <c r="L260" s="122"/>
      <c r="M260" s="116"/>
      <c r="N260" s="115"/>
      <c r="O260" s="116"/>
      <c r="P260" s="116"/>
      <c r="Q260" s="116"/>
      <c r="R260" s="117"/>
      <c r="S260" s="117"/>
      <c r="T260" s="117"/>
      <c r="U260" s="126"/>
      <c r="V260" s="116"/>
      <c r="W260" s="130"/>
      <c r="X260" s="130"/>
      <c r="Y260" s="116"/>
      <c r="Z260" s="116"/>
      <c r="AA260" s="116"/>
      <c r="AB260" s="116"/>
      <c r="AC260" s="116"/>
      <c r="AD260" s="116"/>
      <c r="AE260" s="116"/>
      <c r="AF260" s="116"/>
      <c r="AG260" s="119"/>
      <c r="AH260" s="119"/>
    </row>
    <row r="261" spans="1:34" ht="13.8" thickBot="1">
      <c r="A261" s="103"/>
      <c r="B261" s="125"/>
      <c r="C261" s="126"/>
      <c r="D261" s="128"/>
      <c r="E261" s="126"/>
      <c r="F261" s="121"/>
      <c r="G261" s="121"/>
      <c r="H261" s="121"/>
      <c r="I261" s="117"/>
      <c r="J261" s="117"/>
      <c r="K261" s="117"/>
      <c r="L261" s="122"/>
      <c r="M261" s="116"/>
      <c r="N261" s="115"/>
      <c r="O261" s="116"/>
      <c r="P261" s="116"/>
      <c r="Q261" s="116"/>
      <c r="R261" s="117"/>
      <c r="S261" s="117"/>
      <c r="T261" s="117"/>
      <c r="U261" s="126"/>
      <c r="V261" s="116"/>
      <c r="W261" s="130"/>
      <c r="X261" s="130"/>
      <c r="Y261" s="116"/>
      <c r="Z261" s="116"/>
      <c r="AA261" s="116"/>
      <c r="AB261" s="116"/>
      <c r="AC261" s="116"/>
      <c r="AD261" s="116"/>
      <c r="AE261" s="116"/>
      <c r="AF261" s="116"/>
      <c r="AG261" s="119"/>
      <c r="AH261" s="116"/>
    </row>
    <row r="262" spans="1:34" ht="13.2">
      <c r="A262" s="103"/>
      <c r="B262" s="125"/>
      <c r="C262" s="126"/>
      <c r="D262" s="128"/>
      <c r="E262" s="126"/>
      <c r="F262" s="121"/>
      <c r="G262" s="121"/>
      <c r="H262" s="121"/>
      <c r="I262" s="117"/>
      <c r="J262" s="117"/>
      <c r="K262" s="117"/>
      <c r="L262" s="122"/>
      <c r="M262" s="116"/>
      <c r="N262" s="115"/>
      <c r="O262" s="116"/>
      <c r="P262" s="116"/>
      <c r="Q262" s="116"/>
      <c r="R262" s="117"/>
      <c r="S262" s="117"/>
      <c r="T262" s="117"/>
      <c r="U262" s="126"/>
      <c r="V262" s="141"/>
      <c r="W262" s="130"/>
      <c r="X262" s="130"/>
      <c r="Y262" s="116"/>
      <c r="Z262" s="116"/>
      <c r="AA262" s="116"/>
      <c r="AB262" s="116"/>
      <c r="AC262" s="116"/>
      <c r="AD262" s="116"/>
      <c r="AE262" s="116"/>
      <c r="AF262" s="116"/>
      <c r="AG262" s="119"/>
      <c r="AH262" s="116"/>
    </row>
    <row r="263" spans="1:34" ht="13.2">
      <c r="A263" s="103"/>
      <c r="B263" s="125"/>
      <c r="C263" s="126"/>
      <c r="D263" s="128"/>
      <c r="E263" s="126"/>
      <c r="F263" s="121"/>
      <c r="G263" s="121"/>
      <c r="H263" s="121"/>
      <c r="I263" s="117"/>
      <c r="J263" s="117"/>
      <c r="K263" s="117"/>
      <c r="L263" s="122"/>
      <c r="M263" s="116"/>
      <c r="N263" s="115"/>
      <c r="O263" s="116"/>
      <c r="P263" s="116"/>
      <c r="Q263" s="116"/>
      <c r="R263" s="117"/>
      <c r="S263" s="117"/>
      <c r="T263" s="117"/>
      <c r="U263" s="126"/>
      <c r="V263" s="133"/>
      <c r="W263" s="130"/>
      <c r="X263" s="130"/>
      <c r="Y263" s="116"/>
      <c r="Z263" s="116"/>
      <c r="AA263" s="116"/>
      <c r="AB263" s="116"/>
      <c r="AC263" s="116"/>
      <c r="AD263" s="116"/>
      <c r="AE263" s="116"/>
      <c r="AF263" s="116"/>
      <c r="AG263" s="119"/>
      <c r="AH263" s="116"/>
    </row>
    <row r="264" spans="1:34" ht="13.2">
      <c r="A264" s="103"/>
      <c r="B264" s="125"/>
      <c r="C264" s="126"/>
      <c r="D264" s="128"/>
      <c r="E264" s="126"/>
      <c r="F264" s="121"/>
      <c r="G264" s="121"/>
      <c r="H264" s="121"/>
      <c r="I264" s="117"/>
      <c r="J264" s="117"/>
      <c r="K264" s="117"/>
      <c r="L264" s="122"/>
      <c r="M264" s="116"/>
      <c r="N264" s="115"/>
      <c r="O264" s="116"/>
      <c r="P264" s="116"/>
      <c r="Q264" s="116"/>
      <c r="R264" s="117"/>
      <c r="S264" s="117"/>
      <c r="T264" s="117"/>
      <c r="U264" s="126"/>
      <c r="V264" s="116"/>
      <c r="W264" s="130"/>
      <c r="X264" s="130"/>
      <c r="Y264" s="116"/>
      <c r="Z264" s="116"/>
      <c r="AA264" s="116"/>
      <c r="AB264" s="116"/>
      <c r="AC264" s="116"/>
      <c r="AD264" s="116"/>
      <c r="AE264" s="116"/>
      <c r="AF264" s="116"/>
      <c r="AG264" s="119"/>
      <c r="AH264" s="119"/>
    </row>
    <row r="265" spans="1:34" ht="13.2">
      <c r="A265" s="103"/>
      <c r="B265" s="125"/>
      <c r="C265" s="126"/>
      <c r="D265" s="128"/>
      <c r="E265" s="126"/>
      <c r="F265" s="121"/>
      <c r="G265" s="121"/>
      <c r="H265" s="121"/>
      <c r="I265" s="117"/>
      <c r="J265" s="117"/>
      <c r="K265" s="117"/>
      <c r="L265" s="122"/>
      <c r="M265" s="116"/>
      <c r="N265" s="115"/>
      <c r="O265" s="116"/>
      <c r="P265" s="116"/>
      <c r="Q265" s="116"/>
      <c r="R265" s="117"/>
      <c r="S265" s="117"/>
      <c r="T265" s="117"/>
      <c r="U265" s="126"/>
      <c r="V265" s="116"/>
      <c r="W265" s="130"/>
      <c r="X265" s="130"/>
      <c r="Y265" s="116"/>
      <c r="Z265" s="116"/>
      <c r="AA265" s="116"/>
      <c r="AB265" s="116"/>
      <c r="AC265" s="116"/>
      <c r="AD265" s="116"/>
      <c r="AE265" s="116"/>
      <c r="AF265" s="116"/>
      <c r="AG265" s="119"/>
      <c r="AH265" s="116"/>
    </row>
    <row r="266" spans="1:34" ht="13.2">
      <c r="A266" s="103"/>
      <c r="B266" s="125"/>
      <c r="C266" s="126"/>
      <c r="D266" s="128"/>
      <c r="E266" s="126"/>
      <c r="F266" s="121"/>
      <c r="G266" s="121"/>
      <c r="H266" s="121"/>
      <c r="I266" s="117"/>
      <c r="J266" s="117"/>
      <c r="K266" s="117"/>
      <c r="L266" s="122"/>
      <c r="M266" s="116"/>
      <c r="N266" s="115"/>
      <c r="O266" s="116"/>
      <c r="P266" s="116"/>
      <c r="Q266" s="116"/>
      <c r="R266" s="117"/>
      <c r="S266" s="117"/>
      <c r="T266" s="117"/>
      <c r="U266" s="126"/>
      <c r="V266" s="116"/>
      <c r="W266" s="130"/>
      <c r="X266" s="130"/>
      <c r="Y266" s="116"/>
      <c r="Z266" s="116"/>
      <c r="AA266" s="116"/>
      <c r="AB266" s="116"/>
      <c r="AC266" s="116"/>
      <c r="AD266" s="116"/>
      <c r="AE266" s="116"/>
      <c r="AF266" s="116"/>
      <c r="AG266" s="119"/>
      <c r="AH266" s="116"/>
    </row>
    <row r="267" spans="1:34" ht="13.2">
      <c r="A267" s="103"/>
      <c r="B267" s="125"/>
      <c r="C267" s="126"/>
      <c r="D267" s="128"/>
      <c r="E267" s="126"/>
      <c r="F267" s="121"/>
      <c r="G267" s="121"/>
      <c r="H267" s="121"/>
      <c r="I267" s="117"/>
      <c r="J267" s="117"/>
      <c r="K267" s="117"/>
      <c r="L267" s="122"/>
      <c r="M267" s="116"/>
      <c r="N267" s="115"/>
      <c r="O267" s="116"/>
      <c r="P267" s="116"/>
      <c r="Q267" s="116"/>
      <c r="R267" s="117"/>
      <c r="S267" s="117"/>
      <c r="T267" s="117"/>
      <c r="U267" s="126"/>
      <c r="V267" s="116"/>
      <c r="W267" s="130"/>
      <c r="X267" s="130"/>
      <c r="Y267" s="116"/>
      <c r="Z267" s="116"/>
      <c r="AA267" s="116"/>
      <c r="AB267" s="116"/>
      <c r="AC267" s="116"/>
      <c r="AD267" s="116"/>
      <c r="AE267" s="116"/>
      <c r="AF267" s="116"/>
      <c r="AG267" s="119"/>
      <c r="AH267" s="116"/>
    </row>
    <row r="268" spans="1:34" ht="13.2">
      <c r="A268" s="103"/>
      <c r="B268" s="125"/>
      <c r="C268" s="126"/>
      <c r="D268" s="128"/>
      <c r="E268" s="126"/>
      <c r="F268" s="121"/>
      <c r="G268" s="121"/>
      <c r="H268" s="121"/>
      <c r="I268" s="117"/>
      <c r="J268" s="117"/>
      <c r="K268" s="117"/>
      <c r="L268" s="122"/>
      <c r="M268" s="116"/>
      <c r="N268" s="115"/>
      <c r="O268" s="116"/>
      <c r="P268" s="116"/>
      <c r="Q268" s="116"/>
      <c r="R268" s="117"/>
      <c r="S268" s="117"/>
      <c r="T268" s="117"/>
      <c r="U268" s="126"/>
      <c r="V268" s="116"/>
      <c r="W268" s="130"/>
      <c r="X268" s="130"/>
      <c r="Y268" s="116"/>
      <c r="Z268" s="116"/>
      <c r="AA268" s="116"/>
      <c r="AB268" s="116"/>
      <c r="AC268" s="116"/>
      <c r="AD268" s="116"/>
      <c r="AE268" s="116"/>
      <c r="AF268" s="116"/>
      <c r="AG268" s="119"/>
      <c r="AH268" s="116"/>
    </row>
    <row r="269" spans="1:34" ht="13.2">
      <c r="A269" s="103"/>
      <c r="B269" s="125"/>
      <c r="C269" s="126"/>
      <c r="D269" s="128"/>
      <c r="E269" s="126"/>
      <c r="F269" s="121"/>
      <c r="G269" s="121"/>
      <c r="H269" s="121"/>
      <c r="I269" s="117"/>
      <c r="J269" s="117"/>
      <c r="K269" s="117"/>
      <c r="L269" s="122"/>
      <c r="M269" s="116"/>
      <c r="N269" s="115"/>
      <c r="O269" s="116"/>
      <c r="P269" s="116"/>
      <c r="Q269" s="116"/>
      <c r="R269" s="117"/>
      <c r="S269" s="117"/>
      <c r="T269" s="117"/>
      <c r="U269" s="126"/>
      <c r="V269" s="116"/>
      <c r="W269" s="130"/>
      <c r="X269" s="130"/>
      <c r="Y269" s="116"/>
      <c r="Z269" s="116"/>
      <c r="AA269" s="116"/>
      <c r="AB269" s="116"/>
      <c r="AC269" s="116"/>
      <c r="AD269" s="116"/>
      <c r="AE269" s="116"/>
      <c r="AF269" s="116"/>
      <c r="AG269" s="119"/>
      <c r="AH269" s="116"/>
    </row>
    <row r="270" spans="1:34" ht="13.2">
      <c r="A270" s="103"/>
      <c r="B270" s="125"/>
      <c r="C270" s="126"/>
      <c r="D270" s="128"/>
      <c r="E270" s="126"/>
      <c r="F270" s="121"/>
      <c r="G270" s="121"/>
      <c r="H270" s="121"/>
      <c r="I270" s="117"/>
      <c r="J270" s="117"/>
      <c r="K270" s="117"/>
      <c r="L270" s="122"/>
      <c r="M270" s="116"/>
      <c r="N270" s="115"/>
      <c r="O270" s="116"/>
      <c r="P270" s="116"/>
      <c r="Q270" s="116"/>
      <c r="R270" s="117"/>
      <c r="S270" s="117"/>
      <c r="T270" s="117"/>
      <c r="U270" s="126"/>
      <c r="V270" s="116"/>
      <c r="W270" s="130"/>
      <c r="X270" s="130"/>
      <c r="Y270" s="116"/>
      <c r="Z270" s="116"/>
      <c r="AA270" s="116"/>
      <c r="AB270" s="116"/>
      <c r="AC270" s="116"/>
      <c r="AD270" s="116"/>
      <c r="AE270" s="116"/>
      <c r="AF270" s="116"/>
      <c r="AG270" s="119"/>
      <c r="AH270" s="116"/>
    </row>
    <row r="271" spans="1:34" ht="13.2">
      <c r="A271" s="103"/>
      <c r="B271" s="125"/>
      <c r="C271" s="126"/>
      <c r="D271" s="128"/>
      <c r="E271" s="126"/>
      <c r="F271" s="121"/>
      <c r="G271" s="121"/>
      <c r="H271" s="121"/>
      <c r="I271" s="117"/>
      <c r="J271" s="117"/>
      <c r="K271" s="117"/>
      <c r="L271" s="122"/>
      <c r="M271" s="116"/>
      <c r="N271" s="115"/>
      <c r="O271" s="116"/>
      <c r="P271" s="116"/>
      <c r="Q271" s="116"/>
      <c r="R271" s="117"/>
      <c r="S271" s="117"/>
      <c r="T271" s="117"/>
      <c r="U271" s="126"/>
      <c r="V271" s="116"/>
      <c r="W271" s="130"/>
      <c r="X271" s="130"/>
      <c r="Y271" s="116"/>
      <c r="Z271" s="116"/>
      <c r="AA271" s="116"/>
      <c r="AB271" s="116"/>
      <c r="AC271" s="116"/>
      <c r="AD271" s="116"/>
      <c r="AE271" s="116"/>
      <c r="AF271" s="116"/>
      <c r="AG271" s="119"/>
      <c r="AH271" s="116"/>
    </row>
    <row r="272" spans="1:34" ht="13.2">
      <c r="A272" s="103"/>
      <c r="B272" s="125"/>
      <c r="C272" s="126"/>
      <c r="D272" s="128"/>
      <c r="E272" s="126"/>
      <c r="F272" s="121"/>
      <c r="G272" s="121"/>
      <c r="H272" s="121"/>
      <c r="I272" s="117"/>
      <c r="J272" s="117"/>
      <c r="K272" s="117"/>
      <c r="L272" s="122"/>
      <c r="M272" s="116"/>
      <c r="N272" s="115"/>
      <c r="O272" s="116"/>
      <c r="P272" s="116"/>
      <c r="Q272" s="116"/>
      <c r="R272" s="117"/>
      <c r="S272" s="117"/>
      <c r="T272" s="117"/>
      <c r="U272" s="126"/>
      <c r="V272" s="116"/>
      <c r="W272" s="130"/>
      <c r="X272" s="130"/>
      <c r="Y272" s="116"/>
      <c r="Z272" s="116"/>
      <c r="AA272" s="116"/>
      <c r="AB272" s="116"/>
      <c r="AC272" s="116"/>
      <c r="AD272" s="116"/>
      <c r="AE272" s="116"/>
      <c r="AF272" s="116"/>
      <c r="AG272" s="119"/>
      <c r="AH272" s="116"/>
    </row>
    <row r="273" spans="1:34" ht="13.2">
      <c r="A273" s="92"/>
      <c r="B273" s="150"/>
      <c r="C273" s="151"/>
      <c r="D273" s="152"/>
      <c r="E273" s="151"/>
      <c r="F273" s="148"/>
      <c r="G273" s="148"/>
      <c r="H273" s="148"/>
      <c r="I273" s="147"/>
      <c r="J273" s="147"/>
      <c r="K273" s="147"/>
      <c r="L273" s="149"/>
      <c r="M273" s="146"/>
      <c r="N273" s="115"/>
      <c r="O273" s="116"/>
      <c r="P273" s="116"/>
      <c r="Q273" s="117"/>
      <c r="R273" s="117"/>
      <c r="S273" s="117"/>
      <c r="T273" s="117"/>
      <c r="U273" s="126"/>
      <c r="V273" s="145"/>
      <c r="W273" s="130"/>
      <c r="X273" s="130"/>
      <c r="Y273" s="116"/>
      <c r="Z273" s="116"/>
      <c r="AA273" s="116"/>
      <c r="AB273" s="116"/>
      <c r="AC273" s="116"/>
      <c r="AD273" s="116"/>
      <c r="AE273" s="116"/>
      <c r="AF273" s="116"/>
      <c r="AG273" s="119"/>
      <c r="AH273" s="116"/>
    </row>
    <row r="274" spans="1:34" ht="13.2">
      <c r="A274" s="91"/>
      <c r="B274" s="157"/>
      <c r="C274" s="158"/>
      <c r="D274" s="159"/>
      <c r="E274" s="158"/>
      <c r="F274" s="155"/>
      <c r="G274" s="155"/>
      <c r="H274" s="155"/>
      <c r="I274" s="154"/>
      <c r="J274" s="154"/>
      <c r="K274" s="154"/>
      <c r="L274" s="156"/>
      <c r="M274" s="153"/>
      <c r="N274" s="115"/>
      <c r="O274" s="116"/>
      <c r="P274" s="116"/>
      <c r="Q274" s="117"/>
      <c r="R274" s="117"/>
      <c r="S274" s="117"/>
      <c r="T274" s="117"/>
      <c r="U274" s="126"/>
      <c r="V274" s="145"/>
      <c r="W274" s="130"/>
      <c r="X274" s="130"/>
      <c r="Y274" s="116"/>
      <c r="Z274" s="116"/>
      <c r="AA274" s="116"/>
      <c r="AB274" s="116"/>
      <c r="AC274" s="116"/>
      <c r="AD274" s="116"/>
      <c r="AE274" s="116"/>
      <c r="AF274" s="116"/>
      <c r="AG274" s="119"/>
      <c r="AH274" s="116"/>
    </row>
    <row r="275" spans="1:34" ht="13.2">
      <c r="A275" s="90"/>
      <c r="B275" s="164"/>
      <c r="C275" s="165"/>
      <c r="D275" s="166"/>
      <c r="E275" s="165"/>
      <c r="F275" s="162"/>
      <c r="G275" s="162"/>
      <c r="H275" s="162"/>
      <c r="I275" s="161"/>
      <c r="J275" s="161"/>
      <c r="K275" s="161"/>
      <c r="L275" s="163"/>
      <c r="M275" s="160"/>
      <c r="N275" s="115"/>
      <c r="O275" s="116"/>
      <c r="P275" s="116"/>
      <c r="Q275" s="117"/>
      <c r="R275" s="117"/>
      <c r="S275" s="117"/>
      <c r="T275" s="117"/>
      <c r="U275" s="126"/>
      <c r="V275" s="145"/>
      <c r="W275" s="130"/>
      <c r="X275" s="130"/>
      <c r="Y275" s="116"/>
      <c r="Z275" s="116"/>
      <c r="AA275" s="116"/>
      <c r="AB275" s="116"/>
      <c r="AC275" s="116"/>
      <c r="AD275" s="116"/>
      <c r="AE275" s="116"/>
      <c r="AF275" s="116"/>
      <c r="AG275" s="119"/>
      <c r="AH275" s="116"/>
    </row>
    <row r="276" spans="1:34" ht="13.2">
      <c r="A276" s="103"/>
      <c r="B276" s="125"/>
      <c r="C276" s="126"/>
      <c r="D276" s="128"/>
      <c r="E276" s="126"/>
      <c r="F276" s="121"/>
      <c r="G276" s="121"/>
      <c r="H276" s="121"/>
      <c r="I276" s="117"/>
      <c r="J276" s="117"/>
      <c r="K276" s="117"/>
      <c r="L276" s="122"/>
      <c r="M276" s="116"/>
      <c r="N276" s="115"/>
      <c r="O276" s="116"/>
      <c r="P276" s="116"/>
      <c r="Q276" s="117"/>
      <c r="R276" s="117"/>
      <c r="S276" s="117"/>
      <c r="T276" s="117"/>
      <c r="U276" s="126"/>
      <c r="V276" s="129"/>
      <c r="W276" s="130"/>
      <c r="X276" s="130"/>
      <c r="Y276" s="116"/>
      <c r="Z276" s="116"/>
      <c r="AA276" s="116"/>
      <c r="AB276" s="116"/>
      <c r="AC276" s="116"/>
      <c r="AD276" s="116"/>
      <c r="AE276" s="116"/>
      <c r="AF276" s="116"/>
      <c r="AG276" s="119"/>
      <c r="AH276" s="116"/>
    </row>
    <row r="277" spans="1:34" ht="13.2">
      <c r="A277" s="89"/>
      <c r="B277" s="171"/>
      <c r="C277" s="172"/>
      <c r="D277" s="173"/>
      <c r="E277" s="172"/>
      <c r="F277" s="169"/>
      <c r="G277" s="169"/>
      <c r="H277" s="169"/>
      <c r="I277" s="168"/>
      <c r="J277" s="168"/>
      <c r="K277" s="168"/>
      <c r="L277" s="170"/>
      <c r="M277" s="167"/>
      <c r="N277" s="115"/>
      <c r="O277" s="116"/>
      <c r="P277" s="116"/>
      <c r="Q277" s="117"/>
      <c r="R277" s="117"/>
      <c r="S277" s="117"/>
      <c r="T277" s="117"/>
      <c r="U277" s="126"/>
      <c r="V277" s="129"/>
      <c r="W277" s="130"/>
      <c r="X277" s="130"/>
      <c r="Y277" s="116"/>
      <c r="Z277" s="116"/>
      <c r="AA277" s="116"/>
      <c r="AB277" s="116"/>
      <c r="AC277" s="116"/>
      <c r="AD277" s="116"/>
      <c r="AE277" s="116"/>
      <c r="AF277" s="116"/>
      <c r="AG277" s="119"/>
      <c r="AH277" s="116"/>
    </row>
    <row r="278" spans="1:34" ht="13.2">
      <c r="A278" s="88"/>
      <c r="B278" s="178"/>
      <c r="C278" s="179"/>
      <c r="D278" s="200"/>
      <c r="E278" s="179"/>
      <c r="F278" s="176"/>
      <c r="G278" s="176"/>
      <c r="H278" s="176"/>
      <c r="I278" s="175"/>
      <c r="J278" s="175"/>
      <c r="K278" s="175"/>
      <c r="L278" s="177"/>
      <c r="M278" s="174"/>
      <c r="N278" s="115"/>
      <c r="O278" s="116"/>
      <c r="P278" s="116"/>
      <c r="Q278" s="117"/>
      <c r="R278" s="117"/>
      <c r="S278" s="117"/>
      <c r="T278" s="117"/>
      <c r="U278" s="126"/>
      <c r="V278" s="129"/>
      <c r="W278" s="130"/>
      <c r="X278" s="130"/>
      <c r="Y278" s="116"/>
      <c r="Z278" s="116"/>
      <c r="AA278" s="116"/>
      <c r="AB278" s="116"/>
      <c r="AC278" s="116"/>
      <c r="AD278" s="116"/>
      <c r="AE278" s="116"/>
      <c r="AF278" s="116"/>
      <c r="AG278" s="119"/>
      <c r="AH278" s="116"/>
    </row>
    <row r="279" spans="1:34" ht="13.2">
      <c r="A279" s="87"/>
      <c r="B279" s="184"/>
      <c r="C279" s="185"/>
      <c r="D279" s="186"/>
      <c r="E279" s="185"/>
      <c r="F279" s="182"/>
      <c r="G279" s="182"/>
      <c r="H279" s="182"/>
      <c r="I279" s="181"/>
      <c r="J279" s="181"/>
      <c r="K279" s="181"/>
      <c r="L279" s="183"/>
      <c r="M279" s="180"/>
      <c r="N279" s="115"/>
      <c r="O279" s="116"/>
      <c r="P279" s="116"/>
      <c r="Q279" s="117"/>
      <c r="R279" s="117"/>
      <c r="S279" s="117"/>
      <c r="T279" s="117"/>
      <c r="U279" s="126"/>
      <c r="V279" s="145"/>
      <c r="W279" s="130"/>
      <c r="X279" s="130"/>
      <c r="Y279" s="116"/>
      <c r="Z279" s="116"/>
      <c r="AA279" s="116"/>
      <c r="AB279" s="116"/>
      <c r="AC279" s="116"/>
      <c r="AD279" s="116"/>
      <c r="AE279" s="116"/>
      <c r="AF279" s="116"/>
      <c r="AG279" s="119"/>
      <c r="AH279" s="116"/>
    </row>
    <row r="280" spans="1:34" ht="13.2">
      <c r="A280" s="103"/>
      <c r="B280" s="125"/>
      <c r="C280" s="126"/>
      <c r="D280" s="128"/>
      <c r="E280" s="126"/>
      <c r="F280" s="121"/>
      <c r="G280" s="121"/>
      <c r="H280" s="121"/>
      <c r="I280" s="117"/>
      <c r="J280" s="117"/>
      <c r="K280" s="117"/>
      <c r="L280" s="122"/>
      <c r="M280" s="116"/>
      <c r="N280" s="115"/>
      <c r="O280" s="116"/>
      <c r="P280" s="116"/>
      <c r="Q280" s="117"/>
      <c r="R280" s="117"/>
      <c r="S280" s="117"/>
      <c r="T280" s="117"/>
      <c r="U280" s="143"/>
      <c r="V280" s="116"/>
      <c r="W280" s="144"/>
      <c r="X280" s="144"/>
      <c r="Y280" s="116"/>
      <c r="Z280" s="116"/>
      <c r="AA280" s="116"/>
      <c r="AB280" s="116"/>
      <c r="AC280" s="116"/>
      <c r="AD280" s="116"/>
      <c r="AE280" s="116"/>
      <c r="AF280" s="116"/>
      <c r="AG280" s="119"/>
      <c r="AH280" s="116"/>
    </row>
    <row r="281" spans="1:34" ht="13.2">
      <c r="A281" s="103"/>
      <c r="B281" s="125"/>
      <c r="C281" s="126"/>
      <c r="D281" s="128"/>
      <c r="E281" s="126"/>
      <c r="F281" s="121"/>
      <c r="G281" s="121"/>
      <c r="H281" s="121"/>
      <c r="I281" s="117"/>
      <c r="J281" s="117"/>
      <c r="K281" s="117"/>
      <c r="L281" s="122"/>
      <c r="M281" s="116"/>
      <c r="N281" s="115"/>
      <c r="O281" s="116"/>
      <c r="P281" s="116"/>
      <c r="Q281" s="117"/>
      <c r="R281" s="117"/>
      <c r="S281" s="117"/>
      <c r="T281" s="117"/>
      <c r="U281" s="143"/>
      <c r="V281" s="116"/>
      <c r="W281" s="144"/>
      <c r="X281" s="144"/>
      <c r="Y281" s="116"/>
      <c r="Z281" s="116"/>
      <c r="AA281" s="116"/>
      <c r="AB281" s="116"/>
      <c r="AC281" s="116"/>
      <c r="AD281" s="116"/>
      <c r="AE281" s="116"/>
      <c r="AF281" s="116"/>
      <c r="AG281" s="119"/>
      <c r="AH281" s="116"/>
    </row>
    <row r="282" spans="1:34" ht="13.2">
      <c r="A282" s="103"/>
      <c r="B282" s="125"/>
      <c r="C282" s="126"/>
      <c r="D282" s="128"/>
      <c r="E282" s="126"/>
      <c r="F282" s="121"/>
      <c r="G282" s="121"/>
      <c r="H282" s="121"/>
      <c r="I282" s="117"/>
      <c r="J282" s="117"/>
      <c r="K282" s="117"/>
      <c r="L282" s="122"/>
      <c r="M282" s="116"/>
      <c r="N282" s="115"/>
      <c r="O282" s="116"/>
      <c r="P282" s="116"/>
      <c r="Q282" s="117"/>
      <c r="R282" s="117"/>
      <c r="S282" s="117"/>
      <c r="T282" s="117"/>
      <c r="U282" s="126"/>
      <c r="V282" s="116"/>
      <c r="W282" s="144"/>
      <c r="X282" s="144"/>
      <c r="Y282" s="116"/>
      <c r="Z282" s="116"/>
      <c r="AA282" s="116"/>
      <c r="AB282" s="116"/>
      <c r="AC282" s="116"/>
      <c r="AD282" s="116"/>
      <c r="AE282" s="116"/>
      <c r="AF282" s="116"/>
      <c r="AG282" s="119"/>
      <c r="AH282" s="116"/>
    </row>
    <row r="283" spans="1:34" ht="13.2">
      <c r="A283" s="103"/>
      <c r="B283" s="125"/>
      <c r="C283" s="126"/>
      <c r="D283" s="128"/>
      <c r="E283" s="126"/>
      <c r="F283" s="121"/>
      <c r="G283" s="121"/>
      <c r="H283" s="121"/>
      <c r="I283" s="117"/>
      <c r="J283" s="117"/>
      <c r="K283" s="117"/>
      <c r="L283" s="122"/>
      <c r="M283" s="116"/>
      <c r="N283" s="115"/>
      <c r="O283" s="116"/>
      <c r="P283" s="116"/>
      <c r="Q283" s="117"/>
      <c r="R283" s="117"/>
      <c r="S283" s="117"/>
      <c r="T283" s="117"/>
      <c r="U283" s="143"/>
      <c r="V283" s="133"/>
      <c r="W283" s="144"/>
      <c r="X283" s="144"/>
      <c r="Y283" s="116"/>
      <c r="Z283" s="116"/>
      <c r="AA283" s="116"/>
      <c r="AB283" s="116"/>
      <c r="AC283" s="116"/>
      <c r="AD283" s="116"/>
      <c r="AE283" s="116"/>
      <c r="AF283" s="116"/>
      <c r="AG283" s="119"/>
      <c r="AH283" s="116"/>
    </row>
    <row r="284" spans="1:34" ht="13.2">
      <c r="A284" s="103"/>
      <c r="B284" s="125"/>
      <c r="C284" s="126"/>
      <c r="D284" s="128"/>
      <c r="E284" s="126"/>
      <c r="F284" s="121"/>
      <c r="G284" s="121"/>
      <c r="H284" s="121"/>
      <c r="I284" s="117"/>
      <c r="J284" s="117"/>
      <c r="K284" s="117"/>
      <c r="L284" s="122"/>
      <c r="M284" s="116"/>
      <c r="N284" s="115"/>
      <c r="O284" s="116"/>
      <c r="P284" s="116"/>
      <c r="Q284" s="117"/>
      <c r="R284" s="117"/>
      <c r="S284" s="117"/>
      <c r="T284" s="117"/>
      <c r="U284" s="143"/>
      <c r="V284" s="116"/>
      <c r="W284" s="144"/>
      <c r="X284" s="144"/>
      <c r="Y284" s="116"/>
      <c r="Z284" s="116"/>
      <c r="AA284" s="116"/>
      <c r="AB284" s="116"/>
      <c r="AC284" s="116"/>
      <c r="AD284" s="116"/>
      <c r="AE284" s="116"/>
      <c r="AF284" s="116"/>
      <c r="AG284" s="119"/>
      <c r="AH284" s="116"/>
    </row>
    <row r="285" spans="1:34" ht="13.2">
      <c r="A285" s="103"/>
      <c r="B285" s="125"/>
      <c r="C285" s="126"/>
      <c r="D285" s="128"/>
      <c r="E285" s="126"/>
      <c r="F285" s="121"/>
      <c r="G285" s="121"/>
      <c r="H285" s="121"/>
      <c r="I285" s="117"/>
      <c r="J285" s="117"/>
      <c r="K285" s="117"/>
      <c r="L285" s="122"/>
      <c r="M285" s="116"/>
      <c r="N285" s="115"/>
      <c r="O285" s="116"/>
      <c r="P285" s="116"/>
      <c r="Q285" s="117"/>
      <c r="R285" s="117"/>
      <c r="S285" s="117"/>
      <c r="T285" s="117"/>
      <c r="U285" s="143"/>
      <c r="V285" s="133"/>
      <c r="W285" s="144"/>
      <c r="X285" s="144"/>
      <c r="Y285" s="116"/>
      <c r="Z285" s="116"/>
      <c r="AA285" s="116"/>
      <c r="AB285" s="116"/>
      <c r="AC285" s="116"/>
      <c r="AD285" s="116"/>
      <c r="AE285" s="116"/>
      <c r="AF285" s="116"/>
      <c r="AG285" s="119"/>
      <c r="AH285" s="116"/>
    </row>
    <row r="286" spans="1:34" ht="13.2">
      <c r="A286" s="103"/>
      <c r="B286" s="125"/>
      <c r="C286" s="126"/>
      <c r="D286" s="128"/>
      <c r="E286" s="126"/>
      <c r="F286" s="121"/>
      <c r="G286" s="121"/>
      <c r="H286" s="121"/>
      <c r="I286" s="117"/>
      <c r="J286" s="117"/>
      <c r="K286" s="117"/>
      <c r="L286" s="122"/>
      <c r="M286" s="116"/>
      <c r="N286" s="115"/>
      <c r="O286" s="116"/>
      <c r="P286" s="116"/>
      <c r="Q286" s="117"/>
      <c r="R286" s="117"/>
      <c r="S286" s="117"/>
      <c r="T286" s="117"/>
      <c r="U286" s="126"/>
      <c r="V286" s="116"/>
      <c r="W286" s="144"/>
      <c r="X286" s="144"/>
      <c r="Y286" s="116"/>
      <c r="Z286" s="116"/>
      <c r="AA286" s="116"/>
      <c r="AB286" s="116"/>
      <c r="AC286" s="116"/>
      <c r="AD286" s="116"/>
      <c r="AE286" s="116"/>
      <c r="AF286" s="116"/>
      <c r="AG286" s="119"/>
      <c r="AH286" s="116"/>
    </row>
    <row r="287" spans="1:34" ht="13.2">
      <c r="A287" s="93"/>
      <c r="B287" s="194"/>
      <c r="C287" s="136"/>
      <c r="D287" s="195"/>
      <c r="E287" s="136"/>
      <c r="F287" s="118"/>
      <c r="G287" s="118"/>
      <c r="H287" s="118"/>
      <c r="I287" s="117"/>
      <c r="J287" s="117"/>
      <c r="K287" s="117"/>
      <c r="L287" s="117"/>
      <c r="M287" s="117"/>
      <c r="N287" s="117"/>
      <c r="O287" s="117"/>
      <c r="P287" s="117"/>
      <c r="Q287" s="117"/>
      <c r="R287" s="117"/>
      <c r="S287" s="117"/>
      <c r="T287" s="117"/>
      <c r="U287" s="198"/>
      <c r="V287" s="117"/>
      <c r="W287" s="199"/>
      <c r="X287" s="199"/>
      <c r="Y287" s="117"/>
      <c r="Z287" s="117"/>
      <c r="AA287" s="117"/>
      <c r="AB287" s="117"/>
      <c r="AC287" s="116"/>
      <c r="AD287" s="116"/>
      <c r="AE287" s="116"/>
      <c r="AF287" s="116"/>
      <c r="AG287" s="119"/>
      <c r="AH287" s="116"/>
    </row>
    <row r="288" spans="1:34" ht="13.2">
      <c r="A288" s="103"/>
      <c r="B288" s="125"/>
      <c r="C288" s="126"/>
      <c r="D288" s="128"/>
      <c r="E288" s="126"/>
      <c r="F288" s="121"/>
      <c r="G288" s="121"/>
      <c r="H288" s="121"/>
      <c r="I288" s="117"/>
      <c r="J288" s="117"/>
      <c r="K288" s="117"/>
      <c r="L288" s="122"/>
      <c r="M288" s="116"/>
      <c r="N288" s="115"/>
      <c r="O288" s="116"/>
      <c r="P288" s="116"/>
      <c r="Q288" s="117"/>
      <c r="R288" s="117"/>
      <c r="S288" s="117"/>
      <c r="T288" s="117"/>
      <c r="U288" s="143"/>
      <c r="V288" s="133"/>
      <c r="W288" s="144"/>
      <c r="X288" s="144"/>
      <c r="Y288" s="116"/>
      <c r="Z288" s="116"/>
      <c r="AA288" s="116"/>
      <c r="AB288" s="116"/>
      <c r="AC288" s="116"/>
      <c r="AD288" s="116"/>
      <c r="AE288" s="116"/>
      <c r="AF288" s="116"/>
      <c r="AG288" s="119"/>
      <c r="AH288" s="116"/>
    </row>
    <row r="289" spans="1:34" ht="13.2">
      <c r="A289" s="103"/>
      <c r="B289" s="125"/>
      <c r="C289" s="126"/>
      <c r="D289" s="128"/>
      <c r="E289" s="126"/>
      <c r="F289" s="121"/>
      <c r="G289" s="121"/>
      <c r="H289" s="121"/>
      <c r="I289" s="117"/>
      <c r="J289" s="117"/>
      <c r="K289" s="117"/>
      <c r="L289" s="122"/>
      <c r="M289" s="116"/>
      <c r="N289" s="115"/>
      <c r="O289" s="116"/>
      <c r="P289" s="116"/>
      <c r="Q289" s="117"/>
      <c r="R289" s="117"/>
      <c r="S289" s="117"/>
      <c r="T289" s="117"/>
      <c r="U289" s="143"/>
      <c r="V289" s="116"/>
      <c r="W289" s="144"/>
      <c r="X289" s="144"/>
      <c r="Y289" s="116"/>
      <c r="Z289" s="116"/>
      <c r="AA289" s="116"/>
      <c r="AB289" s="116"/>
      <c r="AC289" s="116"/>
      <c r="AD289" s="116"/>
      <c r="AE289" s="116"/>
      <c r="AF289" s="116"/>
      <c r="AG289" s="119"/>
      <c r="AH289" s="116"/>
    </row>
    <row r="290" spans="1:34" ht="13.2">
      <c r="A290" s="103"/>
      <c r="B290" s="125"/>
      <c r="C290" s="126"/>
      <c r="D290" s="128"/>
      <c r="E290" s="126"/>
      <c r="F290" s="121"/>
      <c r="G290" s="121"/>
      <c r="H290" s="121"/>
      <c r="I290" s="117"/>
      <c r="J290" s="117"/>
      <c r="K290" s="117"/>
      <c r="L290" s="122"/>
      <c r="M290" s="116"/>
      <c r="N290" s="115"/>
      <c r="O290" s="116"/>
      <c r="P290" s="116"/>
      <c r="Q290" s="117"/>
      <c r="R290" s="117"/>
      <c r="S290" s="117"/>
      <c r="T290" s="117"/>
      <c r="U290" s="143"/>
      <c r="V290" s="116"/>
      <c r="W290" s="144"/>
      <c r="X290" s="144"/>
      <c r="Y290" s="116"/>
      <c r="Z290" s="116"/>
      <c r="AA290" s="116"/>
      <c r="AB290" s="116"/>
      <c r="AC290" s="116"/>
      <c r="AD290" s="116"/>
      <c r="AE290" s="116"/>
      <c r="AF290" s="116"/>
      <c r="AG290" s="119"/>
      <c r="AH290" s="116"/>
    </row>
    <row r="291" spans="1:34" ht="13.2">
      <c r="A291" s="103"/>
      <c r="B291" s="125"/>
      <c r="C291" s="126"/>
      <c r="D291" s="128"/>
      <c r="E291" s="126"/>
      <c r="F291" s="121"/>
      <c r="G291" s="121"/>
      <c r="H291" s="121"/>
      <c r="I291" s="117"/>
      <c r="J291" s="117"/>
      <c r="K291" s="117"/>
      <c r="L291" s="122"/>
      <c r="M291" s="116"/>
      <c r="N291" s="115"/>
      <c r="O291" s="116"/>
      <c r="P291" s="116"/>
      <c r="Q291" s="117"/>
      <c r="R291" s="117"/>
      <c r="S291" s="117"/>
      <c r="T291" s="117"/>
      <c r="U291" s="143"/>
      <c r="V291" s="116"/>
      <c r="W291" s="144"/>
      <c r="X291" s="144"/>
      <c r="Y291" s="116"/>
      <c r="Z291" s="116"/>
      <c r="AA291" s="116"/>
      <c r="AB291" s="116"/>
      <c r="AC291" s="116"/>
      <c r="AD291" s="116"/>
      <c r="AE291" s="116"/>
      <c r="AF291" s="116"/>
      <c r="AG291" s="119"/>
      <c r="AH291" s="116"/>
    </row>
    <row r="292" spans="1:34" ht="13.2">
      <c r="A292" s="103"/>
      <c r="B292" s="125"/>
      <c r="C292" s="126"/>
      <c r="D292" s="128"/>
      <c r="E292" s="126"/>
      <c r="F292" s="121"/>
      <c r="G292" s="121"/>
      <c r="H292" s="121"/>
      <c r="I292" s="117"/>
      <c r="J292" s="117"/>
      <c r="K292" s="117"/>
      <c r="L292" s="122"/>
      <c r="M292" s="116"/>
      <c r="N292" s="115"/>
      <c r="O292" s="116"/>
      <c r="P292" s="116"/>
      <c r="Q292" s="117"/>
      <c r="R292" s="117"/>
      <c r="S292" s="117"/>
      <c r="T292" s="117"/>
      <c r="U292" s="126"/>
      <c r="V292" s="116"/>
      <c r="W292" s="144"/>
      <c r="X292" s="144"/>
      <c r="Y292" s="116"/>
      <c r="Z292" s="116"/>
      <c r="AA292" s="116"/>
      <c r="AB292" s="116"/>
      <c r="AC292" s="116"/>
      <c r="AD292" s="116"/>
      <c r="AE292" s="116"/>
      <c r="AF292" s="116"/>
      <c r="AG292" s="119"/>
      <c r="AH292" s="116"/>
    </row>
    <row r="293" spans="1:34" ht="13.2">
      <c r="A293" s="103"/>
      <c r="B293" s="125"/>
      <c r="C293" s="126"/>
      <c r="D293" s="128"/>
      <c r="E293" s="126"/>
      <c r="F293" s="121"/>
      <c r="G293" s="121"/>
      <c r="H293" s="121"/>
      <c r="I293" s="117"/>
      <c r="J293" s="117"/>
      <c r="K293" s="117"/>
      <c r="L293" s="122"/>
      <c r="M293" s="116"/>
      <c r="N293" s="115"/>
      <c r="O293" s="116"/>
      <c r="P293" s="116"/>
      <c r="Q293" s="117"/>
      <c r="R293" s="117"/>
      <c r="S293" s="117"/>
      <c r="T293" s="117"/>
      <c r="U293" s="126"/>
      <c r="V293" s="116"/>
      <c r="W293" s="144"/>
      <c r="X293" s="144"/>
      <c r="Y293" s="116"/>
      <c r="Z293" s="116"/>
      <c r="AA293" s="116"/>
      <c r="AB293" s="116"/>
      <c r="AC293" s="116"/>
      <c r="AD293" s="116"/>
      <c r="AE293" s="116"/>
      <c r="AF293" s="116"/>
      <c r="AG293" s="119"/>
      <c r="AH293" s="116"/>
    </row>
    <row r="294" spans="1:34" ht="13.2">
      <c r="A294" s="103"/>
      <c r="B294" s="125"/>
      <c r="C294" s="126"/>
      <c r="D294" s="128"/>
      <c r="E294" s="126"/>
      <c r="F294" s="121"/>
      <c r="G294" s="121"/>
      <c r="H294" s="121"/>
      <c r="I294" s="117"/>
      <c r="J294" s="117"/>
      <c r="K294" s="117"/>
      <c r="L294" s="122"/>
      <c r="M294" s="116"/>
      <c r="N294" s="115"/>
      <c r="O294" s="116"/>
      <c r="P294" s="116"/>
      <c r="Q294" s="117"/>
      <c r="R294" s="117"/>
      <c r="S294" s="117"/>
      <c r="T294" s="117"/>
      <c r="U294" s="126"/>
      <c r="V294" s="116"/>
      <c r="W294" s="144"/>
      <c r="X294" s="144"/>
      <c r="Y294" s="116"/>
      <c r="Z294" s="116"/>
      <c r="AA294" s="116"/>
      <c r="AB294" s="116"/>
      <c r="AC294" s="116"/>
      <c r="AD294" s="116"/>
      <c r="AE294" s="116"/>
      <c r="AF294" s="116"/>
      <c r="AG294" s="119"/>
      <c r="AH294" s="116"/>
    </row>
    <row r="295" spans="1:34" ht="13.2">
      <c r="A295" s="103"/>
      <c r="B295" s="125"/>
      <c r="C295" s="126"/>
      <c r="D295" s="128"/>
      <c r="E295" s="126"/>
      <c r="F295" s="121"/>
      <c r="G295" s="121"/>
      <c r="H295" s="121"/>
      <c r="I295" s="117"/>
      <c r="J295" s="117"/>
      <c r="K295" s="117"/>
      <c r="L295" s="122"/>
      <c r="M295" s="116"/>
      <c r="N295" s="115"/>
      <c r="O295" s="116"/>
      <c r="P295" s="116"/>
      <c r="Q295" s="117"/>
      <c r="R295" s="117"/>
      <c r="S295" s="117"/>
      <c r="T295" s="117"/>
      <c r="U295" s="126"/>
      <c r="V295" s="116"/>
      <c r="W295" s="144"/>
      <c r="X295" s="144"/>
      <c r="Y295" s="116"/>
      <c r="Z295" s="116"/>
      <c r="AA295" s="116"/>
      <c r="AB295" s="116"/>
      <c r="AC295" s="116"/>
      <c r="AD295" s="116"/>
      <c r="AE295" s="116"/>
      <c r="AF295" s="116"/>
      <c r="AG295" s="119"/>
      <c r="AH295" s="116"/>
    </row>
    <row r="296" spans="1:34" ht="13.8" thickBot="1">
      <c r="A296" s="103"/>
      <c r="B296" s="125"/>
      <c r="C296" s="126"/>
      <c r="D296" s="128"/>
      <c r="E296" s="126"/>
      <c r="F296" s="121"/>
      <c r="G296" s="121"/>
      <c r="H296" s="121"/>
      <c r="I296" s="117"/>
      <c r="J296" s="117"/>
      <c r="K296" s="117"/>
      <c r="L296" s="122"/>
      <c r="M296" s="116"/>
      <c r="N296" s="115"/>
      <c r="O296" s="116"/>
      <c r="P296" s="116"/>
      <c r="Q296" s="117"/>
      <c r="R296" s="117"/>
      <c r="S296" s="117"/>
      <c r="T296" s="117"/>
      <c r="U296" s="126"/>
      <c r="V296" s="116"/>
      <c r="W296" s="144"/>
      <c r="X296" s="144"/>
      <c r="Y296" s="116"/>
      <c r="Z296" s="116"/>
      <c r="AA296" s="116"/>
      <c r="AB296" s="116"/>
      <c r="AC296" s="116"/>
      <c r="AD296" s="116"/>
      <c r="AE296" s="116"/>
      <c r="AF296" s="116"/>
      <c r="AG296" s="119"/>
      <c r="AH296" s="116"/>
    </row>
    <row r="297" spans="1:34" ht="13.2">
      <c r="A297" s="103"/>
      <c r="B297" s="125"/>
      <c r="C297" s="126"/>
      <c r="D297" s="128"/>
      <c r="E297" s="126"/>
      <c r="F297" s="121"/>
      <c r="G297" s="121"/>
      <c r="H297" s="121"/>
      <c r="I297" s="117"/>
      <c r="J297" s="117"/>
      <c r="K297" s="117"/>
      <c r="L297" s="122"/>
      <c r="M297" s="116"/>
      <c r="N297" s="115"/>
      <c r="O297" s="116"/>
      <c r="P297" s="116"/>
      <c r="Q297" s="117"/>
      <c r="R297" s="117"/>
      <c r="S297" s="117"/>
      <c r="T297" s="117"/>
      <c r="U297" s="143"/>
      <c r="V297" s="141"/>
      <c r="W297" s="144"/>
      <c r="X297" s="144"/>
      <c r="Y297" s="116"/>
      <c r="Z297" s="116"/>
      <c r="AA297" s="116"/>
      <c r="AB297" s="116"/>
      <c r="AC297" s="116"/>
      <c r="AD297" s="116"/>
      <c r="AE297" s="116"/>
      <c r="AF297" s="116"/>
      <c r="AG297" s="119"/>
      <c r="AH297" s="116"/>
    </row>
    <row r="298" spans="1:34" ht="13.2">
      <c r="A298" s="103"/>
      <c r="B298" s="125"/>
      <c r="C298" s="126"/>
      <c r="D298" s="128"/>
      <c r="E298" s="126"/>
      <c r="F298" s="121"/>
      <c r="G298" s="121"/>
      <c r="H298" s="121"/>
      <c r="I298" s="117"/>
      <c r="J298" s="117"/>
      <c r="K298" s="117"/>
      <c r="L298" s="122"/>
      <c r="M298" s="116"/>
      <c r="N298" s="115"/>
      <c r="O298" s="116"/>
      <c r="P298" s="116"/>
      <c r="Q298" s="117"/>
      <c r="R298" s="117"/>
      <c r="S298" s="117"/>
      <c r="T298" s="117"/>
      <c r="U298" s="143"/>
      <c r="V298" s="133"/>
      <c r="W298" s="144"/>
      <c r="X298" s="144"/>
      <c r="Y298" s="116"/>
      <c r="Z298" s="116"/>
      <c r="AA298" s="116"/>
      <c r="AB298" s="116"/>
      <c r="AC298" s="116"/>
      <c r="AD298" s="116"/>
      <c r="AE298" s="116"/>
      <c r="AF298" s="116"/>
      <c r="AG298" s="119"/>
      <c r="AH298" s="116"/>
    </row>
    <row r="299" spans="1:34" ht="13.2">
      <c r="A299" s="103"/>
      <c r="B299" s="125"/>
      <c r="C299" s="126"/>
      <c r="D299" s="128"/>
      <c r="E299" s="126"/>
      <c r="F299" s="121"/>
      <c r="G299" s="121"/>
      <c r="H299" s="121"/>
      <c r="I299" s="117"/>
      <c r="J299" s="117"/>
      <c r="K299" s="117"/>
      <c r="L299" s="122"/>
      <c r="M299" s="116"/>
      <c r="N299" s="115"/>
      <c r="O299" s="116"/>
      <c r="P299" s="116"/>
      <c r="Q299" s="117"/>
      <c r="R299" s="117"/>
      <c r="S299" s="117"/>
      <c r="T299" s="117"/>
      <c r="U299" s="143"/>
      <c r="V299" s="116"/>
      <c r="W299" s="144"/>
      <c r="X299" s="144"/>
      <c r="Y299" s="116"/>
      <c r="Z299" s="116"/>
      <c r="AA299" s="116"/>
      <c r="AB299" s="116"/>
      <c r="AC299" s="116"/>
      <c r="AD299" s="116"/>
      <c r="AE299" s="116"/>
      <c r="AF299" s="116"/>
      <c r="AG299" s="119"/>
      <c r="AH299" s="116"/>
    </row>
    <row r="300" spans="1:34" ht="13.2">
      <c r="A300" s="103"/>
      <c r="B300" s="125"/>
      <c r="C300" s="126"/>
      <c r="D300" s="128"/>
      <c r="E300" s="126"/>
      <c r="F300" s="121"/>
      <c r="G300" s="121"/>
      <c r="H300" s="121"/>
      <c r="I300" s="117"/>
      <c r="J300" s="117"/>
      <c r="K300" s="117"/>
      <c r="L300" s="122"/>
      <c r="M300" s="116"/>
      <c r="N300" s="115"/>
      <c r="O300" s="116"/>
      <c r="P300" s="116"/>
      <c r="Q300" s="117"/>
      <c r="R300" s="117"/>
      <c r="S300" s="117"/>
      <c r="T300" s="117"/>
      <c r="U300" s="126"/>
      <c r="V300" s="116"/>
      <c r="W300" s="144"/>
      <c r="X300" s="144"/>
      <c r="Y300" s="116"/>
      <c r="Z300" s="116"/>
      <c r="AA300" s="116"/>
      <c r="AB300" s="116"/>
      <c r="AC300" s="116"/>
      <c r="AD300" s="116"/>
      <c r="AE300" s="116"/>
      <c r="AF300" s="116"/>
      <c r="AG300" s="119"/>
      <c r="AH300" s="116"/>
    </row>
    <row r="301" spans="1:34" ht="13.2">
      <c r="A301" s="103"/>
      <c r="B301" s="125"/>
      <c r="C301" s="126"/>
      <c r="D301" s="128"/>
      <c r="E301" s="126"/>
      <c r="F301" s="121"/>
      <c r="G301" s="121"/>
      <c r="H301" s="121"/>
      <c r="I301" s="117"/>
      <c r="J301" s="117"/>
      <c r="K301" s="117"/>
      <c r="L301" s="122"/>
      <c r="M301" s="116"/>
      <c r="N301" s="115"/>
      <c r="O301" s="116"/>
      <c r="P301" s="116"/>
      <c r="Q301" s="117"/>
      <c r="R301" s="117"/>
      <c r="S301" s="117"/>
      <c r="T301" s="117"/>
      <c r="U301" s="126"/>
      <c r="V301" s="116"/>
      <c r="W301" s="144"/>
      <c r="X301" s="144"/>
      <c r="Y301" s="116"/>
      <c r="Z301" s="116"/>
      <c r="AA301" s="116"/>
      <c r="AB301" s="116"/>
      <c r="AC301" s="116"/>
      <c r="AD301" s="116"/>
      <c r="AE301" s="116"/>
      <c r="AF301" s="116"/>
      <c r="AG301" s="119"/>
      <c r="AH301" s="116"/>
    </row>
    <row r="302" spans="1:34" ht="13.2">
      <c r="A302" s="103"/>
      <c r="B302" s="125"/>
      <c r="C302" s="126"/>
      <c r="D302" s="128"/>
      <c r="E302" s="126"/>
      <c r="F302" s="121"/>
      <c r="G302" s="121"/>
      <c r="H302" s="121"/>
      <c r="I302" s="117"/>
      <c r="J302" s="117"/>
      <c r="K302" s="117"/>
      <c r="L302" s="122"/>
      <c r="M302" s="116"/>
      <c r="N302" s="115"/>
      <c r="O302" s="116"/>
      <c r="P302" s="116"/>
      <c r="Q302" s="117"/>
      <c r="R302" s="117"/>
      <c r="S302" s="117"/>
      <c r="T302" s="117"/>
      <c r="U302" s="126"/>
      <c r="V302" s="116"/>
      <c r="W302" s="144"/>
      <c r="X302" s="144"/>
      <c r="Y302" s="116"/>
      <c r="Z302" s="116"/>
      <c r="AA302" s="116"/>
      <c r="AB302" s="116"/>
      <c r="AC302" s="116"/>
      <c r="AD302" s="116"/>
      <c r="AE302" s="116"/>
      <c r="AF302" s="116"/>
      <c r="AG302" s="119"/>
      <c r="AH302" s="116"/>
    </row>
    <row r="303" spans="1:34" ht="13.2">
      <c r="A303" s="103"/>
      <c r="B303" s="125"/>
      <c r="C303" s="126"/>
      <c r="D303" s="128"/>
      <c r="E303" s="126"/>
      <c r="F303" s="121"/>
      <c r="G303" s="121"/>
      <c r="H303" s="121"/>
      <c r="I303" s="117"/>
      <c r="J303" s="117"/>
      <c r="K303" s="117"/>
      <c r="L303" s="122"/>
      <c r="M303" s="116"/>
      <c r="N303" s="115"/>
      <c r="O303" s="116"/>
      <c r="P303" s="116"/>
      <c r="Q303" s="117"/>
      <c r="R303" s="117"/>
      <c r="S303" s="117"/>
      <c r="T303" s="117"/>
      <c r="U303" s="143"/>
      <c r="V303" s="116"/>
      <c r="W303" s="144"/>
      <c r="X303" s="144"/>
      <c r="Y303" s="116"/>
      <c r="Z303" s="116"/>
      <c r="AA303" s="116"/>
      <c r="AB303" s="116"/>
      <c r="AC303" s="116"/>
      <c r="AD303" s="116"/>
      <c r="AE303" s="116"/>
      <c r="AF303" s="116"/>
      <c r="AG303" s="119"/>
      <c r="AH303" s="116"/>
    </row>
    <row r="304" spans="1:34" ht="13.2">
      <c r="A304" s="103"/>
      <c r="B304" s="125"/>
      <c r="C304" s="126"/>
      <c r="D304" s="128"/>
      <c r="E304" s="126"/>
      <c r="F304" s="121"/>
      <c r="G304" s="121"/>
      <c r="H304" s="121"/>
      <c r="I304" s="117"/>
      <c r="J304" s="117"/>
      <c r="K304" s="117"/>
      <c r="L304" s="122"/>
      <c r="M304" s="116"/>
      <c r="N304" s="115"/>
      <c r="O304" s="116"/>
      <c r="P304" s="116"/>
      <c r="Q304" s="117"/>
      <c r="R304" s="117"/>
      <c r="S304" s="117"/>
      <c r="T304" s="117"/>
      <c r="U304" s="143"/>
      <c r="V304" s="116"/>
      <c r="W304" s="144"/>
      <c r="X304" s="144"/>
      <c r="Y304" s="116"/>
      <c r="Z304" s="116"/>
      <c r="AA304" s="116"/>
      <c r="AB304" s="116"/>
      <c r="AC304" s="116"/>
      <c r="AD304" s="116"/>
      <c r="AE304" s="116"/>
      <c r="AF304" s="116"/>
      <c r="AG304" s="119"/>
      <c r="AH304" s="116"/>
    </row>
    <row r="305" spans="1:34" ht="13.2">
      <c r="A305" s="103"/>
      <c r="B305" s="125"/>
      <c r="C305" s="126"/>
      <c r="D305" s="128"/>
      <c r="E305" s="126"/>
      <c r="F305" s="121"/>
      <c r="G305" s="121"/>
      <c r="H305" s="121"/>
      <c r="I305" s="117"/>
      <c r="J305" s="117"/>
      <c r="K305" s="117"/>
      <c r="L305" s="122"/>
      <c r="M305" s="116"/>
      <c r="N305" s="115"/>
      <c r="O305" s="116"/>
      <c r="P305" s="116"/>
      <c r="Q305" s="117"/>
      <c r="R305" s="117"/>
      <c r="S305" s="117"/>
      <c r="T305" s="117"/>
      <c r="U305" s="126"/>
      <c r="V305" s="133"/>
      <c r="W305" s="144"/>
      <c r="X305" s="144"/>
      <c r="Y305" s="116"/>
      <c r="Z305" s="116"/>
      <c r="AA305" s="116"/>
      <c r="AB305" s="116"/>
      <c r="AC305" s="116"/>
      <c r="AD305" s="116"/>
      <c r="AE305" s="116"/>
      <c r="AF305" s="116"/>
      <c r="AG305" s="119"/>
      <c r="AH305" s="116"/>
    </row>
    <row r="306" spans="1:34" ht="13.2">
      <c r="A306" s="103"/>
      <c r="B306" s="125"/>
      <c r="C306" s="126"/>
      <c r="D306" s="128"/>
      <c r="E306" s="126"/>
      <c r="F306" s="121"/>
      <c r="G306" s="121"/>
      <c r="H306" s="121"/>
      <c r="I306" s="117"/>
      <c r="J306" s="117"/>
      <c r="K306" s="117"/>
      <c r="L306" s="122"/>
      <c r="M306" s="116"/>
      <c r="N306" s="115"/>
      <c r="O306" s="116"/>
      <c r="P306" s="116"/>
      <c r="Q306" s="117"/>
      <c r="R306" s="117"/>
      <c r="S306" s="117"/>
      <c r="T306" s="117"/>
      <c r="U306" s="143"/>
      <c r="V306" s="133"/>
      <c r="W306" s="144"/>
      <c r="X306" s="144"/>
      <c r="Y306" s="116"/>
      <c r="Z306" s="116"/>
      <c r="AA306" s="116"/>
      <c r="AB306" s="116"/>
      <c r="AC306" s="116"/>
      <c r="AD306" s="116"/>
      <c r="AE306" s="116"/>
      <c r="AF306" s="116"/>
      <c r="AG306" s="119"/>
      <c r="AH306" s="116"/>
    </row>
    <row r="307" spans="1:34" ht="13.2">
      <c r="A307" s="103"/>
      <c r="B307" s="125"/>
      <c r="C307" s="126"/>
      <c r="D307" s="128"/>
      <c r="E307" s="126"/>
      <c r="F307" s="121"/>
      <c r="G307" s="121"/>
      <c r="H307" s="121"/>
      <c r="I307" s="117"/>
      <c r="J307" s="117"/>
      <c r="K307" s="117"/>
      <c r="L307" s="122"/>
      <c r="M307" s="116"/>
      <c r="N307" s="115"/>
      <c r="O307" s="116"/>
      <c r="P307" s="116"/>
      <c r="Q307" s="117"/>
      <c r="R307" s="117"/>
      <c r="S307" s="117"/>
      <c r="T307" s="117"/>
      <c r="U307" s="143"/>
      <c r="V307" s="133"/>
      <c r="W307" s="144"/>
      <c r="X307" s="144"/>
      <c r="Y307" s="116"/>
      <c r="Z307" s="116"/>
      <c r="AA307" s="116"/>
      <c r="AB307" s="116"/>
      <c r="AC307" s="116"/>
      <c r="AD307" s="116"/>
      <c r="AE307" s="116"/>
      <c r="AF307" s="116"/>
      <c r="AG307" s="119"/>
      <c r="AH307" s="116"/>
    </row>
    <row r="308" spans="1:34" ht="13.2">
      <c r="A308" s="103"/>
      <c r="B308" s="125"/>
      <c r="C308" s="126"/>
      <c r="D308" s="128"/>
      <c r="E308" s="126"/>
      <c r="F308" s="121"/>
      <c r="G308" s="121"/>
      <c r="H308" s="121"/>
      <c r="I308" s="117"/>
      <c r="J308" s="117"/>
      <c r="K308" s="117"/>
      <c r="L308" s="122"/>
      <c r="M308" s="116"/>
      <c r="N308" s="115"/>
      <c r="O308" s="116"/>
      <c r="P308" s="116"/>
      <c r="Q308" s="117"/>
      <c r="R308" s="117"/>
      <c r="S308" s="117"/>
      <c r="T308" s="117"/>
      <c r="U308" s="143"/>
      <c r="V308" s="133"/>
      <c r="W308" s="144"/>
      <c r="X308" s="144"/>
      <c r="Y308" s="116"/>
      <c r="Z308" s="116"/>
      <c r="AA308" s="116"/>
      <c r="AB308" s="116"/>
      <c r="AC308" s="116"/>
      <c r="AD308" s="116"/>
      <c r="AE308" s="116"/>
      <c r="AF308" s="116"/>
      <c r="AG308" s="119"/>
      <c r="AH308" s="116"/>
    </row>
    <row r="309" spans="1:34" ht="13.2">
      <c r="A309" s="103"/>
      <c r="B309" s="125"/>
      <c r="C309" s="126"/>
      <c r="D309" s="128"/>
      <c r="E309" s="126"/>
      <c r="F309" s="121"/>
      <c r="G309" s="121"/>
      <c r="H309" s="121"/>
      <c r="I309" s="117"/>
      <c r="J309" s="117"/>
      <c r="K309" s="117"/>
      <c r="L309" s="122"/>
      <c r="M309" s="116"/>
      <c r="N309" s="115"/>
      <c r="O309" s="116"/>
      <c r="P309" s="116"/>
      <c r="Q309" s="117"/>
      <c r="R309" s="117"/>
      <c r="S309" s="117"/>
      <c r="T309" s="117"/>
      <c r="U309" s="126"/>
      <c r="V309" s="116"/>
      <c r="W309" s="144"/>
      <c r="X309" s="144"/>
      <c r="Y309" s="116"/>
      <c r="Z309" s="116"/>
      <c r="AA309" s="116"/>
      <c r="AB309" s="116"/>
      <c r="AC309" s="116"/>
      <c r="AD309" s="116"/>
      <c r="AE309" s="116"/>
      <c r="AF309" s="116"/>
      <c r="AG309" s="119"/>
      <c r="AH309" s="116"/>
    </row>
    <row r="310" spans="1:34" ht="13.2">
      <c r="A310" s="103"/>
      <c r="B310" s="125"/>
      <c r="C310" s="126"/>
      <c r="D310" s="128"/>
      <c r="E310" s="126"/>
      <c r="F310" s="121"/>
      <c r="G310" s="121"/>
      <c r="H310" s="121"/>
      <c r="I310" s="117"/>
      <c r="J310" s="117"/>
      <c r="K310" s="117"/>
      <c r="L310" s="122"/>
      <c r="M310" s="116"/>
      <c r="N310" s="115"/>
      <c r="O310" s="116"/>
      <c r="P310" s="116"/>
      <c r="Q310" s="117"/>
      <c r="R310" s="117"/>
      <c r="S310" s="117"/>
      <c r="T310" s="117"/>
      <c r="U310" s="143"/>
      <c r="V310" s="116"/>
      <c r="W310" s="144"/>
      <c r="X310" s="144"/>
      <c r="Y310" s="116"/>
      <c r="Z310" s="116"/>
      <c r="AA310" s="116"/>
      <c r="AB310" s="116"/>
      <c r="AC310" s="116"/>
      <c r="AD310" s="116"/>
      <c r="AE310" s="116"/>
      <c r="AF310" s="116"/>
      <c r="AG310" s="119"/>
      <c r="AH310" s="116"/>
    </row>
    <row r="311" spans="1:34" ht="13.2">
      <c r="A311" s="103"/>
      <c r="B311" s="125"/>
      <c r="C311" s="126"/>
      <c r="D311" s="128"/>
      <c r="E311" s="126"/>
      <c r="F311" s="121"/>
      <c r="G311" s="121"/>
      <c r="H311" s="121"/>
      <c r="I311" s="117"/>
      <c r="J311" s="117"/>
      <c r="K311" s="117"/>
      <c r="L311" s="122"/>
      <c r="M311" s="116"/>
      <c r="N311" s="115"/>
      <c r="O311" s="116"/>
      <c r="P311" s="116"/>
      <c r="Q311" s="117"/>
      <c r="R311" s="117"/>
      <c r="S311" s="117"/>
      <c r="T311" s="117"/>
      <c r="U311" s="126"/>
      <c r="V311" s="133"/>
      <c r="W311" s="144"/>
      <c r="X311" s="144"/>
      <c r="Y311" s="116"/>
      <c r="Z311" s="116"/>
      <c r="AA311" s="116"/>
      <c r="AB311" s="116"/>
      <c r="AC311" s="116"/>
      <c r="AD311" s="116"/>
      <c r="AE311" s="116"/>
      <c r="AF311" s="116"/>
      <c r="AG311" s="119"/>
      <c r="AH311" s="116"/>
    </row>
    <row r="312" spans="1:34" ht="13.2">
      <c r="A312" s="103"/>
      <c r="B312" s="125"/>
      <c r="C312" s="126"/>
      <c r="D312" s="128"/>
      <c r="E312" s="126"/>
      <c r="F312" s="121"/>
      <c r="G312" s="121"/>
      <c r="H312" s="121"/>
      <c r="I312" s="117"/>
      <c r="J312" s="117"/>
      <c r="K312" s="117"/>
      <c r="L312" s="122"/>
      <c r="M312" s="116"/>
      <c r="N312" s="115"/>
      <c r="O312" s="116"/>
      <c r="P312" s="116"/>
      <c r="Q312" s="117"/>
      <c r="R312" s="117"/>
      <c r="S312" s="117"/>
      <c r="T312" s="117"/>
      <c r="U312" s="126"/>
      <c r="V312" s="116"/>
      <c r="W312" s="144"/>
      <c r="X312" s="144"/>
      <c r="Y312" s="116"/>
      <c r="Z312" s="116"/>
      <c r="AA312" s="116"/>
      <c r="AB312" s="116"/>
      <c r="AC312" s="116"/>
      <c r="AD312" s="116"/>
      <c r="AE312" s="116"/>
      <c r="AF312" s="116"/>
      <c r="AG312" s="119"/>
      <c r="AH312" s="116"/>
    </row>
    <row r="313" spans="1:34" ht="13.2">
      <c r="A313" s="103"/>
      <c r="B313" s="125"/>
      <c r="C313" s="126"/>
      <c r="D313" s="128"/>
      <c r="E313" s="126"/>
      <c r="F313" s="121"/>
      <c r="G313" s="121"/>
      <c r="H313" s="121"/>
      <c r="I313" s="117"/>
      <c r="J313" s="117"/>
      <c r="K313" s="117"/>
      <c r="L313" s="122"/>
      <c r="M313" s="116"/>
      <c r="N313" s="115"/>
      <c r="O313" s="116"/>
      <c r="P313" s="116"/>
      <c r="Q313" s="117"/>
      <c r="R313" s="117"/>
      <c r="S313" s="117"/>
      <c r="T313" s="117"/>
      <c r="U313" s="126"/>
      <c r="V313" s="116"/>
      <c r="W313" s="144"/>
      <c r="X313" s="144"/>
      <c r="Y313" s="116"/>
      <c r="Z313" s="116"/>
      <c r="AA313" s="116"/>
      <c r="AB313" s="116"/>
      <c r="AC313" s="116"/>
      <c r="AD313" s="116"/>
      <c r="AE313" s="116"/>
      <c r="AF313" s="116"/>
      <c r="AG313" s="119"/>
      <c r="AH313" s="116"/>
    </row>
    <row r="314" spans="1:34" ht="13.2">
      <c r="A314" s="103"/>
      <c r="B314" s="125"/>
      <c r="C314" s="126"/>
      <c r="D314" s="128"/>
      <c r="E314" s="126"/>
      <c r="F314" s="121"/>
      <c r="G314" s="121"/>
      <c r="H314" s="121"/>
      <c r="I314" s="117"/>
      <c r="J314" s="117"/>
      <c r="K314" s="117"/>
      <c r="L314" s="122"/>
      <c r="M314" s="116"/>
      <c r="N314" s="115"/>
      <c r="O314" s="116"/>
      <c r="P314" s="116"/>
      <c r="Q314" s="117"/>
      <c r="R314" s="117"/>
      <c r="S314" s="117"/>
      <c r="T314" s="117"/>
      <c r="U314" s="126"/>
      <c r="V314" s="133"/>
      <c r="W314" s="144"/>
      <c r="X314" s="144"/>
      <c r="Y314" s="116"/>
      <c r="Z314" s="116"/>
      <c r="AA314" s="116"/>
      <c r="AB314" s="116"/>
      <c r="AC314" s="116"/>
      <c r="AD314" s="116"/>
      <c r="AE314" s="116"/>
      <c r="AF314" s="116"/>
      <c r="AG314" s="119"/>
      <c r="AH314" s="116"/>
    </row>
    <row r="315" spans="1:34" ht="13.2">
      <c r="A315" s="103"/>
      <c r="B315" s="125"/>
      <c r="C315" s="126"/>
      <c r="D315" s="128"/>
      <c r="E315" s="126"/>
      <c r="F315" s="121"/>
      <c r="G315" s="121"/>
      <c r="H315" s="121"/>
      <c r="I315" s="117"/>
      <c r="J315" s="117"/>
      <c r="K315" s="117"/>
      <c r="L315" s="122"/>
      <c r="M315" s="116"/>
      <c r="N315" s="115"/>
      <c r="O315" s="116"/>
      <c r="P315" s="116"/>
      <c r="Q315" s="117"/>
      <c r="R315" s="117"/>
      <c r="S315" s="117"/>
      <c r="T315" s="117"/>
      <c r="U315" s="143"/>
      <c r="V315" s="116"/>
      <c r="W315" s="144"/>
      <c r="X315" s="144"/>
      <c r="Y315" s="116"/>
      <c r="Z315" s="116"/>
      <c r="AA315" s="116"/>
      <c r="AB315" s="116"/>
      <c r="AC315" s="116"/>
      <c r="AD315" s="116"/>
      <c r="AE315" s="116"/>
      <c r="AF315" s="116"/>
      <c r="AG315" s="119"/>
      <c r="AH315" s="116"/>
    </row>
    <row r="316" spans="1:34" ht="13.2">
      <c r="A316" s="103"/>
      <c r="B316" s="125"/>
      <c r="C316" s="126"/>
      <c r="D316" s="128"/>
      <c r="E316" s="126"/>
      <c r="F316" s="121"/>
      <c r="G316" s="121"/>
      <c r="H316" s="121"/>
      <c r="I316" s="117"/>
      <c r="J316" s="117"/>
      <c r="K316" s="117"/>
      <c r="L316" s="122"/>
      <c r="M316" s="116"/>
      <c r="N316" s="115"/>
      <c r="O316" s="116"/>
      <c r="P316" s="116"/>
      <c r="Q316" s="117"/>
      <c r="R316" s="117"/>
      <c r="S316" s="117"/>
      <c r="T316" s="117"/>
      <c r="U316" s="143"/>
      <c r="V316" s="116"/>
      <c r="W316" s="144"/>
      <c r="X316" s="144"/>
      <c r="Y316" s="116"/>
      <c r="Z316" s="116"/>
      <c r="AA316" s="116"/>
      <c r="AB316" s="116"/>
      <c r="AC316" s="116"/>
      <c r="AD316" s="116"/>
      <c r="AE316" s="116"/>
      <c r="AF316" s="116"/>
      <c r="AG316" s="119"/>
      <c r="AH316" s="116"/>
    </row>
    <row r="317" spans="1:34" ht="13.2">
      <c r="A317" s="103"/>
      <c r="B317" s="125"/>
      <c r="C317" s="126"/>
      <c r="D317" s="128"/>
      <c r="E317" s="126"/>
      <c r="F317" s="121"/>
      <c r="G317" s="121"/>
      <c r="H317" s="121"/>
      <c r="I317" s="117"/>
      <c r="J317" s="117"/>
      <c r="K317" s="117"/>
      <c r="L317" s="122"/>
      <c r="M317" s="116"/>
      <c r="N317" s="115"/>
      <c r="O317" s="116"/>
      <c r="P317" s="116"/>
      <c r="Q317" s="117"/>
      <c r="R317" s="117"/>
      <c r="S317" s="117"/>
      <c r="T317" s="117"/>
      <c r="U317" s="143"/>
      <c r="V317" s="133"/>
      <c r="W317" s="144"/>
      <c r="X317" s="144"/>
      <c r="Y317" s="116"/>
      <c r="Z317" s="116"/>
      <c r="AA317" s="116"/>
      <c r="AB317" s="116"/>
      <c r="AC317" s="116"/>
      <c r="AD317" s="116"/>
      <c r="AE317" s="116"/>
      <c r="AF317" s="116"/>
      <c r="AG317" s="119"/>
      <c r="AH317" s="116"/>
    </row>
    <row r="318" spans="1:34" ht="13.2">
      <c r="A318" s="103"/>
      <c r="B318" s="125"/>
      <c r="C318" s="126"/>
      <c r="D318" s="128"/>
      <c r="E318" s="126"/>
      <c r="F318" s="121"/>
      <c r="G318" s="121"/>
      <c r="H318" s="121"/>
      <c r="I318" s="117"/>
      <c r="J318" s="117"/>
      <c r="K318" s="117"/>
      <c r="L318" s="122"/>
      <c r="M318" s="116"/>
      <c r="N318" s="115"/>
      <c r="O318" s="116"/>
      <c r="P318" s="116"/>
      <c r="Q318" s="117"/>
      <c r="R318" s="117"/>
      <c r="S318" s="117"/>
      <c r="T318" s="117"/>
      <c r="U318" s="143"/>
      <c r="V318" s="133"/>
      <c r="W318" s="144"/>
      <c r="X318" s="144"/>
      <c r="Y318" s="116"/>
      <c r="Z318" s="116"/>
      <c r="AA318" s="116"/>
      <c r="AB318" s="116"/>
      <c r="AC318" s="116"/>
      <c r="AD318" s="116"/>
      <c r="AE318" s="116"/>
      <c r="AF318" s="116"/>
      <c r="AG318" s="119"/>
      <c r="AH318" s="116"/>
    </row>
    <row r="319" spans="1:34" ht="13.2">
      <c r="A319" s="103"/>
      <c r="B319" s="125"/>
      <c r="C319" s="126"/>
      <c r="D319" s="128"/>
      <c r="E319" s="126"/>
      <c r="F319" s="121"/>
      <c r="G319" s="121"/>
      <c r="H319" s="121"/>
      <c r="I319" s="117"/>
      <c r="J319" s="117"/>
      <c r="K319" s="117"/>
      <c r="L319" s="122"/>
      <c r="M319" s="116"/>
      <c r="N319" s="115"/>
      <c r="O319" s="116"/>
      <c r="P319" s="116"/>
      <c r="Q319" s="117"/>
      <c r="R319" s="117"/>
      <c r="S319" s="117"/>
      <c r="T319" s="117"/>
      <c r="U319" s="143"/>
      <c r="V319" s="133"/>
      <c r="W319" s="144"/>
      <c r="X319" s="144"/>
      <c r="Y319" s="116"/>
      <c r="Z319" s="116"/>
      <c r="AA319" s="116"/>
      <c r="AB319" s="116"/>
      <c r="AC319" s="116"/>
      <c r="AD319" s="116"/>
      <c r="AE319" s="116"/>
      <c r="AF319" s="116"/>
      <c r="AG319" s="119"/>
      <c r="AH319" s="116"/>
    </row>
    <row r="320" spans="1:34" ht="13.2">
      <c r="A320" s="103"/>
      <c r="B320" s="125"/>
      <c r="C320" s="126"/>
      <c r="D320" s="128"/>
      <c r="E320" s="126"/>
      <c r="F320" s="121"/>
      <c r="G320" s="121"/>
      <c r="H320" s="121"/>
      <c r="I320" s="117"/>
      <c r="J320" s="117"/>
      <c r="K320" s="117"/>
      <c r="L320" s="122"/>
      <c r="M320" s="116"/>
      <c r="N320" s="115"/>
      <c r="O320" s="116"/>
      <c r="P320" s="116"/>
      <c r="Q320" s="117"/>
      <c r="R320" s="117"/>
      <c r="S320" s="117"/>
      <c r="T320" s="117"/>
      <c r="U320" s="126"/>
      <c r="V320" s="133"/>
      <c r="W320" s="144"/>
      <c r="X320" s="144"/>
      <c r="Y320" s="116"/>
      <c r="Z320" s="116"/>
      <c r="AA320" s="116"/>
      <c r="AB320" s="116"/>
      <c r="AC320" s="116"/>
      <c r="AD320" s="116"/>
      <c r="AE320" s="116"/>
      <c r="AF320" s="116"/>
      <c r="AG320" s="119"/>
      <c r="AH320" s="116"/>
    </row>
    <row r="321" spans="1:35" ht="14.4">
      <c r="A321" s="103"/>
      <c r="B321" s="125"/>
      <c r="C321" s="126"/>
      <c r="D321" s="128"/>
      <c r="E321" s="126"/>
      <c r="F321" s="121"/>
      <c r="G321" s="121"/>
      <c r="H321" s="121"/>
      <c r="I321" s="117"/>
      <c r="J321" s="117"/>
      <c r="K321" s="117"/>
      <c r="L321" s="122"/>
      <c r="M321" s="116"/>
      <c r="N321" s="115"/>
      <c r="O321" s="116"/>
      <c r="P321" s="116"/>
      <c r="Q321" s="117"/>
      <c r="R321" s="117"/>
      <c r="S321" s="117"/>
      <c r="T321" s="117"/>
      <c r="U321" s="126"/>
      <c r="V321" s="116"/>
      <c r="W321" s="144"/>
      <c r="X321" s="144"/>
      <c r="Y321" s="116"/>
      <c r="Z321" s="116"/>
      <c r="AA321" s="116"/>
      <c r="AB321" s="116"/>
      <c r="AC321" s="116"/>
      <c r="AD321" s="116"/>
      <c r="AE321" s="116"/>
      <c r="AF321" s="116"/>
      <c r="AG321" s="119"/>
      <c r="AH321" s="116"/>
      <c r="AI321" s="104"/>
    </row>
    <row r="322" spans="1:35" ht="14.4">
      <c r="A322" s="103"/>
      <c r="B322" s="125"/>
      <c r="C322" s="126"/>
      <c r="D322" s="128"/>
      <c r="E322" s="126"/>
      <c r="F322" s="121"/>
      <c r="G322" s="121"/>
      <c r="H322" s="121"/>
      <c r="I322" s="117"/>
      <c r="J322" s="117"/>
      <c r="K322" s="117"/>
      <c r="L322" s="122"/>
      <c r="M322" s="116"/>
      <c r="N322" s="115"/>
      <c r="O322" s="116"/>
      <c r="P322" s="116"/>
      <c r="Q322" s="117"/>
      <c r="R322" s="117"/>
      <c r="S322" s="117"/>
      <c r="T322" s="117"/>
      <c r="U322" s="143"/>
      <c r="V322" s="116"/>
      <c r="W322" s="144"/>
      <c r="X322" s="144"/>
      <c r="Y322" s="116"/>
      <c r="Z322" s="116"/>
      <c r="AA322" s="116"/>
      <c r="AB322" s="116"/>
      <c r="AC322" s="116"/>
      <c r="AD322" s="116"/>
      <c r="AE322" s="116"/>
      <c r="AF322" s="116"/>
      <c r="AG322" s="119"/>
      <c r="AH322" s="116"/>
      <c r="AI322" s="104"/>
    </row>
    <row r="323" spans="1:35" ht="14.4">
      <c r="A323" s="103"/>
      <c r="B323" s="125"/>
      <c r="C323" s="126"/>
      <c r="D323" s="128"/>
      <c r="E323" s="126"/>
      <c r="F323" s="121"/>
      <c r="G323" s="121"/>
      <c r="H323" s="121"/>
      <c r="I323" s="117"/>
      <c r="J323" s="117"/>
      <c r="K323" s="117"/>
      <c r="L323" s="122"/>
      <c r="M323" s="116"/>
      <c r="N323" s="115"/>
      <c r="O323" s="116"/>
      <c r="P323" s="116"/>
      <c r="Q323" s="117"/>
      <c r="R323" s="117"/>
      <c r="S323" s="117"/>
      <c r="T323" s="117"/>
      <c r="U323" s="126"/>
      <c r="V323" s="133"/>
      <c r="W323" s="144"/>
      <c r="X323" s="144"/>
      <c r="Y323" s="116"/>
      <c r="Z323" s="116"/>
      <c r="AA323" s="116"/>
      <c r="AB323" s="116"/>
      <c r="AC323" s="116"/>
      <c r="AD323" s="116"/>
      <c r="AE323" s="116"/>
      <c r="AF323" s="116"/>
      <c r="AG323" s="119"/>
      <c r="AH323" s="116"/>
      <c r="AI323" s="104"/>
    </row>
    <row r="324" spans="1:35" ht="14.4">
      <c r="A324" s="103"/>
      <c r="B324" s="125"/>
      <c r="C324" s="126"/>
      <c r="D324" s="128"/>
      <c r="E324" s="126"/>
      <c r="F324" s="121"/>
      <c r="G324" s="121"/>
      <c r="H324" s="121"/>
      <c r="I324" s="117"/>
      <c r="J324" s="117"/>
      <c r="K324" s="117"/>
      <c r="L324" s="122"/>
      <c r="M324" s="116"/>
      <c r="N324" s="115"/>
      <c r="O324" s="116"/>
      <c r="P324" s="116"/>
      <c r="Q324" s="117"/>
      <c r="R324" s="117"/>
      <c r="S324" s="117"/>
      <c r="T324" s="117"/>
      <c r="U324" s="126"/>
      <c r="V324" s="116"/>
      <c r="W324" s="144"/>
      <c r="X324" s="144"/>
      <c r="Y324" s="116"/>
      <c r="Z324" s="116"/>
      <c r="AA324" s="116"/>
      <c r="AB324" s="116"/>
      <c r="AC324" s="116"/>
      <c r="AD324" s="116"/>
      <c r="AE324" s="116"/>
      <c r="AF324" s="116"/>
      <c r="AG324" s="119"/>
      <c r="AH324" s="116"/>
      <c r="AI324" s="104"/>
    </row>
    <row r="325" spans="1:35" ht="14.4">
      <c r="A325" s="103"/>
      <c r="B325" s="125"/>
      <c r="C325" s="126"/>
      <c r="D325" s="128"/>
      <c r="E325" s="126"/>
      <c r="F325" s="121"/>
      <c r="G325" s="121"/>
      <c r="H325" s="121"/>
      <c r="I325" s="117"/>
      <c r="J325" s="117"/>
      <c r="K325" s="117"/>
      <c r="L325" s="122"/>
      <c r="M325" s="116"/>
      <c r="N325" s="115"/>
      <c r="O325" s="116"/>
      <c r="P325" s="116"/>
      <c r="Q325" s="117"/>
      <c r="R325" s="117"/>
      <c r="S325" s="117"/>
      <c r="T325" s="117"/>
      <c r="U325" s="143"/>
      <c r="V325" s="116"/>
      <c r="W325" s="144"/>
      <c r="X325" s="144"/>
      <c r="Y325" s="116"/>
      <c r="Z325" s="116"/>
      <c r="AA325" s="116"/>
      <c r="AB325" s="116"/>
      <c r="AC325" s="116"/>
      <c r="AD325" s="116"/>
      <c r="AE325" s="116"/>
      <c r="AF325" s="116"/>
      <c r="AG325" s="119"/>
      <c r="AH325" s="116"/>
      <c r="AI325" s="104"/>
    </row>
    <row r="326" spans="1:35" ht="14.4">
      <c r="A326" s="103"/>
      <c r="B326" s="125"/>
      <c r="C326" s="126"/>
      <c r="D326" s="128"/>
      <c r="E326" s="126"/>
      <c r="F326" s="121"/>
      <c r="G326" s="121"/>
      <c r="H326" s="121"/>
      <c r="I326" s="117"/>
      <c r="J326" s="117"/>
      <c r="K326" s="117"/>
      <c r="L326" s="122"/>
      <c r="M326" s="116"/>
      <c r="N326" s="115"/>
      <c r="O326" s="116"/>
      <c r="P326" s="116"/>
      <c r="Q326" s="117"/>
      <c r="R326" s="117"/>
      <c r="S326" s="117"/>
      <c r="T326" s="117"/>
      <c r="U326" s="143"/>
      <c r="V326" s="133"/>
      <c r="W326" s="144"/>
      <c r="X326" s="144"/>
      <c r="Y326" s="116"/>
      <c r="Z326" s="116"/>
      <c r="AA326" s="116"/>
      <c r="AB326" s="116"/>
      <c r="AC326" s="116"/>
      <c r="AD326" s="116"/>
      <c r="AE326" s="116"/>
      <c r="AF326" s="116"/>
      <c r="AG326" s="119"/>
      <c r="AH326" s="116"/>
      <c r="AI326" s="104"/>
    </row>
    <row r="327" spans="1:35" ht="14.4">
      <c r="A327" s="103"/>
      <c r="B327" s="125"/>
      <c r="C327" s="126"/>
      <c r="D327" s="128"/>
      <c r="E327" s="126"/>
      <c r="F327" s="121"/>
      <c r="G327" s="121"/>
      <c r="H327" s="121"/>
      <c r="I327" s="117"/>
      <c r="J327" s="117"/>
      <c r="K327" s="117"/>
      <c r="L327" s="122"/>
      <c r="M327" s="116"/>
      <c r="N327" s="115"/>
      <c r="O327" s="116"/>
      <c r="P327" s="116"/>
      <c r="Q327" s="117"/>
      <c r="R327" s="117"/>
      <c r="S327" s="117"/>
      <c r="T327" s="117"/>
      <c r="U327" s="126"/>
      <c r="V327" s="116"/>
      <c r="W327" s="144"/>
      <c r="X327" s="144"/>
      <c r="Y327" s="116"/>
      <c r="Z327" s="116"/>
      <c r="AA327" s="116"/>
      <c r="AB327" s="116"/>
      <c r="AC327" s="116"/>
      <c r="AD327" s="116"/>
      <c r="AE327" s="116"/>
      <c r="AF327" s="116"/>
      <c r="AG327" s="119"/>
      <c r="AH327" s="116"/>
      <c r="AI327" s="104"/>
    </row>
    <row r="328" spans="1:35" ht="14.4">
      <c r="A328" s="103"/>
      <c r="B328" s="125"/>
      <c r="C328" s="126"/>
      <c r="D328" s="128"/>
      <c r="E328" s="126"/>
      <c r="F328" s="121"/>
      <c r="G328" s="121"/>
      <c r="H328" s="121"/>
      <c r="I328" s="117"/>
      <c r="J328" s="117"/>
      <c r="K328" s="117"/>
      <c r="L328" s="122"/>
      <c r="M328" s="116"/>
      <c r="N328" s="115"/>
      <c r="O328" s="116"/>
      <c r="P328" s="116"/>
      <c r="Q328" s="117"/>
      <c r="R328" s="117"/>
      <c r="S328" s="117"/>
      <c r="T328" s="117"/>
      <c r="U328" s="143"/>
      <c r="V328" s="116"/>
      <c r="W328" s="144"/>
      <c r="X328" s="144"/>
      <c r="Y328" s="116"/>
      <c r="Z328" s="116"/>
      <c r="AA328" s="116"/>
      <c r="AB328" s="116"/>
      <c r="AC328" s="116"/>
      <c r="AD328" s="116"/>
      <c r="AE328" s="116"/>
      <c r="AF328" s="116"/>
      <c r="AG328" s="119"/>
      <c r="AH328" s="116"/>
      <c r="AI328" s="104"/>
    </row>
    <row r="329" spans="1:35" ht="14.4">
      <c r="A329" s="103"/>
      <c r="B329" s="125"/>
      <c r="C329" s="126"/>
      <c r="D329" s="128"/>
      <c r="E329" s="126"/>
      <c r="F329" s="121"/>
      <c r="G329" s="121"/>
      <c r="H329" s="121"/>
      <c r="I329" s="117"/>
      <c r="J329" s="117"/>
      <c r="K329" s="117"/>
      <c r="L329" s="122"/>
      <c r="M329" s="116"/>
      <c r="N329" s="115"/>
      <c r="O329" s="116"/>
      <c r="P329" s="116"/>
      <c r="Q329" s="117"/>
      <c r="R329" s="117"/>
      <c r="S329" s="117"/>
      <c r="T329" s="117"/>
      <c r="U329" s="143"/>
      <c r="V329" s="116"/>
      <c r="W329" s="144"/>
      <c r="X329" s="144"/>
      <c r="Y329" s="116"/>
      <c r="Z329" s="116"/>
      <c r="AA329" s="116"/>
      <c r="AB329" s="116"/>
      <c r="AC329" s="116"/>
      <c r="AD329" s="116"/>
      <c r="AE329" s="116"/>
      <c r="AF329" s="116"/>
      <c r="AG329" s="119"/>
      <c r="AH329" s="116"/>
      <c r="AI329" s="104"/>
    </row>
    <row r="330" spans="1:35" ht="14.4">
      <c r="A330" s="103"/>
      <c r="B330" s="125"/>
      <c r="C330" s="126"/>
      <c r="D330" s="128"/>
      <c r="E330" s="126"/>
      <c r="F330" s="121"/>
      <c r="G330" s="121"/>
      <c r="H330" s="121"/>
      <c r="I330" s="117"/>
      <c r="J330" s="117"/>
      <c r="K330" s="117"/>
      <c r="L330" s="122"/>
      <c r="M330" s="116"/>
      <c r="N330" s="115"/>
      <c r="O330" s="116"/>
      <c r="P330" s="116"/>
      <c r="Q330" s="117"/>
      <c r="R330" s="117"/>
      <c r="S330" s="117"/>
      <c r="T330" s="117"/>
      <c r="U330" s="143"/>
      <c r="V330" s="133"/>
      <c r="W330" s="144"/>
      <c r="X330" s="144"/>
      <c r="Y330" s="116"/>
      <c r="Z330" s="116"/>
      <c r="AA330" s="116"/>
      <c r="AB330" s="116"/>
      <c r="AC330" s="116"/>
      <c r="AD330" s="116"/>
      <c r="AE330" s="116"/>
      <c r="AF330" s="116"/>
      <c r="AG330" s="119"/>
      <c r="AH330" s="116"/>
      <c r="AI330" s="104"/>
    </row>
    <row r="331" spans="1:35" ht="14.4">
      <c r="A331" s="93"/>
      <c r="B331" s="194"/>
      <c r="C331" s="136"/>
      <c r="D331" s="195"/>
      <c r="E331" s="136"/>
      <c r="F331" s="118"/>
      <c r="G331" s="118"/>
      <c r="H331" s="118"/>
      <c r="I331" s="117"/>
      <c r="J331" s="117"/>
      <c r="K331" s="117"/>
      <c r="L331" s="117"/>
      <c r="M331" s="117"/>
      <c r="N331" s="117"/>
      <c r="O331" s="117"/>
      <c r="P331" s="117"/>
      <c r="Q331" s="117"/>
      <c r="R331" s="117"/>
      <c r="S331" s="117"/>
      <c r="T331" s="117"/>
      <c r="U331" s="136"/>
      <c r="V331" s="111"/>
      <c r="W331" s="199"/>
      <c r="X331" s="199"/>
      <c r="Y331" s="117"/>
      <c r="Z331" s="117"/>
      <c r="AA331" s="117"/>
      <c r="AB331" s="117"/>
      <c r="AC331" s="116"/>
      <c r="AD331" s="116"/>
      <c r="AE331" s="116"/>
      <c r="AF331" s="116"/>
      <c r="AG331" s="119"/>
      <c r="AH331" s="116"/>
      <c r="AI331" s="104"/>
    </row>
    <row r="332" spans="1:35" ht="14.4">
      <c r="A332" s="103"/>
      <c r="B332" s="125"/>
      <c r="C332" s="126"/>
      <c r="D332" s="128"/>
      <c r="E332" s="126"/>
      <c r="F332" s="121"/>
      <c r="G332" s="121"/>
      <c r="H332" s="121"/>
      <c r="I332" s="117"/>
      <c r="J332" s="117"/>
      <c r="K332" s="117"/>
      <c r="L332" s="122"/>
      <c r="M332" s="116"/>
      <c r="N332" s="115"/>
      <c r="O332" s="116"/>
      <c r="P332" s="116"/>
      <c r="Q332" s="117"/>
      <c r="R332" s="117"/>
      <c r="S332" s="117"/>
      <c r="T332" s="117"/>
      <c r="U332" s="143"/>
      <c r="V332" s="116"/>
      <c r="W332" s="144"/>
      <c r="X332" s="144"/>
      <c r="Y332" s="116"/>
      <c r="Z332" s="116"/>
      <c r="AA332" s="116"/>
      <c r="AB332" s="116"/>
      <c r="AC332" s="116"/>
      <c r="AD332" s="116"/>
      <c r="AE332" s="116"/>
      <c r="AF332" s="116"/>
      <c r="AG332" s="119"/>
      <c r="AH332" s="116"/>
      <c r="AI332" s="104"/>
    </row>
    <row r="333" spans="1:35" ht="14.4">
      <c r="A333" s="103"/>
      <c r="B333" s="125"/>
      <c r="C333" s="126"/>
      <c r="D333" s="128"/>
      <c r="E333" s="126"/>
      <c r="F333" s="121"/>
      <c r="G333" s="121"/>
      <c r="H333" s="121"/>
      <c r="I333" s="117"/>
      <c r="J333" s="117"/>
      <c r="K333" s="117"/>
      <c r="L333" s="122"/>
      <c r="M333" s="116"/>
      <c r="N333" s="115"/>
      <c r="O333" s="116"/>
      <c r="P333" s="116"/>
      <c r="Q333" s="117"/>
      <c r="R333" s="117"/>
      <c r="S333" s="117"/>
      <c r="T333" s="117"/>
      <c r="U333" s="143"/>
      <c r="V333" s="116"/>
      <c r="W333" s="144"/>
      <c r="X333" s="144"/>
      <c r="Y333" s="116"/>
      <c r="Z333" s="116"/>
      <c r="AA333" s="116"/>
      <c r="AB333" s="116"/>
      <c r="AC333" s="116"/>
      <c r="AD333" s="116"/>
      <c r="AE333" s="116"/>
      <c r="AF333" s="116"/>
      <c r="AG333" s="119"/>
      <c r="AH333" s="116"/>
      <c r="AI333" s="104"/>
    </row>
    <row r="334" spans="1:35" ht="14.4">
      <c r="A334" s="103"/>
      <c r="B334" s="125"/>
      <c r="C334" s="126"/>
      <c r="D334" s="128"/>
      <c r="E334" s="126"/>
      <c r="F334" s="121"/>
      <c r="G334" s="121"/>
      <c r="H334" s="121"/>
      <c r="I334" s="117"/>
      <c r="J334" s="117"/>
      <c r="K334" s="117"/>
      <c r="L334" s="122"/>
      <c r="M334" s="116"/>
      <c r="N334" s="115"/>
      <c r="O334" s="116"/>
      <c r="P334" s="116"/>
      <c r="Q334" s="117"/>
      <c r="R334" s="117"/>
      <c r="S334" s="117"/>
      <c r="T334" s="117"/>
      <c r="U334" s="143"/>
      <c r="V334" s="116"/>
      <c r="W334" s="144"/>
      <c r="X334" s="144"/>
      <c r="Y334" s="116"/>
      <c r="Z334" s="116"/>
      <c r="AA334" s="116"/>
      <c r="AB334" s="116"/>
      <c r="AC334" s="116"/>
      <c r="AD334" s="116"/>
      <c r="AE334" s="116"/>
      <c r="AF334" s="116"/>
      <c r="AG334" s="119"/>
      <c r="AH334" s="119"/>
      <c r="AI334" s="104"/>
    </row>
    <row r="335" spans="1:35" ht="14.4">
      <c r="A335" s="103"/>
      <c r="B335" s="125"/>
      <c r="C335" s="126"/>
      <c r="D335" s="128"/>
      <c r="E335" s="126"/>
      <c r="F335" s="121"/>
      <c r="G335" s="121"/>
      <c r="H335" s="121"/>
      <c r="I335" s="117"/>
      <c r="J335" s="117"/>
      <c r="K335" s="117"/>
      <c r="L335" s="122"/>
      <c r="M335" s="116"/>
      <c r="N335" s="115"/>
      <c r="O335" s="116"/>
      <c r="P335" s="116"/>
      <c r="Q335" s="117"/>
      <c r="R335" s="117"/>
      <c r="S335" s="117"/>
      <c r="T335" s="117"/>
      <c r="U335" s="126"/>
      <c r="V335" s="133"/>
      <c r="W335" s="144"/>
      <c r="X335" s="144"/>
      <c r="Y335" s="116"/>
      <c r="Z335" s="116"/>
      <c r="AA335" s="116"/>
      <c r="AB335" s="116"/>
      <c r="AC335" s="116"/>
      <c r="AD335" s="116"/>
      <c r="AE335" s="116"/>
      <c r="AF335" s="116"/>
      <c r="AG335" s="119"/>
      <c r="AH335" s="116"/>
      <c r="AI335" s="104"/>
    </row>
    <row r="336" spans="1:35" ht="14.4">
      <c r="A336" s="103"/>
      <c r="B336" s="125"/>
      <c r="C336" s="126"/>
      <c r="D336" s="128"/>
      <c r="E336" s="126"/>
      <c r="F336" s="121"/>
      <c r="G336" s="121"/>
      <c r="H336" s="121"/>
      <c r="I336" s="117"/>
      <c r="J336" s="117"/>
      <c r="K336" s="117"/>
      <c r="L336" s="122"/>
      <c r="M336" s="116"/>
      <c r="N336" s="115"/>
      <c r="O336" s="116"/>
      <c r="P336" s="116"/>
      <c r="Q336" s="117"/>
      <c r="R336" s="117"/>
      <c r="S336" s="117"/>
      <c r="T336" s="117"/>
      <c r="U336" s="143"/>
      <c r="V336" s="133"/>
      <c r="W336" s="144"/>
      <c r="X336" s="144"/>
      <c r="Y336" s="116"/>
      <c r="Z336" s="116"/>
      <c r="AA336" s="116"/>
      <c r="AB336" s="116"/>
      <c r="AC336" s="116"/>
      <c r="AD336" s="116"/>
      <c r="AE336" s="116"/>
      <c r="AF336" s="116"/>
      <c r="AG336" s="119"/>
      <c r="AH336" s="116"/>
      <c r="AI336" s="104"/>
    </row>
    <row r="337" spans="1:35" ht="14.4">
      <c r="A337" s="103"/>
      <c r="B337" s="125"/>
      <c r="C337" s="126"/>
      <c r="D337" s="128"/>
      <c r="E337" s="126"/>
      <c r="F337" s="121"/>
      <c r="G337" s="121"/>
      <c r="H337" s="121"/>
      <c r="I337" s="117"/>
      <c r="J337" s="117"/>
      <c r="K337" s="117"/>
      <c r="L337" s="122"/>
      <c r="M337" s="116"/>
      <c r="N337" s="115"/>
      <c r="O337" s="116"/>
      <c r="P337" s="116"/>
      <c r="Q337" s="117"/>
      <c r="R337" s="117"/>
      <c r="S337" s="117"/>
      <c r="T337" s="117"/>
      <c r="U337" s="126"/>
      <c r="V337" s="116"/>
      <c r="W337" s="144"/>
      <c r="X337" s="144"/>
      <c r="Y337" s="116"/>
      <c r="Z337" s="116"/>
      <c r="AA337" s="116"/>
      <c r="AB337" s="116"/>
      <c r="AC337" s="116"/>
      <c r="AD337" s="116"/>
      <c r="AE337" s="116"/>
      <c r="AF337" s="116"/>
      <c r="AG337" s="119"/>
      <c r="AH337" s="116"/>
      <c r="AI337" s="104"/>
    </row>
    <row r="338" spans="1:35" ht="14.4">
      <c r="A338" s="103"/>
      <c r="B338" s="125"/>
      <c r="C338" s="126"/>
      <c r="D338" s="128"/>
      <c r="E338" s="126"/>
      <c r="F338" s="121"/>
      <c r="G338" s="121"/>
      <c r="H338" s="121"/>
      <c r="I338" s="117"/>
      <c r="J338" s="117"/>
      <c r="K338" s="117"/>
      <c r="L338" s="122"/>
      <c r="M338" s="116"/>
      <c r="N338" s="115"/>
      <c r="O338" s="116"/>
      <c r="P338" s="116"/>
      <c r="Q338" s="117"/>
      <c r="R338" s="117"/>
      <c r="S338" s="117"/>
      <c r="T338" s="117"/>
      <c r="U338" s="143"/>
      <c r="V338" s="116"/>
      <c r="W338" s="144"/>
      <c r="X338" s="144"/>
      <c r="Y338" s="116"/>
      <c r="Z338" s="116"/>
      <c r="AA338" s="116"/>
      <c r="AB338" s="116"/>
      <c r="AC338" s="116"/>
      <c r="AD338" s="116"/>
      <c r="AE338" s="116"/>
      <c r="AF338" s="116"/>
      <c r="AG338" s="119"/>
      <c r="AH338" s="116"/>
      <c r="AI338" s="104"/>
    </row>
    <row r="339" spans="1:35" ht="14.4">
      <c r="A339" s="103"/>
      <c r="B339" s="125"/>
      <c r="C339" s="126"/>
      <c r="D339" s="128"/>
      <c r="E339" s="126"/>
      <c r="F339" s="121"/>
      <c r="G339" s="121"/>
      <c r="H339" s="121"/>
      <c r="I339" s="117"/>
      <c r="J339" s="117"/>
      <c r="K339" s="117"/>
      <c r="L339" s="122"/>
      <c r="M339" s="116"/>
      <c r="N339" s="115"/>
      <c r="O339" s="116"/>
      <c r="P339" s="116"/>
      <c r="Q339" s="117"/>
      <c r="R339" s="117"/>
      <c r="S339" s="117"/>
      <c r="T339" s="117"/>
      <c r="U339" s="126"/>
      <c r="V339" s="133"/>
      <c r="W339" s="144"/>
      <c r="X339" s="144"/>
      <c r="Y339" s="116"/>
      <c r="Z339" s="116"/>
      <c r="AA339" s="116"/>
      <c r="AB339" s="116"/>
      <c r="AC339" s="116"/>
      <c r="AD339" s="116"/>
      <c r="AE339" s="116"/>
      <c r="AF339" s="116"/>
      <c r="AG339" s="119"/>
      <c r="AH339" s="116"/>
      <c r="AI339" s="104"/>
    </row>
    <row r="340" spans="1:35" ht="14.4">
      <c r="A340" s="103"/>
      <c r="B340" s="125"/>
      <c r="C340" s="126"/>
      <c r="D340" s="128"/>
      <c r="E340" s="126"/>
      <c r="F340" s="121"/>
      <c r="G340" s="121"/>
      <c r="H340" s="121"/>
      <c r="I340" s="117"/>
      <c r="J340" s="117"/>
      <c r="K340" s="117"/>
      <c r="L340" s="122"/>
      <c r="M340" s="116"/>
      <c r="N340" s="115"/>
      <c r="O340" s="116"/>
      <c r="P340" s="116"/>
      <c r="Q340" s="117"/>
      <c r="R340" s="117"/>
      <c r="S340" s="117"/>
      <c r="T340" s="117"/>
      <c r="U340" s="143"/>
      <c r="V340" s="133"/>
      <c r="W340" s="144"/>
      <c r="X340" s="144"/>
      <c r="Y340" s="116"/>
      <c r="Z340" s="116"/>
      <c r="AA340" s="116"/>
      <c r="AB340" s="116"/>
      <c r="AC340" s="116"/>
      <c r="AD340" s="116"/>
      <c r="AE340" s="116"/>
      <c r="AF340" s="116"/>
      <c r="AG340" s="119"/>
      <c r="AH340" s="116"/>
      <c r="AI340" s="104"/>
    </row>
    <row r="341" spans="1:35" ht="14.4">
      <c r="A341" s="103"/>
      <c r="B341" s="125"/>
      <c r="C341" s="126"/>
      <c r="D341" s="128"/>
      <c r="E341" s="126"/>
      <c r="F341" s="121"/>
      <c r="G341" s="121"/>
      <c r="H341" s="121"/>
      <c r="I341" s="117"/>
      <c r="J341" s="117"/>
      <c r="K341" s="117"/>
      <c r="L341" s="122"/>
      <c r="M341" s="116"/>
      <c r="N341" s="115"/>
      <c r="O341" s="116"/>
      <c r="P341" s="116"/>
      <c r="Q341" s="117"/>
      <c r="R341" s="117"/>
      <c r="S341" s="117"/>
      <c r="T341" s="117"/>
      <c r="U341" s="126"/>
      <c r="V341" s="116"/>
      <c r="W341" s="144"/>
      <c r="X341" s="144"/>
      <c r="Y341" s="116"/>
      <c r="Z341" s="116"/>
      <c r="AA341" s="116"/>
      <c r="AB341" s="116"/>
      <c r="AC341" s="116"/>
      <c r="AD341" s="116"/>
      <c r="AE341" s="116"/>
      <c r="AF341" s="116"/>
      <c r="AG341" s="119"/>
      <c r="AH341" s="116"/>
      <c r="AI341" s="104"/>
    </row>
    <row r="342" spans="1:35" ht="14.4">
      <c r="A342" s="103"/>
      <c r="B342" s="125"/>
      <c r="C342" s="126"/>
      <c r="D342" s="128"/>
      <c r="E342" s="126"/>
      <c r="F342" s="121"/>
      <c r="G342" s="121"/>
      <c r="H342" s="121"/>
      <c r="I342" s="117"/>
      <c r="J342" s="117"/>
      <c r="K342" s="117"/>
      <c r="L342" s="122"/>
      <c r="M342" s="116"/>
      <c r="N342" s="115"/>
      <c r="O342" s="116"/>
      <c r="P342" s="116"/>
      <c r="Q342" s="117"/>
      <c r="R342" s="117"/>
      <c r="S342" s="117"/>
      <c r="T342" s="117"/>
      <c r="U342" s="126"/>
      <c r="V342" s="133"/>
      <c r="W342" s="144"/>
      <c r="X342" s="144"/>
      <c r="Y342" s="116"/>
      <c r="Z342" s="116"/>
      <c r="AA342" s="116"/>
      <c r="AB342" s="116"/>
      <c r="AC342" s="116"/>
      <c r="AD342" s="116"/>
      <c r="AE342" s="116"/>
      <c r="AF342" s="116"/>
      <c r="AG342" s="119"/>
      <c r="AH342" s="116"/>
      <c r="AI342" s="104"/>
    </row>
    <row r="343" spans="1:35" ht="14.4">
      <c r="A343" s="103"/>
      <c r="B343" s="125"/>
      <c r="C343" s="126"/>
      <c r="D343" s="128"/>
      <c r="E343" s="126"/>
      <c r="F343" s="121"/>
      <c r="G343" s="121"/>
      <c r="H343" s="121"/>
      <c r="I343" s="117"/>
      <c r="J343" s="117"/>
      <c r="K343" s="117"/>
      <c r="L343" s="122"/>
      <c r="M343" s="116"/>
      <c r="N343" s="115"/>
      <c r="O343" s="116"/>
      <c r="P343" s="116"/>
      <c r="Q343" s="117"/>
      <c r="R343" s="117"/>
      <c r="S343" s="117"/>
      <c r="T343" s="117"/>
      <c r="U343" s="143"/>
      <c r="V343" s="116"/>
      <c r="W343" s="144"/>
      <c r="X343" s="144"/>
      <c r="Y343" s="116"/>
      <c r="Z343" s="116"/>
      <c r="AA343" s="116"/>
      <c r="AB343" s="116"/>
      <c r="AC343" s="116"/>
      <c r="AD343" s="116"/>
      <c r="AE343" s="116"/>
      <c r="AF343" s="116"/>
      <c r="AG343" s="119"/>
      <c r="AH343" s="116"/>
      <c r="AI343" s="104"/>
    </row>
    <row r="344" spans="1:35" ht="14.4">
      <c r="A344" s="103"/>
      <c r="B344" s="125"/>
      <c r="C344" s="126"/>
      <c r="D344" s="128"/>
      <c r="E344" s="126"/>
      <c r="F344" s="121"/>
      <c r="G344" s="121"/>
      <c r="H344" s="121"/>
      <c r="I344" s="117"/>
      <c r="J344" s="117"/>
      <c r="K344" s="117"/>
      <c r="L344" s="122"/>
      <c r="M344" s="116"/>
      <c r="N344" s="115"/>
      <c r="O344" s="116"/>
      <c r="P344" s="116"/>
      <c r="Q344" s="117"/>
      <c r="R344" s="117"/>
      <c r="S344" s="117"/>
      <c r="T344" s="117"/>
      <c r="U344" s="126"/>
      <c r="V344" s="133"/>
      <c r="W344" s="144"/>
      <c r="X344" s="144"/>
      <c r="Y344" s="116"/>
      <c r="Z344" s="116"/>
      <c r="AA344" s="116"/>
      <c r="AB344" s="116"/>
      <c r="AC344" s="116"/>
      <c r="AD344" s="116"/>
      <c r="AE344" s="116"/>
      <c r="AF344" s="116"/>
      <c r="AG344" s="119"/>
      <c r="AH344" s="116"/>
      <c r="AI344" s="104"/>
    </row>
    <row r="345" spans="1:35" ht="14.4">
      <c r="A345" s="103"/>
      <c r="B345" s="125"/>
      <c r="C345" s="126"/>
      <c r="D345" s="128"/>
      <c r="E345" s="126"/>
      <c r="F345" s="121"/>
      <c r="G345" s="121"/>
      <c r="H345" s="121"/>
      <c r="I345" s="117"/>
      <c r="J345" s="117"/>
      <c r="K345" s="117"/>
      <c r="L345" s="122"/>
      <c r="M345" s="116"/>
      <c r="N345" s="115"/>
      <c r="O345" s="116"/>
      <c r="P345" s="116"/>
      <c r="Q345" s="117"/>
      <c r="R345" s="117"/>
      <c r="S345" s="117"/>
      <c r="T345" s="117"/>
      <c r="U345" s="126"/>
      <c r="V345" s="116"/>
      <c r="W345" s="144"/>
      <c r="X345" s="144"/>
      <c r="Y345" s="116"/>
      <c r="Z345" s="116"/>
      <c r="AA345" s="116"/>
      <c r="AB345" s="116"/>
      <c r="AC345" s="116"/>
      <c r="AD345" s="116"/>
      <c r="AE345" s="116"/>
      <c r="AF345" s="116"/>
      <c r="AG345" s="119"/>
      <c r="AH345" s="116"/>
      <c r="AI345" s="104"/>
    </row>
    <row r="346" spans="1:35" ht="14.4">
      <c r="A346" s="103"/>
      <c r="B346" s="125"/>
      <c r="C346" s="126"/>
      <c r="D346" s="128"/>
      <c r="E346" s="126"/>
      <c r="F346" s="121"/>
      <c r="G346" s="121"/>
      <c r="H346" s="121"/>
      <c r="I346" s="117"/>
      <c r="J346" s="117"/>
      <c r="K346" s="117"/>
      <c r="L346" s="122"/>
      <c r="M346" s="116"/>
      <c r="N346" s="115"/>
      <c r="O346" s="116"/>
      <c r="P346" s="116"/>
      <c r="Q346" s="117"/>
      <c r="R346" s="117"/>
      <c r="S346" s="117"/>
      <c r="T346" s="117"/>
      <c r="U346" s="143"/>
      <c r="V346" s="133"/>
      <c r="W346" s="144"/>
      <c r="X346" s="144"/>
      <c r="Y346" s="116"/>
      <c r="Z346" s="116"/>
      <c r="AA346" s="116"/>
      <c r="AB346" s="116"/>
      <c r="AC346" s="116"/>
      <c r="AD346" s="116"/>
      <c r="AE346" s="116"/>
      <c r="AF346" s="116"/>
      <c r="AG346" s="119"/>
      <c r="AH346" s="116"/>
      <c r="AI346" s="104"/>
    </row>
    <row r="347" spans="1:35" ht="14.4">
      <c r="A347" s="103"/>
      <c r="B347" s="125"/>
      <c r="C347" s="126"/>
      <c r="D347" s="128"/>
      <c r="E347" s="126"/>
      <c r="F347" s="121"/>
      <c r="G347" s="121"/>
      <c r="H347" s="121"/>
      <c r="I347" s="117"/>
      <c r="J347" s="117"/>
      <c r="K347" s="117"/>
      <c r="L347" s="122"/>
      <c r="M347" s="116"/>
      <c r="N347" s="115"/>
      <c r="O347" s="116"/>
      <c r="P347" s="116"/>
      <c r="Q347" s="117"/>
      <c r="R347" s="117"/>
      <c r="S347" s="117"/>
      <c r="T347" s="117"/>
      <c r="U347" s="143"/>
      <c r="V347" s="116"/>
      <c r="W347" s="144"/>
      <c r="X347" s="144"/>
      <c r="Y347" s="116"/>
      <c r="Z347" s="116"/>
      <c r="AA347" s="116"/>
      <c r="AB347" s="116"/>
      <c r="AC347" s="116"/>
      <c r="AD347" s="116"/>
      <c r="AE347" s="116"/>
      <c r="AF347" s="116"/>
      <c r="AG347" s="119"/>
      <c r="AH347" s="116"/>
      <c r="AI347" s="104"/>
    </row>
    <row r="348" spans="1:35" ht="14.4">
      <c r="A348" s="103"/>
      <c r="B348" s="125"/>
      <c r="C348" s="126"/>
      <c r="D348" s="128"/>
      <c r="E348" s="126"/>
      <c r="F348" s="121"/>
      <c r="G348" s="121"/>
      <c r="H348" s="121"/>
      <c r="I348" s="117"/>
      <c r="J348" s="117"/>
      <c r="K348" s="117"/>
      <c r="L348" s="122"/>
      <c r="M348" s="116"/>
      <c r="N348" s="115"/>
      <c r="O348" s="116"/>
      <c r="P348" s="116"/>
      <c r="Q348" s="117"/>
      <c r="R348" s="117"/>
      <c r="S348" s="117"/>
      <c r="T348" s="117"/>
      <c r="U348" s="143"/>
      <c r="V348" s="116"/>
      <c r="W348" s="144"/>
      <c r="X348" s="144"/>
      <c r="Y348" s="116"/>
      <c r="Z348" s="116"/>
      <c r="AA348" s="116"/>
      <c r="AB348" s="116"/>
      <c r="AC348" s="116"/>
      <c r="AD348" s="116"/>
      <c r="AE348" s="116"/>
      <c r="AF348" s="116"/>
      <c r="AG348" s="119"/>
      <c r="AH348" s="116"/>
      <c r="AI348" s="104"/>
    </row>
    <row r="349" spans="1:35" ht="14.4">
      <c r="A349" s="103"/>
      <c r="B349" s="125"/>
      <c r="C349" s="126"/>
      <c r="D349" s="128"/>
      <c r="E349" s="126"/>
      <c r="F349" s="121"/>
      <c r="G349" s="121"/>
      <c r="H349" s="121"/>
      <c r="I349" s="117"/>
      <c r="J349" s="117"/>
      <c r="K349" s="117"/>
      <c r="L349" s="122"/>
      <c r="M349" s="116"/>
      <c r="N349" s="115"/>
      <c r="O349" s="116"/>
      <c r="P349" s="116"/>
      <c r="Q349" s="117"/>
      <c r="R349" s="117"/>
      <c r="S349" s="117"/>
      <c r="T349" s="117"/>
      <c r="U349" s="143"/>
      <c r="V349" s="116"/>
      <c r="W349" s="144"/>
      <c r="X349" s="144"/>
      <c r="Y349" s="116"/>
      <c r="Z349" s="116"/>
      <c r="AA349" s="116"/>
      <c r="AB349" s="116"/>
      <c r="AC349" s="116"/>
      <c r="AD349" s="116"/>
      <c r="AE349" s="116"/>
      <c r="AF349" s="116"/>
      <c r="AG349" s="119"/>
      <c r="AH349" s="116"/>
      <c r="AI349" s="104"/>
    </row>
    <row r="350" spans="1:35" ht="14.4">
      <c r="A350" s="103"/>
      <c r="B350" s="125"/>
      <c r="C350" s="126"/>
      <c r="D350" s="128"/>
      <c r="E350" s="126"/>
      <c r="F350" s="121"/>
      <c r="G350" s="121"/>
      <c r="H350" s="121"/>
      <c r="I350" s="117"/>
      <c r="J350" s="117"/>
      <c r="K350" s="117"/>
      <c r="L350" s="122"/>
      <c r="M350" s="116"/>
      <c r="N350" s="115"/>
      <c r="O350" s="116"/>
      <c r="P350" s="116"/>
      <c r="Q350" s="117"/>
      <c r="R350" s="117"/>
      <c r="S350" s="117"/>
      <c r="T350" s="117"/>
      <c r="U350" s="143"/>
      <c r="V350" s="133"/>
      <c r="W350" s="144"/>
      <c r="X350" s="144"/>
      <c r="Y350" s="116"/>
      <c r="Z350" s="116"/>
      <c r="AA350" s="116"/>
      <c r="AB350" s="116"/>
      <c r="AC350" s="116"/>
      <c r="AD350" s="116"/>
      <c r="AE350" s="116"/>
      <c r="AF350" s="116"/>
      <c r="AG350" s="119"/>
      <c r="AH350" s="116"/>
      <c r="AI350" s="104"/>
    </row>
    <row r="351" spans="1:35" ht="14.4">
      <c r="A351" s="103"/>
      <c r="B351" s="125"/>
      <c r="C351" s="126"/>
      <c r="D351" s="128"/>
      <c r="E351" s="126"/>
      <c r="F351" s="121"/>
      <c r="G351" s="121"/>
      <c r="H351" s="121"/>
      <c r="I351" s="117"/>
      <c r="J351" s="117"/>
      <c r="K351" s="117"/>
      <c r="L351" s="122"/>
      <c r="M351" s="116"/>
      <c r="N351" s="115"/>
      <c r="O351" s="116"/>
      <c r="P351" s="116"/>
      <c r="Q351" s="117"/>
      <c r="R351" s="117"/>
      <c r="S351" s="117"/>
      <c r="T351" s="117"/>
      <c r="U351" s="126"/>
      <c r="V351" s="116"/>
      <c r="W351" s="144"/>
      <c r="X351" s="144"/>
      <c r="Y351" s="116"/>
      <c r="Z351" s="116"/>
      <c r="AA351" s="116"/>
      <c r="AB351" s="116"/>
      <c r="AC351" s="116"/>
      <c r="AD351" s="116"/>
      <c r="AE351" s="116"/>
      <c r="AF351" s="116"/>
      <c r="AG351" s="119"/>
      <c r="AH351" s="116"/>
      <c r="AI351" s="104"/>
    </row>
    <row r="352" spans="1:35" ht="14.4">
      <c r="A352" s="103"/>
      <c r="B352" s="125"/>
      <c r="C352" s="126"/>
      <c r="D352" s="128"/>
      <c r="E352" s="126"/>
      <c r="F352" s="121"/>
      <c r="G352" s="121"/>
      <c r="H352" s="121"/>
      <c r="I352" s="117"/>
      <c r="J352" s="117"/>
      <c r="K352" s="117"/>
      <c r="L352" s="122"/>
      <c r="M352" s="116"/>
      <c r="N352" s="115"/>
      <c r="O352" s="116"/>
      <c r="P352" s="116"/>
      <c r="Q352" s="117"/>
      <c r="R352" s="117"/>
      <c r="S352" s="117"/>
      <c r="T352" s="117"/>
      <c r="U352" s="143"/>
      <c r="V352" s="116"/>
      <c r="W352" s="144"/>
      <c r="X352" s="144"/>
      <c r="Y352" s="116"/>
      <c r="Z352" s="116"/>
      <c r="AA352" s="116"/>
      <c r="AB352" s="116"/>
      <c r="AC352" s="116"/>
      <c r="AD352" s="116"/>
      <c r="AE352" s="116"/>
      <c r="AF352" s="116"/>
      <c r="AG352" s="119"/>
      <c r="AH352" s="116"/>
      <c r="AI352" s="104"/>
    </row>
    <row r="353" spans="1:34" ht="13.2">
      <c r="A353" s="103"/>
      <c r="B353" s="125"/>
      <c r="C353" s="126"/>
      <c r="D353" s="128"/>
      <c r="E353" s="126"/>
      <c r="F353" s="121"/>
      <c r="G353" s="121"/>
      <c r="H353" s="121"/>
      <c r="I353" s="117"/>
      <c r="J353" s="117"/>
      <c r="K353" s="117"/>
      <c r="L353" s="122"/>
      <c r="M353" s="116"/>
      <c r="N353" s="115"/>
      <c r="O353" s="116"/>
      <c r="P353" s="116"/>
      <c r="Q353" s="117"/>
      <c r="R353" s="117"/>
      <c r="S353" s="117"/>
      <c r="T353" s="117"/>
      <c r="U353" s="126"/>
      <c r="V353" s="116"/>
      <c r="W353" s="144"/>
      <c r="X353" s="144"/>
      <c r="Y353" s="116"/>
      <c r="Z353" s="116"/>
      <c r="AA353" s="116"/>
      <c r="AB353" s="116"/>
      <c r="AC353" s="116"/>
      <c r="AD353" s="116"/>
      <c r="AE353" s="116"/>
      <c r="AF353" s="116"/>
      <c r="AG353" s="119"/>
      <c r="AH353" s="116"/>
    </row>
    <row r="354" spans="1:34" ht="13.2">
      <c r="A354" s="103"/>
      <c r="B354" s="125"/>
      <c r="C354" s="126"/>
      <c r="D354" s="128"/>
      <c r="E354" s="126"/>
      <c r="F354" s="121"/>
      <c r="G354" s="121"/>
      <c r="H354" s="121"/>
      <c r="I354" s="117"/>
      <c r="J354" s="117"/>
      <c r="K354" s="117"/>
      <c r="L354" s="122"/>
      <c r="M354" s="116"/>
      <c r="N354" s="115"/>
      <c r="O354" s="116"/>
      <c r="P354" s="116"/>
      <c r="Q354" s="117"/>
      <c r="R354" s="117"/>
      <c r="S354" s="117"/>
      <c r="T354" s="117"/>
      <c r="U354" s="143"/>
      <c r="V354" s="133"/>
      <c r="W354" s="144"/>
      <c r="X354" s="144"/>
      <c r="Y354" s="116"/>
      <c r="Z354" s="116"/>
      <c r="AA354" s="116"/>
      <c r="AB354" s="116"/>
      <c r="AC354" s="116"/>
      <c r="AD354" s="116"/>
      <c r="AE354" s="116"/>
      <c r="AF354" s="116"/>
      <c r="AG354" s="119"/>
      <c r="AH354" s="116"/>
    </row>
    <row r="355" spans="1:34" ht="13.2">
      <c r="A355" s="103"/>
      <c r="B355" s="125"/>
      <c r="C355" s="126"/>
      <c r="D355" s="128"/>
      <c r="E355" s="126"/>
      <c r="F355" s="121"/>
      <c r="G355" s="121"/>
      <c r="H355" s="121"/>
      <c r="I355" s="117"/>
      <c r="J355" s="117"/>
      <c r="K355" s="117"/>
      <c r="L355" s="122"/>
      <c r="M355" s="116"/>
      <c r="N355" s="115"/>
      <c r="O355" s="116"/>
      <c r="P355" s="116"/>
      <c r="Q355" s="117"/>
      <c r="R355" s="117"/>
      <c r="S355" s="117"/>
      <c r="T355" s="117"/>
      <c r="U355" s="143"/>
      <c r="V355" s="116"/>
      <c r="W355" s="144"/>
      <c r="X355" s="144"/>
      <c r="Y355" s="116"/>
      <c r="Z355" s="116"/>
      <c r="AA355" s="116"/>
      <c r="AB355" s="116"/>
      <c r="AC355" s="116"/>
      <c r="AD355" s="116"/>
      <c r="AE355" s="116"/>
      <c r="AF355" s="116"/>
      <c r="AG355" s="119"/>
      <c r="AH355" s="116"/>
    </row>
    <row r="356" spans="1:34" ht="13.2">
      <c r="A356" s="103"/>
      <c r="B356" s="125"/>
      <c r="C356" s="126"/>
      <c r="D356" s="128"/>
      <c r="E356" s="126"/>
      <c r="F356" s="121"/>
      <c r="G356" s="121"/>
      <c r="H356" s="121"/>
      <c r="I356" s="117"/>
      <c r="J356" s="117"/>
      <c r="K356" s="117"/>
      <c r="L356" s="122"/>
      <c r="M356" s="116"/>
      <c r="N356" s="115"/>
      <c r="O356" s="116"/>
      <c r="P356" s="116"/>
      <c r="Q356" s="117"/>
      <c r="R356" s="117"/>
      <c r="S356" s="117"/>
      <c r="T356" s="117"/>
      <c r="U356" s="143"/>
      <c r="V356" s="133"/>
      <c r="W356" s="144"/>
      <c r="X356" s="144"/>
      <c r="Y356" s="116"/>
      <c r="Z356" s="116"/>
      <c r="AA356" s="116"/>
      <c r="AB356" s="116"/>
      <c r="AC356" s="116"/>
      <c r="AD356" s="116"/>
      <c r="AE356" s="116"/>
      <c r="AF356" s="116"/>
      <c r="AG356" s="119"/>
      <c r="AH356" s="116"/>
    </row>
    <row r="357" spans="1:34" ht="13.2">
      <c r="A357" s="103"/>
      <c r="B357" s="125"/>
      <c r="C357" s="126"/>
      <c r="D357" s="128"/>
      <c r="E357" s="126"/>
      <c r="F357" s="121"/>
      <c r="G357" s="121"/>
      <c r="H357" s="121"/>
      <c r="I357" s="117"/>
      <c r="J357" s="117"/>
      <c r="K357" s="117"/>
      <c r="L357" s="122"/>
      <c r="M357" s="116"/>
      <c r="N357" s="115"/>
      <c r="O357" s="116"/>
      <c r="P357" s="116"/>
      <c r="Q357" s="117"/>
      <c r="R357" s="117"/>
      <c r="S357" s="117"/>
      <c r="T357" s="117"/>
      <c r="U357" s="143"/>
      <c r="V357" s="116"/>
      <c r="W357" s="144"/>
      <c r="X357" s="144"/>
      <c r="Y357" s="116"/>
      <c r="Z357" s="116"/>
      <c r="AA357" s="116"/>
      <c r="AB357" s="116"/>
      <c r="AC357" s="116"/>
      <c r="AD357" s="116"/>
      <c r="AE357" s="116"/>
      <c r="AF357" s="116"/>
      <c r="AG357" s="119"/>
      <c r="AH357" s="116"/>
    </row>
    <row r="358" spans="1:34" ht="13.2">
      <c r="A358" s="103"/>
      <c r="B358" s="125"/>
      <c r="C358" s="126"/>
      <c r="D358" s="128"/>
      <c r="E358" s="126"/>
      <c r="F358" s="121"/>
      <c r="G358" s="121"/>
      <c r="H358" s="121"/>
      <c r="I358" s="117"/>
      <c r="J358" s="117"/>
      <c r="K358" s="117"/>
      <c r="L358" s="122"/>
      <c r="M358" s="116"/>
      <c r="N358" s="115"/>
      <c r="O358" s="116"/>
      <c r="P358" s="116"/>
      <c r="Q358" s="117"/>
      <c r="R358" s="117"/>
      <c r="S358" s="117"/>
      <c r="T358" s="117"/>
      <c r="U358" s="143"/>
      <c r="V358" s="116"/>
      <c r="W358" s="144"/>
      <c r="X358" s="144"/>
      <c r="Y358" s="116"/>
      <c r="Z358" s="116"/>
      <c r="AA358" s="116"/>
      <c r="AB358" s="116"/>
      <c r="AC358" s="116"/>
      <c r="AD358" s="116"/>
      <c r="AE358" s="116"/>
      <c r="AF358" s="116"/>
      <c r="AG358" s="119"/>
      <c r="AH358" s="116"/>
    </row>
    <row r="359" spans="1:34" ht="13.2">
      <c r="A359" s="103"/>
      <c r="B359" s="125"/>
      <c r="C359" s="126"/>
      <c r="D359" s="128"/>
      <c r="E359" s="126"/>
      <c r="F359" s="121"/>
      <c r="G359" s="121"/>
      <c r="H359" s="121"/>
      <c r="I359" s="117"/>
      <c r="J359" s="117"/>
      <c r="K359" s="117"/>
      <c r="L359" s="122"/>
      <c r="M359" s="116"/>
      <c r="N359" s="115"/>
      <c r="O359" s="116"/>
      <c r="P359" s="116"/>
      <c r="Q359" s="117"/>
      <c r="R359" s="117"/>
      <c r="S359" s="117"/>
      <c r="T359" s="117"/>
      <c r="U359" s="143"/>
      <c r="V359" s="133"/>
      <c r="W359" s="144"/>
      <c r="X359" s="144"/>
      <c r="Y359" s="116"/>
      <c r="Z359" s="116"/>
      <c r="AA359" s="116"/>
      <c r="AB359" s="116"/>
      <c r="AC359" s="116"/>
      <c r="AD359" s="116"/>
      <c r="AE359" s="116"/>
      <c r="AF359" s="116"/>
      <c r="AG359" s="119"/>
      <c r="AH359" s="119"/>
    </row>
    <row r="360" spans="1:34" ht="13.2">
      <c r="A360" s="103"/>
      <c r="B360" s="125"/>
      <c r="C360" s="126"/>
      <c r="D360" s="128"/>
      <c r="E360" s="126"/>
      <c r="F360" s="121"/>
      <c r="G360" s="121"/>
      <c r="H360" s="121"/>
      <c r="I360" s="117"/>
      <c r="J360" s="117"/>
      <c r="K360" s="117"/>
      <c r="L360" s="122"/>
      <c r="M360" s="116"/>
      <c r="N360" s="115"/>
      <c r="O360" s="116"/>
      <c r="P360" s="116"/>
      <c r="Q360" s="117"/>
      <c r="R360" s="117"/>
      <c r="S360" s="117"/>
      <c r="T360" s="117"/>
      <c r="U360" s="143"/>
      <c r="V360" s="116"/>
      <c r="W360" s="144"/>
      <c r="X360" s="144"/>
      <c r="Y360" s="116"/>
      <c r="Z360" s="116"/>
      <c r="AA360" s="116"/>
      <c r="AB360" s="116"/>
      <c r="AC360" s="116"/>
      <c r="AD360" s="116"/>
      <c r="AE360" s="116"/>
      <c r="AF360" s="116"/>
      <c r="AG360" s="119"/>
      <c r="AH360" s="116"/>
    </row>
    <row r="361" spans="1:34" ht="13.8" thickBot="1">
      <c r="A361" s="103"/>
      <c r="B361" s="125"/>
      <c r="C361" s="126"/>
      <c r="D361" s="128"/>
      <c r="E361" s="126"/>
      <c r="F361" s="121"/>
      <c r="G361" s="121"/>
      <c r="H361" s="121"/>
      <c r="I361" s="117"/>
      <c r="J361" s="117"/>
      <c r="K361" s="117"/>
      <c r="L361" s="122"/>
      <c r="M361" s="116"/>
      <c r="N361" s="115"/>
      <c r="O361" s="116"/>
      <c r="P361" s="116"/>
      <c r="Q361" s="117"/>
      <c r="R361" s="117"/>
      <c r="S361" s="117"/>
      <c r="T361" s="117"/>
      <c r="U361" s="143"/>
      <c r="V361" s="133"/>
      <c r="W361" s="144"/>
      <c r="X361" s="144"/>
      <c r="Y361" s="116"/>
      <c r="Z361" s="116"/>
      <c r="AA361" s="116"/>
      <c r="AB361" s="116"/>
      <c r="AC361" s="116"/>
      <c r="AD361" s="116"/>
      <c r="AE361" s="116"/>
      <c r="AF361" s="116"/>
      <c r="AG361" s="119"/>
      <c r="AH361" s="116"/>
    </row>
    <row r="362" spans="1:34" ht="13.2">
      <c r="A362" s="103"/>
      <c r="B362" s="125"/>
      <c r="C362" s="126"/>
      <c r="D362" s="128"/>
      <c r="E362" s="126"/>
      <c r="F362" s="121"/>
      <c r="G362" s="121"/>
      <c r="H362" s="121"/>
      <c r="I362" s="117"/>
      <c r="J362" s="117"/>
      <c r="K362" s="117"/>
      <c r="L362" s="122"/>
      <c r="M362" s="116"/>
      <c r="N362" s="115"/>
      <c r="O362" s="116"/>
      <c r="P362" s="116"/>
      <c r="Q362" s="117"/>
      <c r="R362" s="117"/>
      <c r="S362" s="117"/>
      <c r="T362" s="117"/>
      <c r="U362" s="126"/>
      <c r="V362" s="141"/>
      <c r="W362" s="144"/>
      <c r="X362" s="144"/>
      <c r="Y362" s="116"/>
      <c r="Z362" s="116"/>
      <c r="AA362" s="116"/>
      <c r="AB362" s="116"/>
      <c r="AC362" s="116"/>
      <c r="AD362" s="116"/>
      <c r="AE362" s="116"/>
      <c r="AF362" s="116"/>
      <c r="AG362" s="119"/>
      <c r="AH362" s="116"/>
    </row>
    <row r="363" spans="1:34" ht="13.2">
      <c r="A363" s="103"/>
      <c r="B363" s="125"/>
      <c r="C363" s="126"/>
      <c r="D363" s="128"/>
      <c r="E363" s="126"/>
      <c r="F363" s="121"/>
      <c r="G363" s="121"/>
      <c r="H363" s="121"/>
      <c r="I363" s="117"/>
      <c r="J363" s="117"/>
      <c r="K363" s="117"/>
      <c r="L363" s="122"/>
      <c r="M363" s="116"/>
      <c r="N363" s="115"/>
      <c r="O363" s="116"/>
      <c r="P363" s="116"/>
      <c r="Q363" s="117"/>
      <c r="R363" s="117"/>
      <c r="S363" s="117"/>
      <c r="T363" s="117"/>
      <c r="U363" s="143"/>
      <c r="V363" s="116"/>
      <c r="W363" s="144"/>
      <c r="X363" s="144"/>
      <c r="Y363" s="116"/>
      <c r="Z363" s="116"/>
      <c r="AA363" s="116"/>
      <c r="AB363" s="116"/>
      <c r="AC363" s="116"/>
      <c r="AD363" s="116"/>
      <c r="AE363" s="116"/>
      <c r="AF363" s="116"/>
      <c r="AG363" s="119"/>
      <c r="AH363" s="116"/>
    </row>
    <row r="364" spans="1:34" ht="13.2">
      <c r="A364" s="103"/>
      <c r="B364" s="125"/>
      <c r="C364" s="126"/>
      <c r="D364" s="128"/>
      <c r="E364" s="126"/>
      <c r="F364" s="121"/>
      <c r="G364" s="121"/>
      <c r="H364" s="121"/>
      <c r="I364" s="117"/>
      <c r="J364" s="117"/>
      <c r="K364" s="117"/>
      <c r="L364" s="122"/>
      <c r="M364" s="116"/>
      <c r="N364" s="115"/>
      <c r="O364" s="116"/>
      <c r="P364" s="116"/>
      <c r="Q364" s="117"/>
      <c r="R364" s="117"/>
      <c r="S364" s="117"/>
      <c r="T364" s="117"/>
      <c r="U364" s="143"/>
      <c r="V364" s="116"/>
      <c r="W364" s="144"/>
      <c r="X364" s="144"/>
      <c r="Y364" s="116"/>
      <c r="Z364" s="116"/>
      <c r="AA364" s="116"/>
      <c r="AB364" s="116"/>
      <c r="AC364" s="116"/>
      <c r="AD364" s="116"/>
      <c r="AE364" s="116"/>
      <c r="AF364" s="116"/>
      <c r="AG364" s="119"/>
      <c r="AH364" s="116"/>
    </row>
    <row r="365" spans="1:34" ht="13.2">
      <c r="A365" s="103"/>
      <c r="B365" s="125"/>
      <c r="C365" s="126"/>
      <c r="D365" s="128"/>
      <c r="E365" s="126"/>
      <c r="F365" s="121"/>
      <c r="G365" s="121"/>
      <c r="H365" s="121"/>
      <c r="I365" s="117"/>
      <c r="J365" s="117"/>
      <c r="K365" s="117"/>
      <c r="L365" s="122"/>
      <c r="M365" s="116"/>
      <c r="N365" s="115"/>
      <c r="O365" s="116"/>
      <c r="P365" s="116"/>
      <c r="Q365" s="117"/>
      <c r="R365" s="117"/>
      <c r="S365" s="117"/>
      <c r="T365" s="117"/>
      <c r="U365" s="143"/>
      <c r="V365" s="133"/>
      <c r="W365" s="144"/>
      <c r="X365" s="144"/>
      <c r="Y365" s="116"/>
      <c r="Z365" s="116"/>
      <c r="AA365" s="116"/>
      <c r="AB365" s="116"/>
      <c r="AC365" s="116"/>
      <c r="AD365" s="116"/>
      <c r="AE365" s="116"/>
      <c r="AF365" s="116"/>
      <c r="AG365" s="119"/>
      <c r="AH365" s="116"/>
    </row>
    <row r="366" spans="1:34" ht="13.2">
      <c r="A366" s="103"/>
      <c r="B366" s="125"/>
      <c r="C366" s="126"/>
      <c r="D366" s="128"/>
      <c r="E366" s="126"/>
      <c r="F366" s="121"/>
      <c r="G366" s="121"/>
      <c r="H366" s="121"/>
      <c r="I366" s="117"/>
      <c r="J366" s="117"/>
      <c r="K366" s="117"/>
      <c r="L366" s="122"/>
      <c r="M366" s="116"/>
      <c r="N366" s="115"/>
      <c r="O366" s="116"/>
      <c r="P366" s="116"/>
      <c r="Q366" s="117"/>
      <c r="R366" s="117"/>
      <c r="S366" s="117"/>
      <c r="T366" s="117"/>
      <c r="U366" s="126"/>
      <c r="V366" s="116"/>
      <c r="W366" s="144"/>
      <c r="X366" s="144"/>
      <c r="Y366" s="116"/>
      <c r="Z366" s="116"/>
      <c r="AA366" s="116"/>
      <c r="AB366" s="116"/>
      <c r="AC366" s="116"/>
      <c r="AD366" s="116"/>
      <c r="AE366" s="116"/>
      <c r="AF366" s="116"/>
      <c r="AG366" s="119"/>
      <c r="AH366" s="116"/>
    </row>
    <row r="367" spans="1:34" ht="13.2">
      <c r="A367" s="103"/>
      <c r="B367" s="125"/>
      <c r="C367" s="126"/>
      <c r="D367" s="128"/>
      <c r="E367" s="126"/>
      <c r="F367" s="121"/>
      <c r="G367" s="121"/>
      <c r="H367" s="121"/>
      <c r="I367" s="117"/>
      <c r="J367" s="117"/>
      <c r="K367" s="117"/>
      <c r="L367" s="122"/>
      <c r="M367" s="116"/>
      <c r="N367" s="115"/>
      <c r="O367" s="116"/>
      <c r="P367" s="116"/>
      <c r="Q367" s="117"/>
      <c r="R367" s="117"/>
      <c r="S367" s="117"/>
      <c r="T367" s="117"/>
      <c r="U367" s="143"/>
      <c r="V367" s="133"/>
      <c r="W367" s="144"/>
      <c r="X367" s="144"/>
      <c r="Y367" s="116"/>
      <c r="Z367" s="116"/>
      <c r="AA367" s="116"/>
      <c r="AB367" s="116"/>
      <c r="AC367" s="116"/>
      <c r="AD367" s="116"/>
      <c r="AE367" s="116"/>
      <c r="AF367" s="116"/>
      <c r="AG367" s="119"/>
      <c r="AH367" s="116"/>
    </row>
    <row r="368" spans="1:34" ht="13.2">
      <c r="A368" s="103"/>
      <c r="B368" s="125"/>
      <c r="C368" s="126"/>
      <c r="D368" s="128"/>
      <c r="E368" s="126"/>
      <c r="F368" s="121"/>
      <c r="G368" s="121"/>
      <c r="H368" s="121"/>
      <c r="I368" s="117"/>
      <c r="J368" s="117"/>
      <c r="K368" s="117"/>
      <c r="L368" s="122"/>
      <c r="M368" s="116"/>
      <c r="N368" s="115"/>
      <c r="O368" s="116"/>
      <c r="P368" s="116"/>
      <c r="Q368" s="117"/>
      <c r="R368" s="117"/>
      <c r="S368" s="117"/>
      <c r="T368" s="117"/>
      <c r="U368" s="126"/>
      <c r="V368" s="133"/>
      <c r="W368" s="144"/>
      <c r="X368" s="144"/>
      <c r="Y368" s="116"/>
      <c r="Z368" s="116"/>
      <c r="AA368" s="116"/>
      <c r="AB368" s="116"/>
      <c r="AC368" s="116"/>
      <c r="AD368" s="116"/>
      <c r="AE368" s="116"/>
      <c r="AF368" s="116"/>
      <c r="AG368" s="119"/>
      <c r="AH368" s="116"/>
    </row>
    <row r="369" spans="1:34" ht="13.2">
      <c r="A369" s="103"/>
      <c r="B369" s="125"/>
      <c r="C369" s="126"/>
      <c r="D369" s="128"/>
      <c r="E369" s="126"/>
      <c r="F369" s="121"/>
      <c r="G369" s="121"/>
      <c r="H369" s="121"/>
      <c r="I369" s="117"/>
      <c r="J369" s="117"/>
      <c r="K369" s="117"/>
      <c r="L369" s="122"/>
      <c r="M369" s="116"/>
      <c r="N369" s="115"/>
      <c r="O369" s="116"/>
      <c r="P369" s="116"/>
      <c r="Q369" s="117"/>
      <c r="R369" s="117"/>
      <c r="S369" s="117"/>
      <c r="T369" s="117"/>
      <c r="U369" s="126"/>
      <c r="V369" s="133"/>
      <c r="W369" s="144"/>
      <c r="X369" s="144"/>
      <c r="Y369" s="116"/>
      <c r="Z369" s="116"/>
      <c r="AA369" s="116"/>
      <c r="AB369" s="116"/>
      <c r="AC369" s="116"/>
      <c r="AD369" s="116"/>
      <c r="AE369" s="116"/>
      <c r="AF369" s="116"/>
      <c r="AG369" s="119"/>
      <c r="AH369" s="116"/>
    </row>
    <row r="370" spans="1:34" ht="13.2">
      <c r="A370" s="103"/>
      <c r="B370" s="125"/>
      <c r="C370" s="126"/>
      <c r="D370" s="128"/>
      <c r="E370" s="126"/>
      <c r="F370" s="121"/>
      <c r="G370" s="121"/>
      <c r="H370" s="121"/>
      <c r="I370" s="117"/>
      <c r="J370" s="117"/>
      <c r="K370" s="117"/>
      <c r="L370" s="122"/>
      <c r="M370" s="116"/>
      <c r="N370" s="115"/>
      <c r="O370" s="116"/>
      <c r="P370" s="116"/>
      <c r="Q370" s="117"/>
      <c r="R370" s="117"/>
      <c r="S370" s="117"/>
      <c r="T370" s="117"/>
      <c r="U370" s="126"/>
      <c r="V370" s="133"/>
      <c r="W370" s="144"/>
      <c r="X370" s="144"/>
      <c r="Y370" s="116"/>
      <c r="Z370" s="116"/>
      <c r="AA370" s="116"/>
      <c r="AB370" s="116"/>
      <c r="AC370" s="116"/>
      <c r="AD370" s="116"/>
      <c r="AE370" s="116"/>
      <c r="AF370" s="116"/>
      <c r="AG370" s="119"/>
      <c r="AH370" s="116"/>
    </row>
    <row r="371" spans="1:34" ht="13.2">
      <c r="A371" s="103"/>
      <c r="B371" s="125"/>
      <c r="C371" s="126"/>
      <c r="D371" s="128"/>
      <c r="E371" s="126"/>
      <c r="F371" s="121"/>
      <c r="G371" s="121"/>
      <c r="H371" s="121"/>
      <c r="I371" s="117"/>
      <c r="J371" s="117"/>
      <c r="K371" s="117"/>
      <c r="L371" s="122"/>
      <c r="M371" s="116"/>
      <c r="N371" s="115"/>
      <c r="O371" s="116"/>
      <c r="P371" s="116"/>
      <c r="Q371" s="117"/>
      <c r="R371" s="117"/>
      <c r="S371" s="117"/>
      <c r="T371" s="117"/>
      <c r="U371" s="143"/>
      <c r="V371" s="116"/>
      <c r="W371" s="144"/>
      <c r="X371" s="144"/>
      <c r="Y371" s="116"/>
      <c r="Z371" s="116"/>
      <c r="AA371" s="116"/>
      <c r="AB371" s="116"/>
      <c r="AC371" s="116"/>
      <c r="AD371" s="116"/>
      <c r="AE371" s="116"/>
      <c r="AF371" s="116"/>
      <c r="AG371" s="119"/>
      <c r="AH371" s="116"/>
    </row>
    <row r="372" spans="1:34" ht="13.2">
      <c r="A372" s="103"/>
      <c r="B372" s="125"/>
      <c r="C372" s="126"/>
      <c r="D372" s="128"/>
      <c r="E372" s="126"/>
      <c r="F372" s="121"/>
      <c r="G372" s="121"/>
      <c r="H372" s="121"/>
      <c r="I372" s="117"/>
      <c r="J372" s="117"/>
      <c r="K372" s="117"/>
      <c r="L372" s="122"/>
      <c r="M372" s="116"/>
      <c r="N372" s="115"/>
      <c r="O372" s="116"/>
      <c r="P372" s="116"/>
      <c r="Q372" s="117"/>
      <c r="R372" s="117"/>
      <c r="S372" s="117"/>
      <c r="T372" s="117"/>
      <c r="U372" s="126"/>
      <c r="V372" s="133"/>
      <c r="W372" s="144"/>
      <c r="X372" s="144"/>
      <c r="Y372" s="116"/>
      <c r="Z372" s="116"/>
      <c r="AA372" s="116"/>
      <c r="AB372" s="116"/>
      <c r="AC372" s="116"/>
      <c r="AD372" s="116"/>
      <c r="AE372" s="116"/>
      <c r="AF372" s="116"/>
      <c r="AG372" s="119"/>
      <c r="AH372" s="116"/>
    </row>
    <row r="373" spans="1:34" ht="13.2">
      <c r="A373" s="103"/>
      <c r="B373" s="125"/>
      <c r="C373" s="126"/>
      <c r="D373" s="128"/>
      <c r="E373" s="126"/>
      <c r="F373" s="121"/>
      <c r="G373" s="121"/>
      <c r="H373" s="121"/>
      <c r="I373" s="117"/>
      <c r="J373" s="117"/>
      <c r="K373" s="117"/>
      <c r="L373" s="122"/>
      <c r="M373" s="116"/>
      <c r="N373" s="115"/>
      <c r="O373" s="116"/>
      <c r="P373" s="116"/>
      <c r="Q373" s="117"/>
      <c r="R373" s="117"/>
      <c r="S373" s="117"/>
      <c r="T373" s="117"/>
      <c r="U373" s="143"/>
      <c r="V373" s="116"/>
      <c r="W373" s="144"/>
      <c r="X373" s="144"/>
      <c r="Y373" s="116"/>
      <c r="Z373" s="116"/>
      <c r="AA373" s="116"/>
      <c r="AB373" s="116"/>
      <c r="AC373" s="116"/>
      <c r="AD373" s="116"/>
      <c r="AE373" s="116"/>
      <c r="AF373" s="116"/>
      <c r="AG373" s="119"/>
      <c r="AH373" s="116"/>
    </row>
    <row r="374" spans="1:34" ht="13.2">
      <c r="A374" s="103"/>
      <c r="B374" s="125"/>
      <c r="C374" s="126"/>
      <c r="D374" s="128"/>
      <c r="E374" s="126"/>
      <c r="F374" s="121"/>
      <c r="G374" s="121"/>
      <c r="H374" s="121"/>
      <c r="I374" s="117"/>
      <c r="J374" s="117"/>
      <c r="K374" s="117"/>
      <c r="L374" s="122"/>
      <c r="M374" s="116"/>
      <c r="N374" s="115"/>
      <c r="O374" s="116"/>
      <c r="P374" s="116"/>
      <c r="Q374" s="117"/>
      <c r="R374" s="117"/>
      <c r="S374" s="117"/>
      <c r="T374" s="117"/>
      <c r="U374" s="126"/>
      <c r="V374" s="116"/>
      <c r="W374" s="144"/>
      <c r="X374" s="144"/>
      <c r="Y374" s="116"/>
      <c r="Z374" s="116"/>
      <c r="AA374" s="116"/>
      <c r="AB374" s="116"/>
      <c r="AC374" s="116"/>
      <c r="AD374" s="116"/>
      <c r="AE374" s="116"/>
      <c r="AF374" s="116"/>
      <c r="AG374" s="119"/>
      <c r="AH374" s="116"/>
    </row>
    <row r="375" spans="1:34" ht="13.2">
      <c r="A375" s="103"/>
      <c r="B375" s="125"/>
      <c r="C375" s="126"/>
      <c r="D375" s="128"/>
      <c r="E375" s="126"/>
      <c r="F375" s="121"/>
      <c r="G375" s="121"/>
      <c r="H375" s="121"/>
      <c r="I375" s="117"/>
      <c r="J375" s="117"/>
      <c r="K375" s="117"/>
      <c r="L375" s="122"/>
      <c r="M375" s="116"/>
      <c r="N375" s="115"/>
      <c r="O375" s="116"/>
      <c r="P375" s="116"/>
      <c r="Q375" s="117"/>
      <c r="R375" s="117"/>
      <c r="S375" s="117"/>
      <c r="T375" s="117"/>
      <c r="U375" s="143"/>
      <c r="V375" s="116"/>
      <c r="W375" s="144"/>
      <c r="X375" s="144"/>
      <c r="Y375" s="116"/>
      <c r="Z375" s="116"/>
      <c r="AA375" s="116"/>
      <c r="AB375" s="116"/>
      <c r="AC375" s="116"/>
      <c r="AD375" s="116"/>
      <c r="AE375" s="116"/>
      <c r="AF375" s="116"/>
      <c r="AG375" s="119"/>
      <c r="AH375" s="116"/>
    </row>
    <row r="376" spans="1:34" ht="13.2">
      <c r="A376" s="103"/>
      <c r="B376" s="125"/>
      <c r="C376" s="126"/>
      <c r="D376" s="128"/>
      <c r="E376" s="126"/>
      <c r="F376" s="121"/>
      <c r="G376" s="121"/>
      <c r="H376" s="121"/>
      <c r="I376" s="117"/>
      <c r="J376" s="117"/>
      <c r="K376" s="117"/>
      <c r="L376" s="122"/>
      <c r="M376" s="116"/>
      <c r="N376" s="115"/>
      <c r="O376" s="116"/>
      <c r="P376" s="116"/>
      <c r="Q376" s="117"/>
      <c r="R376" s="117"/>
      <c r="S376" s="117"/>
      <c r="T376" s="117"/>
      <c r="U376" s="143"/>
      <c r="V376" s="116"/>
      <c r="W376" s="144"/>
      <c r="X376" s="144"/>
      <c r="Y376" s="116"/>
      <c r="Z376" s="116"/>
      <c r="AA376" s="116"/>
      <c r="AB376" s="116"/>
      <c r="AC376" s="116"/>
      <c r="AD376" s="116"/>
      <c r="AE376" s="116"/>
      <c r="AF376" s="116"/>
      <c r="AG376" s="119"/>
      <c r="AH376" s="116"/>
    </row>
    <row r="377" spans="1:34" ht="13.2">
      <c r="A377" s="103"/>
      <c r="B377" s="125"/>
      <c r="C377" s="126"/>
      <c r="D377" s="128"/>
      <c r="E377" s="126"/>
      <c r="F377" s="121"/>
      <c r="G377" s="121"/>
      <c r="H377" s="121"/>
      <c r="I377" s="117"/>
      <c r="J377" s="117"/>
      <c r="K377" s="117"/>
      <c r="L377" s="122"/>
      <c r="M377" s="116"/>
      <c r="N377" s="115"/>
      <c r="O377" s="116"/>
      <c r="P377" s="116"/>
      <c r="Q377" s="117"/>
      <c r="R377" s="117"/>
      <c r="S377" s="117"/>
      <c r="T377" s="117"/>
      <c r="U377" s="143"/>
      <c r="V377" s="116"/>
      <c r="W377" s="144"/>
      <c r="X377" s="144"/>
      <c r="Y377" s="116"/>
      <c r="Z377" s="116"/>
      <c r="AA377" s="116"/>
      <c r="AB377" s="116"/>
      <c r="AC377" s="116"/>
      <c r="AD377" s="116"/>
      <c r="AE377" s="116"/>
      <c r="AF377" s="116"/>
      <c r="AG377" s="119"/>
      <c r="AH377" s="116"/>
    </row>
    <row r="378" spans="1:34" ht="13.2">
      <c r="A378" s="103"/>
      <c r="B378" s="125"/>
      <c r="C378" s="126"/>
      <c r="D378" s="128"/>
      <c r="E378" s="126"/>
      <c r="F378" s="121"/>
      <c r="G378" s="121"/>
      <c r="H378" s="121"/>
      <c r="I378" s="117"/>
      <c r="J378" s="117"/>
      <c r="K378" s="117"/>
      <c r="L378" s="122"/>
      <c r="M378" s="116"/>
      <c r="N378" s="115"/>
      <c r="O378" s="116"/>
      <c r="P378" s="116"/>
      <c r="Q378" s="117"/>
      <c r="R378" s="117"/>
      <c r="S378" s="117"/>
      <c r="T378" s="117"/>
      <c r="U378" s="143"/>
      <c r="V378" s="116"/>
      <c r="W378" s="144"/>
      <c r="X378" s="144"/>
      <c r="Y378" s="116"/>
      <c r="Z378" s="116"/>
      <c r="AA378" s="116"/>
      <c r="AB378" s="116"/>
      <c r="AC378" s="116"/>
      <c r="AD378" s="116"/>
      <c r="AE378" s="116"/>
      <c r="AF378" s="116"/>
      <c r="AG378" s="119"/>
      <c r="AH378" s="116"/>
    </row>
    <row r="379" spans="1:34" ht="13.2">
      <c r="A379" s="103"/>
      <c r="B379" s="125"/>
      <c r="C379" s="126"/>
      <c r="D379" s="128"/>
      <c r="E379" s="126"/>
      <c r="F379" s="121"/>
      <c r="G379" s="121"/>
      <c r="H379" s="121"/>
      <c r="I379" s="117"/>
      <c r="J379" s="117"/>
      <c r="K379" s="117"/>
      <c r="L379" s="122"/>
      <c r="M379" s="116"/>
      <c r="N379" s="115"/>
      <c r="O379" s="116"/>
      <c r="P379" s="116"/>
      <c r="Q379" s="117"/>
      <c r="R379" s="117"/>
      <c r="S379" s="117"/>
      <c r="T379" s="117"/>
      <c r="U379" s="126"/>
      <c r="V379" s="116"/>
      <c r="W379" s="144"/>
      <c r="X379" s="144"/>
      <c r="Y379" s="116"/>
      <c r="Z379" s="116"/>
      <c r="AA379" s="116"/>
      <c r="AB379" s="116"/>
      <c r="AC379" s="116"/>
      <c r="AD379" s="116"/>
      <c r="AE379" s="116"/>
      <c r="AF379" s="116"/>
      <c r="AG379" s="119"/>
      <c r="AH379" s="116"/>
    </row>
    <row r="380" spans="1:34" ht="13.2">
      <c r="A380" s="103"/>
      <c r="B380" s="125"/>
      <c r="C380" s="126"/>
      <c r="D380" s="128"/>
      <c r="E380" s="126"/>
      <c r="F380" s="121"/>
      <c r="G380" s="121"/>
      <c r="H380" s="121"/>
      <c r="I380" s="117"/>
      <c r="J380" s="117"/>
      <c r="K380" s="117"/>
      <c r="L380" s="122"/>
      <c r="M380" s="116"/>
      <c r="N380" s="115"/>
      <c r="O380" s="116"/>
      <c r="P380" s="116"/>
      <c r="Q380" s="117"/>
      <c r="R380" s="117"/>
      <c r="S380" s="117"/>
      <c r="T380" s="117"/>
      <c r="U380" s="126"/>
      <c r="V380" s="116"/>
      <c r="W380" s="144"/>
      <c r="X380" s="144"/>
      <c r="Y380" s="116"/>
      <c r="Z380" s="116"/>
      <c r="AA380" s="116"/>
      <c r="AB380" s="116"/>
      <c r="AC380" s="116"/>
      <c r="AD380" s="116"/>
      <c r="AE380" s="116"/>
      <c r="AF380" s="116"/>
      <c r="AG380" s="119"/>
      <c r="AH380" s="116"/>
    </row>
    <row r="381" spans="1:34" ht="13.2">
      <c r="A381" s="103"/>
      <c r="B381" s="125"/>
      <c r="C381" s="126"/>
      <c r="D381" s="128"/>
      <c r="E381" s="126"/>
      <c r="F381" s="121"/>
      <c r="G381" s="121"/>
      <c r="H381" s="121"/>
      <c r="I381" s="117"/>
      <c r="J381" s="117"/>
      <c r="K381" s="117"/>
      <c r="L381" s="122"/>
      <c r="M381" s="116"/>
      <c r="N381" s="115"/>
      <c r="O381" s="116"/>
      <c r="P381" s="116"/>
      <c r="Q381" s="117"/>
      <c r="R381" s="117"/>
      <c r="S381" s="117"/>
      <c r="T381" s="117"/>
      <c r="U381" s="126"/>
      <c r="V381" s="133"/>
      <c r="W381" s="144"/>
      <c r="X381" s="144"/>
      <c r="Y381" s="116"/>
      <c r="Z381" s="116"/>
      <c r="AA381" s="116"/>
      <c r="AB381" s="116"/>
      <c r="AC381" s="116"/>
      <c r="AD381" s="116"/>
      <c r="AE381" s="116"/>
      <c r="AF381" s="116"/>
      <c r="AG381" s="119"/>
      <c r="AH381" s="116"/>
    </row>
    <row r="382" spans="1:34" ht="13.2">
      <c r="A382" s="103"/>
      <c r="B382" s="125"/>
      <c r="C382" s="126"/>
      <c r="D382" s="128"/>
      <c r="E382" s="126"/>
      <c r="F382" s="121"/>
      <c r="G382" s="121"/>
      <c r="H382" s="121"/>
      <c r="I382" s="117"/>
      <c r="J382" s="117"/>
      <c r="K382" s="117"/>
      <c r="L382" s="122"/>
      <c r="M382" s="116"/>
      <c r="N382" s="115"/>
      <c r="O382" s="116"/>
      <c r="P382" s="116"/>
      <c r="Q382" s="117"/>
      <c r="R382" s="117"/>
      <c r="S382" s="117"/>
      <c r="T382" s="117"/>
      <c r="U382" s="143"/>
      <c r="V382" s="116"/>
      <c r="W382" s="144"/>
      <c r="X382" s="144"/>
      <c r="Y382" s="116"/>
      <c r="Z382" s="116"/>
      <c r="AA382" s="116"/>
      <c r="AB382" s="116"/>
      <c r="AC382" s="116"/>
      <c r="AD382" s="116"/>
      <c r="AE382" s="116"/>
      <c r="AF382" s="116"/>
      <c r="AG382" s="119"/>
      <c r="AH382" s="116"/>
    </row>
    <row r="383" spans="1:34" ht="13.2">
      <c r="A383" s="103"/>
      <c r="B383" s="125"/>
      <c r="C383" s="126"/>
      <c r="D383" s="128"/>
      <c r="E383" s="126"/>
      <c r="F383" s="121"/>
      <c r="G383" s="121"/>
      <c r="H383" s="121"/>
      <c r="I383" s="117"/>
      <c r="J383" s="117"/>
      <c r="K383" s="117"/>
      <c r="L383" s="122"/>
      <c r="M383" s="116"/>
      <c r="N383" s="115"/>
      <c r="O383" s="116"/>
      <c r="P383" s="116"/>
      <c r="Q383" s="117"/>
      <c r="R383" s="117"/>
      <c r="S383" s="117"/>
      <c r="T383" s="117"/>
      <c r="U383" s="143"/>
      <c r="V383" s="116"/>
      <c r="W383" s="144"/>
      <c r="X383" s="144"/>
      <c r="Y383" s="116"/>
      <c r="Z383" s="116"/>
      <c r="AA383" s="116"/>
      <c r="AB383" s="116"/>
      <c r="AC383" s="116"/>
      <c r="AD383" s="116"/>
      <c r="AE383" s="116"/>
      <c r="AF383" s="116"/>
      <c r="AG383" s="119"/>
      <c r="AH383" s="116"/>
    </row>
    <row r="384" spans="1:34" ht="13.2">
      <c r="A384" s="103"/>
      <c r="B384" s="125"/>
      <c r="C384" s="126"/>
      <c r="D384" s="128"/>
      <c r="E384" s="126"/>
      <c r="F384" s="121"/>
      <c r="G384" s="121"/>
      <c r="H384" s="121"/>
      <c r="I384" s="117"/>
      <c r="J384" s="117"/>
      <c r="K384" s="117"/>
      <c r="L384" s="122"/>
      <c r="M384" s="116"/>
      <c r="N384" s="115"/>
      <c r="O384" s="116"/>
      <c r="P384" s="116"/>
      <c r="Q384" s="117"/>
      <c r="R384" s="117"/>
      <c r="S384" s="117"/>
      <c r="T384" s="117"/>
      <c r="U384" s="143"/>
      <c r="V384" s="116"/>
      <c r="W384" s="144"/>
      <c r="X384" s="144"/>
      <c r="Y384" s="116"/>
      <c r="Z384" s="116"/>
      <c r="AA384" s="116"/>
      <c r="AB384" s="116"/>
      <c r="AC384" s="116"/>
      <c r="AD384" s="116"/>
      <c r="AE384" s="116"/>
      <c r="AF384" s="116"/>
      <c r="AG384" s="119"/>
      <c r="AH384" s="116"/>
    </row>
    <row r="385" spans="1:34" ht="13.2">
      <c r="A385" s="103"/>
      <c r="B385" s="125"/>
      <c r="C385" s="126"/>
      <c r="D385" s="128"/>
      <c r="E385" s="126"/>
      <c r="F385" s="121"/>
      <c r="G385" s="121"/>
      <c r="H385" s="121"/>
      <c r="I385" s="117"/>
      <c r="J385" s="117"/>
      <c r="K385" s="117"/>
      <c r="L385" s="122"/>
      <c r="M385" s="116"/>
      <c r="N385" s="115"/>
      <c r="O385" s="116"/>
      <c r="P385" s="116"/>
      <c r="Q385" s="117"/>
      <c r="R385" s="117"/>
      <c r="S385" s="117"/>
      <c r="T385" s="117"/>
      <c r="U385" s="143"/>
      <c r="V385" s="116"/>
      <c r="W385" s="144"/>
      <c r="X385" s="144"/>
      <c r="Y385" s="116"/>
      <c r="Z385" s="116"/>
      <c r="AA385" s="116"/>
      <c r="AB385" s="116"/>
      <c r="AC385" s="116"/>
      <c r="AD385" s="116"/>
      <c r="AE385" s="116"/>
      <c r="AF385" s="116"/>
      <c r="AG385" s="119"/>
      <c r="AH385" s="116"/>
    </row>
    <row r="386" spans="1:34" ht="13.2">
      <c r="A386" s="103"/>
      <c r="B386" s="125"/>
      <c r="C386" s="126"/>
      <c r="D386" s="128"/>
      <c r="E386" s="126"/>
      <c r="F386" s="121"/>
      <c r="G386" s="121"/>
      <c r="H386" s="121"/>
      <c r="I386" s="117"/>
      <c r="J386" s="117"/>
      <c r="K386" s="117"/>
      <c r="L386" s="122"/>
      <c r="M386" s="116"/>
      <c r="N386" s="115"/>
      <c r="O386" s="116"/>
      <c r="P386" s="116"/>
      <c r="Q386" s="117"/>
      <c r="R386" s="117"/>
      <c r="S386" s="117"/>
      <c r="T386" s="117"/>
      <c r="U386" s="126"/>
      <c r="V386" s="116"/>
      <c r="W386" s="144"/>
      <c r="X386" s="144"/>
      <c r="Y386" s="116"/>
      <c r="Z386" s="116"/>
      <c r="AA386" s="116"/>
      <c r="AB386" s="116"/>
      <c r="AC386" s="116"/>
      <c r="AD386" s="116"/>
      <c r="AE386" s="116"/>
      <c r="AF386" s="116"/>
      <c r="AG386" s="119"/>
      <c r="AH386" s="116"/>
    </row>
    <row r="387" spans="1:34" ht="13.2">
      <c r="A387" s="103"/>
      <c r="B387" s="125"/>
      <c r="C387" s="126"/>
      <c r="D387" s="128"/>
      <c r="E387" s="126"/>
      <c r="F387" s="121"/>
      <c r="G387" s="121"/>
      <c r="H387" s="121"/>
      <c r="I387" s="117"/>
      <c r="J387" s="117"/>
      <c r="K387" s="117"/>
      <c r="L387" s="122"/>
      <c r="M387" s="116"/>
      <c r="N387" s="115"/>
      <c r="O387" s="116"/>
      <c r="P387" s="116"/>
      <c r="Q387" s="117"/>
      <c r="R387" s="117"/>
      <c r="S387" s="117"/>
      <c r="T387" s="117"/>
      <c r="U387" s="126"/>
      <c r="V387" s="116"/>
      <c r="W387" s="144"/>
      <c r="X387" s="144"/>
      <c r="Y387" s="116"/>
      <c r="Z387" s="116"/>
      <c r="AA387" s="116"/>
      <c r="AB387" s="116"/>
      <c r="AC387" s="116"/>
      <c r="AD387" s="116"/>
      <c r="AE387" s="116"/>
      <c r="AF387" s="116"/>
      <c r="AG387" s="119"/>
      <c r="AH387" s="116"/>
    </row>
    <row r="388" spans="1:34" ht="13.2">
      <c r="A388" s="103"/>
      <c r="B388" s="125"/>
      <c r="C388" s="126"/>
      <c r="D388" s="128"/>
      <c r="E388" s="126"/>
      <c r="F388" s="121"/>
      <c r="G388" s="121"/>
      <c r="H388" s="121"/>
      <c r="I388" s="117"/>
      <c r="J388" s="117"/>
      <c r="K388" s="117"/>
      <c r="L388" s="122"/>
      <c r="M388" s="116"/>
      <c r="N388" s="115"/>
      <c r="O388" s="116"/>
      <c r="P388" s="116"/>
      <c r="Q388" s="117"/>
      <c r="R388" s="117"/>
      <c r="S388" s="117"/>
      <c r="T388" s="117"/>
      <c r="U388" s="126"/>
      <c r="V388" s="116"/>
      <c r="W388" s="144"/>
      <c r="X388" s="144"/>
      <c r="Y388" s="116"/>
      <c r="Z388" s="116"/>
      <c r="AA388" s="116"/>
      <c r="AB388" s="116"/>
      <c r="AC388" s="116"/>
      <c r="AD388" s="116"/>
      <c r="AE388" s="116"/>
      <c r="AF388" s="116"/>
      <c r="AG388" s="119"/>
      <c r="AH388" s="116"/>
    </row>
    <row r="389" spans="1:34" ht="13.2">
      <c r="A389" s="103"/>
      <c r="B389" s="125"/>
      <c r="C389" s="126"/>
      <c r="D389" s="128"/>
      <c r="E389" s="126"/>
      <c r="F389" s="121"/>
      <c r="G389" s="121"/>
      <c r="H389" s="121"/>
      <c r="I389" s="117"/>
      <c r="J389" s="117"/>
      <c r="K389" s="117"/>
      <c r="L389" s="122"/>
      <c r="M389" s="116"/>
      <c r="N389" s="115"/>
      <c r="O389" s="116"/>
      <c r="P389" s="116"/>
      <c r="Q389" s="117"/>
      <c r="R389" s="117"/>
      <c r="S389" s="117"/>
      <c r="T389" s="117"/>
      <c r="U389" s="143"/>
      <c r="V389" s="116"/>
      <c r="W389" s="144"/>
      <c r="X389" s="144"/>
      <c r="Y389" s="116"/>
      <c r="Z389" s="116"/>
      <c r="AA389" s="116"/>
      <c r="AB389" s="116"/>
      <c r="AC389" s="116"/>
      <c r="AD389" s="116"/>
      <c r="AE389" s="116"/>
      <c r="AF389" s="116"/>
      <c r="AG389" s="119"/>
      <c r="AH389" s="116"/>
    </row>
    <row r="390" spans="1:34" ht="13.2">
      <c r="A390" s="103"/>
      <c r="B390" s="125"/>
      <c r="C390" s="126"/>
      <c r="D390" s="128"/>
      <c r="E390" s="126"/>
      <c r="F390" s="121"/>
      <c r="G390" s="121"/>
      <c r="H390" s="121"/>
      <c r="I390" s="117"/>
      <c r="J390" s="117"/>
      <c r="K390" s="117"/>
      <c r="L390" s="122"/>
      <c r="M390" s="116"/>
      <c r="N390" s="115"/>
      <c r="O390" s="116"/>
      <c r="P390" s="116"/>
      <c r="Q390" s="117"/>
      <c r="R390" s="117"/>
      <c r="S390" s="117"/>
      <c r="T390" s="117"/>
      <c r="U390" s="126"/>
      <c r="V390" s="116"/>
      <c r="W390" s="144"/>
      <c r="X390" s="144"/>
      <c r="Y390" s="116"/>
      <c r="Z390" s="116"/>
      <c r="AA390" s="116"/>
      <c r="AB390" s="116"/>
      <c r="AC390" s="116"/>
      <c r="AD390" s="116"/>
      <c r="AE390" s="116"/>
      <c r="AF390" s="116"/>
      <c r="AG390" s="119"/>
      <c r="AH390" s="116"/>
    </row>
    <row r="391" spans="1:34" ht="13.2">
      <c r="A391" s="103"/>
      <c r="B391" s="125"/>
      <c r="C391" s="126"/>
      <c r="D391" s="128"/>
      <c r="E391" s="126"/>
      <c r="F391" s="121"/>
      <c r="G391" s="121"/>
      <c r="H391" s="121"/>
      <c r="I391" s="117"/>
      <c r="J391" s="117"/>
      <c r="K391" s="117"/>
      <c r="L391" s="122"/>
      <c r="M391" s="116"/>
      <c r="N391" s="115"/>
      <c r="O391" s="116"/>
      <c r="P391" s="116"/>
      <c r="Q391" s="117"/>
      <c r="R391" s="117"/>
      <c r="S391" s="117"/>
      <c r="T391" s="117"/>
      <c r="U391" s="143"/>
      <c r="V391" s="116"/>
      <c r="W391" s="144"/>
      <c r="X391" s="144"/>
      <c r="Y391" s="116"/>
      <c r="Z391" s="116"/>
      <c r="AA391" s="116"/>
      <c r="AB391" s="116"/>
      <c r="AC391" s="116"/>
      <c r="AD391" s="116"/>
      <c r="AE391" s="116"/>
      <c r="AF391" s="116"/>
      <c r="AG391" s="119"/>
      <c r="AH391" s="116"/>
    </row>
    <row r="392" spans="1:34" ht="13.2">
      <c r="A392" s="103"/>
      <c r="B392" s="125"/>
      <c r="C392" s="126"/>
      <c r="D392" s="128"/>
      <c r="E392" s="126"/>
      <c r="F392" s="121"/>
      <c r="G392" s="121"/>
      <c r="H392" s="121"/>
      <c r="I392" s="117"/>
      <c r="J392" s="117"/>
      <c r="K392" s="117"/>
      <c r="L392" s="122"/>
      <c r="M392" s="116"/>
      <c r="N392" s="115"/>
      <c r="O392" s="116"/>
      <c r="P392" s="116"/>
      <c r="Q392" s="117"/>
      <c r="R392" s="117"/>
      <c r="S392" s="117"/>
      <c r="T392" s="117"/>
      <c r="U392" s="143"/>
      <c r="V392" s="133"/>
      <c r="W392" s="144"/>
      <c r="X392" s="144"/>
      <c r="Y392" s="116"/>
      <c r="Z392" s="116"/>
      <c r="AA392" s="116"/>
      <c r="AB392" s="116"/>
      <c r="AC392" s="116"/>
      <c r="AD392" s="116"/>
      <c r="AE392" s="116"/>
      <c r="AF392" s="116"/>
      <c r="AG392" s="119"/>
      <c r="AH392" s="116"/>
    </row>
    <row r="393" spans="1:34" ht="13.2">
      <c r="A393" s="103"/>
      <c r="B393" s="125"/>
      <c r="C393" s="126"/>
      <c r="D393" s="128"/>
      <c r="E393" s="126"/>
      <c r="F393" s="121"/>
      <c r="G393" s="121"/>
      <c r="H393" s="121"/>
      <c r="I393" s="117"/>
      <c r="J393" s="117"/>
      <c r="K393" s="117"/>
      <c r="L393" s="122"/>
      <c r="M393" s="116"/>
      <c r="N393" s="115"/>
      <c r="O393" s="116"/>
      <c r="P393" s="116"/>
      <c r="Q393" s="117"/>
      <c r="R393" s="117"/>
      <c r="S393" s="117"/>
      <c r="T393" s="117"/>
      <c r="U393" s="143"/>
      <c r="V393" s="116"/>
      <c r="W393" s="144"/>
      <c r="X393" s="144"/>
      <c r="Y393" s="116"/>
      <c r="Z393" s="116"/>
      <c r="AA393" s="116"/>
      <c r="AB393" s="116"/>
      <c r="AC393" s="116"/>
      <c r="AD393" s="116"/>
      <c r="AE393" s="116"/>
      <c r="AF393" s="116"/>
      <c r="AG393" s="119"/>
      <c r="AH393" s="116"/>
    </row>
    <row r="394" spans="1:34" ht="13.2">
      <c r="A394" s="103"/>
      <c r="B394" s="125"/>
      <c r="C394" s="126"/>
      <c r="D394" s="128"/>
      <c r="E394" s="126"/>
      <c r="F394" s="121"/>
      <c r="G394" s="121"/>
      <c r="H394" s="121"/>
      <c r="I394" s="117"/>
      <c r="J394" s="117"/>
      <c r="K394" s="117"/>
      <c r="L394" s="122"/>
      <c r="M394" s="116"/>
      <c r="N394" s="115"/>
      <c r="O394" s="116"/>
      <c r="P394" s="116"/>
      <c r="Q394" s="117"/>
      <c r="R394" s="117"/>
      <c r="S394" s="117"/>
      <c r="T394" s="117"/>
      <c r="U394" s="126"/>
      <c r="V394" s="116"/>
      <c r="W394" s="144"/>
      <c r="X394" s="144"/>
      <c r="Y394" s="116"/>
      <c r="Z394" s="116"/>
      <c r="AA394" s="116"/>
      <c r="AB394" s="116"/>
      <c r="AC394" s="116"/>
      <c r="AD394" s="116"/>
      <c r="AE394" s="116"/>
      <c r="AF394" s="116"/>
      <c r="AG394" s="119"/>
      <c r="AH394" s="116"/>
    </row>
    <row r="395" spans="1:34" ht="13.2">
      <c r="A395" s="103"/>
      <c r="B395" s="125"/>
      <c r="C395" s="126"/>
      <c r="D395" s="128"/>
      <c r="E395" s="126"/>
      <c r="F395" s="121"/>
      <c r="G395" s="121"/>
      <c r="H395" s="121"/>
      <c r="I395" s="117"/>
      <c r="J395" s="117"/>
      <c r="K395" s="117"/>
      <c r="L395" s="122"/>
      <c r="M395" s="116"/>
      <c r="N395" s="115"/>
      <c r="O395" s="116"/>
      <c r="P395" s="116"/>
      <c r="Q395" s="117"/>
      <c r="R395" s="117"/>
      <c r="S395" s="117"/>
      <c r="T395" s="117"/>
      <c r="U395" s="143"/>
      <c r="V395" s="116"/>
      <c r="W395" s="144"/>
      <c r="X395" s="144"/>
      <c r="Y395" s="116"/>
      <c r="Z395" s="116"/>
      <c r="AA395" s="116"/>
      <c r="AB395" s="116"/>
      <c r="AC395" s="116"/>
      <c r="AD395" s="116"/>
      <c r="AE395" s="116"/>
      <c r="AF395" s="116"/>
      <c r="AG395" s="119"/>
      <c r="AH395" s="116"/>
    </row>
    <row r="396" spans="1:34" ht="13.2">
      <c r="A396" s="103"/>
      <c r="B396" s="125"/>
      <c r="C396" s="126"/>
      <c r="D396" s="128"/>
      <c r="E396" s="126"/>
      <c r="F396" s="121"/>
      <c r="G396" s="121"/>
      <c r="H396" s="121"/>
      <c r="I396" s="117"/>
      <c r="J396" s="117"/>
      <c r="K396" s="117"/>
      <c r="L396" s="122"/>
      <c r="M396" s="116"/>
      <c r="N396" s="115"/>
      <c r="O396" s="116"/>
      <c r="P396" s="116"/>
      <c r="Q396" s="117"/>
      <c r="R396" s="117"/>
      <c r="S396" s="117"/>
      <c r="T396" s="117"/>
      <c r="U396" s="143"/>
      <c r="V396" s="133"/>
      <c r="W396" s="144"/>
      <c r="X396" s="144"/>
      <c r="Y396" s="116"/>
      <c r="Z396" s="116"/>
      <c r="AA396" s="116"/>
      <c r="AB396" s="116"/>
      <c r="AC396" s="116"/>
      <c r="AD396" s="116"/>
      <c r="AE396" s="116"/>
      <c r="AF396" s="116"/>
      <c r="AG396" s="119"/>
      <c r="AH396" s="116"/>
    </row>
    <row r="397" spans="1:34" ht="13.2">
      <c r="A397" s="103"/>
      <c r="B397" s="125"/>
      <c r="C397" s="126"/>
      <c r="D397" s="128"/>
      <c r="E397" s="126"/>
      <c r="F397" s="121"/>
      <c r="G397" s="121"/>
      <c r="H397" s="121"/>
      <c r="I397" s="117"/>
      <c r="J397" s="117"/>
      <c r="K397" s="117"/>
      <c r="L397" s="122"/>
      <c r="M397" s="116"/>
      <c r="N397" s="115"/>
      <c r="O397" s="116"/>
      <c r="P397" s="116"/>
      <c r="Q397" s="117"/>
      <c r="R397" s="117"/>
      <c r="S397" s="117"/>
      <c r="T397" s="117"/>
      <c r="U397" s="143"/>
      <c r="V397" s="116"/>
      <c r="W397" s="144"/>
      <c r="X397" s="144"/>
      <c r="Y397" s="116"/>
      <c r="Z397" s="116"/>
      <c r="AA397" s="116"/>
      <c r="AB397" s="116"/>
      <c r="AC397" s="116"/>
      <c r="AD397" s="116"/>
      <c r="AE397" s="116"/>
      <c r="AF397" s="116"/>
      <c r="AG397" s="119"/>
      <c r="AH397" s="116"/>
    </row>
    <row r="398" spans="1:34" ht="13.2">
      <c r="A398" s="103"/>
      <c r="B398" s="125"/>
      <c r="C398" s="126"/>
      <c r="D398" s="128"/>
      <c r="E398" s="126"/>
      <c r="F398" s="121"/>
      <c r="G398" s="121"/>
      <c r="H398" s="121"/>
      <c r="I398" s="117"/>
      <c r="J398" s="117"/>
      <c r="K398" s="117"/>
      <c r="L398" s="122"/>
      <c r="M398" s="116"/>
      <c r="N398" s="115"/>
      <c r="O398" s="116"/>
      <c r="P398" s="116"/>
      <c r="Q398" s="117"/>
      <c r="R398" s="117"/>
      <c r="S398" s="117"/>
      <c r="T398" s="117"/>
      <c r="U398" s="126"/>
      <c r="V398" s="116"/>
      <c r="W398" s="144"/>
      <c r="X398" s="144"/>
      <c r="Y398" s="116"/>
      <c r="Z398" s="116"/>
      <c r="AA398" s="116"/>
      <c r="AB398" s="116"/>
      <c r="AC398" s="116"/>
      <c r="AD398" s="116"/>
      <c r="AE398" s="116"/>
      <c r="AF398" s="116"/>
      <c r="AG398" s="119"/>
      <c r="AH398" s="116"/>
    </row>
    <row r="399" spans="1:34" ht="13.2">
      <c r="A399" s="103"/>
      <c r="B399" s="125"/>
      <c r="C399" s="126"/>
      <c r="D399" s="128"/>
      <c r="E399" s="126"/>
      <c r="F399" s="121"/>
      <c r="G399" s="121"/>
      <c r="H399" s="121"/>
      <c r="I399" s="117"/>
      <c r="J399" s="117"/>
      <c r="K399" s="117"/>
      <c r="L399" s="122"/>
      <c r="M399" s="116"/>
      <c r="N399" s="115"/>
      <c r="O399" s="116"/>
      <c r="P399" s="116"/>
      <c r="Q399" s="117"/>
      <c r="R399" s="117"/>
      <c r="S399" s="117"/>
      <c r="T399" s="117"/>
      <c r="U399" s="126"/>
      <c r="V399" s="116"/>
      <c r="W399" s="144"/>
      <c r="X399" s="144"/>
      <c r="Y399" s="116"/>
      <c r="Z399" s="116"/>
      <c r="AA399" s="116"/>
      <c r="AB399" s="116"/>
      <c r="AC399" s="116"/>
      <c r="AD399" s="116"/>
      <c r="AE399" s="116"/>
      <c r="AF399" s="116"/>
      <c r="AG399" s="119"/>
      <c r="AH399" s="116"/>
    </row>
    <row r="400" spans="1:34" ht="13.2">
      <c r="A400" s="103"/>
      <c r="B400" s="125"/>
      <c r="C400" s="126"/>
      <c r="D400" s="128"/>
      <c r="E400" s="126"/>
      <c r="F400" s="121"/>
      <c r="G400" s="121"/>
      <c r="H400" s="121"/>
      <c r="I400" s="117"/>
      <c r="J400" s="117"/>
      <c r="K400" s="117"/>
      <c r="L400" s="122"/>
      <c r="M400" s="116"/>
      <c r="N400" s="115"/>
      <c r="O400" s="116"/>
      <c r="P400" s="116"/>
      <c r="Q400" s="117"/>
      <c r="R400" s="117"/>
      <c r="S400" s="117"/>
      <c r="T400" s="117"/>
      <c r="U400" s="143"/>
      <c r="V400" s="133"/>
      <c r="W400" s="144"/>
      <c r="X400" s="144"/>
      <c r="Y400" s="116"/>
      <c r="Z400" s="116"/>
      <c r="AA400" s="116"/>
      <c r="AB400" s="116"/>
      <c r="AC400" s="116"/>
      <c r="AD400" s="116"/>
      <c r="AE400" s="116"/>
      <c r="AF400" s="116"/>
      <c r="AG400" s="119"/>
      <c r="AH400" s="116"/>
    </row>
    <row r="401" spans="1:34" ht="13.2">
      <c r="A401" s="103"/>
      <c r="B401" s="125"/>
      <c r="C401" s="126"/>
      <c r="D401" s="128"/>
      <c r="E401" s="126"/>
      <c r="F401" s="121"/>
      <c r="G401" s="121"/>
      <c r="H401" s="121"/>
      <c r="I401" s="117"/>
      <c r="J401" s="117"/>
      <c r="K401" s="117"/>
      <c r="L401" s="122"/>
      <c r="M401" s="116"/>
      <c r="N401" s="115"/>
      <c r="O401" s="116"/>
      <c r="P401" s="116"/>
      <c r="Q401" s="117"/>
      <c r="R401" s="117"/>
      <c r="S401" s="117"/>
      <c r="T401" s="117"/>
      <c r="U401" s="143"/>
      <c r="V401" s="133"/>
      <c r="W401" s="144"/>
      <c r="X401" s="144"/>
      <c r="Y401" s="116"/>
      <c r="Z401" s="116"/>
      <c r="AA401" s="116"/>
      <c r="AB401" s="116"/>
      <c r="AC401" s="116"/>
      <c r="AD401" s="116"/>
      <c r="AE401" s="116"/>
      <c r="AF401" s="116"/>
      <c r="AG401" s="119"/>
      <c r="AH401" s="116"/>
    </row>
    <row r="402" spans="1:34" ht="13.2">
      <c r="A402" s="103"/>
      <c r="B402" s="125"/>
      <c r="C402" s="126"/>
      <c r="D402" s="128"/>
      <c r="E402" s="126"/>
      <c r="F402" s="121"/>
      <c r="G402" s="121"/>
      <c r="H402" s="121"/>
      <c r="I402" s="117"/>
      <c r="J402" s="117"/>
      <c r="K402" s="117"/>
      <c r="L402" s="122"/>
      <c r="M402" s="116"/>
      <c r="N402" s="115"/>
      <c r="O402" s="116"/>
      <c r="P402" s="116"/>
      <c r="Q402" s="117"/>
      <c r="R402" s="117"/>
      <c r="S402" s="117"/>
      <c r="T402" s="117"/>
      <c r="U402" s="143"/>
      <c r="V402" s="116"/>
      <c r="W402" s="144"/>
      <c r="X402" s="144"/>
      <c r="Y402" s="116"/>
      <c r="Z402" s="116"/>
      <c r="AA402" s="116"/>
      <c r="AB402" s="116"/>
      <c r="AC402" s="116"/>
      <c r="AD402" s="116"/>
      <c r="AE402" s="116"/>
      <c r="AF402" s="116"/>
      <c r="AG402" s="119"/>
      <c r="AH402" s="116"/>
    </row>
    <row r="403" spans="1:34" ht="13.2">
      <c r="A403" s="103"/>
      <c r="B403" s="125"/>
      <c r="C403" s="126"/>
      <c r="D403" s="128"/>
      <c r="E403" s="126"/>
      <c r="F403" s="121"/>
      <c r="G403" s="121"/>
      <c r="H403" s="121"/>
      <c r="I403" s="117"/>
      <c r="J403" s="117"/>
      <c r="K403" s="117"/>
      <c r="L403" s="122"/>
      <c r="M403" s="116"/>
      <c r="N403" s="115"/>
      <c r="O403" s="116"/>
      <c r="P403" s="116"/>
      <c r="Q403" s="117"/>
      <c r="R403" s="117"/>
      <c r="S403" s="117"/>
      <c r="T403" s="117"/>
      <c r="U403" s="126"/>
      <c r="V403" s="116"/>
      <c r="W403" s="144"/>
      <c r="X403" s="144"/>
      <c r="Y403" s="116"/>
      <c r="Z403" s="116"/>
      <c r="AA403" s="116"/>
      <c r="AB403" s="116"/>
      <c r="AC403" s="116"/>
      <c r="AD403" s="116"/>
      <c r="AE403" s="116"/>
      <c r="AF403" s="116"/>
      <c r="AG403" s="119"/>
      <c r="AH403" s="116"/>
    </row>
    <row r="404" spans="1:34" ht="13.2">
      <c r="A404" s="103"/>
      <c r="B404" s="125"/>
      <c r="C404" s="126"/>
      <c r="D404" s="128"/>
      <c r="E404" s="126"/>
      <c r="F404" s="121"/>
      <c r="G404" s="121"/>
      <c r="H404" s="121"/>
      <c r="I404" s="117"/>
      <c r="J404" s="117"/>
      <c r="K404" s="117"/>
      <c r="L404" s="122"/>
      <c r="M404" s="116"/>
      <c r="N404" s="115"/>
      <c r="O404" s="116"/>
      <c r="P404" s="116"/>
      <c r="Q404" s="117"/>
      <c r="R404" s="117"/>
      <c r="S404" s="117"/>
      <c r="T404" s="117"/>
      <c r="U404" s="126"/>
      <c r="V404" s="116"/>
      <c r="W404" s="144"/>
      <c r="X404" s="144"/>
      <c r="Y404" s="116"/>
      <c r="Z404" s="116"/>
      <c r="AA404" s="116"/>
      <c r="AB404" s="116"/>
      <c r="AC404" s="116"/>
      <c r="AD404" s="116"/>
      <c r="AE404" s="116"/>
      <c r="AF404" s="116"/>
      <c r="AG404" s="119"/>
      <c r="AH404" s="116"/>
    </row>
    <row r="405" spans="1:34" ht="13.2">
      <c r="A405" s="103"/>
      <c r="B405" s="125"/>
      <c r="C405" s="126"/>
      <c r="D405" s="128"/>
      <c r="E405" s="126"/>
      <c r="F405" s="121"/>
      <c r="G405" s="121"/>
      <c r="H405" s="121"/>
      <c r="I405" s="117"/>
      <c r="J405" s="117"/>
      <c r="K405" s="117"/>
      <c r="L405" s="122"/>
      <c r="M405" s="116"/>
      <c r="N405" s="115"/>
      <c r="O405" s="116"/>
      <c r="P405" s="116"/>
      <c r="Q405" s="117"/>
      <c r="R405" s="117"/>
      <c r="S405" s="117"/>
      <c r="T405" s="117"/>
      <c r="U405" s="126"/>
      <c r="V405" s="116"/>
      <c r="W405" s="144"/>
      <c r="X405" s="144"/>
      <c r="Y405" s="116"/>
      <c r="Z405" s="116"/>
      <c r="AA405" s="116"/>
      <c r="AB405" s="116"/>
      <c r="AC405" s="116"/>
      <c r="AD405" s="116"/>
      <c r="AE405" s="116"/>
      <c r="AF405" s="116"/>
      <c r="AG405" s="119"/>
      <c r="AH405" s="116"/>
    </row>
    <row r="406" spans="1:34" ht="13.8" thickBot="1">
      <c r="A406" s="103"/>
      <c r="B406" s="125"/>
      <c r="C406" s="126"/>
      <c r="D406" s="128"/>
      <c r="E406" s="126"/>
      <c r="F406" s="121"/>
      <c r="G406" s="121"/>
      <c r="H406" s="121"/>
      <c r="I406" s="117"/>
      <c r="J406" s="117"/>
      <c r="K406" s="117"/>
      <c r="L406" s="122"/>
      <c r="M406" s="116"/>
      <c r="N406" s="115"/>
      <c r="O406" s="116"/>
      <c r="P406" s="116"/>
      <c r="Q406" s="117"/>
      <c r="R406" s="117"/>
      <c r="S406" s="117"/>
      <c r="T406" s="117"/>
      <c r="U406" s="143"/>
      <c r="V406" s="116"/>
      <c r="W406" s="144"/>
      <c r="X406" s="144"/>
      <c r="Y406" s="116"/>
      <c r="Z406" s="116"/>
      <c r="AA406" s="116"/>
      <c r="AB406" s="116"/>
      <c r="AC406" s="116"/>
      <c r="AD406" s="116"/>
      <c r="AE406" s="116"/>
      <c r="AF406" s="116"/>
      <c r="AG406" s="119"/>
      <c r="AH406" s="116"/>
    </row>
    <row r="407" spans="1:34" ht="13.2">
      <c r="A407" s="103"/>
      <c r="B407" s="125"/>
      <c r="C407" s="126"/>
      <c r="D407" s="128"/>
      <c r="E407" s="126"/>
      <c r="F407" s="121"/>
      <c r="G407" s="121"/>
      <c r="H407" s="121"/>
      <c r="I407" s="117"/>
      <c r="J407" s="117"/>
      <c r="K407" s="117"/>
      <c r="L407" s="122"/>
      <c r="M407" s="116"/>
      <c r="N407" s="115"/>
      <c r="O407" s="116"/>
      <c r="P407" s="116"/>
      <c r="Q407" s="117"/>
      <c r="R407" s="117"/>
      <c r="S407" s="117"/>
      <c r="T407" s="117"/>
      <c r="U407" s="143"/>
      <c r="V407" s="141"/>
      <c r="W407" s="144"/>
      <c r="X407" s="144"/>
      <c r="Y407" s="116"/>
      <c r="Z407" s="116"/>
      <c r="AA407" s="116"/>
      <c r="AB407" s="116"/>
      <c r="AC407" s="116"/>
      <c r="AD407" s="116"/>
      <c r="AE407" s="116"/>
      <c r="AF407" s="116"/>
      <c r="AG407" s="119"/>
      <c r="AH407" s="116"/>
    </row>
    <row r="408" spans="1:34" ht="13.2">
      <c r="A408" s="103"/>
      <c r="B408" s="125"/>
      <c r="C408" s="126"/>
      <c r="D408" s="128"/>
      <c r="E408" s="126"/>
      <c r="F408" s="121"/>
      <c r="G408" s="121"/>
      <c r="H408" s="121"/>
      <c r="I408" s="117"/>
      <c r="J408" s="117"/>
      <c r="K408" s="117"/>
      <c r="L408" s="122"/>
      <c r="M408" s="116"/>
      <c r="N408" s="115"/>
      <c r="O408" s="116"/>
      <c r="P408" s="116"/>
      <c r="Q408" s="117"/>
      <c r="R408" s="117"/>
      <c r="S408" s="117"/>
      <c r="T408" s="117"/>
      <c r="U408" s="143"/>
      <c r="V408" s="116"/>
      <c r="W408" s="144"/>
      <c r="X408" s="144"/>
      <c r="Y408" s="116"/>
      <c r="Z408" s="116"/>
      <c r="AA408" s="116"/>
      <c r="AB408" s="116"/>
      <c r="AC408" s="116"/>
      <c r="AD408" s="116"/>
      <c r="AE408" s="116"/>
      <c r="AF408" s="116"/>
      <c r="AG408" s="119"/>
      <c r="AH408" s="116"/>
    </row>
    <row r="409" spans="1:34" ht="13.2">
      <c r="A409" s="103"/>
      <c r="B409" s="125"/>
      <c r="C409" s="126"/>
      <c r="D409" s="128"/>
      <c r="E409" s="126"/>
      <c r="F409" s="121"/>
      <c r="G409" s="121"/>
      <c r="H409" s="121"/>
      <c r="I409" s="117"/>
      <c r="J409" s="117"/>
      <c r="K409" s="117"/>
      <c r="L409" s="122"/>
      <c r="M409" s="116"/>
      <c r="N409" s="115"/>
      <c r="O409" s="116"/>
      <c r="P409" s="116"/>
      <c r="Q409" s="117"/>
      <c r="R409" s="117"/>
      <c r="S409" s="117"/>
      <c r="T409" s="117"/>
      <c r="U409" s="143"/>
      <c r="V409" s="116"/>
      <c r="W409" s="144"/>
      <c r="X409" s="144"/>
      <c r="Y409" s="116"/>
      <c r="Z409" s="116"/>
      <c r="AA409" s="116"/>
      <c r="AB409" s="116"/>
      <c r="AC409" s="116"/>
      <c r="AD409" s="116"/>
      <c r="AE409" s="116"/>
      <c r="AF409" s="116"/>
      <c r="AG409" s="119"/>
      <c r="AH409" s="116"/>
    </row>
    <row r="410" spans="1:34" ht="13.2">
      <c r="A410" s="103"/>
      <c r="B410" s="125"/>
      <c r="C410" s="126"/>
      <c r="D410" s="128"/>
      <c r="E410" s="126"/>
      <c r="F410" s="121"/>
      <c r="G410" s="121"/>
      <c r="H410" s="121"/>
      <c r="I410" s="117"/>
      <c r="J410" s="117"/>
      <c r="K410" s="117"/>
      <c r="L410" s="122"/>
      <c r="M410" s="116"/>
      <c r="N410" s="115"/>
      <c r="O410" s="116"/>
      <c r="P410" s="116"/>
      <c r="Q410" s="117"/>
      <c r="R410" s="117"/>
      <c r="S410" s="117"/>
      <c r="T410" s="117"/>
      <c r="U410" s="143"/>
      <c r="V410" s="133"/>
      <c r="W410" s="144"/>
      <c r="X410" s="144"/>
      <c r="Y410" s="116"/>
      <c r="Z410" s="116"/>
      <c r="AA410" s="116"/>
      <c r="AB410" s="116"/>
      <c r="AC410" s="116"/>
      <c r="AD410" s="116"/>
      <c r="AE410" s="116"/>
      <c r="AF410" s="116"/>
      <c r="AG410" s="119"/>
      <c r="AH410" s="116"/>
    </row>
    <row r="411" spans="1:34" ht="13.2">
      <c r="A411" s="103"/>
      <c r="B411" s="125"/>
      <c r="C411" s="126"/>
      <c r="D411" s="128"/>
      <c r="E411" s="126"/>
      <c r="F411" s="121"/>
      <c r="G411" s="121"/>
      <c r="H411" s="121"/>
      <c r="I411" s="117"/>
      <c r="J411" s="117"/>
      <c r="K411" s="117"/>
      <c r="L411" s="122"/>
      <c r="M411" s="116"/>
      <c r="N411" s="115"/>
      <c r="O411" s="116"/>
      <c r="P411" s="116"/>
      <c r="Q411" s="117"/>
      <c r="R411" s="117"/>
      <c r="S411" s="117"/>
      <c r="T411" s="117"/>
      <c r="U411" s="126"/>
      <c r="V411" s="133"/>
      <c r="W411" s="144"/>
      <c r="X411" s="144"/>
      <c r="Y411" s="116"/>
      <c r="Z411" s="116"/>
      <c r="AA411" s="116"/>
      <c r="AB411" s="116"/>
      <c r="AC411" s="116"/>
      <c r="AD411" s="116"/>
      <c r="AE411" s="116"/>
      <c r="AF411" s="116"/>
      <c r="AG411" s="119"/>
      <c r="AH411" s="116"/>
    </row>
    <row r="412" spans="1:34" ht="13.2">
      <c r="A412" s="103"/>
      <c r="B412" s="125"/>
      <c r="C412" s="126"/>
      <c r="D412" s="128"/>
      <c r="E412" s="126"/>
      <c r="F412" s="121"/>
      <c r="G412" s="121"/>
      <c r="H412" s="121"/>
      <c r="I412" s="117"/>
      <c r="J412" s="117"/>
      <c r="K412" s="117"/>
      <c r="L412" s="122"/>
      <c r="M412" s="116"/>
      <c r="N412" s="115"/>
      <c r="O412" s="116"/>
      <c r="P412" s="116"/>
      <c r="Q412" s="117"/>
      <c r="R412" s="117"/>
      <c r="S412" s="117"/>
      <c r="T412" s="117"/>
      <c r="U412" s="143"/>
      <c r="V412" s="133"/>
      <c r="W412" s="144"/>
      <c r="X412" s="144"/>
      <c r="Y412" s="116"/>
      <c r="Z412" s="116"/>
      <c r="AA412" s="116"/>
      <c r="AB412" s="116"/>
      <c r="AC412" s="116"/>
      <c r="AD412" s="116"/>
      <c r="AE412" s="116"/>
      <c r="AF412" s="116"/>
      <c r="AG412" s="119"/>
      <c r="AH412" s="116"/>
    </row>
    <row r="413" spans="1:34" ht="13.2">
      <c r="A413" s="103"/>
      <c r="B413" s="125"/>
      <c r="C413" s="126"/>
      <c r="D413" s="128"/>
      <c r="E413" s="126"/>
      <c r="F413" s="121"/>
      <c r="G413" s="121"/>
      <c r="H413" s="121"/>
      <c r="I413" s="117"/>
      <c r="J413" s="117"/>
      <c r="K413" s="117"/>
      <c r="L413" s="122"/>
      <c r="M413" s="116"/>
      <c r="N413" s="115"/>
      <c r="O413" s="116"/>
      <c r="P413" s="116"/>
      <c r="Q413" s="117"/>
      <c r="R413" s="117"/>
      <c r="S413" s="117"/>
      <c r="T413" s="117"/>
      <c r="U413" s="126"/>
      <c r="V413" s="133"/>
      <c r="W413" s="144"/>
      <c r="X413" s="144"/>
      <c r="Y413" s="116"/>
      <c r="Z413" s="116"/>
      <c r="AA413" s="116"/>
      <c r="AB413" s="116"/>
      <c r="AC413" s="116"/>
      <c r="AD413" s="116"/>
      <c r="AE413" s="116"/>
      <c r="AF413" s="116"/>
      <c r="AG413" s="119"/>
      <c r="AH413" s="116"/>
    </row>
    <row r="414" spans="1:34" ht="13.2">
      <c r="A414" s="103"/>
      <c r="B414" s="125"/>
      <c r="C414" s="126"/>
      <c r="D414" s="128"/>
      <c r="E414" s="126"/>
      <c r="F414" s="121"/>
      <c r="G414" s="121"/>
      <c r="H414" s="121"/>
      <c r="I414" s="117"/>
      <c r="J414" s="117"/>
      <c r="K414" s="117"/>
      <c r="L414" s="122"/>
      <c r="M414" s="116"/>
      <c r="N414" s="115"/>
      <c r="O414" s="116"/>
      <c r="P414" s="116"/>
      <c r="Q414" s="117"/>
      <c r="R414" s="117"/>
      <c r="S414" s="117"/>
      <c r="T414" s="117"/>
      <c r="U414" s="126"/>
      <c r="V414" s="133"/>
      <c r="W414" s="144"/>
      <c r="X414" s="144"/>
      <c r="Y414" s="116"/>
      <c r="Z414" s="116"/>
      <c r="AA414" s="116"/>
      <c r="AB414" s="116"/>
      <c r="AC414" s="116"/>
      <c r="AD414" s="116"/>
      <c r="AE414" s="116"/>
      <c r="AF414" s="116"/>
      <c r="AG414" s="119"/>
      <c r="AH414" s="116"/>
    </row>
    <row r="415" spans="1:34" ht="13.2">
      <c r="A415" s="103"/>
      <c r="B415" s="125"/>
      <c r="C415" s="126"/>
      <c r="D415" s="128"/>
      <c r="E415" s="126"/>
      <c r="F415" s="121"/>
      <c r="G415" s="121"/>
      <c r="H415" s="121"/>
      <c r="I415" s="117"/>
      <c r="J415" s="117"/>
      <c r="K415" s="117"/>
      <c r="L415" s="122"/>
      <c r="M415" s="116"/>
      <c r="N415" s="115"/>
      <c r="O415" s="116"/>
      <c r="P415" s="116"/>
      <c r="Q415" s="117"/>
      <c r="R415" s="117"/>
      <c r="S415" s="117"/>
      <c r="T415" s="117"/>
      <c r="U415" s="143"/>
      <c r="V415" s="116"/>
      <c r="W415" s="144"/>
      <c r="X415" s="144"/>
      <c r="Y415" s="116"/>
      <c r="Z415" s="116"/>
      <c r="AA415" s="116"/>
      <c r="AB415" s="116"/>
      <c r="AC415" s="116"/>
      <c r="AD415" s="116"/>
      <c r="AE415" s="116"/>
      <c r="AF415" s="116"/>
      <c r="AG415" s="119"/>
      <c r="AH415" s="116"/>
    </row>
    <row r="416" spans="1:34" ht="13.2">
      <c r="A416" s="103"/>
      <c r="B416" s="125"/>
      <c r="C416" s="126"/>
      <c r="D416" s="128"/>
      <c r="E416" s="126"/>
      <c r="F416" s="121"/>
      <c r="G416" s="121"/>
      <c r="H416" s="121"/>
      <c r="I416" s="117"/>
      <c r="J416" s="117"/>
      <c r="K416" s="117"/>
      <c r="L416" s="122"/>
      <c r="M416" s="116"/>
      <c r="N416" s="115"/>
      <c r="O416" s="116"/>
      <c r="P416" s="116"/>
      <c r="Q416" s="117"/>
      <c r="R416" s="117"/>
      <c r="S416" s="117"/>
      <c r="T416" s="117"/>
      <c r="U416" s="143"/>
      <c r="V416" s="133"/>
      <c r="W416" s="144"/>
      <c r="X416" s="144"/>
      <c r="Y416" s="116"/>
      <c r="Z416" s="116"/>
      <c r="AA416" s="116"/>
      <c r="AB416" s="116"/>
      <c r="AC416" s="116"/>
      <c r="AD416" s="116"/>
      <c r="AE416" s="116"/>
      <c r="AF416" s="116"/>
      <c r="AG416" s="119"/>
      <c r="AH416" s="116"/>
    </row>
    <row r="417" spans="1:34" ht="13.2">
      <c r="A417" s="103"/>
      <c r="B417" s="125"/>
      <c r="C417" s="126"/>
      <c r="D417" s="128"/>
      <c r="E417" s="126"/>
      <c r="F417" s="121"/>
      <c r="G417" s="121"/>
      <c r="H417" s="121"/>
      <c r="I417" s="117"/>
      <c r="J417" s="117"/>
      <c r="K417" s="117"/>
      <c r="L417" s="122"/>
      <c r="M417" s="116"/>
      <c r="N417" s="115"/>
      <c r="O417" s="116"/>
      <c r="P417" s="116"/>
      <c r="Q417" s="117"/>
      <c r="R417" s="117"/>
      <c r="S417" s="117"/>
      <c r="T417" s="117"/>
      <c r="U417" s="143"/>
      <c r="V417" s="133"/>
      <c r="W417" s="144"/>
      <c r="X417" s="144"/>
      <c r="Y417" s="116"/>
      <c r="Z417" s="116"/>
      <c r="AA417" s="116"/>
      <c r="AB417" s="116"/>
      <c r="AC417" s="116"/>
      <c r="AD417" s="116"/>
      <c r="AE417" s="116"/>
      <c r="AF417" s="116"/>
      <c r="AG417" s="119"/>
      <c r="AH417" s="116"/>
    </row>
    <row r="418" spans="1:34" ht="13.2">
      <c r="A418" s="103"/>
      <c r="B418" s="125"/>
      <c r="C418" s="126"/>
      <c r="D418" s="128"/>
      <c r="E418" s="126"/>
      <c r="F418" s="121"/>
      <c r="G418" s="121"/>
      <c r="H418" s="121"/>
      <c r="I418" s="117"/>
      <c r="J418" s="117"/>
      <c r="K418" s="117"/>
      <c r="L418" s="122"/>
      <c r="M418" s="116"/>
      <c r="N418" s="115"/>
      <c r="O418" s="116"/>
      <c r="P418" s="116"/>
      <c r="Q418" s="117"/>
      <c r="R418" s="117"/>
      <c r="S418" s="117"/>
      <c r="T418" s="117"/>
      <c r="U418" s="143"/>
      <c r="V418" s="116"/>
      <c r="W418" s="144"/>
      <c r="X418" s="144"/>
      <c r="Y418" s="116"/>
      <c r="Z418" s="116"/>
      <c r="AA418" s="116"/>
      <c r="AB418" s="116"/>
      <c r="AC418" s="116"/>
      <c r="AD418" s="116"/>
      <c r="AE418" s="116"/>
      <c r="AF418" s="116"/>
      <c r="AG418" s="119"/>
      <c r="AH418" s="116"/>
    </row>
    <row r="419" spans="1:34" ht="13.2">
      <c r="A419" s="103"/>
      <c r="B419" s="125"/>
      <c r="C419" s="126"/>
      <c r="D419" s="128"/>
      <c r="E419" s="126"/>
      <c r="F419" s="121"/>
      <c r="G419" s="121"/>
      <c r="H419" s="121"/>
      <c r="I419" s="117"/>
      <c r="J419" s="117"/>
      <c r="K419" s="117"/>
      <c r="L419" s="122"/>
      <c r="M419" s="116"/>
      <c r="N419" s="115"/>
      <c r="O419" s="116"/>
      <c r="P419" s="116"/>
      <c r="Q419" s="117"/>
      <c r="R419" s="117"/>
      <c r="S419" s="117"/>
      <c r="T419" s="117"/>
      <c r="U419" s="126"/>
      <c r="V419" s="116"/>
      <c r="W419" s="144"/>
      <c r="X419" s="144"/>
      <c r="Y419" s="116"/>
      <c r="Z419" s="116"/>
      <c r="AA419" s="116"/>
      <c r="AB419" s="116"/>
      <c r="AC419" s="116"/>
      <c r="AD419" s="116"/>
      <c r="AE419" s="116"/>
      <c r="AF419" s="116"/>
      <c r="AG419" s="119"/>
      <c r="AH419" s="116"/>
    </row>
    <row r="420" spans="1:34" ht="13.2">
      <c r="A420" s="103"/>
      <c r="B420" s="125"/>
      <c r="C420" s="126"/>
      <c r="D420" s="128"/>
      <c r="E420" s="126"/>
      <c r="F420" s="121"/>
      <c r="G420" s="121"/>
      <c r="H420" s="121"/>
      <c r="I420" s="117"/>
      <c r="J420" s="117"/>
      <c r="K420" s="117"/>
      <c r="L420" s="122"/>
      <c r="M420" s="116"/>
      <c r="N420" s="115"/>
      <c r="O420" s="116"/>
      <c r="P420" s="116"/>
      <c r="Q420" s="117"/>
      <c r="R420" s="117"/>
      <c r="S420" s="117"/>
      <c r="T420" s="117"/>
      <c r="U420" s="126"/>
      <c r="V420" s="133"/>
      <c r="W420" s="144"/>
      <c r="X420" s="144"/>
      <c r="Y420" s="116"/>
      <c r="Z420" s="116"/>
      <c r="AA420" s="116"/>
      <c r="AB420" s="116"/>
      <c r="AC420" s="116"/>
      <c r="AD420" s="116"/>
      <c r="AE420" s="116"/>
      <c r="AF420" s="116"/>
      <c r="AG420" s="119"/>
      <c r="AH420" s="116"/>
    </row>
    <row r="421" spans="1:34" ht="13.2">
      <c r="A421" s="103"/>
      <c r="B421" s="125"/>
      <c r="C421" s="126"/>
      <c r="D421" s="128"/>
      <c r="E421" s="126"/>
      <c r="F421" s="121"/>
      <c r="G421" s="121"/>
      <c r="H421" s="121"/>
      <c r="I421" s="117"/>
      <c r="J421" s="117"/>
      <c r="K421" s="117"/>
      <c r="L421" s="122"/>
      <c r="M421" s="116"/>
      <c r="N421" s="115"/>
      <c r="O421" s="116"/>
      <c r="P421" s="116"/>
      <c r="Q421" s="117"/>
      <c r="R421" s="117"/>
      <c r="S421" s="117"/>
      <c r="T421" s="117"/>
      <c r="U421" s="143"/>
      <c r="V421" s="133"/>
      <c r="W421" s="144"/>
      <c r="X421" s="144"/>
      <c r="Y421" s="116"/>
      <c r="Z421" s="116"/>
      <c r="AA421" s="116"/>
      <c r="AB421" s="116"/>
      <c r="AC421" s="116"/>
      <c r="AD421" s="116"/>
      <c r="AE421" s="116"/>
      <c r="AF421" s="116"/>
      <c r="AG421" s="119"/>
      <c r="AH421" s="116"/>
    </row>
    <row r="422" spans="1:34" ht="13.2">
      <c r="A422" s="103"/>
      <c r="B422" s="125"/>
      <c r="C422" s="126"/>
      <c r="D422" s="128"/>
      <c r="E422" s="126"/>
      <c r="F422" s="121"/>
      <c r="G422" s="121"/>
      <c r="H422" s="121"/>
      <c r="I422" s="117"/>
      <c r="J422" s="117"/>
      <c r="K422" s="117"/>
      <c r="L422" s="122"/>
      <c r="M422" s="116"/>
      <c r="N422" s="115"/>
      <c r="O422" s="116"/>
      <c r="P422" s="116"/>
      <c r="Q422" s="117"/>
      <c r="R422" s="117"/>
      <c r="S422" s="117"/>
      <c r="T422" s="117"/>
      <c r="U422" s="126"/>
      <c r="V422" s="133"/>
      <c r="W422" s="144"/>
      <c r="X422" s="144"/>
      <c r="Y422" s="116"/>
      <c r="Z422" s="116"/>
      <c r="AA422" s="116"/>
      <c r="AB422" s="116"/>
      <c r="AC422" s="116"/>
      <c r="AD422" s="116"/>
      <c r="AE422" s="116"/>
      <c r="AF422" s="116"/>
      <c r="AG422" s="119"/>
      <c r="AH422" s="116"/>
    </row>
    <row r="423" spans="1:34" ht="13.2">
      <c r="A423" s="103"/>
      <c r="B423" s="125"/>
      <c r="C423" s="126"/>
      <c r="D423" s="128"/>
      <c r="E423" s="126"/>
      <c r="F423" s="121"/>
      <c r="G423" s="121"/>
      <c r="H423" s="121"/>
      <c r="I423" s="117"/>
      <c r="J423" s="117"/>
      <c r="K423" s="117"/>
      <c r="L423" s="122"/>
      <c r="M423" s="116"/>
      <c r="N423" s="115"/>
      <c r="O423" s="116"/>
      <c r="P423" s="116"/>
      <c r="Q423" s="117"/>
      <c r="R423" s="117"/>
      <c r="S423" s="117"/>
      <c r="T423" s="117"/>
      <c r="U423" s="126"/>
      <c r="V423" s="116"/>
      <c r="W423" s="144"/>
      <c r="X423" s="144"/>
      <c r="Y423" s="116"/>
      <c r="Z423" s="116"/>
      <c r="AA423" s="116"/>
      <c r="AB423" s="116"/>
      <c r="AC423" s="116"/>
      <c r="AD423" s="116"/>
      <c r="AE423" s="116"/>
      <c r="AF423" s="116"/>
      <c r="AG423" s="119"/>
      <c r="AH423" s="116"/>
    </row>
    <row r="424" spans="1:34" ht="13.2">
      <c r="A424" s="103"/>
      <c r="B424" s="125"/>
      <c r="C424" s="126"/>
      <c r="D424" s="128"/>
      <c r="E424" s="126"/>
      <c r="F424" s="121"/>
      <c r="G424" s="121"/>
      <c r="H424" s="121"/>
      <c r="I424" s="117"/>
      <c r="J424" s="117"/>
      <c r="K424" s="117"/>
      <c r="L424" s="122"/>
      <c r="M424" s="116"/>
      <c r="N424" s="115"/>
      <c r="O424" s="116"/>
      <c r="P424" s="116"/>
      <c r="Q424" s="117"/>
      <c r="R424" s="117"/>
      <c r="S424" s="117"/>
      <c r="T424" s="117"/>
      <c r="U424" s="143"/>
      <c r="V424" s="116"/>
      <c r="W424" s="144"/>
      <c r="X424" s="144"/>
      <c r="Y424" s="116"/>
      <c r="Z424" s="116"/>
      <c r="AA424" s="116"/>
      <c r="AB424" s="116"/>
      <c r="AC424" s="116"/>
      <c r="AD424" s="116"/>
      <c r="AE424" s="116"/>
      <c r="AF424" s="116"/>
      <c r="AG424" s="119"/>
      <c r="AH424" s="116"/>
    </row>
    <row r="425" spans="1:34" ht="13.2">
      <c r="A425" s="103"/>
      <c r="B425" s="125"/>
      <c r="C425" s="126"/>
      <c r="D425" s="128"/>
      <c r="E425" s="126"/>
      <c r="F425" s="121"/>
      <c r="G425" s="121"/>
      <c r="H425" s="121"/>
      <c r="I425" s="117"/>
      <c r="J425" s="117"/>
      <c r="K425" s="117"/>
      <c r="L425" s="122"/>
      <c r="M425" s="116"/>
      <c r="N425" s="115"/>
      <c r="O425" s="116"/>
      <c r="P425" s="116"/>
      <c r="Q425" s="117"/>
      <c r="R425" s="117"/>
      <c r="S425" s="117"/>
      <c r="T425" s="117"/>
      <c r="U425" s="143"/>
      <c r="V425" s="116"/>
      <c r="W425" s="144"/>
      <c r="X425" s="144"/>
      <c r="Y425" s="116"/>
      <c r="Z425" s="116"/>
      <c r="AA425" s="116"/>
      <c r="AB425" s="116"/>
      <c r="AC425" s="116"/>
      <c r="AD425" s="116"/>
      <c r="AE425" s="116"/>
      <c r="AF425" s="116"/>
      <c r="AG425" s="119"/>
      <c r="AH425" s="116"/>
    </row>
    <row r="426" spans="1:34" ht="13.2">
      <c r="A426" s="103"/>
      <c r="B426" s="125"/>
      <c r="C426" s="126"/>
      <c r="D426" s="128"/>
      <c r="E426" s="126"/>
      <c r="F426" s="121"/>
      <c r="G426" s="121"/>
      <c r="H426" s="121"/>
      <c r="I426" s="117"/>
      <c r="J426" s="117"/>
      <c r="K426" s="117"/>
      <c r="L426" s="122"/>
      <c r="M426" s="116"/>
      <c r="N426" s="115"/>
      <c r="O426" s="116"/>
      <c r="P426" s="116"/>
      <c r="Q426" s="117"/>
      <c r="R426" s="117"/>
      <c r="S426" s="117"/>
      <c r="T426" s="117"/>
      <c r="U426" s="143"/>
      <c r="V426" s="116"/>
      <c r="W426" s="144"/>
      <c r="X426" s="144"/>
      <c r="Y426" s="116"/>
      <c r="Z426" s="116"/>
      <c r="AA426" s="116"/>
      <c r="AB426" s="116"/>
      <c r="AC426" s="116"/>
      <c r="AD426" s="116"/>
      <c r="AE426" s="116"/>
      <c r="AF426" s="116"/>
      <c r="AG426" s="119"/>
      <c r="AH426" s="116"/>
    </row>
    <row r="427" spans="1:34" ht="13.2">
      <c r="A427" s="103"/>
      <c r="B427" s="125"/>
      <c r="C427" s="126"/>
      <c r="D427" s="128"/>
      <c r="E427" s="126"/>
      <c r="F427" s="121"/>
      <c r="G427" s="121"/>
      <c r="H427" s="121"/>
      <c r="I427" s="117"/>
      <c r="J427" s="117"/>
      <c r="K427" s="117"/>
      <c r="L427" s="122"/>
      <c r="M427" s="116"/>
      <c r="N427" s="115"/>
      <c r="O427" s="116"/>
      <c r="P427" s="116"/>
      <c r="Q427" s="117"/>
      <c r="R427" s="117"/>
      <c r="S427" s="117"/>
      <c r="T427" s="117"/>
      <c r="U427" s="143"/>
      <c r="V427" s="133"/>
      <c r="W427" s="144"/>
      <c r="X427" s="144"/>
      <c r="Y427" s="116"/>
      <c r="Z427" s="116"/>
      <c r="AA427" s="116"/>
      <c r="AB427" s="116"/>
      <c r="AC427" s="116"/>
      <c r="AD427" s="116"/>
      <c r="AE427" s="116"/>
      <c r="AF427" s="116"/>
      <c r="AG427" s="119"/>
      <c r="AH427" s="116"/>
    </row>
    <row r="428" spans="1:34" ht="13.2">
      <c r="A428" s="103"/>
      <c r="B428" s="125"/>
      <c r="C428" s="126"/>
      <c r="D428" s="128"/>
      <c r="E428" s="126"/>
      <c r="F428" s="121"/>
      <c r="G428" s="121"/>
      <c r="H428" s="121"/>
      <c r="I428" s="117"/>
      <c r="J428" s="117"/>
      <c r="K428" s="117"/>
      <c r="L428" s="122"/>
      <c r="M428" s="116"/>
      <c r="N428" s="115"/>
      <c r="O428" s="116"/>
      <c r="P428" s="116"/>
      <c r="Q428" s="117"/>
      <c r="R428" s="117"/>
      <c r="S428" s="117"/>
      <c r="T428" s="117"/>
      <c r="U428" s="143"/>
      <c r="V428" s="116"/>
      <c r="W428" s="144"/>
      <c r="X428" s="144"/>
      <c r="Y428" s="116"/>
      <c r="Z428" s="116"/>
      <c r="AA428" s="116"/>
      <c r="AB428" s="116"/>
      <c r="AC428" s="116"/>
      <c r="AD428" s="116"/>
      <c r="AE428" s="116"/>
      <c r="AF428" s="116"/>
      <c r="AG428" s="119"/>
      <c r="AH428" s="116"/>
    </row>
    <row r="429" spans="1:34" ht="13.2">
      <c r="A429" s="103"/>
      <c r="B429" s="125"/>
      <c r="C429" s="126"/>
      <c r="D429" s="128"/>
      <c r="E429" s="126"/>
      <c r="F429" s="121"/>
      <c r="G429" s="121"/>
      <c r="H429" s="121"/>
      <c r="I429" s="117"/>
      <c r="J429" s="117"/>
      <c r="K429" s="117"/>
      <c r="L429" s="122"/>
      <c r="M429" s="116"/>
      <c r="N429" s="115"/>
      <c r="O429" s="116"/>
      <c r="P429" s="116"/>
      <c r="Q429" s="117"/>
      <c r="R429" s="117"/>
      <c r="S429" s="117"/>
      <c r="T429" s="117"/>
      <c r="U429" s="126"/>
      <c r="V429" s="116"/>
      <c r="W429" s="144"/>
      <c r="X429" s="144"/>
      <c r="Y429" s="116"/>
      <c r="Z429" s="116"/>
      <c r="AA429" s="116"/>
      <c r="AB429" s="116"/>
      <c r="AC429" s="116"/>
      <c r="AD429" s="116"/>
      <c r="AE429" s="116"/>
      <c r="AF429" s="116"/>
      <c r="AG429" s="119"/>
      <c r="AH429" s="116"/>
    </row>
    <row r="430" spans="1:34" ht="13.2">
      <c r="A430" s="103"/>
      <c r="B430" s="125"/>
      <c r="C430" s="126"/>
      <c r="D430" s="128"/>
      <c r="E430" s="126"/>
      <c r="F430" s="121"/>
      <c r="G430" s="121"/>
      <c r="H430" s="121"/>
      <c r="I430" s="117"/>
      <c r="J430" s="117"/>
      <c r="K430" s="117"/>
      <c r="L430" s="122"/>
      <c r="M430" s="116"/>
      <c r="N430" s="115"/>
      <c r="O430" s="116"/>
      <c r="P430" s="116"/>
      <c r="Q430" s="117"/>
      <c r="R430" s="117"/>
      <c r="S430" s="117"/>
      <c r="T430" s="117"/>
      <c r="U430" s="143"/>
      <c r="V430" s="133"/>
      <c r="W430" s="144"/>
      <c r="X430" s="144"/>
      <c r="Y430" s="116"/>
      <c r="Z430" s="116"/>
      <c r="AA430" s="116"/>
      <c r="AB430" s="116"/>
      <c r="AC430" s="116"/>
      <c r="AD430" s="116"/>
      <c r="AE430" s="116"/>
      <c r="AF430" s="116"/>
      <c r="AG430" s="119"/>
      <c r="AH430" s="116"/>
    </row>
    <row r="431" spans="1:34" ht="13.2">
      <c r="A431" s="103"/>
      <c r="B431" s="125"/>
      <c r="C431" s="126"/>
      <c r="D431" s="128"/>
      <c r="E431" s="126"/>
      <c r="F431" s="121"/>
      <c r="G431" s="121"/>
      <c r="H431" s="121"/>
      <c r="I431" s="117"/>
      <c r="J431" s="117"/>
      <c r="K431" s="117"/>
      <c r="L431" s="122"/>
      <c r="M431" s="116"/>
      <c r="N431" s="115"/>
      <c r="O431" s="116"/>
      <c r="P431" s="116"/>
      <c r="Q431" s="117"/>
      <c r="R431" s="117"/>
      <c r="S431" s="117"/>
      <c r="T431" s="117"/>
      <c r="U431" s="126"/>
      <c r="V431" s="133"/>
      <c r="W431" s="144"/>
      <c r="X431" s="144"/>
      <c r="Y431" s="116"/>
      <c r="Z431" s="116"/>
      <c r="AA431" s="116"/>
      <c r="AB431" s="116"/>
      <c r="AC431" s="116"/>
      <c r="AD431" s="116"/>
      <c r="AE431" s="116"/>
      <c r="AF431" s="116"/>
      <c r="AG431" s="119"/>
      <c r="AH431" s="116"/>
    </row>
    <row r="432" spans="1:34" ht="13.2">
      <c r="A432" s="103"/>
      <c r="B432" s="125"/>
      <c r="C432" s="126"/>
      <c r="D432" s="128"/>
      <c r="E432" s="126"/>
      <c r="F432" s="121"/>
      <c r="G432" s="121"/>
      <c r="H432" s="121"/>
      <c r="I432" s="117"/>
      <c r="J432" s="117"/>
      <c r="K432" s="117"/>
      <c r="L432" s="122"/>
      <c r="M432" s="116"/>
      <c r="N432" s="115"/>
      <c r="O432" s="116"/>
      <c r="P432" s="116"/>
      <c r="Q432" s="117"/>
      <c r="R432" s="117"/>
      <c r="S432" s="117"/>
      <c r="T432" s="117"/>
      <c r="U432" s="143"/>
      <c r="V432" s="133"/>
      <c r="W432" s="144"/>
      <c r="X432" s="144"/>
      <c r="Y432" s="116"/>
      <c r="Z432" s="116"/>
      <c r="AA432" s="116"/>
      <c r="AB432" s="116"/>
      <c r="AC432" s="116"/>
      <c r="AD432" s="116"/>
      <c r="AE432" s="116"/>
      <c r="AF432" s="116"/>
      <c r="AG432" s="119"/>
      <c r="AH432" s="116"/>
    </row>
    <row r="433" spans="1:34" ht="13.2">
      <c r="A433" s="103"/>
      <c r="B433" s="125"/>
      <c r="C433" s="126"/>
      <c r="D433" s="128"/>
      <c r="E433" s="126"/>
      <c r="F433" s="121"/>
      <c r="G433" s="121"/>
      <c r="H433" s="121"/>
      <c r="I433" s="117"/>
      <c r="J433" s="117"/>
      <c r="K433" s="117"/>
      <c r="L433" s="122"/>
      <c r="M433" s="116"/>
      <c r="N433" s="115"/>
      <c r="O433" s="116"/>
      <c r="P433" s="116"/>
      <c r="Q433" s="117"/>
      <c r="R433" s="117"/>
      <c r="S433" s="117"/>
      <c r="T433" s="117"/>
      <c r="U433" s="126"/>
      <c r="V433" s="116"/>
      <c r="W433" s="144"/>
      <c r="X433" s="144"/>
      <c r="Y433" s="116"/>
      <c r="Z433" s="116"/>
      <c r="AA433" s="116"/>
      <c r="AB433" s="116"/>
      <c r="AC433" s="116"/>
      <c r="AD433" s="116"/>
      <c r="AE433" s="116"/>
      <c r="AF433" s="116"/>
      <c r="AG433" s="119"/>
      <c r="AH433" s="116"/>
    </row>
    <row r="434" spans="1:34" ht="13.2">
      <c r="A434" s="103"/>
      <c r="B434" s="125"/>
      <c r="C434" s="126"/>
      <c r="D434" s="128"/>
      <c r="E434" s="126"/>
      <c r="F434" s="121"/>
      <c r="G434" s="121"/>
      <c r="H434" s="121"/>
      <c r="I434" s="117"/>
      <c r="J434" s="117"/>
      <c r="K434" s="117"/>
      <c r="L434" s="122"/>
      <c r="M434" s="116"/>
      <c r="N434" s="115"/>
      <c r="O434" s="116"/>
      <c r="P434" s="116"/>
      <c r="Q434" s="117"/>
      <c r="R434" s="117"/>
      <c r="S434" s="117"/>
      <c r="T434" s="117"/>
      <c r="U434" s="126"/>
      <c r="V434" s="116"/>
      <c r="W434" s="144"/>
      <c r="X434" s="144"/>
      <c r="Y434" s="116"/>
      <c r="Z434" s="116"/>
      <c r="AA434" s="116"/>
      <c r="AB434" s="116"/>
      <c r="AC434" s="116"/>
      <c r="AD434" s="116"/>
      <c r="AE434" s="116"/>
      <c r="AF434" s="116"/>
      <c r="AG434" s="119"/>
      <c r="AH434" s="116"/>
    </row>
    <row r="435" spans="1:34" ht="13.2">
      <c r="A435" s="103"/>
      <c r="B435" s="125"/>
      <c r="C435" s="126"/>
      <c r="D435" s="128"/>
      <c r="E435" s="126"/>
      <c r="F435" s="121"/>
      <c r="G435" s="121"/>
      <c r="H435" s="121"/>
      <c r="I435" s="117"/>
      <c r="J435" s="117"/>
      <c r="K435" s="117"/>
      <c r="L435" s="122"/>
      <c r="M435" s="116"/>
      <c r="N435" s="115"/>
      <c r="O435" s="116"/>
      <c r="P435" s="116"/>
      <c r="Q435" s="117"/>
      <c r="R435" s="117"/>
      <c r="S435" s="117"/>
      <c r="T435" s="117"/>
      <c r="U435" s="143"/>
      <c r="V435" s="133"/>
      <c r="W435" s="144"/>
      <c r="X435" s="144"/>
      <c r="Y435" s="116"/>
      <c r="Z435" s="116"/>
      <c r="AA435" s="116"/>
      <c r="AB435" s="116"/>
      <c r="AC435" s="116"/>
      <c r="AD435" s="116"/>
      <c r="AE435" s="116"/>
      <c r="AF435" s="116"/>
      <c r="AG435" s="119"/>
      <c r="AH435" s="116"/>
    </row>
    <row r="436" spans="1:34" ht="13.2">
      <c r="A436" s="103"/>
      <c r="B436" s="125"/>
      <c r="C436" s="126"/>
      <c r="D436" s="128"/>
      <c r="E436" s="126"/>
      <c r="F436" s="121"/>
      <c r="G436" s="121"/>
      <c r="H436" s="121"/>
      <c r="I436" s="117"/>
      <c r="J436" s="117"/>
      <c r="K436" s="117"/>
      <c r="L436" s="122"/>
      <c r="M436" s="116"/>
      <c r="N436" s="115"/>
      <c r="O436" s="116"/>
      <c r="P436" s="116"/>
      <c r="Q436" s="117"/>
      <c r="R436" s="117"/>
      <c r="S436" s="117"/>
      <c r="T436" s="117"/>
      <c r="U436" s="126"/>
      <c r="V436" s="116"/>
      <c r="W436" s="144"/>
      <c r="X436" s="144"/>
      <c r="Y436" s="116"/>
      <c r="Z436" s="116"/>
      <c r="AA436" s="116"/>
      <c r="AB436" s="116"/>
      <c r="AC436" s="116"/>
      <c r="AD436" s="116"/>
      <c r="AE436" s="116"/>
      <c r="AF436" s="116"/>
      <c r="AG436" s="119"/>
      <c r="AH436" s="116"/>
    </row>
    <row r="437" spans="1:34" ht="13.2">
      <c r="A437" s="103"/>
      <c r="B437" s="125"/>
      <c r="C437" s="126"/>
      <c r="D437" s="128"/>
      <c r="E437" s="126"/>
      <c r="F437" s="121"/>
      <c r="G437" s="121"/>
      <c r="H437" s="121"/>
      <c r="I437" s="117"/>
      <c r="J437" s="117"/>
      <c r="K437" s="117"/>
      <c r="L437" s="122"/>
      <c r="M437" s="116"/>
      <c r="N437" s="115"/>
      <c r="O437" s="116"/>
      <c r="P437" s="116"/>
      <c r="Q437" s="117"/>
      <c r="R437" s="117"/>
      <c r="S437" s="117"/>
      <c r="T437" s="117"/>
      <c r="U437" s="126"/>
      <c r="V437" s="116"/>
      <c r="W437" s="144"/>
      <c r="X437" s="144"/>
      <c r="Y437" s="116"/>
      <c r="Z437" s="116"/>
      <c r="AA437" s="116"/>
      <c r="AB437" s="116"/>
      <c r="AC437" s="116"/>
      <c r="AD437" s="116"/>
      <c r="AE437" s="116"/>
      <c r="AF437" s="116"/>
      <c r="AG437" s="119"/>
      <c r="AH437" s="116"/>
    </row>
    <row r="438" spans="1:34" ht="13.2">
      <c r="A438" s="103"/>
      <c r="B438" s="125"/>
      <c r="C438" s="126"/>
      <c r="D438" s="128"/>
      <c r="E438" s="126"/>
      <c r="F438" s="121"/>
      <c r="G438" s="121"/>
      <c r="H438" s="121"/>
      <c r="I438" s="117"/>
      <c r="J438" s="117"/>
      <c r="K438" s="117"/>
      <c r="L438" s="122"/>
      <c r="M438" s="116"/>
      <c r="N438" s="115"/>
      <c r="O438" s="116"/>
      <c r="P438" s="116"/>
      <c r="Q438" s="117"/>
      <c r="R438" s="117"/>
      <c r="S438" s="117"/>
      <c r="T438" s="117"/>
      <c r="U438" s="126"/>
      <c r="V438" s="116"/>
      <c r="W438" s="144"/>
      <c r="X438" s="144"/>
      <c r="Y438" s="116"/>
      <c r="Z438" s="116"/>
      <c r="AA438" s="116"/>
      <c r="AB438" s="116"/>
      <c r="AC438" s="116"/>
      <c r="AD438" s="116"/>
      <c r="AE438" s="116"/>
      <c r="AF438" s="116"/>
      <c r="AG438" s="119"/>
      <c r="AH438" s="116"/>
    </row>
    <row r="439" spans="1:34" ht="13.2">
      <c r="A439" s="103"/>
      <c r="B439" s="125"/>
      <c r="C439" s="126"/>
      <c r="D439" s="128"/>
      <c r="E439" s="126"/>
      <c r="F439" s="121"/>
      <c r="G439" s="121"/>
      <c r="H439" s="121"/>
      <c r="I439" s="117"/>
      <c r="J439" s="117"/>
      <c r="K439" s="117"/>
      <c r="L439" s="122"/>
      <c r="M439" s="116"/>
      <c r="N439" s="115"/>
      <c r="O439" s="116"/>
      <c r="P439" s="116"/>
      <c r="Q439" s="117"/>
      <c r="R439" s="117"/>
      <c r="S439" s="117"/>
      <c r="T439" s="117"/>
      <c r="U439" s="143"/>
      <c r="V439" s="116"/>
      <c r="W439" s="144"/>
      <c r="X439" s="144"/>
      <c r="Y439" s="116"/>
      <c r="Z439" s="116"/>
      <c r="AA439" s="116"/>
      <c r="AB439" s="116"/>
      <c r="AC439" s="116"/>
      <c r="AD439" s="116"/>
      <c r="AE439" s="116"/>
      <c r="AF439" s="116"/>
      <c r="AG439" s="119"/>
      <c r="AH439" s="116"/>
    </row>
    <row r="440" spans="1:34" ht="13.2">
      <c r="A440" s="103"/>
      <c r="B440" s="125"/>
      <c r="C440" s="126"/>
      <c r="D440" s="128"/>
      <c r="E440" s="126"/>
      <c r="F440" s="121"/>
      <c r="G440" s="121"/>
      <c r="H440" s="121"/>
      <c r="I440" s="117"/>
      <c r="J440" s="117"/>
      <c r="K440" s="117"/>
      <c r="L440" s="122"/>
      <c r="M440" s="116"/>
      <c r="N440" s="115"/>
      <c r="O440" s="116"/>
      <c r="P440" s="116"/>
      <c r="Q440" s="117"/>
      <c r="R440" s="117"/>
      <c r="S440" s="117"/>
      <c r="T440" s="117"/>
      <c r="U440" s="143"/>
      <c r="V440" s="116"/>
      <c r="W440" s="144"/>
      <c r="X440" s="144"/>
      <c r="Y440" s="116"/>
      <c r="Z440" s="116"/>
      <c r="AA440" s="116"/>
      <c r="AB440" s="116"/>
      <c r="AC440" s="116"/>
      <c r="AD440" s="116"/>
      <c r="AE440" s="116"/>
      <c r="AF440" s="116"/>
      <c r="AG440" s="119"/>
      <c r="AH440" s="116"/>
    </row>
    <row r="441" spans="1:34" ht="13.2">
      <c r="A441" s="103"/>
      <c r="B441" s="125"/>
      <c r="C441" s="126"/>
      <c r="D441" s="128"/>
      <c r="E441" s="126"/>
      <c r="F441" s="121"/>
      <c r="G441" s="121"/>
      <c r="H441" s="121"/>
      <c r="I441" s="117"/>
      <c r="J441" s="117"/>
      <c r="K441" s="117"/>
      <c r="L441" s="122"/>
      <c r="M441" s="116"/>
      <c r="N441" s="115"/>
      <c r="O441" s="116"/>
      <c r="P441" s="116"/>
      <c r="Q441" s="117"/>
      <c r="R441" s="117"/>
      <c r="S441" s="117"/>
      <c r="T441" s="117"/>
      <c r="U441" s="143"/>
      <c r="V441" s="116"/>
      <c r="W441" s="144"/>
      <c r="X441" s="144"/>
      <c r="Y441" s="116"/>
      <c r="Z441" s="116"/>
      <c r="AA441" s="116"/>
      <c r="AB441" s="116"/>
      <c r="AC441" s="116"/>
      <c r="AD441" s="116"/>
      <c r="AE441" s="116"/>
      <c r="AF441" s="116"/>
      <c r="AG441" s="119"/>
      <c r="AH441" s="116"/>
    </row>
    <row r="442" spans="1:34" ht="13.2">
      <c r="A442" s="103"/>
      <c r="B442" s="125"/>
      <c r="C442" s="126"/>
      <c r="D442" s="128"/>
      <c r="E442" s="126"/>
      <c r="F442" s="121"/>
      <c r="G442" s="121"/>
      <c r="H442" s="121"/>
      <c r="I442" s="117"/>
      <c r="J442" s="117"/>
      <c r="K442" s="117"/>
      <c r="L442" s="122"/>
      <c r="M442" s="116"/>
      <c r="N442" s="115"/>
      <c r="O442" s="116"/>
      <c r="P442" s="116"/>
      <c r="Q442" s="117"/>
      <c r="R442" s="117"/>
      <c r="S442" s="117"/>
      <c r="T442" s="117"/>
      <c r="U442" s="126"/>
      <c r="V442" s="133"/>
      <c r="W442" s="144"/>
      <c r="X442" s="144"/>
      <c r="Y442" s="116"/>
      <c r="Z442" s="116"/>
      <c r="AA442" s="116"/>
      <c r="AB442" s="116"/>
      <c r="AC442" s="116"/>
      <c r="AD442" s="116"/>
      <c r="AE442" s="116"/>
      <c r="AF442" s="116"/>
      <c r="AG442" s="119"/>
      <c r="AH442" s="116"/>
    </row>
    <row r="443" spans="1:34" ht="13.2">
      <c r="A443" s="103"/>
      <c r="B443" s="125"/>
      <c r="C443" s="126"/>
      <c r="D443" s="128"/>
      <c r="E443" s="126"/>
      <c r="F443" s="121"/>
      <c r="G443" s="121"/>
      <c r="H443" s="121"/>
      <c r="I443" s="117"/>
      <c r="J443" s="117"/>
      <c r="K443" s="117"/>
      <c r="L443" s="122"/>
      <c r="M443" s="116"/>
      <c r="N443" s="115"/>
      <c r="O443" s="116"/>
      <c r="P443" s="116"/>
      <c r="Q443" s="117"/>
      <c r="R443" s="117"/>
      <c r="S443" s="117"/>
      <c r="T443" s="117"/>
      <c r="U443" s="126"/>
      <c r="V443" s="116"/>
      <c r="W443" s="144"/>
      <c r="X443" s="144"/>
      <c r="Y443" s="116"/>
      <c r="Z443" s="116"/>
      <c r="AA443" s="116"/>
      <c r="AB443" s="116"/>
      <c r="AC443" s="116"/>
      <c r="AD443" s="116"/>
      <c r="AE443" s="116"/>
      <c r="AF443" s="116"/>
      <c r="AG443" s="119"/>
      <c r="AH443" s="116"/>
    </row>
    <row r="444" spans="1:34" ht="13.8" thickBot="1">
      <c r="A444" s="103"/>
      <c r="B444" s="125"/>
      <c r="C444" s="126"/>
      <c r="D444" s="128"/>
      <c r="E444" s="126"/>
      <c r="F444" s="121"/>
      <c r="G444" s="121"/>
      <c r="H444" s="121"/>
      <c r="I444" s="117"/>
      <c r="J444" s="117"/>
      <c r="K444" s="117"/>
      <c r="L444" s="122"/>
      <c r="M444" s="116"/>
      <c r="N444" s="115"/>
      <c r="O444" s="116"/>
      <c r="P444" s="116"/>
      <c r="Q444" s="117"/>
      <c r="R444" s="117"/>
      <c r="S444" s="117"/>
      <c r="T444" s="117"/>
      <c r="U444" s="126"/>
      <c r="V444" s="116"/>
      <c r="W444" s="144"/>
      <c r="X444" s="144"/>
      <c r="Y444" s="116"/>
      <c r="Z444" s="116"/>
      <c r="AA444" s="116"/>
      <c r="AB444" s="116"/>
      <c r="AC444" s="116"/>
      <c r="AD444" s="116"/>
      <c r="AE444" s="116"/>
      <c r="AF444" s="116"/>
      <c r="AG444" s="119"/>
      <c r="AH444" s="116"/>
    </row>
    <row r="445" spans="1:34" ht="13.2">
      <c r="A445" s="103"/>
      <c r="B445" s="125"/>
      <c r="C445" s="126"/>
      <c r="D445" s="128"/>
      <c r="E445" s="126"/>
      <c r="F445" s="121"/>
      <c r="G445" s="121"/>
      <c r="H445" s="121"/>
      <c r="I445" s="117"/>
      <c r="J445" s="117"/>
      <c r="K445" s="117"/>
      <c r="L445" s="122"/>
      <c r="M445" s="116"/>
      <c r="N445" s="115"/>
      <c r="O445" s="116"/>
      <c r="P445" s="116"/>
      <c r="Q445" s="117"/>
      <c r="R445" s="117"/>
      <c r="S445" s="117"/>
      <c r="T445" s="117"/>
      <c r="U445" s="143"/>
      <c r="V445" s="141"/>
      <c r="W445" s="144"/>
      <c r="X445" s="144"/>
      <c r="Y445" s="116"/>
      <c r="Z445" s="116"/>
      <c r="AA445" s="116"/>
      <c r="AB445" s="116"/>
      <c r="AC445" s="116"/>
      <c r="AD445" s="116"/>
      <c r="AE445" s="116"/>
      <c r="AF445" s="116"/>
      <c r="AG445" s="119"/>
      <c r="AH445" s="116"/>
    </row>
    <row r="446" spans="1:34" ht="13.2">
      <c r="A446" s="103"/>
      <c r="B446" s="125"/>
      <c r="C446" s="126"/>
      <c r="D446" s="128"/>
      <c r="E446" s="126"/>
      <c r="F446" s="121"/>
      <c r="G446" s="121"/>
      <c r="H446" s="121"/>
      <c r="I446" s="117"/>
      <c r="J446" s="117"/>
      <c r="K446" s="117"/>
      <c r="L446" s="122"/>
      <c r="M446" s="116"/>
      <c r="N446" s="115"/>
      <c r="O446" s="116"/>
      <c r="P446" s="116"/>
      <c r="Q446" s="117"/>
      <c r="R446" s="117"/>
      <c r="S446" s="117"/>
      <c r="T446" s="117"/>
      <c r="U446" s="126"/>
      <c r="V446" s="133"/>
      <c r="W446" s="144"/>
      <c r="X446" s="144"/>
      <c r="Y446" s="116"/>
      <c r="Z446" s="116"/>
      <c r="AA446" s="116"/>
      <c r="AB446" s="116"/>
      <c r="AC446" s="116"/>
      <c r="AD446" s="116"/>
      <c r="AE446" s="116"/>
      <c r="AF446" s="116"/>
      <c r="AG446" s="119"/>
      <c r="AH446" s="116"/>
    </row>
    <row r="447" spans="1:34" ht="13.2">
      <c r="A447" s="103"/>
      <c r="B447" s="125"/>
      <c r="C447" s="126"/>
      <c r="D447" s="128"/>
      <c r="E447" s="126"/>
      <c r="F447" s="121"/>
      <c r="G447" s="121"/>
      <c r="H447" s="121"/>
      <c r="I447" s="117"/>
      <c r="J447" s="117"/>
      <c r="K447" s="117"/>
      <c r="L447" s="122"/>
      <c r="M447" s="116"/>
      <c r="N447" s="115"/>
      <c r="O447" s="116"/>
      <c r="P447" s="116"/>
      <c r="Q447" s="117"/>
      <c r="R447" s="117"/>
      <c r="S447" s="117"/>
      <c r="T447" s="117"/>
      <c r="U447" s="143"/>
      <c r="V447" s="116"/>
      <c r="W447" s="144"/>
      <c r="X447" s="144"/>
      <c r="Y447" s="116"/>
      <c r="Z447" s="116"/>
      <c r="AA447" s="116"/>
      <c r="AB447" s="116"/>
      <c r="AC447" s="116"/>
      <c r="AD447" s="116"/>
      <c r="AE447" s="116"/>
      <c r="AF447" s="116"/>
      <c r="AG447" s="119"/>
      <c r="AH447" s="116"/>
    </row>
    <row r="448" spans="1:34" ht="13.2">
      <c r="A448" s="103"/>
      <c r="B448" s="125"/>
      <c r="C448" s="126"/>
      <c r="D448" s="128"/>
      <c r="E448" s="126"/>
      <c r="F448" s="121"/>
      <c r="G448" s="121"/>
      <c r="H448" s="121"/>
      <c r="I448" s="117"/>
      <c r="J448" s="117"/>
      <c r="K448" s="117"/>
      <c r="L448" s="122"/>
      <c r="M448" s="116"/>
      <c r="N448" s="115"/>
      <c r="O448" s="116"/>
      <c r="P448" s="116"/>
      <c r="Q448" s="117"/>
      <c r="R448" s="117"/>
      <c r="S448" s="117"/>
      <c r="T448" s="117"/>
      <c r="U448" s="143"/>
      <c r="V448" s="116"/>
      <c r="W448" s="144"/>
      <c r="X448" s="144"/>
      <c r="Y448" s="116"/>
      <c r="Z448" s="116"/>
      <c r="AA448" s="116"/>
      <c r="AB448" s="116"/>
      <c r="AC448" s="116"/>
      <c r="AD448" s="116"/>
      <c r="AE448" s="116"/>
      <c r="AF448" s="116"/>
      <c r="AG448" s="119"/>
      <c r="AH448" s="116"/>
    </row>
    <row r="449" spans="1:34" ht="13.2">
      <c r="A449" s="103"/>
      <c r="B449" s="125"/>
      <c r="C449" s="126"/>
      <c r="D449" s="128"/>
      <c r="E449" s="126"/>
      <c r="F449" s="121"/>
      <c r="G449" s="121"/>
      <c r="H449" s="121"/>
      <c r="I449" s="117"/>
      <c r="J449" s="117"/>
      <c r="K449" s="117"/>
      <c r="L449" s="122"/>
      <c r="M449" s="116"/>
      <c r="N449" s="115"/>
      <c r="O449" s="116"/>
      <c r="P449" s="116"/>
      <c r="Q449" s="117"/>
      <c r="R449" s="117"/>
      <c r="S449" s="117"/>
      <c r="T449" s="117"/>
      <c r="U449" s="126"/>
      <c r="V449" s="116"/>
      <c r="W449" s="144"/>
      <c r="X449" s="144"/>
      <c r="Y449" s="116"/>
      <c r="Z449" s="116"/>
      <c r="AA449" s="116"/>
      <c r="AB449" s="116"/>
      <c r="AC449" s="116"/>
      <c r="AD449" s="116"/>
      <c r="AE449" s="116"/>
      <c r="AF449" s="116"/>
      <c r="AG449" s="119"/>
      <c r="AH449" s="116"/>
    </row>
    <row r="450" spans="1:34" ht="13.2">
      <c r="A450" s="103"/>
      <c r="B450" s="125"/>
      <c r="C450" s="126"/>
      <c r="D450" s="128"/>
      <c r="E450" s="126"/>
      <c r="F450" s="121"/>
      <c r="G450" s="121"/>
      <c r="H450" s="121"/>
      <c r="I450" s="117"/>
      <c r="J450" s="117"/>
      <c r="K450" s="117"/>
      <c r="L450" s="122"/>
      <c r="M450" s="116"/>
      <c r="N450" s="115"/>
      <c r="O450" s="116"/>
      <c r="P450" s="116"/>
      <c r="Q450" s="117"/>
      <c r="R450" s="117"/>
      <c r="S450" s="117"/>
      <c r="T450" s="117"/>
      <c r="U450" s="126"/>
      <c r="V450" s="116"/>
      <c r="W450" s="144"/>
      <c r="X450" s="144"/>
      <c r="Y450" s="116"/>
      <c r="Z450" s="116"/>
      <c r="AA450" s="116"/>
      <c r="AB450" s="116"/>
      <c r="AC450" s="116"/>
      <c r="AD450" s="116"/>
      <c r="AE450" s="116"/>
      <c r="AF450" s="116"/>
      <c r="AG450" s="119"/>
      <c r="AH450" s="116"/>
    </row>
    <row r="451" spans="1:34" ht="13.2">
      <c r="A451" s="103"/>
      <c r="B451" s="125"/>
      <c r="C451" s="126"/>
      <c r="D451" s="128"/>
      <c r="E451" s="126"/>
      <c r="F451" s="121"/>
      <c r="G451" s="121"/>
      <c r="H451" s="121"/>
      <c r="I451" s="117"/>
      <c r="J451" s="117"/>
      <c r="K451" s="117"/>
      <c r="L451" s="122"/>
      <c r="M451" s="116"/>
      <c r="N451" s="115"/>
      <c r="O451" s="116"/>
      <c r="P451" s="116"/>
      <c r="Q451" s="117"/>
      <c r="R451" s="117"/>
      <c r="S451" s="117"/>
      <c r="T451" s="117"/>
      <c r="U451" s="143"/>
      <c r="V451" s="133"/>
      <c r="W451" s="144"/>
      <c r="X451" s="144"/>
      <c r="Y451" s="116"/>
      <c r="Z451" s="116"/>
      <c r="AA451" s="116"/>
      <c r="AB451" s="116"/>
      <c r="AC451" s="116"/>
      <c r="AD451" s="116"/>
      <c r="AE451" s="116"/>
      <c r="AF451" s="116"/>
      <c r="AG451" s="119"/>
      <c r="AH451" s="116"/>
    </row>
    <row r="452" spans="1:34" ht="13.2">
      <c r="A452" s="103"/>
      <c r="B452" s="125"/>
      <c r="C452" s="126"/>
      <c r="D452" s="128"/>
      <c r="E452" s="126"/>
      <c r="F452" s="121"/>
      <c r="G452" s="121"/>
      <c r="H452" s="121"/>
      <c r="I452" s="117"/>
      <c r="J452" s="117"/>
      <c r="K452" s="117"/>
      <c r="L452" s="122"/>
      <c r="M452" s="116"/>
      <c r="N452" s="115"/>
      <c r="O452" s="116"/>
      <c r="P452" s="116"/>
      <c r="Q452" s="117"/>
      <c r="R452" s="117"/>
      <c r="S452" s="117"/>
      <c r="T452" s="117"/>
      <c r="U452" s="143"/>
      <c r="V452" s="133"/>
      <c r="W452" s="144"/>
      <c r="X452" s="144"/>
      <c r="Y452" s="116"/>
      <c r="Z452" s="116"/>
      <c r="AA452" s="116"/>
      <c r="AB452" s="116"/>
      <c r="AC452" s="116"/>
      <c r="AD452" s="116"/>
      <c r="AE452" s="116"/>
      <c r="AF452" s="116"/>
      <c r="AG452" s="119"/>
      <c r="AH452" s="116"/>
    </row>
    <row r="453" spans="1:34" ht="13.2">
      <c r="A453" s="103"/>
      <c r="B453" s="125"/>
      <c r="C453" s="126"/>
      <c r="D453" s="128"/>
      <c r="E453" s="126"/>
      <c r="F453" s="121"/>
      <c r="G453" s="121"/>
      <c r="H453" s="121"/>
      <c r="I453" s="117"/>
      <c r="J453" s="117"/>
      <c r="K453" s="117"/>
      <c r="L453" s="122"/>
      <c r="M453" s="116"/>
      <c r="N453" s="115"/>
      <c r="O453" s="116"/>
      <c r="P453" s="116"/>
      <c r="Q453" s="117"/>
      <c r="R453" s="117"/>
      <c r="S453" s="117"/>
      <c r="T453" s="117"/>
      <c r="U453" s="143"/>
      <c r="V453" s="116"/>
      <c r="W453" s="144"/>
      <c r="X453" s="144"/>
      <c r="Y453" s="116"/>
      <c r="Z453" s="116"/>
      <c r="AA453" s="116"/>
      <c r="AB453" s="116"/>
      <c r="AC453" s="116"/>
      <c r="AD453" s="116"/>
      <c r="AE453" s="116"/>
      <c r="AF453" s="116"/>
      <c r="AG453" s="119"/>
      <c r="AH453" s="116"/>
    </row>
    <row r="454" spans="1:34" ht="13.2">
      <c r="A454" s="103"/>
      <c r="B454" s="125"/>
      <c r="C454" s="126"/>
      <c r="D454" s="128"/>
      <c r="E454" s="126"/>
      <c r="F454" s="121"/>
      <c r="G454" s="121"/>
      <c r="H454" s="121"/>
      <c r="I454" s="117"/>
      <c r="J454" s="117"/>
      <c r="K454" s="117"/>
      <c r="L454" s="122"/>
      <c r="M454" s="116"/>
      <c r="N454" s="115"/>
      <c r="O454" s="116"/>
      <c r="P454" s="116"/>
      <c r="Q454" s="117"/>
      <c r="R454" s="117"/>
      <c r="S454" s="117"/>
      <c r="T454" s="117"/>
      <c r="U454" s="143"/>
      <c r="V454" s="116"/>
      <c r="W454" s="144"/>
      <c r="X454" s="144"/>
      <c r="Y454" s="116"/>
      <c r="Z454" s="116"/>
      <c r="AA454" s="116"/>
      <c r="AB454" s="116"/>
      <c r="AC454" s="116"/>
      <c r="AD454" s="116"/>
      <c r="AE454" s="116"/>
      <c r="AF454" s="116"/>
      <c r="AG454" s="119"/>
      <c r="AH454" s="116"/>
    </row>
    <row r="455" spans="1:34" ht="13.2">
      <c r="A455" s="103"/>
      <c r="B455" s="125"/>
      <c r="C455" s="126"/>
      <c r="D455" s="128"/>
      <c r="E455" s="126"/>
      <c r="F455" s="121"/>
      <c r="G455" s="121"/>
      <c r="H455" s="121"/>
      <c r="I455" s="117"/>
      <c r="J455" s="117"/>
      <c r="K455" s="117"/>
      <c r="L455" s="122"/>
      <c r="M455" s="116"/>
      <c r="N455" s="115"/>
      <c r="O455" s="116"/>
      <c r="P455" s="116"/>
      <c r="Q455" s="117"/>
      <c r="R455" s="117"/>
      <c r="S455" s="117"/>
      <c r="T455" s="117"/>
      <c r="U455" s="126"/>
      <c r="V455" s="116"/>
      <c r="W455" s="144"/>
      <c r="X455" s="144"/>
      <c r="Y455" s="116"/>
      <c r="Z455" s="116"/>
      <c r="AA455" s="116"/>
      <c r="AB455" s="116"/>
      <c r="AC455" s="116"/>
      <c r="AD455" s="116"/>
      <c r="AE455" s="116"/>
      <c r="AF455" s="116"/>
      <c r="AG455" s="119"/>
      <c r="AH455" s="116"/>
    </row>
    <row r="456" spans="1:34" ht="13.2">
      <c r="A456" s="103"/>
      <c r="B456" s="125"/>
      <c r="C456" s="126"/>
      <c r="D456" s="128"/>
      <c r="E456" s="126"/>
      <c r="F456" s="121"/>
      <c r="G456" s="121"/>
      <c r="H456" s="121"/>
      <c r="I456" s="117"/>
      <c r="J456" s="117"/>
      <c r="K456" s="117"/>
      <c r="L456" s="122"/>
      <c r="M456" s="116"/>
      <c r="N456" s="115"/>
      <c r="O456" s="116"/>
      <c r="P456" s="116"/>
      <c r="Q456" s="117"/>
      <c r="R456" s="117"/>
      <c r="S456" s="117"/>
      <c r="T456" s="117"/>
      <c r="U456" s="126"/>
      <c r="V456" s="116"/>
      <c r="W456" s="144"/>
      <c r="X456" s="144"/>
      <c r="Y456" s="116"/>
      <c r="Z456" s="116"/>
      <c r="AA456" s="116"/>
      <c r="AB456" s="116"/>
      <c r="AC456" s="116"/>
      <c r="AD456" s="116"/>
      <c r="AE456" s="116"/>
      <c r="AF456" s="116"/>
      <c r="AG456" s="119"/>
      <c r="AH456" s="119"/>
    </row>
    <row r="457" spans="1:34" ht="13.2">
      <c r="A457" s="103"/>
      <c r="B457" s="125"/>
      <c r="C457" s="126"/>
      <c r="D457" s="128"/>
      <c r="E457" s="126"/>
      <c r="F457" s="121"/>
      <c r="G457" s="121"/>
      <c r="H457" s="121"/>
      <c r="I457" s="117"/>
      <c r="J457" s="117"/>
      <c r="K457" s="117"/>
      <c r="L457" s="122"/>
      <c r="M457" s="116"/>
      <c r="N457" s="115"/>
      <c r="O457" s="116"/>
      <c r="P457" s="116"/>
      <c r="Q457" s="117"/>
      <c r="R457" s="117"/>
      <c r="S457" s="117"/>
      <c r="T457" s="117"/>
      <c r="U457" s="126"/>
      <c r="V457" s="116"/>
      <c r="W457" s="144"/>
      <c r="X457" s="144"/>
      <c r="Y457" s="116"/>
      <c r="Z457" s="116"/>
      <c r="AA457" s="116"/>
      <c r="AB457" s="116"/>
      <c r="AC457" s="116"/>
      <c r="AD457" s="116"/>
      <c r="AE457" s="116"/>
      <c r="AF457" s="116"/>
      <c r="AG457" s="119"/>
      <c r="AH457" s="116"/>
    </row>
    <row r="458" spans="1:34" ht="13.2">
      <c r="A458" s="103"/>
      <c r="B458" s="125"/>
      <c r="C458" s="126"/>
      <c r="D458" s="128"/>
      <c r="E458" s="126"/>
      <c r="F458" s="121"/>
      <c r="G458" s="121"/>
      <c r="H458" s="121"/>
      <c r="I458" s="117"/>
      <c r="J458" s="117"/>
      <c r="K458" s="117"/>
      <c r="L458" s="122"/>
      <c r="M458" s="116"/>
      <c r="N458" s="115"/>
      <c r="O458" s="116"/>
      <c r="P458" s="116"/>
      <c r="Q458" s="117"/>
      <c r="R458" s="117"/>
      <c r="S458" s="117"/>
      <c r="T458" s="117"/>
      <c r="U458" s="143"/>
      <c r="V458" s="133"/>
      <c r="W458" s="144"/>
      <c r="X458" s="144"/>
      <c r="Y458" s="116"/>
      <c r="Z458" s="116"/>
      <c r="AA458" s="116"/>
      <c r="AB458" s="116"/>
      <c r="AC458" s="116"/>
      <c r="AD458" s="116"/>
      <c r="AE458" s="116"/>
      <c r="AF458" s="116"/>
      <c r="AG458" s="119"/>
      <c r="AH458" s="116"/>
    </row>
    <row r="459" spans="1:34" ht="13.2">
      <c r="A459" s="103"/>
      <c r="B459" s="125"/>
      <c r="C459" s="126"/>
      <c r="D459" s="128"/>
      <c r="E459" s="126"/>
      <c r="F459" s="121"/>
      <c r="G459" s="121"/>
      <c r="H459" s="121"/>
      <c r="I459" s="117"/>
      <c r="J459" s="117"/>
      <c r="K459" s="117"/>
      <c r="L459" s="122"/>
      <c r="M459" s="116"/>
      <c r="N459" s="115"/>
      <c r="O459" s="116"/>
      <c r="P459" s="116"/>
      <c r="Q459" s="117"/>
      <c r="R459" s="117"/>
      <c r="S459" s="117"/>
      <c r="T459" s="117"/>
      <c r="U459" s="126"/>
      <c r="V459" s="116"/>
      <c r="W459" s="144"/>
      <c r="X459" s="144"/>
      <c r="Y459" s="116"/>
      <c r="Z459" s="116"/>
      <c r="AA459" s="116"/>
      <c r="AB459" s="116"/>
      <c r="AC459" s="116"/>
      <c r="AD459" s="116"/>
      <c r="AE459" s="116"/>
      <c r="AF459" s="116"/>
      <c r="AG459" s="119"/>
      <c r="AH459" s="116"/>
    </row>
    <row r="460" spans="1:34" ht="13.8" thickBot="1">
      <c r="A460" s="103"/>
      <c r="B460" s="125"/>
      <c r="C460" s="126"/>
      <c r="D460" s="128"/>
      <c r="E460" s="126"/>
      <c r="F460" s="121"/>
      <c r="G460" s="121"/>
      <c r="H460" s="121"/>
      <c r="I460" s="117"/>
      <c r="J460" s="117"/>
      <c r="K460" s="117"/>
      <c r="L460" s="122"/>
      <c r="M460" s="116"/>
      <c r="N460" s="115"/>
      <c r="O460" s="116"/>
      <c r="P460" s="116"/>
      <c r="Q460" s="117"/>
      <c r="R460" s="117"/>
      <c r="S460" s="117"/>
      <c r="T460" s="117"/>
      <c r="U460" s="143"/>
      <c r="V460" s="133"/>
      <c r="W460" s="144"/>
      <c r="X460" s="144"/>
      <c r="Y460" s="116"/>
      <c r="Z460" s="116"/>
      <c r="AA460" s="116"/>
      <c r="AB460" s="116"/>
      <c r="AC460" s="116"/>
      <c r="AD460" s="116"/>
      <c r="AE460" s="116"/>
      <c r="AF460" s="116"/>
      <c r="AG460" s="119"/>
      <c r="AH460" s="116"/>
    </row>
    <row r="461" spans="1:34" ht="13.2">
      <c r="A461" s="103"/>
      <c r="B461" s="125"/>
      <c r="C461" s="126"/>
      <c r="D461" s="128"/>
      <c r="E461" s="126"/>
      <c r="F461" s="121"/>
      <c r="G461" s="121"/>
      <c r="H461" s="121"/>
      <c r="I461" s="117"/>
      <c r="J461" s="117"/>
      <c r="K461" s="117"/>
      <c r="L461" s="122"/>
      <c r="M461" s="116"/>
      <c r="N461" s="115"/>
      <c r="O461" s="116"/>
      <c r="P461" s="116"/>
      <c r="Q461" s="117"/>
      <c r="R461" s="117"/>
      <c r="S461" s="117"/>
      <c r="T461" s="117"/>
      <c r="U461" s="143"/>
      <c r="V461" s="141"/>
      <c r="W461" s="144"/>
      <c r="X461" s="144"/>
      <c r="Y461" s="116"/>
      <c r="Z461" s="116"/>
      <c r="AA461" s="116"/>
      <c r="AB461" s="116"/>
      <c r="AC461" s="116"/>
      <c r="AD461" s="116"/>
      <c r="AE461" s="116"/>
      <c r="AF461" s="116"/>
      <c r="AG461" s="119"/>
      <c r="AH461" s="116"/>
    </row>
    <row r="462" spans="1:34" ht="13.2">
      <c r="A462" s="103"/>
      <c r="B462" s="125"/>
      <c r="C462" s="126"/>
      <c r="D462" s="128"/>
      <c r="E462" s="126"/>
      <c r="F462" s="121"/>
      <c r="G462" s="121"/>
      <c r="H462" s="121"/>
      <c r="I462" s="117"/>
      <c r="J462" s="117"/>
      <c r="K462" s="117"/>
      <c r="L462" s="122"/>
      <c r="M462" s="116"/>
      <c r="N462" s="115"/>
      <c r="O462" s="116"/>
      <c r="P462" s="116"/>
      <c r="Q462" s="117"/>
      <c r="R462" s="117"/>
      <c r="S462" s="117"/>
      <c r="T462" s="117"/>
      <c r="U462" s="143"/>
      <c r="V462" s="116"/>
      <c r="W462" s="144"/>
      <c r="X462" s="144"/>
      <c r="Y462" s="116"/>
      <c r="Z462" s="116"/>
      <c r="AA462" s="116"/>
      <c r="AB462" s="116"/>
      <c r="AC462" s="116"/>
      <c r="AD462" s="116"/>
      <c r="AE462" s="116"/>
      <c r="AF462" s="116"/>
      <c r="AG462" s="119"/>
      <c r="AH462" s="116"/>
    </row>
    <row r="463" spans="1:34" ht="13.2">
      <c r="A463" s="103"/>
      <c r="B463" s="125"/>
      <c r="C463" s="126"/>
      <c r="D463" s="128"/>
      <c r="E463" s="126"/>
      <c r="F463" s="121"/>
      <c r="G463" s="121"/>
      <c r="H463" s="121"/>
      <c r="I463" s="117"/>
      <c r="J463" s="117"/>
      <c r="K463" s="117"/>
      <c r="L463" s="122"/>
      <c r="M463" s="116"/>
      <c r="N463" s="115"/>
      <c r="O463" s="116"/>
      <c r="P463" s="116"/>
      <c r="Q463" s="117"/>
      <c r="R463" s="117"/>
      <c r="S463" s="117"/>
      <c r="T463" s="117"/>
      <c r="U463" s="126"/>
      <c r="V463" s="116"/>
      <c r="W463" s="144"/>
      <c r="X463" s="144"/>
      <c r="Y463" s="116"/>
      <c r="Z463" s="116"/>
      <c r="AA463" s="116"/>
      <c r="AB463" s="116"/>
      <c r="AC463" s="116"/>
      <c r="AD463" s="116"/>
      <c r="AE463" s="116"/>
      <c r="AF463" s="116"/>
      <c r="AG463" s="119"/>
      <c r="AH463" s="116"/>
    </row>
    <row r="464" spans="1:34" ht="13.2">
      <c r="A464" s="103"/>
      <c r="B464" s="125"/>
      <c r="C464" s="126"/>
      <c r="D464" s="128"/>
      <c r="E464" s="126"/>
      <c r="F464" s="121"/>
      <c r="G464" s="121"/>
      <c r="H464" s="121"/>
      <c r="I464" s="117"/>
      <c r="J464" s="117"/>
      <c r="K464" s="117"/>
      <c r="L464" s="122"/>
      <c r="M464" s="116"/>
      <c r="N464" s="115"/>
      <c r="O464" s="116"/>
      <c r="P464" s="116"/>
      <c r="Q464" s="117"/>
      <c r="R464" s="117"/>
      <c r="S464" s="117"/>
      <c r="T464" s="117"/>
      <c r="U464" s="143"/>
      <c r="V464" s="116"/>
      <c r="W464" s="144"/>
      <c r="X464" s="144"/>
      <c r="Y464" s="116"/>
      <c r="Z464" s="116"/>
      <c r="AA464" s="116"/>
      <c r="AB464" s="116"/>
      <c r="AC464" s="116"/>
      <c r="AD464" s="116"/>
      <c r="AE464" s="116"/>
      <c r="AF464" s="116"/>
      <c r="AG464" s="119"/>
      <c r="AH464" s="116"/>
    </row>
    <row r="465" spans="1:34" ht="13.2">
      <c r="A465" s="103"/>
      <c r="B465" s="125"/>
      <c r="C465" s="126"/>
      <c r="D465" s="128"/>
      <c r="E465" s="126"/>
      <c r="F465" s="121"/>
      <c r="G465" s="121"/>
      <c r="H465" s="121"/>
      <c r="I465" s="117"/>
      <c r="J465" s="117"/>
      <c r="K465" s="117"/>
      <c r="L465" s="122"/>
      <c r="M465" s="116"/>
      <c r="N465" s="115"/>
      <c r="O465" s="116"/>
      <c r="P465" s="116"/>
      <c r="Q465" s="117"/>
      <c r="R465" s="117"/>
      <c r="S465" s="117"/>
      <c r="T465" s="117"/>
      <c r="U465" s="143"/>
      <c r="V465" s="116"/>
      <c r="W465" s="144"/>
      <c r="X465" s="144"/>
      <c r="Y465" s="116"/>
      <c r="Z465" s="116"/>
      <c r="AA465" s="116"/>
      <c r="AB465" s="116"/>
      <c r="AC465" s="116"/>
      <c r="AD465" s="116"/>
      <c r="AE465" s="116"/>
      <c r="AF465" s="116"/>
      <c r="AG465" s="119"/>
      <c r="AH465" s="116"/>
    </row>
    <row r="466" spans="1:34" ht="13.2">
      <c r="A466" s="103"/>
      <c r="B466" s="125"/>
      <c r="C466" s="126"/>
      <c r="D466" s="128"/>
      <c r="E466" s="126"/>
      <c r="F466" s="121"/>
      <c r="G466" s="121"/>
      <c r="H466" s="121"/>
      <c r="I466" s="117"/>
      <c r="J466" s="117"/>
      <c r="K466" s="117"/>
      <c r="L466" s="122"/>
      <c r="M466" s="116"/>
      <c r="N466" s="115"/>
      <c r="O466" s="116"/>
      <c r="P466" s="116"/>
      <c r="Q466" s="117"/>
      <c r="R466" s="117"/>
      <c r="S466" s="117"/>
      <c r="T466" s="117"/>
      <c r="U466" s="143"/>
      <c r="V466" s="116"/>
      <c r="W466" s="144"/>
      <c r="X466" s="144"/>
      <c r="Y466" s="116"/>
      <c r="Z466" s="116"/>
      <c r="AA466" s="116"/>
      <c r="AB466" s="116"/>
      <c r="AC466" s="116"/>
      <c r="AD466" s="116"/>
      <c r="AE466" s="116"/>
      <c r="AF466" s="116"/>
      <c r="AG466" s="119"/>
      <c r="AH466" s="116"/>
    </row>
    <row r="467" spans="1:34" ht="13.2">
      <c r="A467" s="103"/>
      <c r="B467" s="125"/>
      <c r="C467" s="126"/>
      <c r="D467" s="128"/>
      <c r="E467" s="126"/>
      <c r="F467" s="121"/>
      <c r="G467" s="121"/>
      <c r="H467" s="121"/>
      <c r="I467" s="117"/>
      <c r="J467" s="117"/>
      <c r="K467" s="117"/>
      <c r="L467" s="122"/>
      <c r="M467" s="116"/>
      <c r="N467" s="115"/>
      <c r="O467" s="116"/>
      <c r="P467" s="116"/>
      <c r="Q467" s="117"/>
      <c r="R467" s="117"/>
      <c r="S467" s="117"/>
      <c r="T467" s="117"/>
      <c r="U467" s="143"/>
      <c r="V467" s="116"/>
      <c r="W467" s="144"/>
      <c r="X467" s="144"/>
      <c r="Y467" s="116"/>
      <c r="Z467" s="116"/>
      <c r="AA467" s="116"/>
      <c r="AB467" s="116"/>
      <c r="AC467" s="116"/>
      <c r="AD467" s="116"/>
      <c r="AE467" s="116"/>
      <c r="AF467" s="116"/>
      <c r="AG467" s="119"/>
      <c r="AH467" s="116"/>
    </row>
    <row r="468" spans="1:34" ht="13.2">
      <c r="A468" s="103"/>
      <c r="B468" s="125"/>
      <c r="C468" s="126"/>
      <c r="D468" s="128"/>
      <c r="E468" s="126"/>
      <c r="F468" s="121"/>
      <c r="G468" s="121"/>
      <c r="H468" s="121"/>
      <c r="I468" s="117"/>
      <c r="J468" s="117"/>
      <c r="K468" s="117"/>
      <c r="L468" s="122"/>
      <c r="M468" s="116"/>
      <c r="N468" s="115"/>
      <c r="O468" s="116"/>
      <c r="P468" s="116"/>
      <c r="Q468" s="117"/>
      <c r="R468" s="117"/>
      <c r="S468" s="117"/>
      <c r="T468" s="117"/>
      <c r="U468" s="143"/>
      <c r="V468" s="116"/>
      <c r="W468" s="144"/>
      <c r="X468" s="144"/>
      <c r="Y468" s="116"/>
      <c r="Z468" s="116"/>
      <c r="AA468" s="116"/>
      <c r="AB468" s="116"/>
      <c r="AC468" s="116"/>
      <c r="AD468" s="116"/>
      <c r="AE468" s="116"/>
      <c r="AF468" s="116"/>
      <c r="AG468" s="119"/>
      <c r="AH468" s="116"/>
    </row>
    <row r="469" spans="1:34" ht="13.2">
      <c r="A469" s="103"/>
      <c r="B469" s="125"/>
      <c r="C469" s="126"/>
      <c r="D469" s="128"/>
      <c r="E469" s="126"/>
      <c r="F469" s="121"/>
      <c r="G469" s="121"/>
      <c r="H469" s="121"/>
      <c r="I469" s="117"/>
      <c r="J469" s="117"/>
      <c r="K469" s="117"/>
      <c r="L469" s="122"/>
      <c r="M469" s="116"/>
      <c r="N469" s="115"/>
      <c r="O469" s="116"/>
      <c r="P469" s="116"/>
      <c r="Q469" s="117"/>
      <c r="R469" s="117"/>
      <c r="S469" s="117"/>
      <c r="T469" s="117"/>
      <c r="U469" s="143"/>
      <c r="V469" s="116"/>
      <c r="W469" s="144"/>
      <c r="X469" s="144"/>
      <c r="Y469" s="116"/>
      <c r="Z469" s="116"/>
      <c r="AA469" s="116"/>
      <c r="AB469" s="116"/>
      <c r="AC469" s="116"/>
      <c r="AD469" s="116"/>
      <c r="AE469" s="116"/>
      <c r="AF469" s="116"/>
      <c r="AG469" s="119"/>
      <c r="AH469" s="116"/>
    </row>
    <row r="470" spans="1:34" ht="13.2">
      <c r="A470" s="103"/>
      <c r="B470" s="125"/>
      <c r="C470" s="126"/>
      <c r="D470" s="128"/>
      <c r="E470" s="126"/>
      <c r="F470" s="121"/>
      <c r="G470" s="121"/>
      <c r="H470" s="121"/>
      <c r="I470" s="117"/>
      <c r="J470" s="117"/>
      <c r="K470" s="117"/>
      <c r="L470" s="122"/>
      <c r="M470" s="116"/>
      <c r="N470" s="115"/>
      <c r="O470" s="116"/>
      <c r="P470" s="116"/>
      <c r="Q470" s="117"/>
      <c r="R470" s="117"/>
      <c r="S470" s="117"/>
      <c r="T470" s="117"/>
      <c r="U470" s="143"/>
      <c r="V470" s="116"/>
      <c r="W470" s="144"/>
      <c r="X470" s="144"/>
      <c r="Y470" s="116"/>
      <c r="Z470" s="116"/>
      <c r="AA470" s="116"/>
      <c r="AB470" s="116"/>
      <c r="AC470" s="116"/>
      <c r="AD470" s="116"/>
      <c r="AE470" s="116"/>
      <c r="AF470" s="116"/>
      <c r="AG470" s="119"/>
      <c r="AH470" s="116"/>
    </row>
    <row r="471" spans="1:34" ht="13.2">
      <c r="A471" s="103"/>
      <c r="B471" s="125"/>
      <c r="C471" s="126"/>
      <c r="D471" s="128"/>
      <c r="E471" s="126"/>
      <c r="F471" s="121"/>
      <c r="G471" s="121"/>
      <c r="H471" s="121"/>
      <c r="I471" s="117"/>
      <c r="J471" s="117"/>
      <c r="K471" s="117"/>
      <c r="L471" s="122"/>
      <c r="M471" s="116"/>
      <c r="N471" s="115"/>
      <c r="O471" s="116"/>
      <c r="P471" s="116"/>
      <c r="Q471" s="117"/>
      <c r="R471" s="117"/>
      <c r="S471" s="117"/>
      <c r="T471" s="117"/>
      <c r="U471" s="143"/>
      <c r="V471" s="116"/>
      <c r="W471" s="144"/>
      <c r="X471" s="144"/>
      <c r="Y471" s="116"/>
      <c r="Z471" s="116"/>
      <c r="AA471" s="116"/>
      <c r="AB471" s="116"/>
      <c r="AC471" s="116"/>
      <c r="AD471" s="116"/>
      <c r="AE471" s="116"/>
      <c r="AF471" s="116"/>
      <c r="AG471" s="119"/>
      <c r="AH471" s="116"/>
    </row>
    <row r="472" spans="1:34" ht="13.2">
      <c r="A472" s="103"/>
      <c r="B472" s="125"/>
      <c r="C472" s="126"/>
      <c r="D472" s="128"/>
      <c r="E472" s="126"/>
      <c r="F472" s="121"/>
      <c r="G472" s="121"/>
      <c r="H472" s="121"/>
      <c r="I472" s="117"/>
      <c r="J472" s="117"/>
      <c r="K472" s="117"/>
      <c r="L472" s="122"/>
      <c r="M472" s="116"/>
      <c r="N472" s="115"/>
      <c r="O472" s="116"/>
      <c r="P472" s="116"/>
      <c r="Q472" s="117"/>
      <c r="R472" s="117"/>
      <c r="S472" s="117"/>
      <c r="T472" s="117"/>
      <c r="U472" s="143"/>
      <c r="V472" s="116"/>
      <c r="W472" s="144"/>
      <c r="X472" s="144"/>
      <c r="Y472" s="116"/>
      <c r="Z472" s="116"/>
      <c r="AA472" s="116"/>
      <c r="AB472" s="116"/>
      <c r="AC472" s="116"/>
      <c r="AD472" s="116"/>
      <c r="AE472" s="116"/>
      <c r="AF472" s="116"/>
      <c r="AG472" s="119"/>
      <c r="AH472" s="116"/>
    </row>
    <row r="473" spans="1:34" ht="13.2">
      <c r="A473" s="103"/>
      <c r="B473" s="125"/>
      <c r="C473" s="126"/>
      <c r="D473" s="128"/>
      <c r="E473" s="126"/>
      <c r="F473" s="121"/>
      <c r="G473" s="121"/>
      <c r="H473" s="121"/>
      <c r="I473" s="117"/>
      <c r="J473" s="117"/>
      <c r="K473" s="117"/>
      <c r="L473" s="122"/>
      <c r="M473" s="116"/>
      <c r="N473" s="115"/>
      <c r="O473" s="116"/>
      <c r="P473" s="116"/>
      <c r="Q473" s="117"/>
      <c r="R473" s="117"/>
      <c r="S473" s="117"/>
      <c r="T473" s="117"/>
      <c r="U473" s="143"/>
      <c r="V473" s="116"/>
      <c r="W473" s="144"/>
      <c r="X473" s="144"/>
      <c r="Y473" s="116"/>
      <c r="Z473" s="116"/>
      <c r="AA473" s="116"/>
      <c r="AB473" s="116"/>
      <c r="AC473" s="116"/>
      <c r="AD473" s="116"/>
      <c r="AE473" s="116"/>
      <c r="AF473" s="116"/>
      <c r="AG473" s="119"/>
      <c r="AH473" s="116"/>
    </row>
    <row r="474" spans="1:34" ht="13.2">
      <c r="A474" s="103"/>
      <c r="B474" s="125"/>
      <c r="C474" s="126"/>
      <c r="D474" s="128"/>
      <c r="E474" s="126"/>
      <c r="F474" s="121"/>
      <c r="G474" s="121"/>
      <c r="H474" s="121"/>
      <c r="I474" s="117"/>
      <c r="J474" s="117"/>
      <c r="K474" s="117"/>
      <c r="L474" s="122"/>
      <c r="M474" s="116"/>
      <c r="N474" s="115"/>
      <c r="O474" s="116"/>
      <c r="P474" s="116"/>
      <c r="Q474" s="117"/>
      <c r="R474" s="117"/>
      <c r="S474" s="117"/>
      <c r="T474" s="117"/>
      <c r="U474" s="143"/>
      <c r="V474" s="116"/>
      <c r="W474" s="144"/>
      <c r="X474" s="144"/>
      <c r="Y474" s="116"/>
      <c r="Z474" s="116"/>
      <c r="AA474" s="116"/>
      <c r="AB474" s="116"/>
      <c r="AC474" s="116"/>
      <c r="AD474" s="116"/>
      <c r="AE474" s="116"/>
      <c r="AF474" s="116"/>
      <c r="AG474" s="119"/>
      <c r="AH474" s="116"/>
    </row>
    <row r="475" spans="1:34" ht="13.2">
      <c r="A475" s="103"/>
      <c r="B475" s="125"/>
      <c r="C475" s="126"/>
      <c r="D475" s="128"/>
      <c r="E475" s="126"/>
      <c r="F475" s="121"/>
      <c r="G475" s="121"/>
      <c r="H475" s="121"/>
      <c r="I475" s="117"/>
      <c r="J475" s="117"/>
      <c r="K475" s="117"/>
      <c r="L475" s="122"/>
      <c r="M475" s="116"/>
      <c r="N475" s="115"/>
      <c r="O475" s="116"/>
      <c r="P475" s="116"/>
      <c r="Q475" s="117"/>
      <c r="R475" s="117"/>
      <c r="S475" s="117"/>
      <c r="T475" s="117"/>
      <c r="U475" s="143"/>
      <c r="V475" s="116"/>
      <c r="W475" s="144"/>
      <c r="X475" s="144"/>
      <c r="Y475" s="116"/>
      <c r="Z475" s="116"/>
      <c r="AA475" s="116"/>
      <c r="AB475" s="116"/>
      <c r="AC475" s="116"/>
      <c r="AD475" s="116"/>
      <c r="AE475" s="116"/>
      <c r="AF475" s="116"/>
      <c r="AG475" s="119"/>
      <c r="AH475" s="116"/>
    </row>
    <row r="476" spans="1:34" ht="13.2">
      <c r="A476" s="103"/>
      <c r="B476" s="125"/>
      <c r="C476" s="126"/>
      <c r="D476" s="128"/>
      <c r="E476" s="126"/>
      <c r="F476" s="121"/>
      <c r="G476" s="121"/>
      <c r="H476" s="121"/>
      <c r="I476" s="117"/>
      <c r="J476" s="117"/>
      <c r="K476" s="117"/>
      <c r="L476" s="122"/>
      <c r="M476" s="116"/>
      <c r="N476" s="115"/>
      <c r="O476" s="116"/>
      <c r="P476" s="116"/>
      <c r="Q476" s="117"/>
      <c r="R476" s="117"/>
      <c r="S476" s="117"/>
      <c r="T476" s="117"/>
      <c r="U476" s="143"/>
      <c r="V476" s="116"/>
      <c r="W476" s="144"/>
      <c r="X476" s="144"/>
      <c r="Y476" s="116"/>
      <c r="Z476" s="116"/>
      <c r="AA476" s="116"/>
      <c r="AB476" s="116"/>
      <c r="AC476" s="116"/>
      <c r="AD476" s="116"/>
      <c r="AE476" s="116"/>
      <c r="AF476" s="116"/>
      <c r="AG476" s="119"/>
      <c r="AH476" s="116"/>
    </row>
    <row r="477" spans="1:34" ht="13.2">
      <c r="A477" s="103"/>
      <c r="B477" s="125"/>
      <c r="C477" s="126"/>
      <c r="D477" s="128"/>
      <c r="E477" s="126"/>
      <c r="F477" s="121"/>
      <c r="G477" s="121"/>
      <c r="H477" s="121"/>
      <c r="I477" s="117"/>
      <c r="J477" s="117"/>
      <c r="K477" s="117"/>
      <c r="L477" s="122"/>
      <c r="M477" s="116"/>
      <c r="N477" s="115"/>
      <c r="O477" s="116"/>
      <c r="P477" s="116"/>
      <c r="Q477" s="117"/>
      <c r="R477" s="117"/>
      <c r="S477" s="117"/>
      <c r="T477" s="117"/>
      <c r="U477" s="126"/>
      <c r="V477" s="116"/>
      <c r="W477" s="144"/>
      <c r="X477" s="144"/>
      <c r="Y477" s="116"/>
      <c r="Z477" s="116"/>
      <c r="AA477" s="116"/>
      <c r="AB477" s="116"/>
      <c r="AC477" s="116"/>
      <c r="AD477" s="116"/>
      <c r="AE477" s="116"/>
      <c r="AF477" s="116"/>
      <c r="AG477" s="119"/>
      <c r="AH477" s="116"/>
    </row>
    <row r="478" spans="1:34" ht="13.2">
      <c r="A478" s="103"/>
      <c r="B478" s="125"/>
      <c r="C478" s="126"/>
      <c r="D478" s="128"/>
      <c r="E478" s="126"/>
      <c r="F478" s="121"/>
      <c r="G478" s="121"/>
      <c r="H478" s="121"/>
      <c r="I478" s="117"/>
      <c r="J478" s="117"/>
      <c r="K478" s="117"/>
      <c r="L478" s="122"/>
      <c r="M478" s="116"/>
      <c r="N478" s="115"/>
      <c r="O478" s="116"/>
      <c r="P478" s="116"/>
      <c r="Q478" s="117"/>
      <c r="R478" s="117"/>
      <c r="S478" s="117"/>
      <c r="T478" s="117"/>
      <c r="U478" s="143"/>
      <c r="V478" s="116"/>
      <c r="W478" s="144"/>
      <c r="X478" s="144"/>
      <c r="Y478" s="116"/>
      <c r="Z478" s="116"/>
      <c r="AA478" s="116"/>
      <c r="AB478" s="116"/>
      <c r="AC478" s="116"/>
      <c r="AD478" s="116"/>
      <c r="AE478" s="116"/>
      <c r="AF478" s="116"/>
      <c r="AG478" s="119"/>
      <c r="AH478" s="116"/>
    </row>
    <row r="479" spans="1:34" ht="13.2">
      <c r="A479" s="103"/>
      <c r="B479" s="125"/>
      <c r="C479" s="126"/>
      <c r="D479" s="128"/>
      <c r="E479" s="126"/>
      <c r="F479" s="121"/>
      <c r="G479" s="121"/>
      <c r="H479" s="121"/>
      <c r="I479" s="117"/>
      <c r="J479" s="117"/>
      <c r="K479" s="117"/>
      <c r="L479" s="122"/>
      <c r="M479" s="116"/>
      <c r="N479" s="115"/>
      <c r="O479" s="116"/>
      <c r="P479" s="116"/>
      <c r="Q479" s="117"/>
      <c r="R479" s="117"/>
      <c r="S479" s="117"/>
      <c r="T479" s="117"/>
      <c r="U479" s="126"/>
      <c r="V479" s="116"/>
      <c r="W479" s="144"/>
      <c r="X479" s="144"/>
      <c r="Y479" s="116"/>
      <c r="Z479" s="116"/>
      <c r="AA479" s="116"/>
      <c r="AB479" s="116"/>
      <c r="AC479" s="116"/>
      <c r="AD479" s="116"/>
      <c r="AE479" s="116"/>
      <c r="AF479" s="116"/>
      <c r="AG479" s="119"/>
      <c r="AH479" s="116"/>
    </row>
    <row r="480" spans="1:34" ht="13.2">
      <c r="A480" s="103"/>
      <c r="B480" s="125"/>
      <c r="C480" s="126"/>
      <c r="D480" s="128"/>
      <c r="E480" s="126"/>
      <c r="F480" s="121"/>
      <c r="G480" s="121"/>
      <c r="H480" s="121"/>
      <c r="I480" s="117"/>
      <c r="J480" s="117"/>
      <c r="K480" s="117"/>
      <c r="L480" s="122"/>
      <c r="M480" s="116"/>
      <c r="N480" s="115"/>
      <c r="O480" s="116"/>
      <c r="P480" s="116"/>
      <c r="Q480" s="117"/>
      <c r="R480" s="117"/>
      <c r="S480" s="117"/>
      <c r="T480" s="117"/>
      <c r="U480" s="126"/>
      <c r="V480" s="116"/>
      <c r="W480" s="144"/>
      <c r="X480" s="144"/>
      <c r="Y480" s="116"/>
      <c r="Z480" s="116"/>
      <c r="AA480" s="116"/>
      <c r="AB480" s="116"/>
      <c r="AC480" s="116"/>
      <c r="AD480" s="116"/>
      <c r="AE480" s="116"/>
      <c r="AF480" s="116"/>
      <c r="AG480" s="119"/>
      <c r="AH480" s="116"/>
    </row>
    <row r="481" spans="1:34" ht="13.2">
      <c r="A481" s="103"/>
      <c r="B481" s="125"/>
      <c r="C481" s="126"/>
      <c r="D481" s="128"/>
      <c r="E481" s="126"/>
      <c r="F481" s="121"/>
      <c r="G481" s="121"/>
      <c r="H481" s="121"/>
      <c r="I481" s="117"/>
      <c r="J481" s="117"/>
      <c r="K481" s="117"/>
      <c r="L481" s="122"/>
      <c r="M481" s="116"/>
      <c r="N481" s="115"/>
      <c r="O481" s="116"/>
      <c r="P481" s="116"/>
      <c r="Q481" s="117"/>
      <c r="R481" s="117"/>
      <c r="S481" s="117"/>
      <c r="T481" s="117"/>
      <c r="U481" s="143"/>
      <c r="V481" s="116"/>
      <c r="W481" s="144"/>
      <c r="X481" s="144"/>
      <c r="Y481" s="116"/>
      <c r="Z481" s="116"/>
      <c r="AA481" s="116"/>
      <c r="AB481" s="116"/>
      <c r="AC481" s="116"/>
      <c r="AD481" s="116"/>
      <c r="AE481" s="116"/>
      <c r="AF481" s="116"/>
      <c r="AG481" s="119"/>
      <c r="AH481" s="116"/>
    </row>
    <row r="482" spans="1:34" ht="13.2">
      <c r="A482" s="103"/>
      <c r="B482" s="125"/>
      <c r="C482" s="126"/>
      <c r="D482" s="128"/>
      <c r="E482" s="126"/>
      <c r="F482" s="121"/>
      <c r="G482" s="121"/>
      <c r="H482" s="121"/>
      <c r="I482" s="117"/>
      <c r="J482" s="117"/>
      <c r="K482" s="117"/>
      <c r="L482" s="122"/>
      <c r="M482" s="116"/>
      <c r="N482" s="115"/>
      <c r="O482" s="116"/>
      <c r="P482" s="116"/>
      <c r="Q482" s="117"/>
      <c r="R482" s="117"/>
      <c r="S482" s="117"/>
      <c r="T482" s="117"/>
      <c r="U482" s="143"/>
      <c r="V482" s="133"/>
      <c r="W482" s="144"/>
      <c r="X482" s="144"/>
      <c r="Y482" s="116"/>
      <c r="Z482" s="116"/>
      <c r="AA482" s="116"/>
      <c r="AB482" s="116"/>
      <c r="AC482" s="116"/>
      <c r="AD482" s="116"/>
      <c r="AE482" s="116"/>
      <c r="AF482" s="116"/>
      <c r="AG482" s="119"/>
      <c r="AH482" s="116"/>
    </row>
    <row r="483" spans="1:34" ht="13.2">
      <c r="A483" s="103"/>
      <c r="B483" s="125"/>
      <c r="C483" s="126"/>
      <c r="D483" s="128"/>
      <c r="E483" s="126"/>
      <c r="F483" s="121"/>
      <c r="G483" s="121"/>
      <c r="H483" s="121"/>
      <c r="I483" s="117"/>
      <c r="J483" s="117"/>
      <c r="K483" s="117"/>
      <c r="L483" s="122"/>
      <c r="M483" s="116"/>
      <c r="N483" s="115"/>
      <c r="O483" s="116"/>
      <c r="P483" s="116"/>
      <c r="Q483" s="117"/>
      <c r="R483" s="117"/>
      <c r="S483" s="117"/>
      <c r="T483" s="117"/>
      <c r="U483" s="143"/>
      <c r="V483" s="116"/>
      <c r="W483" s="144"/>
      <c r="X483" s="144"/>
      <c r="Y483" s="116"/>
      <c r="Z483" s="116"/>
      <c r="AA483" s="116"/>
      <c r="AB483" s="116"/>
      <c r="AC483" s="116"/>
      <c r="AD483" s="116"/>
      <c r="AE483" s="116"/>
      <c r="AF483" s="116"/>
      <c r="AG483" s="119"/>
      <c r="AH483" s="119"/>
    </row>
    <row r="484" spans="1:34" ht="13.2">
      <c r="A484" s="103"/>
      <c r="B484" s="125"/>
      <c r="C484" s="126"/>
      <c r="D484" s="128"/>
      <c r="E484" s="126"/>
      <c r="F484" s="121"/>
      <c r="G484" s="121"/>
      <c r="H484" s="121"/>
      <c r="I484" s="117"/>
      <c r="J484" s="117"/>
      <c r="K484" s="117"/>
      <c r="L484" s="122"/>
      <c r="M484" s="116"/>
      <c r="N484" s="115"/>
      <c r="O484" s="116"/>
      <c r="P484" s="116"/>
      <c r="Q484" s="117"/>
      <c r="R484" s="117"/>
      <c r="S484" s="117"/>
      <c r="T484" s="117"/>
      <c r="U484" s="126"/>
      <c r="V484" s="133"/>
      <c r="W484" s="144"/>
      <c r="X484" s="144"/>
      <c r="Y484" s="116"/>
      <c r="Z484" s="116"/>
      <c r="AA484" s="116"/>
      <c r="AB484" s="116"/>
      <c r="AC484" s="116"/>
      <c r="AD484" s="116"/>
      <c r="AE484" s="116"/>
      <c r="AF484" s="116"/>
      <c r="AG484" s="119"/>
      <c r="AH484" s="116"/>
    </row>
    <row r="485" spans="1:34" ht="13.2">
      <c r="A485" s="103"/>
      <c r="B485" s="125"/>
      <c r="C485" s="126"/>
      <c r="D485" s="128"/>
      <c r="E485" s="126"/>
      <c r="F485" s="121"/>
      <c r="G485" s="121"/>
      <c r="H485" s="121"/>
      <c r="I485" s="117"/>
      <c r="J485" s="117"/>
      <c r="K485" s="117"/>
      <c r="L485" s="122"/>
      <c r="M485" s="116"/>
      <c r="N485" s="115"/>
      <c r="O485" s="116"/>
      <c r="P485" s="116"/>
      <c r="Q485" s="117"/>
      <c r="R485" s="117"/>
      <c r="S485" s="117"/>
      <c r="T485" s="117"/>
      <c r="U485" s="143"/>
      <c r="V485" s="116"/>
      <c r="W485" s="144"/>
      <c r="X485" s="144"/>
      <c r="Y485" s="116"/>
      <c r="Z485" s="116"/>
      <c r="AA485" s="116"/>
      <c r="AB485" s="116"/>
      <c r="AC485" s="116"/>
      <c r="AD485" s="116"/>
      <c r="AE485" s="116"/>
      <c r="AF485" s="116"/>
      <c r="AG485" s="119"/>
      <c r="AH485" s="116"/>
    </row>
    <row r="486" spans="1:34" ht="13.2">
      <c r="A486" s="103"/>
      <c r="B486" s="125"/>
      <c r="C486" s="126"/>
      <c r="D486" s="128"/>
      <c r="E486" s="126"/>
      <c r="F486" s="121"/>
      <c r="G486" s="121"/>
      <c r="H486" s="121"/>
      <c r="I486" s="117"/>
      <c r="J486" s="117"/>
      <c r="K486" s="117"/>
      <c r="L486" s="122"/>
      <c r="M486" s="116"/>
      <c r="N486" s="115"/>
      <c r="O486" s="116"/>
      <c r="P486" s="116"/>
      <c r="Q486" s="117"/>
      <c r="R486" s="117"/>
      <c r="S486" s="117"/>
      <c r="T486" s="117"/>
      <c r="U486" s="143"/>
      <c r="V486" s="116"/>
      <c r="W486" s="144"/>
      <c r="X486" s="144"/>
      <c r="Y486" s="116"/>
      <c r="Z486" s="116"/>
      <c r="AA486" s="116"/>
      <c r="AB486" s="116"/>
      <c r="AC486" s="116"/>
      <c r="AD486" s="116"/>
      <c r="AE486" s="116"/>
      <c r="AF486" s="116"/>
      <c r="AG486" s="119"/>
      <c r="AH486" s="116"/>
    </row>
    <row r="487" spans="1:34" ht="13.2">
      <c r="A487" s="103"/>
      <c r="B487" s="125"/>
      <c r="C487" s="126"/>
      <c r="D487" s="128"/>
      <c r="E487" s="126"/>
      <c r="F487" s="121"/>
      <c r="G487" s="121"/>
      <c r="H487" s="121"/>
      <c r="I487" s="117"/>
      <c r="J487" s="117"/>
      <c r="K487" s="117"/>
      <c r="L487" s="122"/>
      <c r="M487" s="116"/>
      <c r="N487" s="115"/>
      <c r="O487" s="116"/>
      <c r="P487" s="116"/>
      <c r="Q487" s="117"/>
      <c r="R487" s="117"/>
      <c r="S487" s="117"/>
      <c r="T487" s="117"/>
      <c r="U487" s="143"/>
      <c r="V487" s="116"/>
      <c r="W487" s="144"/>
      <c r="X487" s="144"/>
      <c r="Y487" s="116"/>
      <c r="Z487" s="116"/>
      <c r="AA487" s="116"/>
      <c r="AB487" s="116"/>
      <c r="AC487" s="116"/>
      <c r="AD487" s="116"/>
      <c r="AE487" s="116"/>
      <c r="AF487" s="116"/>
      <c r="AG487" s="119"/>
      <c r="AH487" s="116"/>
    </row>
    <row r="488" spans="1:34" ht="13.2">
      <c r="A488" s="103"/>
      <c r="B488" s="125"/>
      <c r="C488" s="126"/>
      <c r="D488" s="128"/>
      <c r="E488" s="126"/>
      <c r="F488" s="121"/>
      <c r="G488" s="121"/>
      <c r="H488" s="121"/>
      <c r="I488" s="117"/>
      <c r="J488" s="117"/>
      <c r="K488" s="117"/>
      <c r="L488" s="122"/>
      <c r="M488" s="116"/>
      <c r="N488" s="115"/>
      <c r="O488" s="116"/>
      <c r="P488" s="116"/>
      <c r="Q488" s="117"/>
      <c r="R488" s="117"/>
      <c r="S488" s="117"/>
      <c r="T488" s="117"/>
      <c r="U488" s="126"/>
      <c r="V488" s="116"/>
      <c r="W488" s="144"/>
      <c r="X488" s="144"/>
      <c r="Y488" s="116"/>
      <c r="Z488" s="116"/>
      <c r="AA488" s="116"/>
      <c r="AB488" s="116"/>
      <c r="AC488" s="116"/>
      <c r="AD488" s="116"/>
      <c r="AE488" s="116"/>
      <c r="AF488" s="116"/>
      <c r="AG488" s="119"/>
      <c r="AH488" s="116"/>
    </row>
    <row r="489" spans="1:34" ht="13.2">
      <c r="A489" s="103"/>
      <c r="B489" s="125"/>
      <c r="C489" s="126"/>
      <c r="D489" s="128"/>
      <c r="E489" s="126"/>
      <c r="F489" s="121"/>
      <c r="G489" s="121"/>
      <c r="H489" s="121"/>
      <c r="I489" s="117"/>
      <c r="J489" s="117"/>
      <c r="K489" s="117"/>
      <c r="L489" s="122"/>
      <c r="M489" s="116"/>
      <c r="N489" s="115"/>
      <c r="O489" s="116"/>
      <c r="P489" s="116"/>
      <c r="Q489" s="117"/>
      <c r="R489" s="117"/>
      <c r="S489" s="117"/>
      <c r="T489" s="117"/>
      <c r="U489" s="143"/>
      <c r="V489" s="116"/>
      <c r="W489" s="144"/>
      <c r="X489" s="144"/>
      <c r="Y489" s="116"/>
      <c r="Z489" s="116"/>
      <c r="AA489" s="116"/>
      <c r="AB489" s="116"/>
      <c r="AC489" s="116"/>
      <c r="AD489" s="116"/>
      <c r="AE489" s="116"/>
      <c r="AF489" s="116"/>
      <c r="AG489" s="119"/>
      <c r="AH489" s="116"/>
    </row>
    <row r="490" spans="1:34" ht="13.2">
      <c r="A490" s="103"/>
      <c r="B490" s="125"/>
      <c r="C490" s="126"/>
      <c r="D490" s="128"/>
      <c r="E490" s="126"/>
      <c r="F490" s="121"/>
      <c r="G490" s="121"/>
      <c r="H490" s="121"/>
      <c r="I490" s="117"/>
      <c r="J490" s="117"/>
      <c r="K490" s="117"/>
      <c r="L490" s="122"/>
      <c r="M490" s="116"/>
      <c r="N490" s="115"/>
      <c r="O490" s="116"/>
      <c r="P490" s="116"/>
      <c r="Q490" s="117"/>
      <c r="R490" s="117"/>
      <c r="S490" s="117"/>
      <c r="T490" s="117"/>
      <c r="U490" s="143"/>
      <c r="V490" s="133"/>
      <c r="W490" s="144"/>
      <c r="X490" s="144"/>
      <c r="Y490" s="116"/>
      <c r="Z490" s="116"/>
      <c r="AA490" s="116"/>
      <c r="AB490" s="116"/>
      <c r="AC490" s="116"/>
      <c r="AD490" s="116"/>
      <c r="AE490" s="116"/>
      <c r="AF490" s="116"/>
      <c r="AG490" s="119"/>
      <c r="AH490" s="116"/>
    </row>
    <row r="491" spans="1:34" ht="13.2">
      <c r="A491" s="103"/>
      <c r="B491" s="125"/>
      <c r="C491" s="126"/>
      <c r="D491" s="128"/>
      <c r="E491" s="126"/>
      <c r="F491" s="121"/>
      <c r="G491" s="121"/>
      <c r="H491" s="121"/>
      <c r="I491" s="117"/>
      <c r="J491" s="117"/>
      <c r="K491" s="117"/>
      <c r="L491" s="122"/>
      <c r="M491" s="116"/>
      <c r="N491" s="115"/>
      <c r="O491" s="116"/>
      <c r="P491" s="116"/>
      <c r="Q491" s="117"/>
      <c r="R491" s="117"/>
      <c r="S491" s="117"/>
      <c r="T491" s="117"/>
      <c r="U491" s="143"/>
      <c r="V491" s="133"/>
      <c r="W491" s="144"/>
      <c r="X491" s="144"/>
      <c r="Y491" s="116"/>
      <c r="Z491" s="116"/>
      <c r="AA491" s="116"/>
      <c r="AB491" s="116"/>
      <c r="AC491" s="116"/>
      <c r="AD491" s="116"/>
      <c r="AE491" s="116"/>
      <c r="AF491" s="116"/>
      <c r="AG491" s="119"/>
      <c r="AH491" s="116"/>
    </row>
    <row r="492" spans="1:34" ht="13.2">
      <c r="A492" s="103"/>
      <c r="B492" s="125"/>
      <c r="C492" s="126"/>
      <c r="D492" s="128"/>
      <c r="E492" s="126"/>
      <c r="F492" s="121"/>
      <c r="G492" s="121"/>
      <c r="H492" s="121"/>
      <c r="I492" s="117"/>
      <c r="J492" s="117"/>
      <c r="K492" s="117"/>
      <c r="L492" s="122"/>
      <c r="M492" s="116"/>
      <c r="N492" s="115"/>
      <c r="O492" s="116"/>
      <c r="P492" s="116"/>
      <c r="Q492" s="117"/>
      <c r="R492" s="117"/>
      <c r="S492" s="117"/>
      <c r="T492" s="117"/>
      <c r="U492" s="143"/>
      <c r="V492" s="133"/>
      <c r="W492" s="144"/>
      <c r="X492" s="144"/>
      <c r="Y492" s="116"/>
      <c r="Z492" s="116"/>
      <c r="AA492" s="116"/>
      <c r="AB492" s="116"/>
      <c r="AC492" s="116"/>
      <c r="AD492" s="116"/>
      <c r="AE492" s="116"/>
      <c r="AF492" s="116"/>
      <c r="AG492" s="119"/>
      <c r="AH492" s="116"/>
    </row>
    <row r="493" spans="1:34" ht="13.2">
      <c r="A493" s="103"/>
      <c r="B493" s="125"/>
      <c r="C493" s="126"/>
      <c r="D493" s="128"/>
      <c r="E493" s="126"/>
      <c r="F493" s="121"/>
      <c r="G493" s="121"/>
      <c r="H493" s="121"/>
      <c r="I493" s="117"/>
      <c r="J493" s="117"/>
      <c r="K493" s="117"/>
      <c r="L493" s="122"/>
      <c r="M493" s="116"/>
      <c r="N493" s="115"/>
      <c r="O493" s="116"/>
      <c r="P493" s="116"/>
      <c r="Q493" s="117"/>
      <c r="R493" s="117"/>
      <c r="S493" s="117"/>
      <c r="T493" s="117"/>
      <c r="U493" s="126"/>
      <c r="V493" s="133"/>
      <c r="W493" s="144"/>
      <c r="X493" s="144"/>
      <c r="Y493" s="116"/>
      <c r="Z493" s="116"/>
      <c r="AA493" s="116"/>
      <c r="AB493" s="116"/>
      <c r="AC493" s="116"/>
      <c r="AD493" s="116"/>
      <c r="AE493" s="116"/>
      <c r="AF493" s="116"/>
      <c r="AG493" s="119"/>
      <c r="AH493" s="116"/>
    </row>
    <row r="494" spans="1:34" ht="13.2">
      <c r="A494" s="103"/>
      <c r="B494" s="125"/>
      <c r="C494" s="126"/>
      <c r="D494" s="128"/>
      <c r="E494" s="126"/>
      <c r="F494" s="121"/>
      <c r="G494" s="121"/>
      <c r="H494" s="121"/>
      <c r="I494" s="117"/>
      <c r="J494" s="117"/>
      <c r="K494" s="117"/>
      <c r="L494" s="122"/>
      <c r="M494" s="116"/>
      <c r="N494" s="115"/>
      <c r="O494" s="116"/>
      <c r="P494" s="116"/>
      <c r="Q494" s="117"/>
      <c r="R494" s="117"/>
      <c r="S494" s="117"/>
      <c r="T494" s="117"/>
      <c r="U494" s="126"/>
      <c r="V494" s="133"/>
      <c r="W494" s="144"/>
      <c r="X494" s="144"/>
      <c r="Y494" s="116"/>
      <c r="Z494" s="116"/>
      <c r="AA494" s="116"/>
      <c r="AB494" s="116"/>
      <c r="AC494" s="116"/>
      <c r="AD494" s="116"/>
      <c r="AE494" s="116"/>
      <c r="AF494" s="116"/>
      <c r="AG494" s="119"/>
      <c r="AH494" s="116"/>
    </row>
    <row r="495" spans="1:34" ht="13.2">
      <c r="A495" s="103"/>
      <c r="B495" s="125"/>
      <c r="C495" s="126"/>
      <c r="D495" s="128"/>
      <c r="E495" s="126"/>
      <c r="F495" s="121"/>
      <c r="G495" s="121"/>
      <c r="H495" s="121"/>
      <c r="I495" s="117"/>
      <c r="J495" s="117"/>
      <c r="K495" s="117"/>
      <c r="L495" s="122"/>
      <c r="M495" s="116"/>
      <c r="N495" s="115"/>
      <c r="O495" s="116"/>
      <c r="P495" s="116"/>
      <c r="Q495" s="117"/>
      <c r="R495" s="117"/>
      <c r="S495" s="117"/>
      <c r="T495" s="117"/>
      <c r="U495" s="126"/>
      <c r="V495" s="133"/>
      <c r="W495" s="144"/>
      <c r="X495" s="144"/>
      <c r="Y495" s="116"/>
      <c r="Z495" s="116"/>
      <c r="AA495" s="116"/>
      <c r="AB495" s="116"/>
      <c r="AC495" s="116"/>
      <c r="AD495" s="116"/>
      <c r="AE495" s="116"/>
      <c r="AF495" s="116"/>
      <c r="AG495" s="119"/>
      <c r="AH495" s="116"/>
    </row>
    <row r="496" spans="1:34" ht="13.2">
      <c r="A496" s="103"/>
      <c r="B496" s="125"/>
      <c r="C496" s="126"/>
      <c r="D496" s="128"/>
      <c r="E496" s="126"/>
      <c r="F496" s="121"/>
      <c r="G496" s="121"/>
      <c r="H496" s="121"/>
      <c r="I496" s="117"/>
      <c r="J496" s="117"/>
      <c r="K496" s="117"/>
      <c r="L496" s="122"/>
      <c r="M496" s="116"/>
      <c r="N496" s="115"/>
      <c r="O496" s="116"/>
      <c r="P496" s="116"/>
      <c r="Q496" s="117"/>
      <c r="R496" s="117"/>
      <c r="S496" s="117"/>
      <c r="T496" s="117"/>
      <c r="U496" s="126"/>
      <c r="V496" s="116"/>
      <c r="W496" s="144"/>
      <c r="X496" s="144"/>
      <c r="Y496" s="116"/>
      <c r="Z496" s="116"/>
      <c r="AA496" s="116"/>
      <c r="AB496" s="116"/>
      <c r="AC496" s="116"/>
      <c r="AD496" s="116"/>
      <c r="AE496" s="116"/>
      <c r="AF496" s="116"/>
      <c r="AG496" s="119"/>
      <c r="AH496" s="116"/>
    </row>
    <row r="497" spans="1:34" ht="13.2">
      <c r="A497" s="103"/>
      <c r="B497" s="125"/>
      <c r="C497" s="126"/>
      <c r="D497" s="128"/>
      <c r="E497" s="126"/>
      <c r="F497" s="121"/>
      <c r="G497" s="121"/>
      <c r="H497" s="121"/>
      <c r="I497" s="117"/>
      <c r="J497" s="117"/>
      <c r="K497" s="117"/>
      <c r="L497" s="122"/>
      <c r="M497" s="116"/>
      <c r="N497" s="115"/>
      <c r="O497" s="116"/>
      <c r="P497" s="116"/>
      <c r="Q497" s="117"/>
      <c r="R497" s="117"/>
      <c r="S497" s="117"/>
      <c r="T497" s="117"/>
      <c r="U497" s="143"/>
      <c r="V497" s="133"/>
      <c r="W497" s="144"/>
      <c r="X497" s="144"/>
      <c r="Y497" s="116"/>
      <c r="Z497" s="116"/>
      <c r="AA497" s="116"/>
      <c r="AB497" s="116"/>
      <c r="AC497" s="116"/>
      <c r="AD497" s="116"/>
      <c r="AE497" s="116"/>
      <c r="AF497" s="116"/>
      <c r="AG497" s="119"/>
      <c r="AH497" s="116"/>
    </row>
    <row r="498" spans="1:34" ht="13.8" thickBot="1">
      <c r="A498" s="103"/>
      <c r="B498" s="125"/>
      <c r="C498" s="126"/>
      <c r="D498" s="128"/>
      <c r="E498" s="126"/>
      <c r="F498" s="121"/>
      <c r="G498" s="121"/>
      <c r="H498" s="121"/>
      <c r="I498" s="117"/>
      <c r="J498" s="117"/>
      <c r="K498" s="117"/>
      <c r="L498" s="122"/>
      <c r="M498" s="116"/>
      <c r="N498" s="115"/>
      <c r="O498" s="116"/>
      <c r="P498" s="116"/>
      <c r="Q498" s="117"/>
      <c r="R498" s="117"/>
      <c r="S498" s="117"/>
      <c r="T498" s="117"/>
      <c r="U498" s="143"/>
      <c r="V498" s="116"/>
      <c r="W498" s="144"/>
      <c r="X498" s="144"/>
      <c r="Y498" s="116"/>
      <c r="Z498" s="116"/>
      <c r="AA498" s="116"/>
      <c r="AB498" s="116"/>
      <c r="AC498" s="116"/>
      <c r="AD498" s="116"/>
      <c r="AE498" s="116"/>
      <c r="AF498" s="116"/>
      <c r="AG498" s="119"/>
      <c r="AH498" s="116"/>
    </row>
    <row r="499" spans="1:34" ht="13.2">
      <c r="A499" s="103"/>
      <c r="B499" s="125"/>
      <c r="C499" s="126"/>
      <c r="D499" s="128"/>
      <c r="E499" s="126"/>
      <c r="F499" s="121"/>
      <c r="G499" s="121"/>
      <c r="H499" s="121"/>
      <c r="I499" s="117"/>
      <c r="J499" s="117"/>
      <c r="K499" s="117"/>
      <c r="L499" s="122"/>
      <c r="M499" s="116"/>
      <c r="N499" s="115"/>
      <c r="O499" s="116"/>
      <c r="P499" s="116"/>
      <c r="Q499" s="117"/>
      <c r="R499" s="117"/>
      <c r="S499" s="117"/>
      <c r="T499" s="117"/>
      <c r="U499" s="143"/>
      <c r="V499" s="141"/>
      <c r="W499" s="144"/>
      <c r="X499" s="144"/>
      <c r="Y499" s="116"/>
      <c r="Z499" s="116"/>
      <c r="AA499" s="116"/>
      <c r="AB499" s="116"/>
      <c r="AC499" s="116"/>
      <c r="AD499" s="116"/>
      <c r="AE499" s="116"/>
      <c r="AF499" s="116"/>
      <c r="AG499" s="119"/>
      <c r="AH499" s="116"/>
    </row>
    <row r="500" spans="1:34" ht="13.2">
      <c r="A500" s="103"/>
      <c r="B500" s="125"/>
      <c r="C500" s="126"/>
      <c r="D500" s="128"/>
      <c r="E500" s="126"/>
      <c r="F500" s="121"/>
      <c r="G500" s="121"/>
      <c r="H500" s="121"/>
      <c r="I500" s="117"/>
      <c r="J500" s="117"/>
      <c r="K500" s="117"/>
      <c r="L500" s="122"/>
      <c r="M500" s="116"/>
      <c r="N500" s="115"/>
      <c r="O500" s="116"/>
      <c r="P500" s="116"/>
      <c r="Q500" s="117"/>
      <c r="R500" s="117"/>
      <c r="S500" s="117"/>
      <c r="T500" s="117"/>
      <c r="U500" s="126"/>
      <c r="V500" s="116"/>
      <c r="W500" s="144"/>
      <c r="X500" s="144"/>
      <c r="Y500" s="116"/>
      <c r="Z500" s="116"/>
      <c r="AA500" s="116"/>
      <c r="AB500" s="116"/>
      <c r="AC500" s="116"/>
      <c r="AD500" s="116"/>
      <c r="AE500" s="116"/>
      <c r="AF500" s="116"/>
      <c r="AG500" s="119"/>
      <c r="AH500" s="116"/>
    </row>
    <row r="501" spans="1:34" ht="13.2">
      <c r="A501" s="103"/>
      <c r="B501" s="125"/>
      <c r="C501" s="126"/>
      <c r="D501" s="128"/>
      <c r="E501" s="126"/>
      <c r="F501" s="121"/>
      <c r="G501" s="121"/>
      <c r="H501" s="121"/>
      <c r="I501" s="117"/>
      <c r="J501" s="117"/>
      <c r="K501" s="117"/>
      <c r="L501" s="122"/>
      <c r="M501" s="116"/>
      <c r="N501" s="115"/>
      <c r="O501" s="116"/>
      <c r="P501" s="116"/>
      <c r="Q501" s="117"/>
      <c r="R501" s="117"/>
      <c r="S501" s="117"/>
      <c r="T501" s="117"/>
      <c r="U501" s="143"/>
      <c r="V501" s="116"/>
      <c r="W501" s="144"/>
      <c r="X501" s="144"/>
      <c r="Y501" s="116"/>
      <c r="Z501" s="116"/>
      <c r="AA501" s="116"/>
      <c r="AB501" s="116"/>
      <c r="AC501" s="116"/>
      <c r="AD501" s="116"/>
      <c r="AE501" s="116"/>
      <c r="AF501" s="116"/>
      <c r="AG501" s="119"/>
      <c r="AH501" s="116"/>
    </row>
    <row r="502" spans="1:34" ht="13.2">
      <c r="A502" s="103"/>
      <c r="B502" s="125"/>
      <c r="C502" s="126"/>
      <c r="D502" s="128"/>
      <c r="E502" s="126"/>
      <c r="F502" s="121"/>
      <c r="G502" s="121"/>
      <c r="H502" s="121"/>
      <c r="I502" s="117"/>
      <c r="J502" s="117"/>
      <c r="K502" s="117"/>
      <c r="L502" s="122"/>
      <c r="M502" s="116"/>
      <c r="N502" s="115"/>
      <c r="O502" s="116"/>
      <c r="P502" s="116"/>
      <c r="Q502" s="117"/>
      <c r="R502" s="117"/>
      <c r="S502" s="117"/>
      <c r="T502" s="117"/>
      <c r="U502" s="143"/>
      <c r="V502" s="133"/>
      <c r="W502" s="144"/>
      <c r="X502" s="144"/>
      <c r="Y502" s="116"/>
      <c r="Z502" s="116"/>
      <c r="AA502" s="116"/>
      <c r="AB502" s="116"/>
      <c r="AC502" s="116"/>
      <c r="AD502" s="116"/>
      <c r="AE502" s="116"/>
      <c r="AF502" s="116"/>
      <c r="AG502" s="119"/>
      <c r="AH502" s="116"/>
    </row>
    <row r="503" spans="1:34" ht="13.2">
      <c r="A503" s="103"/>
      <c r="B503" s="125"/>
      <c r="C503" s="126"/>
      <c r="D503" s="128"/>
      <c r="E503" s="126"/>
      <c r="F503" s="121"/>
      <c r="G503" s="121"/>
      <c r="H503" s="121"/>
      <c r="I503" s="117"/>
      <c r="J503" s="117"/>
      <c r="K503" s="117"/>
      <c r="L503" s="122"/>
      <c r="M503" s="116"/>
      <c r="N503" s="115"/>
      <c r="O503" s="116"/>
      <c r="P503" s="116"/>
      <c r="Q503" s="117"/>
      <c r="R503" s="117"/>
      <c r="S503" s="117"/>
      <c r="T503" s="117"/>
      <c r="U503" s="143"/>
      <c r="V503" s="133"/>
      <c r="W503" s="144"/>
      <c r="X503" s="144"/>
      <c r="Y503" s="116"/>
      <c r="Z503" s="116"/>
      <c r="AA503" s="116"/>
      <c r="AB503" s="116"/>
      <c r="AC503" s="116"/>
      <c r="AD503" s="116"/>
      <c r="AE503" s="116"/>
      <c r="AF503" s="116"/>
      <c r="AG503" s="119"/>
      <c r="AH503" s="116"/>
    </row>
    <row r="504" spans="1:34" ht="13.2">
      <c r="A504" s="103"/>
      <c r="B504" s="125"/>
      <c r="C504" s="126"/>
      <c r="D504" s="128"/>
      <c r="E504" s="126"/>
      <c r="F504" s="121"/>
      <c r="G504" s="121"/>
      <c r="H504" s="121"/>
      <c r="I504" s="117"/>
      <c r="J504" s="117"/>
      <c r="K504" s="117"/>
      <c r="L504" s="122"/>
      <c r="M504" s="116"/>
      <c r="N504" s="115"/>
      <c r="O504" s="116"/>
      <c r="P504" s="116"/>
      <c r="Q504" s="117"/>
      <c r="R504" s="117"/>
      <c r="S504" s="117"/>
      <c r="T504" s="117"/>
      <c r="U504" s="143"/>
      <c r="V504" s="133"/>
      <c r="W504" s="144"/>
      <c r="X504" s="144"/>
      <c r="Y504" s="116"/>
      <c r="Z504" s="116"/>
      <c r="AA504" s="116"/>
      <c r="AB504" s="116"/>
      <c r="AC504" s="116"/>
      <c r="AD504" s="116"/>
      <c r="AE504" s="116"/>
      <c r="AF504" s="116"/>
      <c r="AG504" s="119"/>
      <c r="AH504" s="116"/>
    </row>
    <row r="505" spans="1:34" ht="13.2">
      <c r="A505" s="103"/>
      <c r="B505" s="125"/>
      <c r="C505" s="126"/>
      <c r="D505" s="128"/>
      <c r="E505" s="126"/>
      <c r="F505" s="121"/>
      <c r="G505" s="121"/>
      <c r="H505" s="121"/>
      <c r="I505" s="117"/>
      <c r="J505" s="117"/>
      <c r="K505" s="117"/>
      <c r="L505" s="122"/>
      <c r="M505" s="116"/>
      <c r="N505" s="115"/>
      <c r="O505" s="116"/>
      <c r="P505" s="116"/>
      <c r="Q505" s="117"/>
      <c r="R505" s="117"/>
      <c r="S505" s="117"/>
      <c r="T505" s="117"/>
      <c r="U505" s="143"/>
      <c r="V505" s="116"/>
      <c r="W505" s="144"/>
      <c r="X505" s="144"/>
      <c r="Y505" s="116"/>
      <c r="Z505" s="116"/>
      <c r="AA505" s="116"/>
      <c r="AB505" s="116"/>
      <c r="AC505" s="116"/>
      <c r="AD505" s="116"/>
      <c r="AE505" s="116"/>
      <c r="AF505" s="116"/>
      <c r="AG505" s="119"/>
      <c r="AH505" s="116"/>
    </row>
    <row r="506" spans="1:34" ht="13.2">
      <c r="A506" s="103"/>
      <c r="B506" s="125"/>
      <c r="C506" s="126"/>
      <c r="D506" s="128"/>
      <c r="E506" s="126"/>
      <c r="F506" s="121"/>
      <c r="G506" s="121"/>
      <c r="H506" s="121"/>
      <c r="I506" s="117"/>
      <c r="J506" s="117"/>
      <c r="K506" s="117"/>
      <c r="L506" s="122"/>
      <c r="M506" s="116"/>
      <c r="N506" s="115"/>
      <c r="O506" s="116"/>
      <c r="P506" s="116"/>
      <c r="Q506" s="117"/>
      <c r="R506" s="117"/>
      <c r="S506" s="117"/>
      <c r="T506" s="117"/>
      <c r="U506" s="126"/>
      <c r="V506" s="133"/>
      <c r="W506" s="144"/>
      <c r="X506" s="144"/>
      <c r="Y506" s="116"/>
      <c r="Z506" s="116"/>
      <c r="AA506" s="116"/>
      <c r="AB506" s="116"/>
      <c r="AC506" s="116"/>
      <c r="AD506" s="116"/>
      <c r="AE506" s="116"/>
      <c r="AF506" s="116"/>
      <c r="AG506" s="119"/>
      <c r="AH506" s="116"/>
    </row>
    <row r="507" spans="1:34" ht="13.2">
      <c r="A507" s="103"/>
      <c r="B507" s="125"/>
      <c r="C507" s="126"/>
      <c r="D507" s="128"/>
      <c r="E507" s="126"/>
      <c r="F507" s="121"/>
      <c r="G507" s="121"/>
      <c r="H507" s="121"/>
      <c r="I507" s="117"/>
      <c r="J507" s="117"/>
      <c r="K507" s="117"/>
      <c r="L507" s="122"/>
      <c r="M507" s="116"/>
      <c r="N507" s="115"/>
      <c r="O507" s="116"/>
      <c r="P507" s="116"/>
      <c r="Q507" s="117"/>
      <c r="R507" s="117"/>
      <c r="S507" s="117"/>
      <c r="T507" s="117"/>
      <c r="U507" s="126"/>
      <c r="V507" s="133"/>
      <c r="W507" s="144"/>
      <c r="X507" s="144"/>
      <c r="Y507" s="116"/>
      <c r="Z507" s="116"/>
      <c r="AA507" s="116"/>
      <c r="AB507" s="116"/>
      <c r="AC507" s="116"/>
      <c r="AD507" s="116"/>
      <c r="AE507" s="116"/>
      <c r="AF507" s="116"/>
      <c r="AG507" s="119"/>
      <c r="AH507" s="116"/>
    </row>
    <row r="508" spans="1:34" ht="13.2">
      <c r="A508" s="103"/>
      <c r="B508" s="125"/>
      <c r="C508" s="126"/>
      <c r="D508" s="128"/>
      <c r="E508" s="126"/>
      <c r="F508" s="121"/>
      <c r="G508" s="121"/>
      <c r="H508" s="121"/>
      <c r="I508" s="117"/>
      <c r="J508" s="117"/>
      <c r="K508" s="117"/>
      <c r="L508" s="122"/>
      <c r="M508" s="116"/>
      <c r="N508" s="115"/>
      <c r="O508" s="116"/>
      <c r="P508" s="116"/>
      <c r="Q508" s="117"/>
      <c r="R508" s="117"/>
      <c r="S508" s="117"/>
      <c r="T508" s="117"/>
      <c r="U508" s="126"/>
      <c r="V508" s="133"/>
      <c r="W508" s="144"/>
      <c r="X508" s="144"/>
      <c r="Y508" s="116"/>
      <c r="Z508" s="116"/>
      <c r="AA508" s="116"/>
      <c r="AB508" s="116"/>
      <c r="AC508" s="116"/>
      <c r="AD508" s="116"/>
      <c r="AE508" s="116"/>
      <c r="AF508" s="116"/>
      <c r="AG508" s="119"/>
      <c r="AH508" s="116"/>
    </row>
    <row r="509" spans="1:34" ht="13.2">
      <c r="A509" s="103"/>
      <c r="B509" s="125"/>
      <c r="C509" s="126"/>
      <c r="D509" s="128"/>
      <c r="E509" s="126"/>
      <c r="F509" s="121"/>
      <c r="G509" s="121"/>
      <c r="H509" s="121"/>
      <c r="I509" s="117"/>
      <c r="J509" s="117"/>
      <c r="K509" s="117"/>
      <c r="L509" s="122"/>
      <c r="M509" s="116"/>
      <c r="N509" s="115"/>
      <c r="O509" s="116"/>
      <c r="P509" s="116"/>
      <c r="Q509" s="117"/>
      <c r="R509" s="117"/>
      <c r="S509" s="117"/>
      <c r="T509" s="117"/>
      <c r="U509" s="126"/>
      <c r="V509" s="133"/>
      <c r="W509" s="144"/>
      <c r="X509" s="144"/>
      <c r="Y509" s="116"/>
      <c r="Z509" s="116"/>
      <c r="AA509" s="116"/>
      <c r="AB509" s="116"/>
      <c r="AC509" s="116"/>
      <c r="AD509" s="116"/>
      <c r="AE509" s="116"/>
      <c r="AF509" s="116"/>
      <c r="AG509" s="119"/>
      <c r="AH509" s="116"/>
    </row>
    <row r="510" spans="1:34" ht="13.2">
      <c r="A510" s="103"/>
      <c r="B510" s="125"/>
      <c r="C510" s="126"/>
      <c r="D510" s="128"/>
      <c r="E510" s="126"/>
      <c r="F510" s="121"/>
      <c r="G510" s="121"/>
      <c r="H510" s="121"/>
      <c r="I510" s="117"/>
      <c r="J510" s="117"/>
      <c r="K510" s="117"/>
      <c r="L510" s="122"/>
      <c r="M510" s="116"/>
      <c r="N510" s="115"/>
      <c r="O510" s="116"/>
      <c r="P510" s="116"/>
      <c r="Q510" s="117"/>
      <c r="R510" s="117"/>
      <c r="S510" s="117"/>
      <c r="T510" s="117"/>
      <c r="U510" s="126"/>
      <c r="V510" s="114"/>
      <c r="W510" s="144"/>
      <c r="X510" s="144"/>
      <c r="Y510" s="116"/>
      <c r="Z510" s="116"/>
      <c r="AA510" s="116"/>
      <c r="AB510" s="116"/>
      <c r="AC510" s="116"/>
      <c r="AD510" s="116"/>
      <c r="AE510" s="116"/>
      <c r="AF510" s="116"/>
      <c r="AG510" s="119"/>
      <c r="AH510" s="116"/>
    </row>
    <row r="511" spans="1:34" ht="13.2">
      <c r="A511" s="103"/>
      <c r="B511" s="125"/>
      <c r="C511" s="126"/>
      <c r="D511" s="128"/>
      <c r="E511" s="126"/>
      <c r="F511" s="121"/>
      <c r="G511" s="121"/>
      <c r="H511" s="121"/>
      <c r="I511" s="117"/>
      <c r="J511" s="117"/>
      <c r="K511" s="117"/>
      <c r="L511" s="122"/>
      <c r="M511" s="116"/>
      <c r="N511" s="115"/>
      <c r="O511" s="116"/>
      <c r="P511" s="116"/>
      <c r="Q511" s="117"/>
      <c r="R511" s="117"/>
      <c r="S511" s="117"/>
      <c r="T511" s="117"/>
      <c r="U511" s="143"/>
      <c r="V511" s="116"/>
      <c r="W511" s="144"/>
      <c r="X511" s="144"/>
      <c r="Y511" s="116"/>
      <c r="Z511" s="116"/>
      <c r="AA511" s="116"/>
      <c r="AB511" s="116"/>
      <c r="AC511" s="116"/>
      <c r="AD511" s="116"/>
      <c r="AE511" s="116"/>
      <c r="AF511" s="116"/>
      <c r="AG511" s="119"/>
      <c r="AH511" s="116"/>
    </row>
    <row r="512" spans="1:34" ht="13.2">
      <c r="A512" s="103"/>
      <c r="B512" s="125"/>
      <c r="C512" s="126"/>
      <c r="D512" s="128"/>
      <c r="E512" s="126"/>
      <c r="F512" s="121"/>
      <c r="G512" s="121"/>
      <c r="H512" s="121"/>
      <c r="I512" s="117"/>
      <c r="J512" s="117"/>
      <c r="K512" s="117"/>
      <c r="L512" s="122"/>
      <c r="M512" s="116"/>
      <c r="N512" s="115"/>
      <c r="O512" s="116"/>
      <c r="P512" s="116"/>
      <c r="Q512" s="117"/>
      <c r="R512" s="117"/>
      <c r="S512" s="117"/>
      <c r="T512" s="117"/>
      <c r="U512" s="126"/>
      <c r="V512" s="133"/>
      <c r="W512" s="144"/>
      <c r="X512" s="144"/>
      <c r="Y512" s="116"/>
      <c r="Z512" s="116"/>
      <c r="AA512" s="116"/>
      <c r="AB512" s="116"/>
      <c r="AC512" s="116"/>
      <c r="AD512" s="116"/>
      <c r="AE512" s="116"/>
      <c r="AF512" s="116"/>
      <c r="AG512" s="119"/>
      <c r="AH512" s="116"/>
    </row>
    <row r="513" spans="1:34" ht="13.2">
      <c r="A513" s="103"/>
      <c r="B513" s="125"/>
      <c r="C513" s="126"/>
      <c r="D513" s="128"/>
      <c r="E513" s="126"/>
      <c r="F513" s="121"/>
      <c r="G513" s="121"/>
      <c r="H513" s="121"/>
      <c r="I513" s="117"/>
      <c r="J513" s="117"/>
      <c r="K513" s="117"/>
      <c r="L513" s="122"/>
      <c r="M513" s="116"/>
      <c r="N513" s="115"/>
      <c r="O513" s="116"/>
      <c r="P513" s="116"/>
      <c r="Q513" s="117"/>
      <c r="R513" s="117"/>
      <c r="S513" s="117"/>
      <c r="T513" s="117"/>
      <c r="U513" s="143"/>
      <c r="V513" s="116"/>
      <c r="W513" s="144"/>
      <c r="X513" s="144"/>
      <c r="Y513" s="116"/>
      <c r="Z513" s="116"/>
      <c r="AA513" s="116"/>
      <c r="AB513" s="116"/>
      <c r="AC513" s="116"/>
      <c r="AD513" s="116"/>
      <c r="AE513" s="116"/>
      <c r="AF513" s="116"/>
      <c r="AG513" s="119"/>
      <c r="AH513" s="116"/>
    </row>
    <row r="514" spans="1:34" ht="13.2">
      <c r="A514" s="103"/>
      <c r="B514" s="125"/>
      <c r="C514" s="126"/>
      <c r="D514" s="128"/>
      <c r="E514" s="126"/>
      <c r="F514" s="121"/>
      <c r="G514" s="121"/>
      <c r="H514" s="121"/>
      <c r="I514" s="117"/>
      <c r="J514" s="117"/>
      <c r="K514" s="117"/>
      <c r="L514" s="122"/>
      <c r="M514" s="116"/>
      <c r="N514" s="115"/>
      <c r="O514" s="116"/>
      <c r="P514" s="116"/>
      <c r="Q514" s="117"/>
      <c r="R514" s="117"/>
      <c r="S514" s="117"/>
      <c r="T514" s="117"/>
      <c r="U514" s="143"/>
      <c r="V514" s="116"/>
      <c r="W514" s="144"/>
      <c r="X514" s="144"/>
      <c r="Y514" s="116"/>
      <c r="Z514" s="116"/>
      <c r="AA514" s="116"/>
      <c r="AB514" s="116"/>
      <c r="AC514" s="116"/>
      <c r="AD514" s="116"/>
      <c r="AE514" s="116"/>
      <c r="AF514" s="116"/>
      <c r="AG514" s="119"/>
      <c r="AH514" s="116"/>
    </row>
    <row r="515" spans="1:34" ht="13.2">
      <c r="A515" s="103"/>
      <c r="B515" s="125"/>
      <c r="C515" s="126"/>
      <c r="D515" s="128"/>
      <c r="E515" s="126"/>
      <c r="F515" s="121"/>
      <c r="G515" s="121"/>
      <c r="H515" s="121"/>
      <c r="I515" s="117"/>
      <c r="J515" s="117"/>
      <c r="K515" s="117"/>
      <c r="L515" s="122"/>
      <c r="M515" s="116"/>
      <c r="N515" s="115"/>
      <c r="O515" s="116"/>
      <c r="P515" s="116"/>
      <c r="Q515" s="117"/>
      <c r="R515" s="117"/>
      <c r="S515" s="117"/>
      <c r="T515" s="117"/>
      <c r="U515" s="143"/>
      <c r="V515" s="116"/>
      <c r="W515" s="144"/>
      <c r="X515" s="144"/>
      <c r="Y515" s="116"/>
      <c r="Z515" s="116"/>
      <c r="AA515" s="116"/>
      <c r="AB515" s="116"/>
      <c r="AC515" s="116"/>
      <c r="AD515" s="116"/>
      <c r="AE515" s="116"/>
      <c r="AF515" s="116"/>
      <c r="AG515" s="119"/>
      <c r="AH515" s="116"/>
    </row>
    <row r="516" spans="1:34" ht="13.2">
      <c r="A516" s="103"/>
      <c r="B516" s="125"/>
      <c r="C516" s="126"/>
      <c r="D516" s="128"/>
      <c r="E516" s="126"/>
      <c r="F516" s="121"/>
      <c r="G516" s="121"/>
      <c r="H516" s="121"/>
      <c r="I516" s="117"/>
      <c r="J516" s="117"/>
      <c r="K516" s="117"/>
      <c r="L516" s="122"/>
      <c r="M516" s="116"/>
      <c r="N516" s="115"/>
      <c r="O516" s="116"/>
      <c r="P516" s="116"/>
      <c r="Q516" s="117"/>
      <c r="R516" s="117"/>
      <c r="S516" s="117"/>
      <c r="T516" s="117"/>
      <c r="U516" s="143"/>
      <c r="V516" s="133"/>
      <c r="W516" s="144"/>
      <c r="X516" s="144"/>
      <c r="Y516" s="116"/>
      <c r="Z516" s="116"/>
      <c r="AA516" s="116"/>
      <c r="AB516" s="116"/>
      <c r="AC516" s="116"/>
      <c r="AD516" s="116"/>
      <c r="AE516" s="116"/>
      <c r="AF516" s="116"/>
      <c r="AG516" s="119"/>
      <c r="AH516" s="116"/>
    </row>
    <row r="517" spans="1:34" ht="13.8" thickBot="1">
      <c r="A517" s="103"/>
      <c r="B517" s="125"/>
      <c r="C517" s="126"/>
      <c r="D517" s="128"/>
      <c r="E517" s="126"/>
      <c r="F517" s="121"/>
      <c r="G517" s="121"/>
      <c r="H517" s="121"/>
      <c r="I517" s="117"/>
      <c r="J517" s="117"/>
      <c r="K517" s="117"/>
      <c r="L517" s="122"/>
      <c r="M517" s="116"/>
      <c r="N517" s="115"/>
      <c r="O517" s="116"/>
      <c r="P517" s="116"/>
      <c r="Q517" s="117"/>
      <c r="R517" s="117"/>
      <c r="S517" s="117"/>
      <c r="T517" s="117"/>
      <c r="U517" s="126"/>
      <c r="V517" s="116"/>
      <c r="W517" s="144"/>
      <c r="X517" s="144"/>
      <c r="Y517" s="116"/>
      <c r="Z517" s="116"/>
      <c r="AA517" s="116"/>
      <c r="AB517" s="116"/>
      <c r="AC517" s="116"/>
      <c r="AD517" s="116"/>
      <c r="AE517" s="116"/>
      <c r="AF517" s="116"/>
      <c r="AG517" s="119"/>
      <c r="AH517" s="116"/>
    </row>
    <row r="518" spans="1:34" ht="13.2">
      <c r="A518" s="103"/>
      <c r="B518" s="125"/>
      <c r="C518" s="126"/>
      <c r="D518" s="128"/>
      <c r="E518" s="126"/>
      <c r="F518" s="121"/>
      <c r="G518" s="121"/>
      <c r="H518" s="121"/>
      <c r="I518" s="117"/>
      <c r="J518" s="117"/>
      <c r="K518" s="117"/>
      <c r="L518" s="122"/>
      <c r="M518" s="116"/>
      <c r="N518" s="115"/>
      <c r="O518" s="116"/>
      <c r="P518" s="116"/>
      <c r="Q518" s="117"/>
      <c r="R518" s="117"/>
      <c r="S518" s="117"/>
      <c r="T518" s="117"/>
      <c r="U518" s="143"/>
      <c r="V518" s="141"/>
      <c r="W518" s="144"/>
      <c r="X518" s="144"/>
      <c r="Y518" s="116"/>
      <c r="Z518" s="116"/>
      <c r="AA518" s="116"/>
      <c r="AB518" s="116"/>
      <c r="AC518" s="116"/>
      <c r="AD518" s="116"/>
      <c r="AE518" s="116"/>
      <c r="AF518" s="116"/>
      <c r="AG518" s="119"/>
      <c r="AH518" s="116"/>
    </row>
    <row r="519" spans="1:34" ht="13.2">
      <c r="A519" s="103"/>
      <c r="B519" s="125"/>
      <c r="C519" s="126"/>
      <c r="D519" s="128"/>
      <c r="E519" s="126"/>
      <c r="F519" s="121"/>
      <c r="G519" s="121"/>
      <c r="H519" s="121"/>
      <c r="I519" s="117"/>
      <c r="J519" s="117"/>
      <c r="K519" s="117"/>
      <c r="L519" s="122"/>
      <c r="M519" s="116"/>
      <c r="N519" s="115"/>
      <c r="O519" s="116"/>
      <c r="P519" s="116"/>
      <c r="Q519" s="117"/>
      <c r="R519" s="117"/>
      <c r="S519" s="117"/>
      <c r="T519" s="117"/>
      <c r="U519" s="126"/>
      <c r="V519" s="133"/>
      <c r="W519" s="144"/>
      <c r="X519" s="144"/>
      <c r="Y519" s="116"/>
      <c r="Z519" s="116"/>
      <c r="AA519" s="116"/>
      <c r="AB519" s="116"/>
      <c r="AC519" s="116"/>
      <c r="AD519" s="116"/>
      <c r="AE519" s="116"/>
      <c r="AF519" s="116"/>
      <c r="AG519" s="119"/>
      <c r="AH519" s="116"/>
    </row>
    <row r="520" spans="1:34" ht="13.2">
      <c r="A520" s="103"/>
      <c r="B520" s="125"/>
      <c r="C520" s="126"/>
      <c r="D520" s="128"/>
      <c r="E520" s="126"/>
      <c r="F520" s="121"/>
      <c r="G520" s="121"/>
      <c r="H520" s="121"/>
      <c r="I520" s="117"/>
      <c r="J520" s="117"/>
      <c r="K520" s="117"/>
      <c r="L520" s="122"/>
      <c r="M520" s="116"/>
      <c r="N520" s="115"/>
      <c r="O520" s="116"/>
      <c r="P520" s="116"/>
      <c r="Q520" s="117"/>
      <c r="R520" s="117"/>
      <c r="S520" s="117"/>
      <c r="T520" s="117"/>
      <c r="U520" s="143"/>
      <c r="V520" s="133"/>
      <c r="W520" s="144"/>
      <c r="X520" s="144"/>
      <c r="Y520" s="116"/>
      <c r="Z520" s="116"/>
      <c r="AA520" s="116"/>
      <c r="AB520" s="116"/>
      <c r="AC520" s="116"/>
      <c r="AD520" s="116"/>
      <c r="AE520" s="116"/>
      <c r="AF520" s="116"/>
      <c r="AG520" s="119"/>
      <c r="AH520" s="116"/>
    </row>
    <row r="521" spans="1:34" ht="13.2">
      <c r="A521" s="103"/>
      <c r="B521" s="125"/>
      <c r="C521" s="126"/>
      <c r="D521" s="128"/>
      <c r="E521" s="126"/>
      <c r="F521" s="121"/>
      <c r="G521" s="121"/>
      <c r="H521" s="121"/>
      <c r="I521" s="117"/>
      <c r="J521" s="117"/>
      <c r="K521" s="117"/>
      <c r="L521" s="122"/>
      <c r="M521" s="116"/>
      <c r="N521" s="115"/>
      <c r="O521" s="116"/>
      <c r="P521" s="116"/>
      <c r="Q521" s="117"/>
      <c r="R521" s="117"/>
      <c r="S521" s="117"/>
      <c r="T521" s="117"/>
      <c r="U521" s="143"/>
      <c r="V521" s="116"/>
      <c r="W521" s="144"/>
      <c r="X521" s="144"/>
      <c r="Y521" s="116"/>
      <c r="Z521" s="116"/>
      <c r="AA521" s="116"/>
      <c r="AB521" s="116"/>
      <c r="AC521" s="116"/>
      <c r="AD521" s="116"/>
      <c r="AE521" s="116"/>
      <c r="AF521" s="116"/>
      <c r="AG521" s="119"/>
      <c r="AH521" s="116"/>
    </row>
    <row r="522" spans="1:34" ht="13.2">
      <c r="A522" s="103"/>
      <c r="B522" s="125"/>
      <c r="C522" s="126"/>
      <c r="D522" s="128"/>
      <c r="E522" s="126"/>
      <c r="F522" s="121"/>
      <c r="G522" s="121"/>
      <c r="H522" s="121"/>
      <c r="I522" s="117"/>
      <c r="J522" s="117"/>
      <c r="K522" s="117"/>
      <c r="L522" s="122"/>
      <c r="M522" s="116"/>
      <c r="N522" s="115"/>
      <c r="O522" s="116"/>
      <c r="P522" s="116"/>
      <c r="Q522" s="117"/>
      <c r="R522" s="117"/>
      <c r="S522" s="117"/>
      <c r="T522" s="117"/>
      <c r="U522" s="143"/>
      <c r="V522" s="133"/>
      <c r="W522" s="144"/>
      <c r="X522" s="144"/>
      <c r="Y522" s="116"/>
      <c r="Z522" s="116"/>
      <c r="AA522" s="116"/>
      <c r="AB522" s="116"/>
      <c r="AC522" s="116"/>
      <c r="AD522" s="116"/>
      <c r="AE522" s="116"/>
      <c r="AF522" s="116"/>
      <c r="AG522" s="119"/>
      <c r="AH522" s="116"/>
    </row>
    <row r="523" spans="1:34" ht="13.2">
      <c r="A523" s="103"/>
      <c r="B523" s="125"/>
      <c r="C523" s="126"/>
      <c r="D523" s="128"/>
      <c r="E523" s="126"/>
      <c r="F523" s="121"/>
      <c r="G523" s="121"/>
      <c r="H523" s="121"/>
      <c r="I523" s="117"/>
      <c r="J523" s="117"/>
      <c r="K523" s="117"/>
      <c r="L523" s="122"/>
      <c r="M523" s="116"/>
      <c r="N523" s="115"/>
      <c r="O523" s="116"/>
      <c r="P523" s="116"/>
      <c r="Q523" s="117"/>
      <c r="R523" s="117"/>
      <c r="S523" s="117"/>
      <c r="T523" s="117"/>
      <c r="U523" s="126"/>
      <c r="V523" s="116"/>
      <c r="W523" s="144"/>
      <c r="X523" s="144"/>
      <c r="Y523" s="116"/>
      <c r="Z523" s="116"/>
      <c r="AA523" s="116"/>
      <c r="AB523" s="116"/>
      <c r="AC523" s="116"/>
      <c r="AD523" s="116"/>
      <c r="AE523" s="116"/>
      <c r="AF523" s="116"/>
      <c r="AG523" s="119"/>
      <c r="AH523" s="116"/>
    </row>
    <row r="524" spans="1:34" ht="13.2">
      <c r="A524" s="103"/>
      <c r="B524" s="125"/>
      <c r="C524" s="126"/>
      <c r="D524" s="128"/>
      <c r="E524" s="126"/>
      <c r="F524" s="121"/>
      <c r="G524" s="121"/>
      <c r="H524" s="121"/>
      <c r="I524" s="117"/>
      <c r="J524" s="117"/>
      <c r="K524" s="117"/>
      <c r="L524" s="122"/>
      <c r="M524" s="116"/>
      <c r="N524" s="115"/>
      <c r="O524" s="116"/>
      <c r="P524" s="116"/>
      <c r="Q524" s="117"/>
      <c r="R524" s="117"/>
      <c r="S524" s="117"/>
      <c r="T524" s="117"/>
      <c r="U524" s="143"/>
      <c r="V524" s="133"/>
      <c r="W524" s="144"/>
      <c r="X524" s="144"/>
      <c r="Y524" s="116"/>
      <c r="Z524" s="116"/>
      <c r="AA524" s="116"/>
      <c r="AB524" s="116"/>
      <c r="AC524" s="116"/>
      <c r="AD524" s="116"/>
      <c r="AE524" s="116"/>
      <c r="AF524" s="116"/>
      <c r="AG524" s="119"/>
      <c r="AH524" s="116"/>
    </row>
    <row r="525" spans="1:34" ht="13.2">
      <c r="A525" s="103"/>
      <c r="B525" s="125"/>
      <c r="C525" s="126"/>
      <c r="D525" s="128"/>
      <c r="E525" s="126"/>
      <c r="F525" s="121"/>
      <c r="G525" s="121"/>
      <c r="H525" s="121"/>
      <c r="I525" s="117"/>
      <c r="J525" s="117"/>
      <c r="K525" s="117"/>
      <c r="L525" s="122"/>
      <c r="M525" s="116"/>
      <c r="N525" s="115"/>
      <c r="O525" s="116"/>
      <c r="P525" s="116"/>
      <c r="Q525" s="117"/>
      <c r="R525" s="117"/>
      <c r="S525" s="117"/>
      <c r="T525" s="117"/>
      <c r="U525" s="143"/>
      <c r="V525" s="116"/>
      <c r="W525" s="144"/>
      <c r="X525" s="144"/>
      <c r="Y525" s="116"/>
      <c r="Z525" s="116"/>
      <c r="AA525" s="116"/>
      <c r="AB525" s="116"/>
      <c r="AC525" s="116"/>
      <c r="AD525" s="116"/>
      <c r="AE525" s="116"/>
      <c r="AF525" s="116"/>
      <c r="AG525" s="119"/>
      <c r="AH525" s="116"/>
    </row>
    <row r="526" spans="1:34" ht="13.2">
      <c r="A526" s="103"/>
      <c r="B526" s="125"/>
      <c r="C526" s="126"/>
      <c r="D526" s="128"/>
      <c r="E526" s="126"/>
      <c r="F526" s="121"/>
      <c r="G526" s="121"/>
      <c r="H526" s="121"/>
      <c r="I526" s="117"/>
      <c r="J526" s="117"/>
      <c r="K526" s="117"/>
      <c r="L526" s="122"/>
      <c r="M526" s="116"/>
      <c r="N526" s="115"/>
      <c r="O526" s="116"/>
      <c r="P526" s="116"/>
      <c r="Q526" s="117"/>
      <c r="R526" s="117"/>
      <c r="S526" s="117"/>
      <c r="T526" s="117"/>
      <c r="U526" s="143"/>
      <c r="V526" s="133"/>
      <c r="W526" s="144"/>
      <c r="X526" s="144"/>
      <c r="Y526" s="116"/>
      <c r="Z526" s="116"/>
      <c r="AA526" s="116"/>
      <c r="AB526" s="116"/>
      <c r="AC526" s="116"/>
      <c r="AD526" s="116"/>
      <c r="AE526" s="116"/>
      <c r="AF526" s="116"/>
      <c r="AG526" s="119"/>
      <c r="AH526" s="116"/>
    </row>
    <row r="527" spans="1:34" ht="13.2">
      <c r="A527" s="103"/>
      <c r="B527" s="125"/>
      <c r="C527" s="126"/>
      <c r="D527" s="128"/>
      <c r="E527" s="126"/>
      <c r="F527" s="121"/>
      <c r="G527" s="121"/>
      <c r="H527" s="121"/>
      <c r="I527" s="117"/>
      <c r="J527" s="117"/>
      <c r="K527" s="117"/>
      <c r="L527" s="122"/>
      <c r="M527" s="116"/>
      <c r="N527" s="115"/>
      <c r="O527" s="116"/>
      <c r="P527" s="116"/>
      <c r="Q527" s="117"/>
      <c r="R527" s="117"/>
      <c r="S527" s="117"/>
      <c r="T527" s="117"/>
      <c r="U527" s="143"/>
      <c r="V527" s="133"/>
      <c r="W527" s="144"/>
      <c r="X527" s="144"/>
      <c r="Y527" s="116"/>
      <c r="Z527" s="116"/>
      <c r="AA527" s="116"/>
      <c r="AB527" s="116"/>
      <c r="AC527" s="116"/>
      <c r="AD527" s="116"/>
      <c r="AE527" s="116"/>
      <c r="AF527" s="116"/>
      <c r="AG527" s="119"/>
      <c r="AH527" s="116"/>
    </row>
    <row r="528" spans="1:34" ht="13.2">
      <c r="A528" s="103"/>
      <c r="B528" s="125"/>
      <c r="C528" s="126"/>
      <c r="D528" s="128"/>
      <c r="E528" s="126"/>
      <c r="F528" s="121"/>
      <c r="G528" s="121"/>
      <c r="H528" s="121"/>
      <c r="I528" s="117"/>
      <c r="J528" s="117"/>
      <c r="K528" s="117"/>
      <c r="L528" s="122"/>
      <c r="M528" s="116"/>
      <c r="N528" s="115"/>
      <c r="O528" s="116"/>
      <c r="P528" s="116"/>
      <c r="Q528" s="117"/>
      <c r="R528" s="117"/>
      <c r="S528" s="117"/>
      <c r="T528" s="117"/>
      <c r="U528" s="126"/>
      <c r="V528" s="133"/>
      <c r="W528" s="144"/>
      <c r="X528" s="144"/>
      <c r="Y528" s="116"/>
      <c r="Z528" s="116"/>
      <c r="AA528" s="116"/>
      <c r="AB528" s="116"/>
      <c r="AC528" s="116"/>
      <c r="AD528" s="116"/>
      <c r="AE528" s="116"/>
      <c r="AF528" s="116"/>
      <c r="AG528" s="119"/>
      <c r="AH528" s="116"/>
    </row>
    <row r="529" spans="1:34" ht="13.2">
      <c r="A529" s="103"/>
      <c r="B529" s="125"/>
      <c r="C529" s="126"/>
      <c r="D529" s="128"/>
      <c r="E529" s="126"/>
      <c r="F529" s="121"/>
      <c r="G529" s="121"/>
      <c r="H529" s="121"/>
      <c r="I529" s="117"/>
      <c r="J529" s="117"/>
      <c r="K529" s="117"/>
      <c r="L529" s="122"/>
      <c r="M529" s="116"/>
      <c r="N529" s="115"/>
      <c r="O529" s="116"/>
      <c r="P529" s="116"/>
      <c r="Q529" s="117"/>
      <c r="R529" s="117"/>
      <c r="S529" s="117"/>
      <c r="T529" s="117"/>
      <c r="U529" s="143"/>
      <c r="V529" s="116"/>
      <c r="W529" s="144"/>
      <c r="X529" s="144"/>
      <c r="Y529" s="116"/>
      <c r="Z529" s="116"/>
      <c r="AA529" s="116"/>
      <c r="AB529" s="116"/>
      <c r="AC529" s="116"/>
      <c r="AD529" s="116"/>
      <c r="AE529" s="116"/>
      <c r="AF529" s="116"/>
      <c r="AG529" s="119"/>
      <c r="AH529" s="116"/>
    </row>
    <row r="530" spans="1:34" ht="13.2">
      <c r="A530" s="103"/>
      <c r="B530" s="125"/>
      <c r="C530" s="126"/>
      <c r="D530" s="128"/>
      <c r="E530" s="126"/>
      <c r="F530" s="121"/>
      <c r="G530" s="121"/>
      <c r="H530" s="121"/>
      <c r="I530" s="117"/>
      <c r="J530" s="117"/>
      <c r="K530" s="117"/>
      <c r="L530" s="122"/>
      <c r="M530" s="116"/>
      <c r="N530" s="115"/>
      <c r="O530" s="116"/>
      <c r="P530" s="116"/>
      <c r="Q530" s="117"/>
      <c r="R530" s="117"/>
      <c r="S530" s="117"/>
      <c r="T530" s="117"/>
      <c r="U530" s="143"/>
      <c r="V530" s="133"/>
      <c r="W530" s="144"/>
      <c r="X530" s="144"/>
      <c r="Y530" s="116"/>
      <c r="Z530" s="116"/>
      <c r="AA530" s="116"/>
      <c r="AB530" s="116"/>
      <c r="AC530" s="116"/>
      <c r="AD530" s="116"/>
      <c r="AE530" s="116"/>
      <c r="AF530" s="116"/>
      <c r="AG530" s="119"/>
      <c r="AH530" s="116"/>
    </row>
    <row r="531" spans="1:34" ht="13.2">
      <c r="A531" s="103"/>
      <c r="B531" s="125"/>
      <c r="C531" s="126"/>
      <c r="D531" s="128"/>
      <c r="E531" s="126"/>
      <c r="F531" s="121"/>
      <c r="G531" s="121"/>
      <c r="H531" s="121"/>
      <c r="I531" s="117"/>
      <c r="J531" s="117"/>
      <c r="K531" s="117"/>
      <c r="L531" s="122"/>
      <c r="M531" s="116"/>
      <c r="N531" s="115"/>
      <c r="O531" s="116"/>
      <c r="P531" s="116"/>
      <c r="Q531" s="117"/>
      <c r="R531" s="117"/>
      <c r="S531" s="117"/>
      <c r="T531" s="117"/>
      <c r="U531" s="126"/>
      <c r="V531" s="116"/>
      <c r="W531" s="144"/>
      <c r="X531" s="144"/>
      <c r="Y531" s="116"/>
      <c r="Z531" s="116"/>
      <c r="AA531" s="116"/>
      <c r="AB531" s="116"/>
      <c r="AC531" s="116"/>
      <c r="AD531" s="116"/>
      <c r="AE531" s="116"/>
      <c r="AF531" s="116"/>
      <c r="AG531" s="119"/>
      <c r="AH531" s="116"/>
    </row>
    <row r="532" spans="1:34" ht="13.2">
      <c r="A532" s="103"/>
      <c r="B532" s="125"/>
      <c r="C532" s="126"/>
      <c r="D532" s="128"/>
      <c r="E532" s="126"/>
      <c r="F532" s="121"/>
      <c r="G532" s="121"/>
      <c r="H532" s="121"/>
      <c r="I532" s="117"/>
      <c r="J532" s="117"/>
      <c r="K532" s="117"/>
      <c r="L532" s="122"/>
      <c r="M532" s="116"/>
      <c r="N532" s="115"/>
      <c r="O532" s="116"/>
      <c r="P532" s="116"/>
      <c r="Q532" s="117"/>
      <c r="R532" s="117"/>
      <c r="S532" s="117"/>
      <c r="T532" s="117"/>
      <c r="U532" s="126"/>
      <c r="V532" s="133"/>
      <c r="W532" s="144"/>
      <c r="X532" s="144"/>
      <c r="Y532" s="116"/>
      <c r="Z532" s="116"/>
      <c r="AA532" s="116"/>
      <c r="AB532" s="116"/>
      <c r="AC532" s="116"/>
      <c r="AD532" s="116"/>
      <c r="AE532" s="116"/>
      <c r="AF532" s="116"/>
      <c r="AG532" s="119"/>
      <c r="AH532" s="116"/>
    </row>
    <row r="533" spans="1:34" ht="13.2">
      <c r="A533" s="103"/>
      <c r="B533" s="125"/>
      <c r="C533" s="126"/>
      <c r="D533" s="128"/>
      <c r="E533" s="126"/>
      <c r="F533" s="121"/>
      <c r="G533" s="121"/>
      <c r="H533" s="121"/>
      <c r="I533" s="117"/>
      <c r="J533" s="117"/>
      <c r="K533" s="117"/>
      <c r="L533" s="122"/>
      <c r="M533" s="116"/>
      <c r="N533" s="115"/>
      <c r="O533" s="116"/>
      <c r="P533" s="116"/>
      <c r="Q533" s="117"/>
      <c r="R533" s="117"/>
      <c r="S533" s="117"/>
      <c r="T533" s="117"/>
      <c r="U533" s="126"/>
      <c r="V533" s="133"/>
      <c r="W533" s="144"/>
      <c r="X533" s="144"/>
      <c r="Y533" s="116"/>
      <c r="Z533" s="116"/>
      <c r="AA533" s="116"/>
      <c r="AB533" s="116"/>
      <c r="AC533" s="116"/>
      <c r="AD533" s="116"/>
      <c r="AE533" s="116"/>
      <c r="AF533" s="116"/>
      <c r="AG533" s="119"/>
      <c r="AH533" s="116"/>
    </row>
    <row r="534" spans="1:34" ht="13.2">
      <c r="A534" s="103"/>
      <c r="B534" s="125"/>
      <c r="C534" s="126"/>
      <c r="D534" s="128"/>
      <c r="E534" s="126"/>
      <c r="F534" s="121"/>
      <c r="G534" s="121"/>
      <c r="H534" s="121"/>
      <c r="I534" s="117"/>
      <c r="J534" s="117"/>
      <c r="K534" s="117"/>
      <c r="L534" s="122"/>
      <c r="M534" s="116"/>
      <c r="N534" s="115"/>
      <c r="O534" s="116"/>
      <c r="P534" s="116"/>
      <c r="Q534" s="117"/>
      <c r="R534" s="117"/>
      <c r="S534" s="117"/>
      <c r="T534" s="117"/>
      <c r="U534" s="143"/>
      <c r="V534" s="116"/>
      <c r="W534" s="144"/>
      <c r="X534" s="144"/>
      <c r="Y534" s="116"/>
      <c r="Z534" s="116"/>
      <c r="AA534" s="116"/>
      <c r="AB534" s="116"/>
      <c r="AC534" s="116"/>
      <c r="AD534" s="116"/>
      <c r="AE534" s="116"/>
      <c r="AF534" s="116"/>
      <c r="AG534" s="119"/>
      <c r="AH534" s="116"/>
    </row>
    <row r="535" spans="1:34" ht="13.2">
      <c r="A535" s="103"/>
      <c r="B535" s="125"/>
      <c r="C535" s="126"/>
      <c r="D535" s="128"/>
      <c r="E535" s="126"/>
      <c r="F535" s="121"/>
      <c r="G535" s="121"/>
      <c r="H535" s="121"/>
      <c r="I535" s="117"/>
      <c r="J535" s="117"/>
      <c r="K535" s="117"/>
      <c r="L535" s="122"/>
      <c r="M535" s="116"/>
      <c r="N535" s="115"/>
      <c r="O535" s="116"/>
      <c r="P535" s="116"/>
      <c r="Q535" s="117"/>
      <c r="R535" s="117"/>
      <c r="S535" s="117"/>
      <c r="T535" s="117"/>
      <c r="U535" s="126"/>
      <c r="V535" s="133"/>
      <c r="W535" s="144"/>
      <c r="X535" s="144"/>
      <c r="Y535" s="116"/>
      <c r="Z535" s="116"/>
      <c r="AA535" s="116"/>
      <c r="AB535" s="116"/>
      <c r="AC535" s="116"/>
      <c r="AD535" s="116"/>
      <c r="AE535" s="116"/>
      <c r="AF535" s="116"/>
      <c r="AG535" s="119"/>
      <c r="AH535" s="116"/>
    </row>
    <row r="536" spans="1:34" ht="13.2">
      <c r="A536" s="103"/>
      <c r="B536" s="125"/>
      <c r="C536" s="126"/>
      <c r="D536" s="128"/>
      <c r="E536" s="126"/>
      <c r="F536" s="121"/>
      <c r="G536" s="121"/>
      <c r="H536" s="121"/>
      <c r="I536" s="117"/>
      <c r="J536" s="117"/>
      <c r="K536" s="117"/>
      <c r="L536" s="122"/>
      <c r="M536" s="116"/>
      <c r="N536" s="115"/>
      <c r="O536" s="116"/>
      <c r="P536" s="116"/>
      <c r="Q536" s="117"/>
      <c r="R536" s="117"/>
      <c r="S536" s="117"/>
      <c r="T536" s="117"/>
      <c r="U536" s="126"/>
      <c r="V536" s="114"/>
      <c r="W536" s="144"/>
      <c r="X536" s="144"/>
      <c r="Y536" s="116"/>
      <c r="Z536" s="116"/>
      <c r="AA536" s="116"/>
      <c r="AB536" s="116"/>
      <c r="AC536" s="116"/>
      <c r="AD536" s="116"/>
      <c r="AE536" s="116"/>
      <c r="AF536" s="116"/>
      <c r="AG536" s="119"/>
      <c r="AH536" s="116"/>
    </row>
    <row r="537" spans="1:34" ht="13.2">
      <c r="A537" s="103"/>
      <c r="B537" s="125"/>
      <c r="C537" s="126"/>
      <c r="D537" s="128"/>
      <c r="E537" s="126"/>
      <c r="F537" s="121"/>
      <c r="G537" s="121"/>
      <c r="H537" s="121"/>
      <c r="I537" s="117"/>
      <c r="J537" s="117"/>
      <c r="K537" s="117"/>
      <c r="L537" s="122"/>
      <c r="M537" s="116"/>
      <c r="N537" s="115"/>
      <c r="O537" s="116"/>
      <c r="P537" s="116"/>
      <c r="Q537" s="117"/>
      <c r="R537" s="117"/>
      <c r="S537" s="117"/>
      <c r="T537" s="117"/>
      <c r="U537" s="126"/>
      <c r="V537" s="133"/>
      <c r="W537" s="144"/>
      <c r="X537" s="144"/>
      <c r="Y537" s="116"/>
      <c r="Z537" s="116"/>
      <c r="AA537" s="116"/>
      <c r="AB537" s="116"/>
      <c r="AC537" s="116"/>
      <c r="AD537" s="116"/>
      <c r="AE537" s="116"/>
      <c r="AF537" s="116"/>
      <c r="AG537" s="119"/>
      <c r="AH537" s="116"/>
    </row>
    <row r="538" spans="1:34" ht="13.2">
      <c r="A538" s="103"/>
      <c r="B538" s="125"/>
      <c r="C538" s="126"/>
      <c r="D538" s="128"/>
      <c r="E538" s="126"/>
      <c r="F538" s="121"/>
      <c r="G538" s="121"/>
      <c r="H538" s="121"/>
      <c r="I538" s="117"/>
      <c r="J538" s="117"/>
      <c r="K538" s="117"/>
      <c r="L538" s="122"/>
      <c r="M538" s="116"/>
      <c r="N538" s="115"/>
      <c r="O538" s="116"/>
      <c r="P538" s="116"/>
      <c r="Q538" s="117"/>
      <c r="R538" s="117"/>
      <c r="S538" s="117"/>
      <c r="T538" s="117"/>
      <c r="U538" s="143"/>
      <c r="V538" s="133"/>
      <c r="W538" s="144"/>
      <c r="X538" s="144"/>
      <c r="Y538" s="116"/>
      <c r="Z538" s="116"/>
      <c r="AA538" s="116"/>
      <c r="AB538" s="116"/>
      <c r="AC538" s="116"/>
      <c r="AD538" s="116"/>
      <c r="AE538" s="116"/>
      <c r="AF538" s="116"/>
      <c r="AG538" s="119"/>
      <c r="AH538" s="116"/>
    </row>
    <row r="539" spans="1:34" ht="13.2">
      <c r="A539" s="103"/>
      <c r="B539" s="125"/>
      <c r="C539" s="126"/>
      <c r="D539" s="128"/>
      <c r="E539" s="126"/>
      <c r="F539" s="121"/>
      <c r="G539" s="121"/>
      <c r="H539" s="121"/>
      <c r="I539" s="117"/>
      <c r="J539" s="117"/>
      <c r="K539" s="117"/>
      <c r="L539" s="122"/>
      <c r="M539" s="116"/>
      <c r="N539" s="115"/>
      <c r="O539" s="116"/>
      <c r="P539" s="116"/>
      <c r="Q539" s="117"/>
      <c r="R539" s="117"/>
      <c r="S539" s="117"/>
      <c r="T539" s="117"/>
      <c r="U539" s="126"/>
      <c r="V539" s="116"/>
      <c r="W539" s="144"/>
      <c r="X539" s="144"/>
      <c r="Y539" s="116"/>
      <c r="Z539" s="116"/>
      <c r="AA539" s="116"/>
      <c r="AB539" s="116"/>
      <c r="AC539" s="116"/>
      <c r="AD539" s="116"/>
      <c r="AE539" s="116"/>
      <c r="AF539" s="116"/>
      <c r="AG539" s="119"/>
      <c r="AH539" s="116"/>
    </row>
    <row r="540" spans="1:34" ht="13.2">
      <c r="A540" s="103"/>
      <c r="B540" s="125"/>
      <c r="C540" s="126"/>
      <c r="D540" s="128"/>
      <c r="E540" s="126"/>
      <c r="F540" s="121"/>
      <c r="G540" s="121"/>
      <c r="H540" s="121"/>
      <c r="I540" s="117"/>
      <c r="J540" s="117"/>
      <c r="K540" s="117"/>
      <c r="L540" s="122"/>
      <c r="M540" s="116"/>
      <c r="N540" s="115"/>
      <c r="O540" s="116"/>
      <c r="P540" s="116"/>
      <c r="Q540" s="117"/>
      <c r="R540" s="117"/>
      <c r="S540" s="117"/>
      <c r="T540" s="117"/>
      <c r="U540" s="143"/>
      <c r="V540" s="116"/>
      <c r="W540" s="144"/>
      <c r="X540" s="144"/>
      <c r="Y540" s="116"/>
      <c r="Z540" s="116"/>
      <c r="AA540" s="116"/>
      <c r="AB540" s="116"/>
      <c r="AC540" s="116"/>
      <c r="AD540" s="116"/>
      <c r="AE540" s="116"/>
      <c r="AF540" s="116"/>
      <c r="AG540" s="119"/>
      <c r="AH540" s="116"/>
    </row>
    <row r="541" spans="1:34" ht="13.2">
      <c r="A541" s="103"/>
      <c r="B541" s="125"/>
      <c r="C541" s="126"/>
      <c r="D541" s="128"/>
      <c r="E541" s="126"/>
      <c r="F541" s="121"/>
      <c r="G541" s="121"/>
      <c r="H541" s="121"/>
      <c r="I541" s="117"/>
      <c r="J541" s="117"/>
      <c r="K541" s="117"/>
      <c r="L541" s="122"/>
      <c r="M541" s="116"/>
      <c r="N541" s="115"/>
      <c r="O541" s="116"/>
      <c r="P541" s="116"/>
      <c r="Q541" s="117"/>
      <c r="R541" s="117"/>
      <c r="S541" s="117"/>
      <c r="T541" s="117"/>
      <c r="U541" s="143"/>
      <c r="V541" s="116"/>
      <c r="W541" s="144"/>
      <c r="X541" s="144"/>
      <c r="Y541" s="116"/>
      <c r="Z541" s="116"/>
      <c r="AA541" s="116"/>
      <c r="AB541" s="116"/>
      <c r="AC541" s="116"/>
      <c r="AD541" s="116"/>
      <c r="AE541" s="116"/>
      <c r="AF541" s="116"/>
      <c r="AG541" s="119"/>
      <c r="AH541" s="116"/>
    </row>
    <row r="542" spans="1:34" ht="13.2">
      <c r="A542" s="103"/>
      <c r="B542" s="125"/>
      <c r="C542" s="126"/>
      <c r="D542" s="128"/>
      <c r="E542" s="126"/>
      <c r="F542" s="121"/>
      <c r="G542" s="121"/>
      <c r="H542" s="121"/>
      <c r="I542" s="117"/>
      <c r="J542" s="117"/>
      <c r="K542" s="117"/>
      <c r="L542" s="122"/>
      <c r="M542" s="116"/>
      <c r="N542" s="115"/>
      <c r="O542" s="116"/>
      <c r="P542" s="116"/>
      <c r="Q542" s="117"/>
      <c r="R542" s="117"/>
      <c r="S542" s="117"/>
      <c r="T542" s="117"/>
      <c r="U542" s="126"/>
      <c r="V542" s="133"/>
      <c r="W542" s="144"/>
      <c r="X542" s="144"/>
      <c r="Y542" s="116"/>
      <c r="Z542" s="116"/>
      <c r="AA542" s="116"/>
      <c r="AB542" s="116"/>
      <c r="AC542" s="116"/>
      <c r="AD542" s="116"/>
      <c r="AE542" s="116"/>
      <c r="AF542" s="116"/>
      <c r="AG542" s="119"/>
      <c r="AH542" s="116"/>
    </row>
    <row r="543" spans="1:34" ht="13.2">
      <c r="A543" s="103"/>
      <c r="B543" s="125"/>
      <c r="C543" s="126"/>
      <c r="D543" s="128"/>
      <c r="E543" s="126"/>
      <c r="F543" s="121"/>
      <c r="G543" s="121"/>
      <c r="H543" s="121"/>
      <c r="I543" s="117"/>
      <c r="J543" s="117"/>
      <c r="K543" s="117"/>
      <c r="L543" s="122"/>
      <c r="M543" s="116"/>
      <c r="N543" s="115"/>
      <c r="O543" s="116"/>
      <c r="P543" s="116"/>
      <c r="Q543" s="117"/>
      <c r="R543" s="117"/>
      <c r="S543" s="117"/>
      <c r="T543" s="117"/>
      <c r="U543" s="143"/>
      <c r="V543" s="116"/>
      <c r="W543" s="144"/>
      <c r="X543" s="144"/>
      <c r="Y543" s="116"/>
      <c r="Z543" s="116"/>
      <c r="AA543" s="116"/>
      <c r="AB543" s="116"/>
      <c r="AC543" s="116"/>
      <c r="AD543" s="116"/>
      <c r="AE543" s="116"/>
      <c r="AF543" s="116"/>
      <c r="AG543" s="119"/>
      <c r="AH543" s="116"/>
    </row>
    <row r="544" spans="1:34" ht="13.2">
      <c r="A544" s="103"/>
      <c r="B544" s="125"/>
      <c r="C544" s="126"/>
      <c r="D544" s="128"/>
      <c r="E544" s="126"/>
      <c r="F544" s="121"/>
      <c r="G544" s="121"/>
      <c r="H544" s="121"/>
      <c r="I544" s="117"/>
      <c r="J544" s="117"/>
      <c r="K544" s="117"/>
      <c r="L544" s="122"/>
      <c r="M544" s="116"/>
      <c r="N544" s="115"/>
      <c r="O544" s="116"/>
      <c r="P544" s="116"/>
      <c r="Q544" s="117"/>
      <c r="R544" s="117"/>
      <c r="S544" s="117"/>
      <c r="T544" s="117"/>
      <c r="U544" s="143"/>
      <c r="V544" s="116"/>
      <c r="W544" s="144"/>
      <c r="X544" s="144"/>
      <c r="Y544" s="116"/>
      <c r="Z544" s="116"/>
      <c r="AA544" s="116"/>
      <c r="AB544" s="116"/>
      <c r="AC544" s="116"/>
      <c r="AD544" s="116"/>
      <c r="AE544" s="116"/>
      <c r="AF544" s="116"/>
      <c r="AG544" s="119"/>
      <c r="AH544" s="116"/>
    </row>
    <row r="545" spans="1:34" ht="13.2">
      <c r="A545" s="103"/>
      <c r="B545" s="125"/>
      <c r="C545" s="126"/>
      <c r="D545" s="128"/>
      <c r="E545" s="126"/>
      <c r="F545" s="121"/>
      <c r="G545" s="121"/>
      <c r="H545" s="121"/>
      <c r="I545" s="117"/>
      <c r="J545" s="117"/>
      <c r="K545" s="117"/>
      <c r="L545" s="122"/>
      <c r="M545" s="116"/>
      <c r="N545" s="115"/>
      <c r="O545" s="116"/>
      <c r="P545" s="116"/>
      <c r="Q545" s="117"/>
      <c r="R545" s="117"/>
      <c r="S545" s="117"/>
      <c r="T545" s="117"/>
      <c r="U545" s="143"/>
      <c r="V545" s="133"/>
      <c r="W545" s="144"/>
      <c r="X545" s="144"/>
      <c r="Y545" s="116"/>
      <c r="Z545" s="116"/>
      <c r="AA545" s="116"/>
      <c r="AB545" s="116"/>
      <c r="AC545" s="116"/>
      <c r="AD545" s="116"/>
      <c r="AE545" s="116"/>
      <c r="AF545" s="116"/>
      <c r="AG545" s="119"/>
      <c r="AH545" s="116"/>
    </row>
    <row r="546" spans="1:34" ht="13.2">
      <c r="A546" s="103"/>
      <c r="B546" s="125"/>
      <c r="C546" s="126"/>
      <c r="D546" s="128"/>
      <c r="E546" s="126"/>
      <c r="F546" s="121"/>
      <c r="G546" s="121"/>
      <c r="H546" s="121"/>
      <c r="I546" s="117"/>
      <c r="J546" s="117"/>
      <c r="K546" s="117"/>
      <c r="L546" s="122"/>
      <c r="M546" s="116"/>
      <c r="N546" s="115"/>
      <c r="O546" s="116"/>
      <c r="P546" s="116"/>
      <c r="Q546" s="117"/>
      <c r="R546" s="117"/>
      <c r="S546" s="117"/>
      <c r="T546" s="117"/>
      <c r="U546" s="143"/>
      <c r="V546" s="116"/>
      <c r="W546" s="144"/>
      <c r="X546" s="144"/>
      <c r="Y546" s="116"/>
      <c r="Z546" s="116"/>
      <c r="AA546" s="116"/>
      <c r="AB546" s="116"/>
      <c r="AC546" s="116"/>
      <c r="AD546" s="116"/>
      <c r="AE546" s="116"/>
      <c r="AF546" s="116"/>
      <c r="AG546" s="119"/>
      <c r="AH546" s="116"/>
    </row>
    <row r="547" spans="1:34" ht="13.2">
      <c r="A547" s="103"/>
      <c r="B547" s="125"/>
      <c r="C547" s="126"/>
      <c r="D547" s="128"/>
      <c r="E547" s="126"/>
      <c r="F547" s="121"/>
      <c r="G547" s="121"/>
      <c r="H547" s="121"/>
      <c r="I547" s="117"/>
      <c r="J547" s="117"/>
      <c r="K547" s="117"/>
      <c r="L547" s="122"/>
      <c r="M547" s="116"/>
      <c r="N547" s="115"/>
      <c r="O547" s="116"/>
      <c r="P547" s="116"/>
      <c r="Q547" s="117"/>
      <c r="R547" s="117"/>
      <c r="S547" s="117"/>
      <c r="T547" s="117"/>
      <c r="U547" s="143"/>
      <c r="V547" s="133"/>
      <c r="W547" s="144"/>
      <c r="X547" s="144"/>
      <c r="Y547" s="116"/>
      <c r="Z547" s="116"/>
      <c r="AA547" s="116"/>
      <c r="AB547" s="116"/>
      <c r="AC547" s="116"/>
      <c r="AD547" s="116"/>
      <c r="AE547" s="116"/>
      <c r="AF547" s="116"/>
      <c r="AG547" s="119"/>
      <c r="AH547" s="116"/>
    </row>
    <row r="548" spans="1:34" ht="13.2">
      <c r="A548" s="103"/>
      <c r="B548" s="125"/>
      <c r="C548" s="126"/>
      <c r="D548" s="128"/>
      <c r="E548" s="126"/>
      <c r="F548" s="121"/>
      <c r="G548" s="121"/>
      <c r="H548" s="121"/>
      <c r="I548" s="117"/>
      <c r="J548" s="117"/>
      <c r="K548" s="117"/>
      <c r="L548" s="122"/>
      <c r="M548" s="116"/>
      <c r="N548" s="115"/>
      <c r="O548" s="116"/>
      <c r="P548" s="116"/>
      <c r="Q548" s="117"/>
      <c r="R548" s="117"/>
      <c r="S548" s="117"/>
      <c r="T548" s="117"/>
      <c r="U548" s="143"/>
      <c r="V548" s="133"/>
      <c r="W548" s="144"/>
      <c r="X548" s="144"/>
      <c r="Y548" s="116"/>
      <c r="Z548" s="116"/>
      <c r="AA548" s="116"/>
      <c r="AB548" s="116"/>
      <c r="AC548" s="116"/>
      <c r="AD548" s="116"/>
      <c r="AE548" s="116"/>
      <c r="AF548" s="116"/>
      <c r="AG548" s="119"/>
      <c r="AH548" s="116"/>
    </row>
    <row r="549" spans="1:34" ht="13.2">
      <c r="A549" s="103"/>
      <c r="B549" s="125"/>
      <c r="C549" s="126"/>
      <c r="D549" s="128"/>
      <c r="E549" s="126"/>
      <c r="F549" s="121"/>
      <c r="G549" s="121"/>
      <c r="H549" s="121"/>
      <c r="I549" s="117"/>
      <c r="J549" s="117"/>
      <c r="K549" s="117"/>
      <c r="L549" s="122"/>
      <c r="M549" s="116"/>
      <c r="N549" s="115"/>
      <c r="O549" s="116"/>
      <c r="P549" s="116"/>
      <c r="Q549" s="117"/>
      <c r="R549" s="117"/>
      <c r="S549" s="117"/>
      <c r="T549" s="117"/>
      <c r="U549" s="143"/>
      <c r="V549" s="133"/>
      <c r="W549" s="144"/>
      <c r="X549" s="144"/>
      <c r="Y549" s="116"/>
      <c r="Z549" s="116"/>
      <c r="AA549" s="116"/>
      <c r="AB549" s="116"/>
      <c r="AC549" s="116"/>
      <c r="AD549" s="116"/>
      <c r="AE549" s="116"/>
      <c r="AF549" s="116"/>
      <c r="AG549" s="119"/>
      <c r="AH549" s="116"/>
    </row>
    <row r="550" spans="1:34" ht="13.2">
      <c r="A550" s="103"/>
      <c r="B550" s="125"/>
      <c r="C550" s="126"/>
      <c r="D550" s="128"/>
      <c r="E550" s="126"/>
      <c r="F550" s="121"/>
      <c r="G550" s="121"/>
      <c r="H550" s="121"/>
      <c r="I550" s="117"/>
      <c r="J550" s="117"/>
      <c r="K550" s="117"/>
      <c r="L550" s="122"/>
      <c r="M550" s="116"/>
      <c r="N550" s="115"/>
      <c r="O550" s="116"/>
      <c r="P550" s="116"/>
      <c r="Q550" s="117"/>
      <c r="R550" s="117"/>
      <c r="S550" s="117"/>
      <c r="T550" s="117"/>
      <c r="U550" s="143"/>
      <c r="V550" s="116"/>
      <c r="W550" s="144"/>
      <c r="X550" s="144"/>
      <c r="Y550" s="116"/>
      <c r="Z550" s="116"/>
      <c r="AA550" s="116"/>
      <c r="AB550" s="116"/>
      <c r="AC550" s="116"/>
      <c r="AD550" s="116"/>
      <c r="AE550" s="116"/>
      <c r="AF550" s="116"/>
      <c r="AG550" s="119"/>
      <c r="AH550" s="116"/>
    </row>
    <row r="551" spans="1:34" ht="13.2">
      <c r="A551" s="103"/>
      <c r="B551" s="125"/>
      <c r="C551" s="126"/>
      <c r="D551" s="128"/>
      <c r="E551" s="126"/>
      <c r="F551" s="121"/>
      <c r="G551" s="121"/>
      <c r="H551" s="121"/>
      <c r="I551" s="117"/>
      <c r="J551" s="117"/>
      <c r="K551" s="117"/>
      <c r="L551" s="122"/>
      <c r="M551" s="116"/>
      <c r="N551" s="115"/>
      <c r="O551" s="116"/>
      <c r="P551" s="116"/>
      <c r="Q551" s="117"/>
      <c r="R551" s="117"/>
      <c r="S551" s="117"/>
      <c r="T551" s="117"/>
      <c r="U551" s="143"/>
      <c r="V551" s="133"/>
      <c r="W551" s="144"/>
      <c r="X551" s="144"/>
      <c r="Y551" s="116"/>
      <c r="Z551" s="116"/>
      <c r="AA551" s="116"/>
      <c r="AB551" s="116"/>
      <c r="AC551" s="116"/>
      <c r="AD551" s="116"/>
      <c r="AE551" s="116"/>
      <c r="AF551" s="116"/>
      <c r="AG551" s="119"/>
      <c r="AH551" s="116"/>
    </row>
    <row r="552" spans="1:34" ht="13.2">
      <c r="A552" s="103"/>
      <c r="B552" s="125"/>
      <c r="C552" s="126"/>
      <c r="D552" s="128"/>
      <c r="E552" s="126"/>
      <c r="F552" s="121"/>
      <c r="G552" s="121"/>
      <c r="H552" s="121"/>
      <c r="I552" s="117"/>
      <c r="J552" s="117"/>
      <c r="K552" s="117"/>
      <c r="L552" s="122"/>
      <c r="M552" s="116"/>
      <c r="N552" s="115"/>
      <c r="O552" s="116"/>
      <c r="P552" s="116"/>
      <c r="Q552" s="117"/>
      <c r="R552" s="117"/>
      <c r="S552" s="117"/>
      <c r="T552" s="117"/>
      <c r="U552" s="126"/>
      <c r="V552" s="116"/>
      <c r="W552" s="144"/>
      <c r="X552" s="144"/>
      <c r="Y552" s="116"/>
      <c r="Z552" s="116"/>
      <c r="AA552" s="116"/>
      <c r="AB552" s="116"/>
      <c r="AC552" s="116"/>
      <c r="AD552" s="116"/>
      <c r="AE552" s="116"/>
      <c r="AF552" s="116"/>
      <c r="AG552" s="119"/>
      <c r="AH552" s="116"/>
    </row>
    <row r="553" spans="1:34" ht="13.2">
      <c r="A553" s="103"/>
      <c r="B553" s="125"/>
      <c r="C553" s="126"/>
      <c r="D553" s="128"/>
      <c r="E553" s="126"/>
      <c r="F553" s="121"/>
      <c r="G553" s="121"/>
      <c r="H553" s="121"/>
      <c r="I553" s="117"/>
      <c r="J553" s="117"/>
      <c r="K553" s="117"/>
      <c r="L553" s="122"/>
      <c r="M553" s="116"/>
      <c r="N553" s="115"/>
      <c r="O553" s="116"/>
      <c r="P553" s="116"/>
      <c r="Q553" s="117"/>
      <c r="R553" s="117"/>
      <c r="S553" s="117"/>
      <c r="T553" s="117"/>
      <c r="U553" s="126"/>
      <c r="V553" s="116"/>
      <c r="W553" s="144"/>
      <c r="X553" s="144"/>
      <c r="Y553" s="116"/>
      <c r="Z553" s="116"/>
      <c r="AA553" s="116"/>
      <c r="AB553" s="116"/>
      <c r="AC553" s="116"/>
      <c r="AD553" s="116"/>
      <c r="AE553" s="116"/>
      <c r="AF553" s="116"/>
      <c r="AG553" s="119"/>
      <c r="AH553" s="116"/>
    </row>
    <row r="554" spans="1:34" ht="13.2">
      <c r="A554" s="103"/>
      <c r="B554" s="125"/>
      <c r="C554" s="126"/>
      <c r="D554" s="128"/>
      <c r="E554" s="126"/>
      <c r="F554" s="121"/>
      <c r="G554" s="121"/>
      <c r="H554" s="121"/>
      <c r="I554" s="117"/>
      <c r="J554" s="117"/>
      <c r="K554" s="117"/>
      <c r="L554" s="122"/>
      <c r="M554" s="116"/>
      <c r="N554" s="115"/>
      <c r="O554" s="116"/>
      <c r="P554" s="116"/>
      <c r="Q554" s="117"/>
      <c r="R554" s="117"/>
      <c r="S554" s="117"/>
      <c r="T554" s="117"/>
      <c r="U554" s="126"/>
      <c r="V554" s="116"/>
      <c r="W554" s="144"/>
      <c r="X554" s="144"/>
      <c r="Y554" s="116"/>
      <c r="Z554" s="116"/>
      <c r="AA554" s="116"/>
      <c r="AB554" s="116"/>
      <c r="AC554" s="116"/>
      <c r="AD554" s="116"/>
      <c r="AE554" s="116"/>
      <c r="AF554" s="116"/>
      <c r="AG554" s="119"/>
      <c r="AH554" s="116"/>
    </row>
    <row r="555" spans="1:34" ht="13.2">
      <c r="A555" s="103"/>
      <c r="B555" s="125"/>
      <c r="C555" s="126"/>
      <c r="D555" s="128"/>
      <c r="E555" s="126"/>
      <c r="F555" s="121"/>
      <c r="G555" s="121"/>
      <c r="H555" s="121"/>
      <c r="I555" s="117"/>
      <c r="J555" s="117"/>
      <c r="K555" s="117"/>
      <c r="L555" s="122"/>
      <c r="M555" s="116"/>
      <c r="N555" s="115"/>
      <c r="O555" s="116"/>
      <c r="P555" s="116"/>
      <c r="Q555" s="117"/>
      <c r="R555" s="117"/>
      <c r="S555" s="117"/>
      <c r="T555" s="117"/>
      <c r="U555" s="126"/>
      <c r="V555" s="116"/>
      <c r="W555" s="144"/>
      <c r="X555" s="144"/>
      <c r="Y555" s="116"/>
      <c r="Z555" s="116"/>
      <c r="AA555" s="116"/>
      <c r="AB555" s="116"/>
      <c r="AC555" s="116"/>
      <c r="AD555" s="116"/>
      <c r="AE555" s="116"/>
      <c r="AF555" s="116"/>
      <c r="AG555" s="119"/>
      <c r="AH555" s="116"/>
    </row>
    <row r="556" spans="1:34" ht="13.2">
      <c r="A556" s="103"/>
      <c r="B556" s="125"/>
      <c r="C556" s="126"/>
      <c r="D556" s="128"/>
      <c r="E556" s="126"/>
      <c r="F556" s="121"/>
      <c r="G556" s="121"/>
      <c r="H556" s="121"/>
      <c r="I556" s="117"/>
      <c r="J556" s="117"/>
      <c r="K556" s="117"/>
      <c r="L556" s="122"/>
      <c r="M556" s="116"/>
      <c r="N556" s="115"/>
      <c r="O556" s="116"/>
      <c r="P556" s="116"/>
      <c r="Q556" s="117"/>
      <c r="R556" s="117"/>
      <c r="S556" s="117"/>
      <c r="T556" s="117"/>
      <c r="U556" s="143"/>
      <c r="V556" s="116"/>
      <c r="W556" s="144"/>
      <c r="X556" s="144"/>
      <c r="Y556" s="116"/>
      <c r="Z556" s="116"/>
      <c r="AA556" s="116"/>
      <c r="AB556" s="116"/>
      <c r="AC556" s="116"/>
      <c r="AD556" s="116"/>
      <c r="AE556" s="116"/>
      <c r="AF556" s="116"/>
      <c r="AG556" s="119"/>
      <c r="AH556" s="116"/>
    </row>
    <row r="557" spans="1:34" ht="13.2">
      <c r="A557" s="103"/>
      <c r="B557" s="125"/>
      <c r="C557" s="126"/>
      <c r="D557" s="128"/>
      <c r="E557" s="126"/>
      <c r="F557" s="121"/>
      <c r="G557" s="121"/>
      <c r="H557" s="121"/>
      <c r="I557" s="117"/>
      <c r="J557" s="117"/>
      <c r="K557" s="117"/>
      <c r="L557" s="122"/>
      <c r="M557" s="116"/>
      <c r="N557" s="115"/>
      <c r="O557" s="116"/>
      <c r="P557" s="116"/>
      <c r="Q557" s="117"/>
      <c r="R557" s="117"/>
      <c r="S557" s="117"/>
      <c r="T557" s="117"/>
      <c r="U557" s="126"/>
      <c r="V557" s="116"/>
      <c r="W557" s="144"/>
      <c r="X557" s="144"/>
      <c r="Y557" s="116"/>
      <c r="Z557" s="116"/>
      <c r="AA557" s="116"/>
      <c r="AB557" s="116"/>
      <c r="AC557" s="116"/>
      <c r="AD557" s="116"/>
      <c r="AE557" s="116"/>
      <c r="AF557" s="116"/>
      <c r="AG557" s="119"/>
      <c r="AH557" s="116"/>
    </row>
    <row r="558" spans="1:34" ht="13.8" thickBot="1">
      <c r="A558" s="103"/>
      <c r="B558" s="125"/>
      <c r="C558" s="126"/>
      <c r="D558" s="128"/>
      <c r="E558" s="126"/>
      <c r="F558" s="121"/>
      <c r="G558" s="121"/>
      <c r="H558" s="121"/>
      <c r="I558" s="117"/>
      <c r="J558" s="117"/>
      <c r="K558" s="117"/>
      <c r="L558" s="122"/>
      <c r="M558" s="116"/>
      <c r="N558" s="115"/>
      <c r="O558" s="116"/>
      <c r="P558" s="116"/>
      <c r="Q558" s="117"/>
      <c r="R558" s="117"/>
      <c r="S558" s="117"/>
      <c r="T558" s="117"/>
      <c r="U558" s="126"/>
      <c r="V558" s="116"/>
      <c r="W558" s="144"/>
      <c r="X558" s="144"/>
      <c r="Y558" s="116"/>
      <c r="Z558" s="116"/>
      <c r="AA558" s="116"/>
      <c r="AB558" s="116"/>
      <c r="AC558" s="116"/>
      <c r="AD558" s="116"/>
      <c r="AE558" s="116"/>
      <c r="AF558" s="116"/>
      <c r="AG558" s="119"/>
      <c r="AH558" s="116"/>
    </row>
    <row r="559" spans="1:34" ht="13.2">
      <c r="A559" s="103"/>
      <c r="B559" s="125"/>
      <c r="C559" s="126"/>
      <c r="D559" s="128"/>
      <c r="E559" s="126"/>
      <c r="F559" s="121"/>
      <c r="G559" s="121"/>
      <c r="H559" s="121"/>
      <c r="I559" s="117"/>
      <c r="J559" s="117"/>
      <c r="K559" s="117"/>
      <c r="L559" s="122"/>
      <c r="M559" s="116"/>
      <c r="N559" s="115"/>
      <c r="O559" s="116"/>
      <c r="P559" s="116"/>
      <c r="Q559" s="117"/>
      <c r="R559" s="117"/>
      <c r="S559" s="117"/>
      <c r="T559" s="117"/>
      <c r="U559" s="126"/>
      <c r="V559" s="141"/>
      <c r="W559" s="144"/>
      <c r="X559" s="144"/>
      <c r="Y559" s="116"/>
      <c r="Z559" s="116"/>
      <c r="AA559" s="116"/>
      <c r="AB559" s="116"/>
      <c r="AC559" s="116"/>
      <c r="AD559" s="116"/>
      <c r="AE559" s="116"/>
      <c r="AF559" s="116"/>
      <c r="AG559" s="119"/>
      <c r="AH559" s="116"/>
    </row>
    <row r="560" spans="1:34" ht="13.2">
      <c r="A560" s="103"/>
      <c r="B560" s="125"/>
      <c r="C560" s="126"/>
      <c r="D560" s="128"/>
      <c r="E560" s="126"/>
      <c r="F560" s="121"/>
      <c r="G560" s="121"/>
      <c r="H560" s="121"/>
      <c r="I560" s="117"/>
      <c r="J560" s="117"/>
      <c r="K560" s="117"/>
      <c r="L560" s="122"/>
      <c r="M560" s="116"/>
      <c r="N560" s="115"/>
      <c r="O560" s="116"/>
      <c r="P560" s="116"/>
      <c r="Q560" s="117"/>
      <c r="R560" s="117"/>
      <c r="S560" s="117"/>
      <c r="T560" s="117"/>
      <c r="U560" s="126"/>
      <c r="V560" s="133"/>
      <c r="W560" s="144"/>
      <c r="X560" s="144"/>
      <c r="Y560" s="116"/>
      <c r="Z560" s="116"/>
      <c r="AA560" s="116"/>
      <c r="AB560" s="116"/>
      <c r="AC560" s="116"/>
      <c r="AD560" s="116"/>
      <c r="AE560" s="116"/>
      <c r="AF560" s="116"/>
      <c r="AG560" s="119"/>
      <c r="AH560" s="116"/>
    </row>
    <row r="561" spans="1:34" ht="13.2">
      <c r="A561" s="103"/>
      <c r="B561" s="125"/>
      <c r="C561" s="126"/>
      <c r="D561" s="128"/>
      <c r="E561" s="126"/>
      <c r="F561" s="121"/>
      <c r="G561" s="121"/>
      <c r="H561" s="121"/>
      <c r="I561" s="117"/>
      <c r="J561" s="117"/>
      <c r="K561" s="117"/>
      <c r="L561" s="122"/>
      <c r="M561" s="116"/>
      <c r="N561" s="115"/>
      <c r="O561" s="116"/>
      <c r="P561" s="116"/>
      <c r="Q561" s="117"/>
      <c r="R561" s="117"/>
      <c r="S561" s="117"/>
      <c r="T561" s="117"/>
      <c r="U561" s="126"/>
      <c r="V561" s="116"/>
      <c r="W561" s="144"/>
      <c r="X561" s="144"/>
      <c r="Y561" s="116"/>
      <c r="Z561" s="116"/>
      <c r="AA561" s="116"/>
      <c r="AB561" s="116"/>
      <c r="AC561" s="116"/>
      <c r="AD561" s="116"/>
      <c r="AE561" s="116"/>
      <c r="AF561" s="116"/>
      <c r="AG561" s="119"/>
      <c r="AH561" s="116"/>
    </row>
    <row r="562" spans="1:34" ht="13.2">
      <c r="A562" s="103"/>
      <c r="B562" s="125"/>
      <c r="C562" s="126"/>
      <c r="D562" s="128"/>
      <c r="E562" s="126"/>
      <c r="F562" s="121"/>
      <c r="G562" s="121"/>
      <c r="H562" s="121"/>
      <c r="I562" s="117"/>
      <c r="J562" s="117"/>
      <c r="K562" s="117"/>
      <c r="L562" s="122"/>
      <c r="M562" s="116"/>
      <c r="N562" s="115"/>
      <c r="O562" s="116"/>
      <c r="P562" s="116"/>
      <c r="Q562" s="117"/>
      <c r="R562" s="117"/>
      <c r="S562" s="117"/>
      <c r="T562" s="117"/>
      <c r="U562" s="143"/>
      <c r="V562" s="116"/>
      <c r="W562" s="144"/>
      <c r="X562" s="144"/>
      <c r="Y562" s="116"/>
      <c r="Z562" s="116"/>
      <c r="AA562" s="116"/>
      <c r="AB562" s="116"/>
      <c r="AC562" s="116"/>
      <c r="AD562" s="116"/>
      <c r="AE562" s="116"/>
      <c r="AF562" s="116"/>
      <c r="AG562" s="119"/>
      <c r="AH562" s="116"/>
    </row>
    <row r="563" spans="1:34" ht="13.2">
      <c r="A563" s="103"/>
      <c r="B563" s="125"/>
      <c r="C563" s="126"/>
      <c r="D563" s="128"/>
      <c r="E563" s="126"/>
      <c r="F563" s="121"/>
      <c r="G563" s="121"/>
      <c r="H563" s="121"/>
      <c r="I563" s="117"/>
      <c r="J563" s="117"/>
      <c r="K563" s="117"/>
      <c r="L563" s="122"/>
      <c r="M563" s="116"/>
      <c r="N563" s="115"/>
      <c r="O563" s="116"/>
      <c r="P563" s="116"/>
      <c r="Q563" s="117"/>
      <c r="R563" s="117"/>
      <c r="S563" s="117"/>
      <c r="T563" s="117"/>
      <c r="U563" s="126"/>
      <c r="V563" s="116"/>
      <c r="W563" s="144"/>
      <c r="X563" s="144"/>
      <c r="Y563" s="116"/>
      <c r="Z563" s="116"/>
      <c r="AA563" s="116"/>
      <c r="AB563" s="116"/>
      <c r="AC563" s="116"/>
      <c r="AD563" s="116"/>
      <c r="AE563" s="116"/>
      <c r="AF563" s="116"/>
      <c r="AG563" s="119"/>
      <c r="AH563" s="116"/>
    </row>
    <row r="564" spans="1:34" ht="13.2">
      <c r="A564" s="103"/>
      <c r="B564" s="125"/>
      <c r="C564" s="126"/>
      <c r="D564" s="128"/>
      <c r="E564" s="126"/>
      <c r="F564" s="121"/>
      <c r="G564" s="121"/>
      <c r="H564" s="121"/>
      <c r="I564" s="117"/>
      <c r="J564" s="117"/>
      <c r="K564" s="117"/>
      <c r="L564" s="122"/>
      <c r="M564" s="116"/>
      <c r="N564" s="115"/>
      <c r="O564" s="116"/>
      <c r="P564" s="116"/>
      <c r="Q564" s="117"/>
      <c r="R564" s="117"/>
      <c r="S564" s="117"/>
      <c r="T564" s="117"/>
      <c r="U564" s="143"/>
      <c r="V564" s="133"/>
      <c r="W564" s="144"/>
      <c r="X564" s="144"/>
      <c r="Y564" s="116"/>
      <c r="Z564" s="116"/>
      <c r="AA564" s="116"/>
      <c r="AB564" s="116"/>
      <c r="AC564" s="116"/>
      <c r="AD564" s="116"/>
      <c r="AE564" s="116"/>
      <c r="AF564" s="116"/>
      <c r="AG564" s="119"/>
      <c r="AH564" s="116"/>
    </row>
    <row r="565" spans="1:34" ht="13.2">
      <c r="A565" s="103"/>
      <c r="B565" s="125"/>
      <c r="C565" s="126"/>
      <c r="D565" s="128"/>
      <c r="E565" s="126"/>
      <c r="F565" s="121"/>
      <c r="G565" s="121"/>
      <c r="H565" s="121"/>
      <c r="I565" s="117"/>
      <c r="J565" s="117"/>
      <c r="K565" s="117"/>
      <c r="L565" s="122"/>
      <c r="M565" s="116"/>
      <c r="N565" s="115"/>
      <c r="O565" s="116"/>
      <c r="P565" s="116"/>
      <c r="Q565" s="117"/>
      <c r="R565" s="117"/>
      <c r="S565" s="117"/>
      <c r="T565" s="117"/>
      <c r="U565" s="126"/>
      <c r="V565" s="133"/>
      <c r="W565" s="144"/>
      <c r="X565" s="144"/>
      <c r="Y565" s="116"/>
      <c r="Z565" s="116"/>
      <c r="AA565" s="116"/>
      <c r="AB565" s="116"/>
      <c r="AC565" s="116"/>
      <c r="AD565" s="116"/>
      <c r="AE565" s="116"/>
      <c r="AF565" s="116"/>
      <c r="AG565" s="119"/>
      <c r="AH565" s="116"/>
    </row>
    <row r="566" spans="1:34" ht="13.2">
      <c r="A566" s="103"/>
      <c r="B566" s="125"/>
      <c r="C566" s="126"/>
      <c r="D566" s="128"/>
      <c r="E566" s="126"/>
      <c r="F566" s="121"/>
      <c r="G566" s="121"/>
      <c r="H566" s="121"/>
      <c r="I566" s="117"/>
      <c r="J566" s="117"/>
      <c r="K566" s="117"/>
      <c r="L566" s="122"/>
      <c r="M566" s="116"/>
      <c r="N566" s="115"/>
      <c r="O566" s="116"/>
      <c r="P566" s="116"/>
      <c r="Q566" s="117"/>
      <c r="R566" s="117"/>
      <c r="S566" s="117"/>
      <c r="T566" s="117"/>
      <c r="U566" s="143"/>
      <c r="V566" s="116"/>
      <c r="W566" s="144"/>
      <c r="X566" s="144"/>
      <c r="Y566" s="116"/>
      <c r="Z566" s="116"/>
      <c r="AA566" s="116"/>
      <c r="AB566" s="116"/>
      <c r="AC566" s="116"/>
      <c r="AD566" s="116"/>
      <c r="AE566" s="116"/>
      <c r="AF566" s="116"/>
      <c r="AG566" s="119"/>
      <c r="AH566" s="116"/>
    </row>
    <row r="567" spans="1:34" ht="13.2">
      <c r="A567" s="103"/>
      <c r="B567" s="125"/>
      <c r="C567" s="126"/>
      <c r="D567" s="128"/>
      <c r="E567" s="126"/>
      <c r="F567" s="121"/>
      <c r="G567" s="121"/>
      <c r="H567" s="121"/>
      <c r="I567" s="117"/>
      <c r="J567" s="117"/>
      <c r="K567" s="117"/>
      <c r="L567" s="122"/>
      <c r="M567" s="116"/>
      <c r="N567" s="115"/>
      <c r="O567" s="116"/>
      <c r="P567" s="116"/>
      <c r="Q567" s="117"/>
      <c r="R567" s="117"/>
      <c r="S567" s="117"/>
      <c r="T567" s="117"/>
      <c r="U567" s="126"/>
      <c r="V567" s="116"/>
      <c r="W567" s="144"/>
      <c r="X567" s="144"/>
      <c r="Y567" s="116"/>
      <c r="Z567" s="116"/>
      <c r="AA567" s="116"/>
      <c r="AB567" s="116"/>
      <c r="AC567" s="116"/>
      <c r="AD567" s="116"/>
      <c r="AE567" s="116"/>
      <c r="AF567" s="116"/>
      <c r="AG567" s="119"/>
      <c r="AH567" s="116"/>
    </row>
    <row r="568" spans="1:34" ht="13.2">
      <c r="A568" s="103"/>
      <c r="B568" s="125"/>
      <c r="C568" s="126"/>
      <c r="D568" s="128"/>
      <c r="E568" s="126"/>
      <c r="F568" s="121"/>
      <c r="G568" s="121"/>
      <c r="H568" s="121"/>
      <c r="I568" s="117"/>
      <c r="J568" s="117"/>
      <c r="K568" s="117"/>
      <c r="L568" s="122"/>
      <c r="M568" s="116"/>
      <c r="N568" s="115"/>
      <c r="O568" s="116"/>
      <c r="P568" s="116"/>
      <c r="Q568" s="117"/>
      <c r="R568" s="117"/>
      <c r="S568" s="117"/>
      <c r="T568" s="117"/>
      <c r="U568" s="126"/>
      <c r="V568" s="133"/>
      <c r="W568" s="144"/>
      <c r="X568" s="144"/>
      <c r="Y568" s="116"/>
      <c r="Z568" s="116"/>
      <c r="AA568" s="116"/>
      <c r="AB568" s="116"/>
      <c r="AC568" s="116"/>
      <c r="AD568" s="116"/>
      <c r="AE568" s="116"/>
      <c r="AF568" s="116"/>
      <c r="AG568" s="119"/>
      <c r="AH568" s="116"/>
    </row>
    <row r="569" spans="1:34" ht="13.2">
      <c r="A569" s="103"/>
      <c r="B569" s="125"/>
      <c r="C569" s="126"/>
      <c r="D569" s="128"/>
      <c r="E569" s="126"/>
      <c r="F569" s="121"/>
      <c r="G569" s="121"/>
      <c r="H569" s="121"/>
      <c r="I569" s="117"/>
      <c r="J569" s="117"/>
      <c r="K569" s="117"/>
      <c r="L569" s="122"/>
      <c r="M569" s="116"/>
      <c r="N569" s="115"/>
      <c r="O569" s="116"/>
      <c r="P569" s="116"/>
      <c r="Q569" s="117"/>
      <c r="R569" s="117"/>
      <c r="S569" s="117"/>
      <c r="T569" s="117"/>
      <c r="U569" s="143"/>
      <c r="V569" s="133"/>
      <c r="W569" s="144"/>
      <c r="X569" s="144"/>
      <c r="Y569" s="116"/>
      <c r="Z569" s="116"/>
      <c r="AA569" s="116"/>
      <c r="AB569" s="116"/>
      <c r="AC569" s="116"/>
      <c r="AD569" s="116"/>
      <c r="AE569" s="116"/>
      <c r="AF569" s="116"/>
      <c r="AG569" s="119"/>
      <c r="AH569" s="116"/>
    </row>
    <row r="570" spans="1:34" ht="13.2">
      <c r="A570" s="103"/>
      <c r="B570" s="125"/>
      <c r="C570" s="126"/>
      <c r="D570" s="128"/>
      <c r="E570" s="126"/>
      <c r="F570" s="121"/>
      <c r="G570" s="121"/>
      <c r="H570" s="121"/>
      <c r="I570" s="117"/>
      <c r="J570" s="117"/>
      <c r="K570" s="117"/>
      <c r="L570" s="122"/>
      <c r="M570" s="116"/>
      <c r="N570" s="115"/>
      <c r="O570" s="116"/>
      <c r="P570" s="116"/>
      <c r="Q570" s="117"/>
      <c r="R570" s="117"/>
      <c r="S570" s="117"/>
      <c r="T570" s="117"/>
      <c r="U570" s="143"/>
      <c r="V570" s="116"/>
      <c r="W570" s="144"/>
      <c r="X570" s="144"/>
      <c r="Y570" s="116"/>
      <c r="Z570" s="116"/>
      <c r="AA570" s="116"/>
      <c r="AB570" s="116"/>
      <c r="AC570" s="116"/>
      <c r="AD570" s="116"/>
      <c r="AE570" s="116"/>
      <c r="AF570" s="116"/>
      <c r="AG570" s="119"/>
      <c r="AH570" s="116"/>
    </row>
    <row r="571" spans="1:34" ht="13.2">
      <c r="A571" s="103"/>
      <c r="B571" s="125"/>
      <c r="C571" s="126"/>
      <c r="D571" s="128"/>
      <c r="E571" s="126"/>
      <c r="F571" s="121"/>
      <c r="G571" s="121"/>
      <c r="H571" s="121"/>
      <c r="I571" s="117"/>
      <c r="J571" s="117"/>
      <c r="K571" s="117"/>
      <c r="L571" s="122"/>
      <c r="M571" s="116"/>
      <c r="N571" s="115"/>
      <c r="O571" s="116"/>
      <c r="P571" s="116"/>
      <c r="Q571" s="117"/>
      <c r="R571" s="117"/>
      <c r="S571" s="117"/>
      <c r="T571" s="117"/>
      <c r="U571" s="126"/>
      <c r="V571" s="116"/>
      <c r="W571" s="144"/>
      <c r="X571" s="144"/>
      <c r="Y571" s="116"/>
      <c r="Z571" s="116"/>
      <c r="AA571" s="116"/>
      <c r="AB571" s="116"/>
      <c r="AC571" s="116"/>
      <c r="AD571" s="116"/>
      <c r="AE571" s="116"/>
      <c r="AF571" s="116"/>
      <c r="AG571" s="119"/>
      <c r="AH571" s="116"/>
    </row>
    <row r="572" spans="1:34" ht="13.2">
      <c r="A572" s="103"/>
      <c r="B572" s="125"/>
      <c r="C572" s="126"/>
      <c r="D572" s="128"/>
      <c r="E572" s="126"/>
      <c r="F572" s="121"/>
      <c r="G572" s="121"/>
      <c r="H572" s="121"/>
      <c r="I572" s="117"/>
      <c r="J572" s="117"/>
      <c r="K572" s="117"/>
      <c r="L572" s="122"/>
      <c r="M572" s="116"/>
      <c r="N572" s="115"/>
      <c r="O572" s="116"/>
      <c r="P572" s="116"/>
      <c r="Q572" s="116"/>
      <c r="R572" s="117"/>
      <c r="S572" s="117"/>
      <c r="T572" s="117"/>
      <c r="U572" s="126"/>
      <c r="V572" s="116"/>
      <c r="W572" s="130"/>
      <c r="X572" s="130"/>
      <c r="Y572" s="116"/>
      <c r="Z572" s="116"/>
      <c r="AA572" s="116"/>
      <c r="AB572" s="116"/>
      <c r="AC572" s="116"/>
      <c r="AD572" s="116"/>
      <c r="AE572" s="116"/>
      <c r="AF572" s="116"/>
      <c r="AG572" s="119"/>
      <c r="AH572" s="116"/>
    </row>
    <row r="573" spans="1:34" ht="13.2">
      <c r="A573" s="103"/>
      <c r="B573" s="125"/>
      <c r="C573" s="126"/>
      <c r="D573" s="128"/>
      <c r="E573" s="126"/>
      <c r="F573" s="121"/>
      <c r="G573" s="121"/>
      <c r="H573" s="121"/>
      <c r="I573" s="117"/>
      <c r="J573" s="117"/>
      <c r="K573" s="117"/>
      <c r="L573" s="122"/>
      <c r="M573" s="116"/>
      <c r="N573" s="115"/>
      <c r="O573" s="116"/>
      <c r="P573" s="116"/>
      <c r="Q573" s="116"/>
      <c r="R573" s="117"/>
      <c r="S573" s="117"/>
      <c r="T573" s="117"/>
      <c r="U573" s="126"/>
      <c r="V573" s="116"/>
      <c r="W573" s="130"/>
      <c r="X573" s="130"/>
      <c r="Y573" s="116"/>
      <c r="Z573" s="116"/>
      <c r="AA573" s="116"/>
      <c r="AB573" s="116"/>
      <c r="AC573" s="116"/>
      <c r="AD573" s="116"/>
      <c r="AE573" s="116"/>
      <c r="AF573" s="116"/>
      <c r="AG573" s="119"/>
      <c r="AH573" s="116"/>
    </row>
    <row r="574" spans="1:34" ht="13.2">
      <c r="A574" s="103"/>
      <c r="B574" s="125"/>
      <c r="C574" s="126"/>
      <c r="D574" s="128"/>
      <c r="E574" s="126"/>
      <c r="F574" s="121"/>
      <c r="G574" s="121"/>
      <c r="H574" s="121"/>
      <c r="I574" s="117"/>
      <c r="J574" s="117"/>
      <c r="K574" s="117"/>
      <c r="L574" s="122"/>
      <c r="M574" s="116"/>
      <c r="N574" s="115"/>
      <c r="O574" s="116"/>
      <c r="P574" s="116"/>
      <c r="Q574" s="116"/>
      <c r="R574" s="117"/>
      <c r="S574" s="117"/>
      <c r="T574" s="117"/>
      <c r="U574" s="126"/>
      <c r="V574" s="116"/>
      <c r="W574" s="130"/>
      <c r="X574" s="130"/>
      <c r="Y574" s="116"/>
      <c r="Z574" s="116"/>
      <c r="AA574" s="116"/>
      <c r="AB574" s="116"/>
      <c r="AC574" s="116"/>
      <c r="AD574" s="116"/>
      <c r="AE574" s="116"/>
      <c r="AF574" s="116"/>
      <c r="AG574" s="119"/>
      <c r="AH574" s="116"/>
    </row>
    <row r="575" spans="1:34" ht="13.2">
      <c r="A575" s="103"/>
      <c r="B575" s="125"/>
      <c r="C575" s="126"/>
      <c r="D575" s="128"/>
      <c r="E575" s="126"/>
      <c r="F575" s="121"/>
      <c r="G575" s="121"/>
      <c r="H575" s="121"/>
      <c r="I575" s="117"/>
      <c r="J575" s="117"/>
      <c r="K575" s="117"/>
      <c r="L575" s="122"/>
      <c r="M575" s="116"/>
      <c r="N575" s="115"/>
      <c r="O575" s="116"/>
      <c r="P575" s="116"/>
      <c r="Q575" s="116"/>
      <c r="R575" s="117"/>
      <c r="S575" s="117"/>
      <c r="T575" s="117"/>
      <c r="U575" s="126"/>
      <c r="V575" s="133"/>
      <c r="W575" s="130"/>
      <c r="X575" s="130"/>
      <c r="Y575" s="116"/>
      <c r="Z575" s="116"/>
      <c r="AA575" s="116"/>
      <c r="AB575" s="116"/>
      <c r="AC575" s="116"/>
      <c r="AD575" s="116"/>
      <c r="AE575" s="116"/>
      <c r="AF575" s="116"/>
      <c r="AG575" s="119"/>
      <c r="AH575" s="116"/>
    </row>
    <row r="576" spans="1:34" ht="13.2">
      <c r="A576" s="103"/>
      <c r="B576" s="125"/>
      <c r="C576" s="126"/>
      <c r="D576" s="128"/>
      <c r="E576" s="126"/>
      <c r="F576" s="121"/>
      <c r="G576" s="121"/>
      <c r="H576" s="121"/>
      <c r="I576" s="117"/>
      <c r="J576" s="117"/>
      <c r="K576" s="117"/>
      <c r="L576" s="122"/>
      <c r="M576" s="116"/>
      <c r="N576" s="115"/>
      <c r="O576" s="116"/>
      <c r="P576" s="116"/>
      <c r="Q576" s="116"/>
      <c r="R576" s="117"/>
      <c r="S576" s="117"/>
      <c r="T576" s="117"/>
      <c r="U576" s="126"/>
      <c r="V576" s="133"/>
      <c r="W576" s="130"/>
      <c r="X576" s="130"/>
      <c r="Y576" s="116"/>
      <c r="Z576" s="116"/>
      <c r="AA576" s="116"/>
      <c r="AB576" s="116"/>
      <c r="AC576" s="116"/>
      <c r="AD576" s="116"/>
      <c r="AE576" s="116"/>
      <c r="AF576" s="116"/>
      <c r="AG576" s="119"/>
      <c r="AH576" s="116"/>
    </row>
    <row r="577" spans="1:34" ht="13.2">
      <c r="A577" s="103"/>
      <c r="B577" s="125"/>
      <c r="C577" s="126"/>
      <c r="D577" s="128"/>
      <c r="E577" s="126"/>
      <c r="F577" s="121"/>
      <c r="G577" s="121"/>
      <c r="H577" s="121"/>
      <c r="I577" s="117"/>
      <c r="J577" s="117"/>
      <c r="K577" s="117"/>
      <c r="L577" s="122"/>
      <c r="M577" s="116"/>
      <c r="N577" s="115"/>
      <c r="O577" s="116"/>
      <c r="P577" s="116"/>
      <c r="Q577" s="116"/>
      <c r="R577" s="117"/>
      <c r="S577" s="117"/>
      <c r="T577" s="117"/>
      <c r="U577" s="126"/>
      <c r="V577" s="116"/>
      <c r="W577" s="130"/>
      <c r="X577" s="130"/>
      <c r="Y577" s="116"/>
      <c r="Z577" s="116"/>
      <c r="AA577" s="116"/>
      <c r="AB577" s="116"/>
      <c r="AC577" s="116"/>
      <c r="AD577" s="116"/>
      <c r="AE577" s="116"/>
      <c r="AF577" s="116"/>
      <c r="AG577" s="119"/>
      <c r="AH577" s="116"/>
    </row>
    <row r="578" spans="1:34" ht="13.2">
      <c r="A578" s="103"/>
      <c r="B578" s="125"/>
      <c r="C578" s="126"/>
      <c r="D578" s="128"/>
      <c r="E578" s="126"/>
      <c r="F578" s="121"/>
      <c r="G578" s="121"/>
      <c r="H578" s="121"/>
      <c r="I578" s="117"/>
      <c r="J578" s="117"/>
      <c r="K578" s="117"/>
      <c r="L578" s="122"/>
      <c r="M578" s="116"/>
      <c r="N578" s="115"/>
      <c r="O578" s="116"/>
      <c r="P578" s="116"/>
      <c r="Q578" s="116"/>
      <c r="R578" s="117"/>
      <c r="S578" s="117"/>
      <c r="T578" s="117"/>
      <c r="U578" s="126"/>
      <c r="V578" s="116"/>
      <c r="W578" s="130"/>
      <c r="X578" s="130"/>
      <c r="Y578" s="116"/>
      <c r="Z578" s="116"/>
      <c r="AA578" s="116"/>
      <c r="AB578" s="116"/>
      <c r="AC578" s="116"/>
      <c r="AD578" s="116"/>
      <c r="AE578" s="116"/>
      <c r="AF578" s="116"/>
      <c r="AG578" s="119"/>
      <c r="AH578" s="116"/>
    </row>
    <row r="579" spans="1:34" ht="13.2">
      <c r="A579" s="103"/>
      <c r="B579" s="125"/>
      <c r="C579" s="126"/>
      <c r="D579" s="128"/>
      <c r="E579" s="126"/>
      <c r="F579" s="121"/>
      <c r="G579" s="121"/>
      <c r="H579" s="121"/>
      <c r="I579" s="117"/>
      <c r="J579" s="117"/>
      <c r="K579" s="117"/>
      <c r="L579" s="122"/>
      <c r="M579" s="116"/>
      <c r="N579" s="115"/>
      <c r="O579" s="116"/>
      <c r="P579" s="116"/>
      <c r="Q579" s="116"/>
      <c r="R579" s="117"/>
      <c r="S579" s="117"/>
      <c r="T579" s="117"/>
      <c r="U579" s="126"/>
      <c r="V579" s="116"/>
      <c r="W579" s="130"/>
      <c r="X579" s="130"/>
      <c r="Y579" s="116"/>
      <c r="Z579" s="116"/>
      <c r="AA579" s="116"/>
      <c r="AB579" s="116"/>
      <c r="AC579" s="116"/>
      <c r="AD579" s="116"/>
      <c r="AE579" s="116"/>
      <c r="AF579" s="116"/>
      <c r="AG579" s="119"/>
      <c r="AH579" s="116"/>
    </row>
    <row r="580" spans="1:34" ht="13.8" thickBot="1">
      <c r="A580" s="103"/>
      <c r="B580" s="125"/>
      <c r="C580" s="126"/>
      <c r="D580" s="128"/>
      <c r="E580" s="126"/>
      <c r="F580" s="121"/>
      <c r="G580" s="121"/>
      <c r="H580" s="121"/>
      <c r="I580" s="117"/>
      <c r="J580" s="117"/>
      <c r="K580" s="117"/>
      <c r="L580" s="122"/>
      <c r="M580" s="116"/>
      <c r="N580" s="115"/>
      <c r="O580" s="116"/>
      <c r="P580" s="116"/>
      <c r="Q580" s="116"/>
      <c r="R580" s="117"/>
      <c r="S580" s="117"/>
      <c r="T580" s="117"/>
      <c r="U580" s="126"/>
      <c r="V580" s="116"/>
      <c r="W580" s="130"/>
      <c r="X580" s="130"/>
      <c r="Y580" s="116"/>
      <c r="Z580" s="116"/>
      <c r="AA580" s="116"/>
      <c r="AB580" s="116"/>
      <c r="AC580" s="116"/>
      <c r="AD580" s="116"/>
      <c r="AE580" s="116"/>
      <c r="AF580" s="116"/>
      <c r="AG580" s="119"/>
      <c r="AH580" s="116"/>
    </row>
    <row r="581" spans="1:34" ht="13.2">
      <c r="A581" s="103"/>
      <c r="B581" s="125"/>
      <c r="C581" s="126"/>
      <c r="D581" s="128"/>
      <c r="E581" s="126"/>
      <c r="F581" s="121"/>
      <c r="G581" s="121"/>
      <c r="H581" s="121"/>
      <c r="I581" s="117"/>
      <c r="J581" s="117"/>
      <c r="K581" s="117"/>
      <c r="L581" s="122"/>
      <c r="M581" s="116"/>
      <c r="N581" s="115"/>
      <c r="O581" s="116"/>
      <c r="P581" s="116"/>
      <c r="Q581" s="116"/>
      <c r="R581" s="117"/>
      <c r="S581" s="117"/>
      <c r="T581" s="117"/>
      <c r="U581" s="126"/>
      <c r="V581" s="141"/>
      <c r="W581" s="130"/>
      <c r="X581" s="130"/>
      <c r="Y581" s="116"/>
      <c r="Z581" s="116"/>
      <c r="AA581" s="116"/>
      <c r="AB581" s="116"/>
      <c r="AC581" s="116"/>
      <c r="AD581" s="116"/>
      <c r="AE581" s="116"/>
      <c r="AF581" s="116"/>
      <c r="AG581" s="119"/>
      <c r="AH581" s="116"/>
    </row>
    <row r="582" spans="1:34" ht="13.2">
      <c r="A582" s="103"/>
      <c r="B582" s="125"/>
      <c r="C582" s="126"/>
      <c r="D582" s="128"/>
      <c r="E582" s="126"/>
      <c r="F582" s="121"/>
      <c r="G582" s="121"/>
      <c r="H582" s="121"/>
      <c r="I582" s="117"/>
      <c r="J582" s="117"/>
      <c r="K582" s="117"/>
      <c r="L582" s="122"/>
      <c r="M582" s="116"/>
      <c r="N582" s="115"/>
      <c r="O582" s="116"/>
      <c r="P582" s="116"/>
      <c r="Q582" s="116"/>
      <c r="R582" s="117"/>
      <c r="S582" s="117"/>
      <c r="T582" s="117"/>
      <c r="U582" s="126"/>
      <c r="V582" s="133"/>
      <c r="W582" s="130"/>
      <c r="X582" s="130"/>
      <c r="Y582" s="116"/>
      <c r="Z582" s="116"/>
      <c r="AA582" s="116"/>
      <c r="AB582" s="116"/>
      <c r="AC582" s="116"/>
      <c r="AD582" s="116"/>
      <c r="AE582" s="116"/>
      <c r="AF582" s="116"/>
      <c r="AG582" s="119"/>
      <c r="AH582" s="116"/>
    </row>
    <row r="583" spans="1:34" ht="13.2">
      <c r="A583" s="103"/>
      <c r="B583" s="125"/>
      <c r="C583" s="126"/>
      <c r="D583" s="128"/>
      <c r="E583" s="126"/>
      <c r="F583" s="121"/>
      <c r="G583" s="121"/>
      <c r="H583" s="121"/>
      <c r="I583" s="117"/>
      <c r="J583" s="117"/>
      <c r="K583" s="117"/>
      <c r="L583" s="122"/>
      <c r="M583" s="116"/>
      <c r="N583" s="115"/>
      <c r="O583" s="116"/>
      <c r="P583" s="116"/>
      <c r="Q583" s="116"/>
      <c r="R583" s="117"/>
      <c r="S583" s="117"/>
      <c r="T583" s="117"/>
      <c r="U583" s="126"/>
      <c r="V583" s="116"/>
      <c r="W583" s="130"/>
      <c r="X583" s="130"/>
      <c r="Y583" s="116"/>
      <c r="Z583" s="116"/>
      <c r="AA583" s="116"/>
      <c r="AB583" s="116"/>
      <c r="AC583" s="116"/>
      <c r="AD583" s="116"/>
      <c r="AE583" s="116"/>
      <c r="AF583" s="116"/>
      <c r="AG583" s="119"/>
      <c r="AH583" s="116"/>
    </row>
    <row r="584" spans="1:34" ht="13.2">
      <c r="A584" s="103"/>
      <c r="B584" s="125"/>
      <c r="C584" s="126"/>
      <c r="D584" s="128"/>
      <c r="E584" s="126"/>
      <c r="F584" s="121"/>
      <c r="G584" s="121"/>
      <c r="H584" s="121"/>
      <c r="I584" s="117"/>
      <c r="J584" s="117"/>
      <c r="K584" s="117"/>
      <c r="L584" s="122"/>
      <c r="M584" s="116"/>
      <c r="N584" s="115"/>
      <c r="O584" s="116"/>
      <c r="P584" s="116"/>
      <c r="Q584" s="116"/>
      <c r="R584" s="117"/>
      <c r="S584" s="117"/>
      <c r="T584" s="117"/>
      <c r="U584" s="126"/>
      <c r="V584" s="116"/>
      <c r="W584" s="130"/>
      <c r="X584" s="130"/>
      <c r="Y584" s="116"/>
      <c r="Z584" s="116"/>
      <c r="AA584" s="116"/>
      <c r="AB584" s="116"/>
      <c r="AC584" s="116"/>
      <c r="AD584" s="116"/>
      <c r="AE584" s="116"/>
      <c r="AF584" s="116"/>
      <c r="AG584" s="119"/>
      <c r="AH584" s="116"/>
    </row>
    <row r="585" spans="1:34" ht="13.2">
      <c r="A585" s="103"/>
      <c r="B585" s="125"/>
      <c r="C585" s="126"/>
      <c r="D585" s="128"/>
      <c r="E585" s="126"/>
      <c r="F585" s="121"/>
      <c r="G585" s="121"/>
      <c r="H585" s="121"/>
      <c r="I585" s="117"/>
      <c r="J585" s="117"/>
      <c r="K585" s="117"/>
      <c r="L585" s="122"/>
      <c r="M585" s="116"/>
      <c r="N585" s="115"/>
      <c r="O585" s="116"/>
      <c r="P585" s="116"/>
      <c r="Q585" s="116"/>
      <c r="R585" s="117"/>
      <c r="S585" s="117"/>
      <c r="T585" s="117"/>
      <c r="U585" s="126"/>
      <c r="V585" s="116"/>
      <c r="W585" s="130"/>
      <c r="X585" s="130"/>
      <c r="Y585" s="116"/>
      <c r="Z585" s="116"/>
      <c r="AA585" s="116"/>
      <c r="AB585" s="116"/>
      <c r="AC585" s="116"/>
      <c r="AD585" s="116"/>
      <c r="AE585" s="116"/>
      <c r="AF585" s="116"/>
      <c r="AG585" s="119"/>
      <c r="AH585" s="116"/>
    </row>
    <row r="586" spans="1:34" ht="13.2">
      <c r="A586" s="103"/>
      <c r="B586" s="125"/>
      <c r="C586" s="126"/>
      <c r="D586" s="128"/>
      <c r="E586" s="126"/>
      <c r="F586" s="121"/>
      <c r="G586" s="121"/>
      <c r="H586" s="121"/>
      <c r="I586" s="117"/>
      <c r="J586" s="117"/>
      <c r="K586" s="117"/>
      <c r="L586" s="122"/>
      <c r="M586" s="116"/>
      <c r="N586" s="115"/>
      <c r="O586" s="116"/>
      <c r="P586" s="116"/>
      <c r="Q586" s="116"/>
      <c r="R586" s="117"/>
      <c r="S586" s="117"/>
      <c r="T586" s="117"/>
      <c r="U586" s="126"/>
      <c r="V586" s="133"/>
      <c r="W586" s="130"/>
      <c r="X586" s="130"/>
      <c r="Y586" s="116"/>
      <c r="Z586" s="116"/>
      <c r="AA586" s="116"/>
      <c r="AB586" s="116"/>
      <c r="AC586" s="116"/>
      <c r="AD586" s="116"/>
      <c r="AE586" s="116"/>
      <c r="AF586" s="116"/>
      <c r="AG586" s="119"/>
      <c r="AH586" s="116"/>
    </row>
    <row r="587" spans="1:34" ht="13.2">
      <c r="A587" s="103"/>
      <c r="B587" s="125"/>
      <c r="C587" s="126"/>
      <c r="D587" s="128"/>
      <c r="E587" s="126"/>
      <c r="F587" s="121"/>
      <c r="G587" s="121"/>
      <c r="H587" s="121"/>
      <c r="I587" s="117"/>
      <c r="J587" s="117"/>
      <c r="K587" s="117"/>
      <c r="L587" s="122"/>
      <c r="M587" s="116"/>
      <c r="N587" s="115"/>
      <c r="O587" s="116"/>
      <c r="P587" s="116"/>
      <c r="Q587" s="116"/>
      <c r="R587" s="117"/>
      <c r="S587" s="117"/>
      <c r="T587" s="117"/>
      <c r="U587" s="126"/>
      <c r="V587" s="116"/>
      <c r="W587" s="130"/>
      <c r="X587" s="130"/>
      <c r="Y587" s="116"/>
      <c r="Z587" s="116"/>
      <c r="AA587" s="116"/>
      <c r="AB587" s="116"/>
      <c r="AC587" s="116"/>
      <c r="AD587" s="116"/>
      <c r="AE587" s="116"/>
      <c r="AF587" s="116"/>
      <c r="AG587" s="119"/>
      <c r="AH587" s="116"/>
    </row>
    <row r="588" spans="1:34" ht="13.2">
      <c r="A588" s="103"/>
      <c r="B588" s="125"/>
      <c r="C588" s="126"/>
      <c r="D588" s="128"/>
      <c r="E588" s="126"/>
      <c r="F588" s="121"/>
      <c r="G588" s="121"/>
      <c r="H588" s="121"/>
      <c r="I588" s="117"/>
      <c r="J588" s="117"/>
      <c r="K588" s="117"/>
      <c r="L588" s="122"/>
      <c r="M588" s="116"/>
      <c r="N588" s="115"/>
      <c r="O588" s="116"/>
      <c r="P588" s="116"/>
      <c r="Q588" s="116"/>
      <c r="R588" s="117"/>
      <c r="S588" s="117"/>
      <c r="T588" s="117"/>
      <c r="U588" s="126"/>
      <c r="V588" s="133"/>
      <c r="W588" s="130"/>
      <c r="X588" s="130"/>
      <c r="Y588" s="116"/>
      <c r="Z588" s="116"/>
      <c r="AA588" s="116"/>
      <c r="AB588" s="116"/>
      <c r="AC588" s="116"/>
      <c r="AD588" s="116"/>
      <c r="AE588" s="116"/>
      <c r="AF588" s="116"/>
      <c r="AG588" s="119"/>
      <c r="AH588" s="116"/>
    </row>
    <row r="589" spans="1:34" ht="13.2">
      <c r="A589" s="103"/>
      <c r="B589" s="125"/>
      <c r="C589" s="126"/>
      <c r="D589" s="128"/>
      <c r="E589" s="126"/>
      <c r="F589" s="121"/>
      <c r="G589" s="121"/>
      <c r="H589" s="121"/>
      <c r="I589" s="117"/>
      <c r="J589" s="117"/>
      <c r="K589" s="117"/>
      <c r="L589" s="122"/>
      <c r="M589" s="116"/>
      <c r="N589" s="115"/>
      <c r="O589" s="116"/>
      <c r="P589" s="116"/>
      <c r="Q589" s="116"/>
      <c r="R589" s="117"/>
      <c r="S589" s="117"/>
      <c r="T589" s="117"/>
      <c r="U589" s="126"/>
      <c r="V589" s="116"/>
      <c r="W589" s="130"/>
      <c r="X589" s="130"/>
      <c r="Y589" s="116"/>
      <c r="Z589" s="116"/>
      <c r="AA589" s="116"/>
      <c r="AB589" s="116"/>
      <c r="AC589" s="116"/>
      <c r="AD589" s="116"/>
      <c r="AE589" s="116"/>
      <c r="AF589" s="116"/>
      <c r="AG589" s="119"/>
      <c r="AH589" s="116"/>
    </row>
    <row r="590" spans="1:34" ht="13.2">
      <c r="A590" s="103"/>
      <c r="B590" s="125"/>
      <c r="C590" s="126"/>
      <c r="D590" s="128"/>
      <c r="E590" s="126"/>
      <c r="F590" s="121"/>
      <c r="G590" s="121"/>
      <c r="H590" s="121"/>
      <c r="I590" s="117"/>
      <c r="J590" s="117"/>
      <c r="K590" s="117"/>
      <c r="L590" s="122"/>
      <c r="M590" s="116"/>
      <c r="N590" s="115"/>
      <c r="O590" s="116"/>
      <c r="P590" s="116"/>
      <c r="Q590" s="116"/>
      <c r="R590" s="117"/>
      <c r="S590" s="117"/>
      <c r="T590" s="117"/>
      <c r="U590" s="126"/>
      <c r="V590" s="116"/>
      <c r="W590" s="130"/>
      <c r="X590" s="130"/>
      <c r="Y590" s="116"/>
      <c r="Z590" s="116"/>
      <c r="AA590" s="116"/>
      <c r="AB590" s="116"/>
      <c r="AC590" s="116"/>
      <c r="AD590" s="116"/>
      <c r="AE590" s="116"/>
      <c r="AF590" s="116"/>
      <c r="AG590" s="119"/>
      <c r="AH590" s="116"/>
    </row>
    <row r="591" spans="1:34" ht="13.2">
      <c r="A591" s="103"/>
      <c r="B591" s="125"/>
      <c r="C591" s="126"/>
      <c r="D591" s="128"/>
      <c r="E591" s="126"/>
      <c r="F591" s="121"/>
      <c r="G591" s="121"/>
      <c r="H591" s="121"/>
      <c r="I591" s="117"/>
      <c r="J591" s="117"/>
      <c r="K591" s="117"/>
      <c r="L591" s="122"/>
      <c r="M591" s="116"/>
      <c r="N591" s="115"/>
      <c r="O591" s="116"/>
      <c r="P591" s="116"/>
      <c r="Q591" s="116"/>
      <c r="R591" s="117"/>
      <c r="S591" s="117"/>
      <c r="T591" s="117"/>
      <c r="U591" s="126"/>
      <c r="V591" s="116"/>
      <c r="W591" s="130"/>
      <c r="X591" s="130"/>
      <c r="Y591" s="116"/>
      <c r="Z591" s="116"/>
      <c r="AA591" s="116"/>
      <c r="AB591" s="116"/>
      <c r="AC591" s="116"/>
      <c r="AD591" s="116"/>
      <c r="AE591" s="116"/>
      <c r="AF591" s="116"/>
      <c r="AG591" s="119"/>
      <c r="AH591" s="116"/>
    </row>
    <row r="592" spans="1:34" ht="13.2">
      <c r="A592" s="103"/>
      <c r="B592" s="125"/>
      <c r="C592" s="126"/>
      <c r="D592" s="128"/>
      <c r="E592" s="126"/>
      <c r="F592" s="121"/>
      <c r="G592" s="121"/>
      <c r="H592" s="121"/>
      <c r="I592" s="117"/>
      <c r="J592" s="117"/>
      <c r="K592" s="117"/>
      <c r="L592" s="122"/>
      <c r="M592" s="116"/>
      <c r="N592" s="115"/>
      <c r="O592" s="116"/>
      <c r="P592" s="116"/>
      <c r="Q592" s="116"/>
      <c r="R592" s="117"/>
      <c r="S592" s="117"/>
      <c r="T592" s="117"/>
      <c r="U592" s="126"/>
      <c r="V592" s="116"/>
      <c r="W592" s="130"/>
      <c r="X592" s="130"/>
      <c r="Y592" s="116"/>
      <c r="Z592" s="116"/>
      <c r="AA592" s="116"/>
      <c r="AB592" s="116"/>
      <c r="AC592" s="116"/>
      <c r="AD592" s="116"/>
      <c r="AE592" s="116"/>
      <c r="AF592" s="116"/>
      <c r="AG592" s="119"/>
      <c r="AH592" s="116"/>
    </row>
    <row r="593" spans="1:34" ht="13.2">
      <c r="A593" s="103"/>
      <c r="B593" s="125"/>
      <c r="C593" s="126"/>
      <c r="D593" s="128"/>
      <c r="E593" s="126"/>
      <c r="F593" s="121"/>
      <c r="G593" s="121"/>
      <c r="H593" s="121"/>
      <c r="I593" s="117"/>
      <c r="J593" s="117"/>
      <c r="K593" s="117"/>
      <c r="L593" s="122"/>
      <c r="M593" s="116"/>
      <c r="N593" s="115"/>
      <c r="O593" s="116"/>
      <c r="P593" s="116"/>
      <c r="Q593" s="116"/>
      <c r="R593" s="117"/>
      <c r="S593" s="117"/>
      <c r="T593" s="117"/>
      <c r="U593" s="126"/>
      <c r="V593" s="116"/>
      <c r="W593" s="130"/>
      <c r="X593" s="130"/>
      <c r="Y593" s="116"/>
      <c r="Z593" s="116"/>
      <c r="AA593" s="116"/>
      <c r="AB593" s="116"/>
      <c r="AC593" s="116"/>
      <c r="AD593" s="116"/>
      <c r="AE593" s="116"/>
      <c r="AF593" s="116"/>
      <c r="AG593" s="119"/>
      <c r="AH593" s="116"/>
    </row>
    <row r="594" spans="1:34" ht="13.2">
      <c r="A594" s="103"/>
      <c r="B594" s="125"/>
      <c r="C594" s="126"/>
      <c r="D594" s="128"/>
      <c r="E594" s="126"/>
      <c r="F594" s="121"/>
      <c r="G594" s="121"/>
      <c r="H594" s="121"/>
      <c r="I594" s="117"/>
      <c r="J594" s="117"/>
      <c r="K594" s="117"/>
      <c r="L594" s="122"/>
      <c r="M594" s="116"/>
      <c r="N594" s="115"/>
      <c r="O594" s="116"/>
      <c r="P594" s="116"/>
      <c r="Q594" s="116"/>
      <c r="R594" s="117"/>
      <c r="S594" s="117"/>
      <c r="T594" s="117"/>
      <c r="U594" s="126"/>
      <c r="V594" s="116"/>
      <c r="W594" s="130"/>
      <c r="X594" s="130"/>
      <c r="Y594" s="116"/>
      <c r="Z594" s="116"/>
      <c r="AA594" s="116"/>
      <c r="AB594" s="116"/>
      <c r="AC594" s="116"/>
      <c r="AD594" s="116"/>
      <c r="AE594" s="116"/>
      <c r="AF594" s="116"/>
      <c r="AG594" s="119"/>
      <c r="AH594" s="116"/>
    </row>
    <row r="595" spans="1:34" ht="13.2">
      <c r="A595" s="103"/>
      <c r="B595" s="125"/>
      <c r="C595" s="126"/>
      <c r="D595" s="128"/>
      <c r="E595" s="126"/>
      <c r="F595" s="121"/>
      <c r="G595" s="121"/>
      <c r="H595" s="121"/>
      <c r="I595" s="117"/>
      <c r="J595" s="117"/>
      <c r="K595" s="117"/>
      <c r="L595" s="122"/>
      <c r="M595" s="116"/>
      <c r="N595" s="115"/>
      <c r="O595" s="116"/>
      <c r="P595" s="116"/>
      <c r="Q595" s="116"/>
      <c r="R595" s="117"/>
      <c r="S595" s="117"/>
      <c r="T595" s="117"/>
      <c r="U595" s="126"/>
      <c r="V595" s="133"/>
      <c r="W595" s="130"/>
      <c r="X595" s="130"/>
      <c r="Y595" s="116"/>
      <c r="Z595" s="116"/>
      <c r="AA595" s="116"/>
      <c r="AB595" s="116"/>
      <c r="AC595" s="116"/>
      <c r="AD595" s="116"/>
      <c r="AE595" s="116"/>
      <c r="AF595" s="116"/>
      <c r="AG595" s="119"/>
      <c r="AH595" s="116"/>
    </row>
    <row r="596" spans="1:34" ht="13.2">
      <c r="A596" s="103"/>
      <c r="B596" s="125"/>
      <c r="C596" s="126"/>
      <c r="D596" s="128"/>
      <c r="E596" s="126"/>
      <c r="F596" s="121"/>
      <c r="G596" s="121"/>
      <c r="H596" s="121"/>
      <c r="I596" s="117"/>
      <c r="J596" s="117"/>
      <c r="K596" s="117"/>
      <c r="L596" s="122"/>
      <c r="M596" s="116"/>
      <c r="N596" s="115"/>
      <c r="O596" s="116"/>
      <c r="P596" s="116"/>
      <c r="Q596" s="116"/>
      <c r="R596" s="117"/>
      <c r="S596" s="117"/>
      <c r="T596" s="117"/>
      <c r="U596" s="126"/>
      <c r="V596" s="116"/>
      <c r="W596" s="130"/>
      <c r="X596" s="130"/>
      <c r="Y596" s="116"/>
      <c r="Z596" s="116"/>
      <c r="AA596" s="116"/>
      <c r="AB596" s="116"/>
      <c r="AC596" s="116"/>
      <c r="AD596" s="116"/>
      <c r="AE596" s="116"/>
      <c r="AF596" s="116"/>
      <c r="AG596" s="119"/>
      <c r="AH596" s="116"/>
    </row>
    <row r="597" spans="1:34" ht="13.2">
      <c r="A597" s="103"/>
      <c r="B597" s="125"/>
      <c r="C597" s="126"/>
      <c r="D597" s="128"/>
      <c r="E597" s="126"/>
      <c r="F597" s="121"/>
      <c r="G597" s="121"/>
      <c r="H597" s="121"/>
      <c r="I597" s="117"/>
      <c r="J597" s="117"/>
      <c r="K597" s="117"/>
      <c r="L597" s="122"/>
      <c r="M597" s="116"/>
      <c r="N597" s="115"/>
      <c r="O597" s="116"/>
      <c r="P597" s="116"/>
      <c r="Q597" s="116"/>
      <c r="R597" s="117"/>
      <c r="S597" s="117"/>
      <c r="T597" s="117"/>
      <c r="U597" s="126"/>
      <c r="V597" s="116"/>
      <c r="W597" s="130"/>
      <c r="X597" s="130"/>
      <c r="Y597" s="116"/>
      <c r="Z597" s="116"/>
      <c r="AA597" s="116"/>
      <c r="AB597" s="116"/>
      <c r="AC597" s="116"/>
      <c r="AD597" s="116"/>
      <c r="AE597" s="116"/>
      <c r="AF597" s="116"/>
      <c r="AG597" s="119"/>
      <c r="AH597" s="116"/>
    </row>
    <row r="598" spans="1:34" ht="13.2">
      <c r="A598" s="103"/>
      <c r="B598" s="125"/>
      <c r="C598" s="126"/>
      <c r="D598" s="128"/>
      <c r="E598" s="126"/>
      <c r="F598" s="121"/>
      <c r="G598" s="121"/>
      <c r="H598" s="121"/>
      <c r="I598" s="117"/>
      <c r="J598" s="117"/>
      <c r="K598" s="117"/>
      <c r="L598" s="122"/>
      <c r="M598" s="116"/>
      <c r="N598" s="115"/>
      <c r="O598" s="116"/>
      <c r="P598" s="116"/>
      <c r="Q598" s="116"/>
      <c r="R598" s="117"/>
      <c r="S598" s="117"/>
      <c r="T598" s="117"/>
      <c r="U598" s="126"/>
      <c r="V598" s="133"/>
      <c r="W598" s="130"/>
      <c r="X598" s="130"/>
      <c r="Y598" s="116"/>
      <c r="Z598" s="116"/>
      <c r="AA598" s="116"/>
      <c r="AB598" s="116"/>
      <c r="AC598" s="116"/>
      <c r="AD598" s="116"/>
      <c r="AE598" s="116"/>
      <c r="AF598" s="116"/>
      <c r="AG598" s="119"/>
      <c r="AH598" s="116"/>
    </row>
    <row r="599" spans="1:34" ht="13.2">
      <c r="A599" s="103"/>
      <c r="B599" s="125"/>
      <c r="C599" s="126"/>
      <c r="D599" s="128"/>
      <c r="E599" s="126"/>
      <c r="F599" s="121"/>
      <c r="G599" s="121"/>
      <c r="H599" s="121"/>
      <c r="I599" s="117"/>
      <c r="J599" s="117"/>
      <c r="K599" s="117"/>
      <c r="L599" s="122"/>
      <c r="M599" s="116"/>
      <c r="N599" s="115"/>
      <c r="O599" s="116"/>
      <c r="P599" s="116"/>
      <c r="Q599" s="116"/>
      <c r="R599" s="117"/>
      <c r="S599" s="117"/>
      <c r="T599" s="117"/>
      <c r="U599" s="126"/>
      <c r="V599" s="116"/>
      <c r="W599" s="130"/>
      <c r="X599" s="130"/>
      <c r="Y599" s="116"/>
      <c r="Z599" s="116"/>
      <c r="AA599" s="116"/>
      <c r="AB599" s="116"/>
      <c r="AC599" s="116"/>
      <c r="AD599" s="116"/>
      <c r="AE599" s="116"/>
      <c r="AF599" s="116"/>
      <c r="AG599" s="119"/>
      <c r="AH599" s="116"/>
    </row>
    <row r="600" spans="1:34" ht="13.2">
      <c r="A600" s="103"/>
      <c r="B600" s="125"/>
      <c r="C600" s="126"/>
      <c r="D600" s="128"/>
      <c r="E600" s="126"/>
      <c r="F600" s="121"/>
      <c r="G600" s="121"/>
      <c r="H600" s="121"/>
      <c r="I600" s="117"/>
      <c r="J600" s="117"/>
      <c r="K600" s="117"/>
      <c r="L600" s="122"/>
      <c r="M600" s="116"/>
      <c r="N600" s="115"/>
      <c r="O600" s="116"/>
      <c r="P600" s="116"/>
      <c r="Q600" s="116"/>
      <c r="R600" s="117"/>
      <c r="S600" s="117"/>
      <c r="T600" s="117"/>
      <c r="U600" s="126"/>
      <c r="V600" s="133"/>
      <c r="W600" s="130"/>
      <c r="X600" s="130"/>
      <c r="Y600" s="116"/>
      <c r="Z600" s="116"/>
      <c r="AA600" s="116"/>
      <c r="AB600" s="116"/>
      <c r="AC600" s="116"/>
      <c r="AD600" s="116"/>
      <c r="AE600" s="116"/>
      <c r="AF600" s="116"/>
      <c r="AG600" s="119"/>
      <c r="AH600" s="116"/>
    </row>
    <row r="601" spans="1:34" ht="13.2">
      <c r="A601" s="103"/>
      <c r="B601" s="125"/>
      <c r="C601" s="126"/>
      <c r="D601" s="128"/>
      <c r="E601" s="126"/>
      <c r="F601" s="121"/>
      <c r="G601" s="121"/>
      <c r="H601" s="121"/>
      <c r="I601" s="117"/>
      <c r="J601" s="117"/>
      <c r="K601" s="117"/>
      <c r="L601" s="122"/>
      <c r="M601" s="116"/>
      <c r="N601" s="115"/>
      <c r="O601" s="116"/>
      <c r="P601" s="116"/>
      <c r="Q601" s="116"/>
      <c r="R601" s="117"/>
      <c r="S601" s="117"/>
      <c r="T601" s="117"/>
      <c r="U601" s="126"/>
      <c r="V601" s="133"/>
      <c r="W601" s="130"/>
      <c r="X601" s="130"/>
      <c r="Y601" s="116"/>
      <c r="Z601" s="116"/>
      <c r="AA601" s="116"/>
      <c r="AB601" s="116"/>
      <c r="AC601" s="116"/>
      <c r="AD601" s="116"/>
      <c r="AE601" s="116"/>
      <c r="AF601" s="116"/>
      <c r="AG601" s="119"/>
      <c r="AH601" s="116"/>
    </row>
    <row r="602" spans="1:34" ht="13.2">
      <c r="A602" s="103"/>
      <c r="B602" s="125"/>
      <c r="C602" s="126"/>
      <c r="D602" s="128"/>
      <c r="E602" s="126"/>
      <c r="F602" s="121"/>
      <c r="G602" s="121"/>
      <c r="H602" s="121"/>
      <c r="I602" s="117"/>
      <c r="J602" s="117"/>
      <c r="K602" s="117"/>
      <c r="L602" s="122"/>
      <c r="M602" s="116"/>
      <c r="N602" s="115"/>
      <c r="O602" s="116"/>
      <c r="P602" s="116"/>
      <c r="Q602" s="116"/>
      <c r="R602" s="117"/>
      <c r="S602" s="117"/>
      <c r="T602" s="117"/>
      <c r="U602" s="126"/>
      <c r="V602" s="116"/>
      <c r="W602" s="130"/>
      <c r="X602" s="130"/>
      <c r="Y602" s="116"/>
      <c r="Z602" s="116"/>
      <c r="AA602" s="116"/>
      <c r="AB602" s="116"/>
      <c r="AC602" s="116"/>
      <c r="AD602" s="116"/>
      <c r="AE602" s="116"/>
      <c r="AF602" s="116"/>
      <c r="AG602" s="119"/>
      <c r="AH602" s="116"/>
    </row>
    <row r="603" spans="1:34" ht="13.2">
      <c r="A603" s="103"/>
      <c r="B603" s="125"/>
      <c r="C603" s="126"/>
      <c r="D603" s="128"/>
      <c r="E603" s="126"/>
      <c r="F603" s="121"/>
      <c r="G603" s="121"/>
      <c r="H603" s="121"/>
      <c r="I603" s="117"/>
      <c r="J603" s="117"/>
      <c r="K603" s="117"/>
      <c r="L603" s="122"/>
      <c r="M603" s="116"/>
      <c r="N603" s="115"/>
      <c r="O603" s="116"/>
      <c r="P603" s="116"/>
      <c r="Q603" s="116"/>
      <c r="R603" s="117"/>
      <c r="S603" s="117"/>
      <c r="T603" s="117"/>
      <c r="U603" s="126"/>
      <c r="V603" s="116"/>
      <c r="W603" s="130"/>
      <c r="X603" s="130"/>
      <c r="Y603" s="116"/>
      <c r="Z603" s="116"/>
      <c r="AA603" s="116"/>
      <c r="AB603" s="116"/>
      <c r="AC603" s="116"/>
      <c r="AD603" s="116"/>
      <c r="AE603" s="116"/>
      <c r="AF603" s="116"/>
      <c r="AG603" s="119"/>
      <c r="AH603" s="116"/>
    </row>
    <row r="604" spans="1:34" ht="13.2">
      <c r="A604" s="103"/>
      <c r="B604" s="125"/>
      <c r="C604" s="126"/>
      <c r="D604" s="128"/>
      <c r="E604" s="126"/>
      <c r="F604" s="121"/>
      <c r="G604" s="121"/>
      <c r="H604" s="121"/>
      <c r="I604" s="117"/>
      <c r="J604" s="117"/>
      <c r="K604" s="117"/>
      <c r="L604" s="122"/>
      <c r="M604" s="116"/>
      <c r="N604" s="115"/>
      <c r="O604" s="116"/>
      <c r="P604" s="116"/>
      <c r="Q604" s="116"/>
      <c r="R604" s="117"/>
      <c r="S604" s="117"/>
      <c r="T604" s="117"/>
      <c r="U604" s="126"/>
      <c r="V604" s="133"/>
      <c r="W604" s="130"/>
      <c r="X604" s="130"/>
      <c r="Y604" s="116"/>
      <c r="Z604" s="116"/>
      <c r="AA604" s="116"/>
      <c r="AB604" s="116"/>
      <c r="AC604" s="116"/>
      <c r="AD604" s="116"/>
      <c r="AE604" s="116"/>
      <c r="AF604" s="116"/>
      <c r="AG604" s="119"/>
      <c r="AH604" s="116"/>
    </row>
    <row r="605" spans="1:34" ht="13.2">
      <c r="A605" s="103"/>
      <c r="B605" s="125"/>
      <c r="C605" s="126"/>
      <c r="D605" s="128"/>
      <c r="E605" s="126"/>
      <c r="F605" s="121"/>
      <c r="G605" s="121"/>
      <c r="H605" s="121"/>
      <c r="I605" s="117"/>
      <c r="J605" s="117"/>
      <c r="K605" s="117"/>
      <c r="L605" s="122"/>
      <c r="M605" s="116"/>
      <c r="N605" s="115"/>
      <c r="O605" s="116"/>
      <c r="P605" s="116"/>
      <c r="Q605" s="116"/>
      <c r="R605" s="117"/>
      <c r="S605" s="117"/>
      <c r="T605" s="117"/>
      <c r="U605" s="126"/>
      <c r="V605" s="133"/>
      <c r="W605" s="130"/>
      <c r="X605" s="130"/>
      <c r="Y605" s="116"/>
      <c r="Z605" s="116"/>
      <c r="AA605" s="116"/>
      <c r="AB605" s="116"/>
      <c r="AC605" s="116"/>
      <c r="AD605" s="116"/>
      <c r="AE605" s="116"/>
      <c r="AF605" s="116"/>
      <c r="AG605" s="119"/>
      <c r="AH605" s="116"/>
    </row>
    <row r="606" spans="1:34" ht="13.2">
      <c r="A606" s="103"/>
      <c r="B606" s="125"/>
      <c r="C606" s="126"/>
      <c r="D606" s="128"/>
      <c r="E606" s="126"/>
      <c r="F606" s="121"/>
      <c r="G606" s="121"/>
      <c r="H606" s="121"/>
      <c r="I606" s="117"/>
      <c r="J606" s="117"/>
      <c r="K606" s="117"/>
      <c r="L606" s="122"/>
      <c r="M606" s="116"/>
      <c r="N606" s="115"/>
      <c r="O606" s="116"/>
      <c r="P606" s="116"/>
      <c r="Q606" s="116"/>
      <c r="R606" s="117"/>
      <c r="S606" s="117"/>
      <c r="T606" s="117"/>
      <c r="U606" s="126"/>
      <c r="V606" s="116"/>
      <c r="W606" s="130"/>
      <c r="X606" s="130"/>
      <c r="Y606" s="116"/>
      <c r="Z606" s="116"/>
      <c r="AA606" s="116"/>
      <c r="AB606" s="116"/>
      <c r="AC606" s="116"/>
      <c r="AD606" s="116"/>
      <c r="AE606" s="116"/>
      <c r="AF606" s="116"/>
      <c r="AG606" s="119"/>
      <c r="AH606" s="116"/>
    </row>
    <row r="607" spans="1:34" ht="13.2">
      <c r="A607" s="103"/>
      <c r="B607" s="125"/>
      <c r="C607" s="126"/>
      <c r="D607" s="128"/>
      <c r="E607" s="126"/>
      <c r="F607" s="121"/>
      <c r="G607" s="121"/>
      <c r="H607" s="121"/>
      <c r="I607" s="117"/>
      <c r="J607" s="117"/>
      <c r="K607" s="117"/>
      <c r="L607" s="122"/>
      <c r="M607" s="116"/>
      <c r="N607" s="115"/>
      <c r="O607" s="116"/>
      <c r="P607" s="116"/>
      <c r="Q607" s="116"/>
      <c r="R607" s="117"/>
      <c r="S607" s="117"/>
      <c r="T607" s="117"/>
      <c r="U607" s="126"/>
      <c r="V607" s="116"/>
      <c r="W607" s="130"/>
      <c r="X607" s="130"/>
      <c r="Y607" s="116"/>
      <c r="Z607" s="116"/>
      <c r="AA607" s="116"/>
      <c r="AB607" s="116"/>
      <c r="AC607" s="116"/>
      <c r="AD607" s="116"/>
      <c r="AE607" s="116"/>
      <c r="AF607" s="116"/>
      <c r="AG607" s="119"/>
      <c r="AH607" s="116"/>
    </row>
    <row r="608" spans="1:34" ht="13.2">
      <c r="A608" s="103"/>
      <c r="B608" s="125"/>
      <c r="C608" s="126"/>
      <c r="D608" s="128"/>
      <c r="E608" s="126"/>
      <c r="F608" s="121"/>
      <c r="G608" s="121"/>
      <c r="H608" s="121"/>
      <c r="I608" s="117"/>
      <c r="J608" s="117"/>
      <c r="K608" s="117"/>
      <c r="L608" s="122"/>
      <c r="M608" s="116"/>
      <c r="N608" s="115"/>
      <c r="O608" s="116"/>
      <c r="P608" s="116"/>
      <c r="Q608" s="116"/>
      <c r="R608" s="117"/>
      <c r="S608" s="117"/>
      <c r="T608" s="117"/>
      <c r="U608" s="126"/>
      <c r="V608" s="116"/>
      <c r="W608" s="130"/>
      <c r="X608" s="130"/>
      <c r="Y608" s="116"/>
      <c r="Z608" s="116"/>
      <c r="AA608" s="116"/>
      <c r="AB608" s="116"/>
      <c r="AC608" s="116"/>
      <c r="AD608" s="116"/>
      <c r="AE608" s="116"/>
      <c r="AF608" s="116"/>
      <c r="AG608" s="119"/>
      <c r="AH608" s="116"/>
    </row>
    <row r="609" spans="1:34" ht="13.2">
      <c r="A609" s="103"/>
      <c r="B609" s="125"/>
      <c r="C609" s="126"/>
      <c r="D609" s="128"/>
      <c r="E609" s="126"/>
      <c r="F609" s="121"/>
      <c r="G609" s="121"/>
      <c r="H609" s="121"/>
      <c r="I609" s="117"/>
      <c r="J609" s="117"/>
      <c r="K609" s="117"/>
      <c r="L609" s="122"/>
      <c r="M609" s="116"/>
      <c r="N609" s="115"/>
      <c r="O609" s="116"/>
      <c r="P609" s="116"/>
      <c r="Q609" s="116"/>
      <c r="R609" s="117"/>
      <c r="S609" s="117"/>
      <c r="T609" s="117"/>
      <c r="U609" s="126"/>
      <c r="V609" s="116"/>
      <c r="W609" s="130"/>
      <c r="X609" s="130"/>
      <c r="Y609" s="116"/>
      <c r="Z609" s="116"/>
      <c r="AA609" s="116"/>
      <c r="AB609" s="116"/>
      <c r="AC609" s="116"/>
      <c r="AD609" s="116"/>
      <c r="AE609" s="116"/>
      <c r="AF609" s="116"/>
      <c r="AG609" s="119"/>
      <c r="AH609" s="116"/>
    </row>
    <row r="610" spans="1:34" ht="13.2">
      <c r="A610" s="103"/>
      <c r="B610" s="125"/>
      <c r="C610" s="126"/>
      <c r="D610" s="128"/>
      <c r="E610" s="126"/>
      <c r="F610" s="121"/>
      <c r="G610" s="121"/>
      <c r="H610" s="121"/>
      <c r="I610" s="117"/>
      <c r="J610" s="117"/>
      <c r="K610" s="117"/>
      <c r="L610" s="122"/>
      <c r="M610" s="116"/>
      <c r="N610" s="115"/>
      <c r="O610" s="116"/>
      <c r="P610" s="116"/>
      <c r="Q610" s="116"/>
      <c r="R610" s="117"/>
      <c r="S610" s="117"/>
      <c r="T610" s="117"/>
      <c r="U610" s="126"/>
      <c r="V610" s="116"/>
      <c r="W610" s="130"/>
      <c r="X610" s="130"/>
      <c r="Y610" s="116"/>
      <c r="Z610" s="116"/>
      <c r="AA610" s="116"/>
      <c r="AB610" s="116"/>
      <c r="AC610" s="116"/>
      <c r="AD610" s="116"/>
      <c r="AE610" s="116"/>
      <c r="AF610" s="116"/>
      <c r="AG610" s="119"/>
      <c r="AH610" s="116"/>
    </row>
    <row r="611" spans="1:34" ht="13.2">
      <c r="A611" s="103"/>
      <c r="B611" s="125"/>
      <c r="C611" s="126"/>
      <c r="D611" s="128"/>
      <c r="E611" s="126"/>
      <c r="F611" s="121"/>
      <c r="G611" s="121"/>
      <c r="H611" s="121"/>
      <c r="I611" s="117"/>
      <c r="J611" s="117"/>
      <c r="K611" s="117"/>
      <c r="L611" s="122"/>
      <c r="M611" s="116"/>
      <c r="N611" s="115"/>
      <c r="O611" s="116"/>
      <c r="P611" s="116"/>
      <c r="Q611" s="116"/>
      <c r="R611" s="117"/>
      <c r="S611" s="117"/>
      <c r="T611" s="117"/>
      <c r="U611" s="126"/>
      <c r="V611" s="133"/>
      <c r="W611" s="130"/>
      <c r="X611" s="130"/>
      <c r="Y611" s="116"/>
      <c r="Z611" s="116"/>
      <c r="AA611" s="116"/>
      <c r="AB611" s="116"/>
      <c r="AC611" s="116"/>
      <c r="AD611" s="116"/>
      <c r="AE611" s="116"/>
      <c r="AF611" s="116"/>
      <c r="AG611" s="119"/>
      <c r="AH611" s="116"/>
    </row>
    <row r="612" spans="1:34" ht="13.2">
      <c r="A612" s="103"/>
      <c r="B612" s="125"/>
      <c r="C612" s="126"/>
      <c r="D612" s="128"/>
      <c r="E612" s="126"/>
      <c r="F612" s="121"/>
      <c r="G612" s="121"/>
      <c r="H612" s="121"/>
      <c r="I612" s="117"/>
      <c r="J612" s="117"/>
      <c r="K612" s="117"/>
      <c r="L612" s="122"/>
      <c r="M612" s="116"/>
      <c r="N612" s="115"/>
      <c r="O612" s="116"/>
      <c r="P612" s="116"/>
      <c r="Q612" s="116"/>
      <c r="R612" s="117"/>
      <c r="S612" s="117"/>
      <c r="T612" s="117"/>
      <c r="U612" s="126"/>
      <c r="V612" s="116"/>
      <c r="W612" s="130"/>
      <c r="X612" s="130"/>
      <c r="Y612" s="116"/>
      <c r="Z612" s="116"/>
      <c r="AA612" s="116"/>
      <c r="AB612" s="116"/>
      <c r="AC612" s="116"/>
      <c r="AD612" s="116"/>
      <c r="AE612" s="116"/>
      <c r="AF612" s="116"/>
      <c r="AG612" s="119"/>
      <c r="AH612" s="116"/>
    </row>
    <row r="613" spans="1:34" ht="13.2">
      <c r="A613" s="103"/>
      <c r="B613" s="125"/>
      <c r="C613" s="126"/>
      <c r="D613" s="128"/>
      <c r="E613" s="126"/>
      <c r="F613" s="121"/>
      <c r="G613" s="121"/>
      <c r="H613" s="121"/>
      <c r="I613" s="117"/>
      <c r="J613" s="117"/>
      <c r="K613" s="117"/>
      <c r="L613" s="122"/>
      <c r="M613" s="116"/>
      <c r="N613" s="115"/>
      <c r="O613" s="116"/>
      <c r="P613" s="116"/>
      <c r="Q613" s="116"/>
      <c r="R613" s="117"/>
      <c r="S613" s="117"/>
      <c r="T613" s="117"/>
      <c r="U613" s="126"/>
      <c r="V613" s="116"/>
      <c r="W613" s="130"/>
      <c r="X613" s="130"/>
      <c r="Y613" s="116"/>
      <c r="Z613" s="116"/>
      <c r="AA613" s="116"/>
      <c r="AB613" s="116"/>
      <c r="AC613" s="116"/>
      <c r="AD613" s="116"/>
      <c r="AE613" s="116"/>
      <c r="AF613" s="116"/>
      <c r="AG613" s="119"/>
      <c r="AH613" s="116"/>
    </row>
    <row r="614" spans="1:34" ht="13.2">
      <c r="A614" s="103"/>
      <c r="B614" s="125"/>
      <c r="C614" s="126"/>
      <c r="D614" s="128"/>
      <c r="E614" s="126"/>
      <c r="F614" s="121"/>
      <c r="G614" s="121"/>
      <c r="H614" s="121"/>
      <c r="I614" s="117"/>
      <c r="J614" s="117"/>
      <c r="K614" s="117"/>
      <c r="L614" s="122"/>
      <c r="M614" s="116"/>
      <c r="N614" s="115"/>
      <c r="O614" s="116"/>
      <c r="P614" s="116"/>
      <c r="Q614" s="116"/>
      <c r="R614" s="117"/>
      <c r="S614" s="117"/>
      <c r="T614" s="117"/>
      <c r="U614" s="126"/>
      <c r="V614" s="116"/>
      <c r="W614" s="130"/>
      <c r="X614" s="130"/>
      <c r="Y614" s="116"/>
      <c r="Z614" s="116"/>
      <c r="AA614" s="116"/>
      <c r="AB614" s="116"/>
      <c r="AC614" s="116"/>
      <c r="AD614" s="116"/>
      <c r="AE614" s="116"/>
      <c r="AF614" s="116"/>
      <c r="AG614" s="119"/>
      <c r="AH614" s="116"/>
    </row>
    <row r="615" spans="1:34" ht="13.2">
      <c r="A615" s="103"/>
      <c r="B615" s="125"/>
      <c r="C615" s="126"/>
      <c r="D615" s="128"/>
      <c r="E615" s="126"/>
      <c r="F615" s="121"/>
      <c r="G615" s="121"/>
      <c r="H615" s="121"/>
      <c r="I615" s="117"/>
      <c r="J615" s="117"/>
      <c r="K615" s="117"/>
      <c r="L615" s="122"/>
      <c r="M615" s="116"/>
      <c r="N615" s="115"/>
      <c r="O615" s="116"/>
      <c r="P615" s="116"/>
      <c r="Q615" s="116"/>
      <c r="R615" s="117"/>
      <c r="S615" s="117"/>
      <c r="T615" s="117"/>
      <c r="U615" s="126"/>
      <c r="V615" s="114"/>
      <c r="W615" s="130"/>
      <c r="X615" s="130"/>
      <c r="Y615" s="116"/>
      <c r="Z615" s="116"/>
      <c r="AA615" s="116"/>
      <c r="AB615" s="116"/>
      <c r="AC615" s="116"/>
      <c r="AD615" s="116"/>
      <c r="AE615" s="116"/>
      <c r="AF615" s="116"/>
      <c r="AG615" s="119"/>
      <c r="AH615" s="116"/>
    </row>
    <row r="616" spans="1:34" ht="13.2">
      <c r="A616" s="103"/>
      <c r="B616" s="125"/>
      <c r="C616" s="126"/>
      <c r="D616" s="128"/>
      <c r="E616" s="126"/>
      <c r="F616" s="121"/>
      <c r="G616" s="121"/>
      <c r="H616" s="121"/>
      <c r="I616" s="117"/>
      <c r="J616" s="117"/>
      <c r="K616" s="117"/>
      <c r="L616" s="122"/>
      <c r="M616" s="116"/>
      <c r="N616" s="115"/>
      <c r="O616" s="116"/>
      <c r="P616" s="116"/>
      <c r="Q616" s="116"/>
      <c r="R616" s="117"/>
      <c r="S616" s="117"/>
      <c r="T616" s="117"/>
      <c r="U616" s="126"/>
      <c r="V616" s="133"/>
      <c r="W616" s="130"/>
      <c r="X616" s="130"/>
      <c r="Y616" s="116"/>
      <c r="Z616" s="116"/>
      <c r="AA616" s="116"/>
      <c r="AB616" s="116"/>
      <c r="AC616" s="116"/>
      <c r="AD616" s="116"/>
      <c r="AE616" s="116"/>
      <c r="AF616" s="116"/>
      <c r="AG616" s="119"/>
      <c r="AH616" s="116"/>
    </row>
    <row r="617" spans="1:34" ht="13.2">
      <c r="A617" s="103"/>
      <c r="B617" s="125"/>
      <c r="C617" s="126"/>
      <c r="D617" s="128"/>
      <c r="E617" s="126"/>
      <c r="F617" s="121"/>
      <c r="G617" s="121"/>
      <c r="H617" s="121"/>
      <c r="I617" s="117"/>
      <c r="J617" s="117"/>
      <c r="K617" s="117"/>
      <c r="L617" s="122"/>
      <c r="M617" s="116"/>
      <c r="N617" s="115"/>
      <c r="O617" s="116"/>
      <c r="P617" s="116"/>
      <c r="Q617" s="116"/>
      <c r="R617" s="117"/>
      <c r="S617" s="117"/>
      <c r="T617" s="117"/>
      <c r="U617" s="126"/>
      <c r="V617" s="116"/>
      <c r="W617" s="130"/>
      <c r="X617" s="130"/>
      <c r="Y617" s="116"/>
      <c r="Z617" s="116"/>
      <c r="AA617" s="116"/>
      <c r="AB617" s="116"/>
      <c r="AC617" s="116"/>
      <c r="AD617" s="116"/>
      <c r="AE617" s="116"/>
      <c r="AF617" s="116"/>
      <c r="AG617" s="119"/>
      <c r="AH617" s="116"/>
    </row>
    <row r="618" spans="1:34" ht="13.8" thickBot="1">
      <c r="A618" s="103"/>
      <c r="B618" s="125"/>
      <c r="C618" s="126"/>
      <c r="D618" s="128"/>
      <c r="E618" s="126"/>
      <c r="F618" s="121"/>
      <c r="G618" s="121"/>
      <c r="H618" s="121"/>
      <c r="I618" s="117"/>
      <c r="J618" s="117"/>
      <c r="K618" s="117"/>
      <c r="L618" s="122"/>
      <c r="M618" s="116"/>
      <c r="N618" s="115"/>
      <c r="O618" s="116"/>
      <c r="P618" s="116"/>
      <c r="Q618" s="116"/>
      <c r="R618" s="117"/>
      <c r="S618" s="117"/>
      <c r="T618" s="117"/>
      <c r="U618" s="126"/>
      <c r="V618" s="116"/>
      <c r="W618" s="130"/>
      <c r="X618" s="130"/>
      <c r="Y618" s="116"/>
      <c r="Z618" s="116"/>
      <c r="AA618" s="116"/>
      <c r="AB618" s="116"/>
      <c r="AC618" s="116"/>
      <c r="AD618" s="116"/>
      <c r="AE618" s="116"/>
      <c r="AF618" s="116"/>
      <c r="AG618" s="119"/>
      <c r="AH618" s="116"/>
    </row>
    <row r="619" spans="1:34" ht="13.8" thickBot="1">
      <c r="A619" s="103"/>
      <c r="B619" s="125"/>
      <c r="C619" s="126"/>
      <c r="D619" s="128"/>
      <c r="E619" s="126"/>
      <c r="F619" s="121"/>
      <c r="G619" s="121"/>
      <c r="H619" s="121"/>
      <c r="I619" s="117"/>
      <c r="J619" s="117"/>
      <c r="K619" s="117"/>
      <c r="L619" s="122"/>
      <c r="M619" s="116"/>
      <c r="N619" s="115"/>
      <c r="O619" s="116"/>
      <c r="P619" s="116"/>
      <c r="Q619" s="116"/>
      <c r="R619" s="117"/>
      <c r="S619" s="117"/>
      <c r="T619" s="117"/>
      <c r="U619" s="126"/>
      <c r="V619" s="141"/>
      <c r="W619" s="130"/>
      <c r="X619" s="130"/>
      <c r="Y619" s="116"/>
      <c r="Z619" s="116"/>
      <c r="AA619" s="116"/>
      <c r="AB619" s="116"/>
      <c r="AC619" s="116"/>
      <c r="AD619" s="116"/>
      <c r="AE619" s="116"/>
      <c r="AF619" s="116"/>
      <c r="AG619" s="119"/>
      <c r="AH619" s="116"/>
    </row>
    <row r="620" spans="1:34" ht="13.2">
      <c r="A620" s="103"/>
      <c r="B620" s="125"/>
      <c r="C620" s="126"/>
      <c r="D620" s="128"/>
      <c r="E620" s="126"/>
      <c r="F620" s="121"/>
      <c r="G620" s="121"/>
      <c r="H620" s="121"/>
      <c r="I620" s="117"/>
      <c r="J620" s="117"/>
      <c r="K620" s="117"/>
      <c r="L620" s="122"/>
      <c r="M620" s="116"/>
      <c r="N620" s="115"/>
      <c r="O620" s="116"/>
      <c r="P620" s="116"/>
      <c r="Q620" s="116"/>
      <c r="R620" s="117"/>
      <c r="S620" s="117"/>
      <c r="T620" s="117"/>
      <c r="U620" s="126"/>
      <c r="V620" s="141"/>
      <c r="W620" s="130"/>
      <c r="X620" s="130"/>
      <c r="Y620" s="116"/>
      <c r="Z620" s="116"/>
      <c r="AA620" s="116"/>
      <c r="AB620" s="116"/>
      <c r="AC620" s="116"/>
      <c r="AD620" s="116"/>
      <c r="AE620" s="116"/>
      <c r="AF620" s="116"/>
      <c r="AG620" s="119"/>
      <c r="AH620" s="116"/>
    </row>
    <row r="621" spans="1:34" ht="13.2">
      <c r="A621" s="103"/>
      <c r="B621" s="125"/>
      <c r="C621" s="126"/>
      <c r="D621" s="128"/>
      <c r="E621" s="126"/>
      <c r="F621" s="121"/>
      <c r="G621" s="121"/>
      <c r="H621" s="121"/>
      <c r="I621" s="117"/>
      <c r="J621" s="117"/>
      <c r="K621" s="117"/>
      <c r="L621" s="122"/>
      <c r="M621" s="116"/>
      <c r="N621" s="115"/>
      <c r="O621" s="116"/>
      <c r="P621" s="116"/>
      <c r="Q621" s="116"/>
      <c r="R621" s="117"/>
      <c r="S621" s="117"/>
      <c r="T621" s="117"/>
      <c r="U621" s="126"/>
      <c r="V621" s="133"/>
      <c r="W621" s="130"/>
      <c r="X621" s="130"/>
      <c r="Y621" s="116"/>
      <c r="Z621" s="116"/>
      <c r="AA621" s="116"/>
      <c r="AB621" s="116"/>
      <c r="AC621" s="116"/>
      <c r="AD621" s="116"/>
      <c r="AE621" s="116"/>
      <c r="AF621" s="116"/>
      <c r="AG621" s="119"/>
      <c r="AH621" s="116"/>
    </row>
    <row r="622" spans="1:34" ht="13.2">
      <c r="A622" s="103"/>
      <c r="B622" s="125"/>
      <c r="C622" s="126"/>
      <c r="D622" s="128"/>
      <c r="E622" s="126"/>
      <c r="F622" s="121"/>
      <c r="G622" s="121"/>
      <c r="H622" s="121"/>
      <c r="I622" s="117"/>
      <c r="J622" s="117"/>
      <c r="K622" s="117"/>
      <c r="L622" s="122"/>
      <c r="M622" s="116"/>
      <c r="N622" s="115"/>
      <c r="O622" s="116"/>
      <c r="P622" s="116"/>
      <c r="Q622" s="116"/>
      <c r="R622" s="117"/>
      <c r="S622" s="117"/>
      <c r="T622" s="117"/>
      <c r="U622" s="126"/>
      <c r="V622" s="116"/>
      <c r="W622" s="130"/>
      <c r="X622" s="130"/>
      <c r="Y622" s="116"/>
      <c r="Z622" s="116"/>
      <c r="AA622" s="116"/>
      <c r="AB622" s="116"/>
      <c r="AC622" s="116"/>
      <c r="AD622" s="116"/>
      <c r="AE622" s="116"/>
      <c r="AF622" s="116"/>
      <c r="AG622" s="119"/>
      <c r="AH622" s="116"/>
    </row>
    <row r="623" spans="1:34" ht="13.2">
      <c r="A623" s="103"/>
      <c r="B623" s="125"/>
      <c r="C623" s="126"/>
      <c r="D623" s="128"/>
      <c r="E623" s="126"/>
      <c r="F623" s="121"/>
      <c r="G623" s="121"/>
      <c r="H623" s="121"/>
      <c r="I623" s="117"/>
      <c r="J623" s="117"/>
      <c r="K623" s="117"/>
      <c r="L623" s="122"/>
      <c r="M623" s="116"/>
      <c r="N623" s="115"/>
      <c r="O623" s="116"/>
      <c r="P623" s="116"/>
      <c r="Q623" s="116"/>
      <c r="R623" s="117"/>
      <c r="S623" s="117"/>
      <c r="T623" s="117"/>
      <c r="U623" s="126"/>
      <c r="V623" s="133"/>
      <c r="W623" s="130"/>
      <c r="X623" s="130"/>
      <c r="Y623" s="116"/>
      <c r="Z623" s="116"/>
      <c r="AA623" s="116"/>
      <c r="AB623" s="116"/>
      <c r="AC623" s="116"/>
      <c r="AD623" s="116"/>
      <c r="AE623" s="116"/>
      <c r="AF623" s="116"/>
      <c r="AG623" s="119"/>
      <c r="AH623" s="116"/>
    </row>
    <row r="624" spans="1:34" ht="13.2">
      <c r="A624" s="103"/>
      <c r="B624" s="125"/>
      <c r="C624" s="126"/>
      <c r="D624" s="128"/>
      <c r="E624" s="126"/>
      <c r="F624" s="121"/>
      <c r="G624" s="121"/>
      <c r="H624" s="121"/>
      <c r="I624" s="117"/>
      <c r="J624" s="117"/>
      <c r="K624" s="117"/>
      <c r="L624" s="122"/>
      <c r="M624" s="116"/>
      <c r="N624" s="115"/>
      <c r="O624" s="116"/>
      <c r="P624" s="116"/>
      <c r="Q624" s="116"/>
      <c r="R624" s="117"/>
      <c r="S624" s="117"/>
      <c r="T624" s="117"/>
      <c r="U624" s="126"/>
      <c r="V624" s="116"/>
      <c r="W624" s="130"/>
      <c r="X624" s="130"/>
      <c r="Y624" s="116"/>
      <c r="Z624" s="116"/>
      <c r="AA624" s="116"/>
      <c r="AB624" s="116"/>
      <c r="AC624" s="116"/>
      <c r="AD624" s="116"/>
      <c r="AE624" s="116"/>
      <c r="AF624" s="116"/>
      <c r="AG624" s="119"/>
      <c r="AH624" s="116"/>
    </row>
    <row r="625" spans="1:34" ht="13.2">
      <c r="A625" s="103"/>
      <c r="B625" s="125"/>
      <c r="C625" s="126"/>
      <c r="D625" s="128"/>
      <c r="E625" s="126"/>
      <c r="F625" s="121"/>
      <c r="G625" s="121"/>
      <c r="H625" s="121"/>
      <c r="I625" s="117"/>
      <c r="J625" s="117"/>
      <c r="K625" s="117"/>
      <c r="L625" s="122"/>
      <c r="M625" s="116"/>
      <c r="N625" s="115"/>
      <c r="O625" s="116"/>
      <c r="P625" s="116"/>
      <c r="Q625" s="116"/>
      <c r="R625" s="117"/>
      <c r="S625" s="117"/>
      <c r="T625" s="117"/>
      <c r="U625" s="126"/>
      <c r="V625" s="116"/>
      <c r="W625" s="130"/>
      <c r="X625" s="130"/>
      <c r="Y625" s="116"/>
      <c r="Z625" s="116"/>
      <c r="AA625" s="116"/>
      <c r="AB625" s="116"/>
      <c r="AC625" s="116"/>
      <c r="AD625" s="116"/>
      <c r="AE625" s="116"/>
      <c r="AF625" s="116"/>
      <c r="AG625" s="119"/>
      <c r="AH625" s="116"/>
    </row>
    <row r="626" spans="1:34" ht="13.2">
      <c r="A626" s="103"/>
      <c r="B626" s="125"/>
      <c r="C626" s="126"/>
      <c r="D626" s="128"/>
      <c r="E626" s="126"/>
      <c r="F626" s="121"/>
      <c r="G626" s="121"/>
      <c r="H626" s="121"/>
      <c r="I626" s="117"/>
      <c r="J626" s="117"/>
      <c r="K626" s="117"/>
      <c r="L626" s="122"/>
      <c r="M626" s="116"/>
      <c r="N626" s="115"/>
      <c r="O626" s="116"/>
      <c r="P626" s="116"/>
      <c r="Q626" s="116"/>
      <c r="R626" s="117"/>
      <c r="S626" s="117"/>
      <c r="T626" s="117"/>
      <c r="U626" s="126"/>
      <c r="V626" s="114"/>
      <c r="W626" s="130"/>
      <c r="X626" s="130"/>
      <c r="Y626" s="116"/>
      <c r="Z626" s="116"/>
      <c r="AA626" s="116"/>
      <c r="AB626" s="116"/>
      <c r="AC626" s="116"/>
      <c r="AD626" s="116"/>
      <c r="AE626" s="116"/>
      <c r="AF626" s="116"/>
      <c r="AG626" s="119"/>
      <c r="AH626" s="116"/>
    </row>
    <row r="627" spans="1:34" ht="13.8" thickBot="1">
      <c r="A627" s="103"/>
      <c r="B627" s="125"/>
      <c r="C627" s="126"/>
      <c r="D627" s="128"/>
      <c r="E627" s="126"/>
      <c r="F627" s="121"/>
      <c r="G627" s="121"/>
      <c r="H627" s="121"/>
      <c r="I627" s="117"/>
      <c r="J627" s="117"/>
      <c r="K627" s="117"/>
      <c r="L627" s="122"/>
      <c r="M627" s="116"/>
      <c r="N627" s="115"/>
      <c r="O627" s="116"/>
      <c r="P627" s="116"/>
      <c r="Q627" s="116"/>
      <c r="R627" s="117"/>
      <c r="S627" s="117"/>
      <c r="T627" s="117"/>
      <c r="U627" s="126"/>
      <c r="V627" s="116"/>
      <c r="W627" s="130"/>
      <c r="X627" s="130"/>
      <c r="Y627" s="116"/>
      <c r="Z627" s="116"/>
      <c r="AA627" s="116"/>
      <c r="AB627" s="116"/>
      <c r="AC627" s="116"/>
      <c r="AD627" s="116"/>
      <c r="AE627" s="116"/>
      <c r="AF627" s="116"/>
      <c r="AG627" s="119"/>
      <c r="AH627" s="116"/>
    </row>
    <row r="628" spans="1:34" ht="13.2">
      <c r="A628" s="103"/>
      <c r="B628" s="125"/>
      <c r="C628" s="126"/>
      <c r="D628" s="128"/>
      <c r="E628" s="126"/>
      <c r="F628" s="121"/>
      <c r="G628" s="121"/>
      <c r="H628" s="121"/>
      <c r="I628" s="117"/>
      <c r="J628" s="117"/>
      <c r="K628" s="117"/>
      <c r="L628" s="122"/>
      <c r="M628" s="116"/>
      <c r="N628" s="115"/>
      <c r="O628" s="116"/>
      <c r="P628" s="116"/>
      <c r="Q628" s="116"/>
      <c r="R628" s="117"/>
      <c r="S628" s="117"/>
      <c r="T628" s="117"/>
      <c r="U628" s="126"/>
      <c r="V628" s="141"/>
      <c r="W628" s="130"/>
      <c r="X628" s="130"/>
      <c r="Y628" s="116"/>
      <c r="Z628" s="116"/>
      <c r="AA628" s="116"/>
      <c r="AB628" s="116"/>
      <c r="AC628" s="116"/>
      <c r="AD628" s="116"/>
      <c r="AE628" s="116"/>
      <c r="AF628" s="116"/>
      <c r="AG628" s="119"/>
      <c r="AH628" s="116"/>
    </row>
    <row r="629" spans="1:34" ht="13.2">
      <c r="A629" s="103"/>
      <c r="B629" s="125"/>
      <c r="C629" s="126"/>
      <c r="D629" s="128"/>
      <c r="E629" s="126"/>
      <c r="F629" s="121"/>
      <c r="G629" s="121"/>
      <c r="H629" s="121"/>
      <c r="I629" s="117"/>
      <c r="J629" s="117"/>
      <c r="K629" s="117"/>
      <c r="L629" s="122"/>
      <c r="M629" s="116"/>
      <c r="N629" s="115"/>
      <c r="O629" s="116"/>
      <c r="P629" s="116"/>
      <c r="Q629" s="116"/>
      <c r="R629" s="117"/>
      <c r="S629" s="117"/>
      <c r="T629" s="117"/>
      <c r="U629" s="126"/>
      <c r="V629" s="116"/>
      <c r="W629" s="130"/>
      <c r="X629" s="130"/>
      <c r="Y629" s="116"/>
      <c r="Z629" s="116"/>
      <c r="AA629" s="116"/>
      <c r="AB629" s="116"/>
      <c r="AC629" s="116"/>
      <c r="AD629" s="116"/>
      <c r="AE629" s="116"/>
      <c r="AF629" s="116"/>
      <c r="AG629" s="119"/>
      <c r="AH629" s="119"/>
    </row>
    <row r="630" spans="1:34" ht="13.2">
      <c r="A630" s="103"/>
      <c r="B630" s="125"/>
      <c r="C630" s="126"/>
      <c r="D630" s="128"/>
      <c r="E630" s="126"/>
      <c r="F630" s="121"/>
      <c r="G630" s="121"/>
      <c r="H630" s="121"/>
      <c r="I630" s="117"/>
      <c r="J630" s="117"/>
      <c r="K630" s="117"/>
      <c r="L630" s="122"/>
      <c r="M630" s="116"/>
      <c r="N630" s="115"/>
      <c r="O630" s="116"/>
      <c r="P630" s="116"/>
      <c r="Q630" s="116"/>
      <c r="R630" s="117"/>
      <c r="S630" s="117"/>
      <c r="T630" s="117"/>
      <c r="U630" s="126"/>
      <c r="V630" s="133"/>
      <c r="W630" s="130"/>
      <c r="X630" s="130"/>
      <c r="Y630" s="116"/>
      <c r="Z630" s="116"/>
      <c r="AA630" s="116"/>
      <c r="AB630" s="116"/>
      <c r="AC630" s="116"/>
      <c r="AD630" s="116"/>
      <c r="AE630" s="116"/>
      <c r="AF630" s="116"/>
      <c r="AG630" s="119"/>
      <c r="AH630" s="116"/>
    </row>
    <row r="631" spans="1:34" ht="13.2">
      <c r="A631" s="103"/>
      <c r="B631" s="125"/>
      <c r="C631" s="126"/>
      <c r="D631" s="128"/>
      <c r="E631" s="126"/>
      <c r="F631" s="121"/>
      <c r="G631" s="121"/>
      <c r="H631" s="121"/>
      <c r="I631" s="117"/>
      <c r="J631" s="117"/>
      <c r="K631" s="117"/>
      <c r="L631" s="122"/>
      <c r="M631" s="116"/>
      <c r="N631" s="115"/>
      <c r="O631" s="116"/>
      <c r="P631" s="116"/>
      <c r="Q631" s="116"/>
      <c r="R631" s="117"/>
      <c r="S631" s="117"/>
      <c r="T631" s="117"/>
      <c r="U631" s="126"/>
      <c r="V631" s="116"/>
      <c r="W631" s="130"/>
      <c r="X631" s="130"/>
      <c r="Y631" s="116"/>
      <c r="Z631" s="116"/>
      <c r="AA631" s="116"/>
      <c r="AB631" s="116"/>
      <c r="AC631" s="116"/>
      <c r="AD631" s="116"/>
      <c r="AE631" s="116"/>
      <c r="AF631" s="116"/>
      <c r="AG631" s="119"/>
      <c r="AH631" s="116"/>
    </row>
    <row r="632" spans="1:34" ht="13.2">
      <c r="A632" s="103"/>
      <c r="B632" s="125"/>
      <c r="C632" s="126"/>
      <c r="D632" s="128"/>
      <c r="E632" s="126"/>
      <c r="F632" s="121"/>
      <c r="G632" s="121"/>
      <c r="H632" s="121"/>
      <c r="I632" s="117"/>
      <c r="J632" s="117"/>
      <c r="K632" s="117"/>
      <c r="L632" s="122"/>
      <c r="M632" s="116"/>
      <c r="N632" s="115"/>
      <c r="O632" s="116"/>
      <c r="P632" s="116"/>
      <c r="Q632" s="116"/>
      <c r="R632" s="117"/>
      <c r="S632" s="117"/>
      <c r="T632" s="117"/>
      <c r="U632" s="126"/>
      <c r="V632" s="116"/>
      <c r="W632" s="130"/>
      <c r="X632" s="130"/>
      <c r="Y632" s="116"/>
      <c r="Z632" s="116"/>
      <c r="AA632" s="116"/>
      <c r="AB632" s="116"/>
      <c r="AC632" s="116"/>
      <c r="AD632" s="116"/>
      <c r="AE632" s="116"/>
      <c r="AF632" s="116"/>
      <c r="AG632" s="119"/>
      <c r="AH632" s="119"/>
    </row>
    <row r="633" spans="1:34" ht="13.2">
      <c r="A633" s="103"/>
      <c r="B633" s="125"/>
      <c r="C633" s="126"/>
      <c r="D633" s="128"/>
      <c r="E633" s="126"/>
      <c r="F633" s="121"/>
      <c r="G633" s="121"/>
      <c r="H633" s="121"/>
      <c r="I633" s="117"/>
      <c r="J633" s="117"/>
      <c r="K633" s="117"/>
      <c r="L633" s="122"/>
      <c r="M633" s="116"/>
      <c r="N633" s="115"/>
      <c r="O633" s="116"/>
      <c r="P633" s="116"/>
      <c r="Q633" s="116"/>
      <c r="R633" s="117"/>
      <c r="S633" s="117"/>
      <c r="T633" s="117"/>
      <c r="U633" s="126"/>
      <c r="V633" s="116"/>
      <c r="W633" s="130"/>
      <c r="X633" s="130"/>
      <c r="Y633" s="116"/>
      <c r="Z633" s="116"/>
      <c r="AA633" s="116"/>
      <c r="AB633" s="116"/>
      <c r="AC633" s="116"/>
      <c r="AD633" s="116"/>
      <c r="AE633" s="116"/>
      <c r="AF633" s="116"/>
      <c r="AG633" s="119"/>
      <c r="AH633" s="116"/>
    </row>
    <row r="634" spans="1:34" ht="13.2">
      <c r="A634" s="103"/>
      <c r="B634" s="125"/>
      <c r="C634" s="126"/>
      <c r="D634" s="128"/>
      <c r="E634" s="126"/>
      <c r="F634" s="121"/>
      <c r="G634" s="121"/>
      <c r="H634" s="121"/>
      <c r="I634" s="117"/>
      <c r="J634" s="117"/>
      <c r="K634" s="117"/>
      <c r="L634" s="122"/>
      <c r="M634" s="116"/>
      <c r="N634" s="115"/>
      <c r="O634" s="116"/>
      <c r="P634" s="116"/>
      <c r="Q634" s="116"/>
      <c r="R634" s="117"/>
      <c r="S634" s="117"/>
      <c r="T634" s="117"/>
      <c r="U634" s="126"/>
      <c r="V634" s="133"/>
      <c r="W634" s="130"/>
      <c r="X634" s="130"/>
      <c r="Y634" s="116"/>
      <c r="Z634" s="116"/>
      <c r="AA634" s="116"/>
      <c r="AB634" s="116"/>
      <c r="AC634" s="116"/>
      <c r="AD634" s="116"/>
      <c r="AE634" s="116"/>
      <c r="AF634" s="116"/>
      <c r="AG634" s="119"/>
      <c r="AH634" s="116"/>
    </row>
    <row r="635" spans="1:34" ht="13.2">
      <c r="A635" s="103"/>
      <c r="B635" s="125"/>
      <c r="C635" s="126"/>
      <c r="D635" s="128"/>
      <c r="E635" s="126"/>
      <c r="F635" s="121"/>
      <c r="G635" s="121"/>
      <c r="H635" s="121"/>
      <c r="I635" s="117"/>
      <c r="J635" s="117"/>
      <c r="K635" s="117"/>
      <c r="L635" s="122"/>
      <c r="M635" s="116"/>
      <c r="N635" s="115"/>
      <c r="O635" s="116"/>
      <c r="P635" s="116"/>
      <c r="Q635" s="116"/>
      <c r="R635" s="117"/>
      <c r="S635" s="117"/>
      <c r="T635" s="117"/>
      <c r="U635" s="126"/>
      <c r="V635" s="116"/>
      <c r="W635" s="130"/>
      <c r="X635" s="130"/>
      <c r="Y635" s="116"/>
      <c r="Z635" s="116"/>
      <c r="AA635" s="116"/>
      <c r="AB635" s="116"/>
      <c r="AC635" s="116"/>
      <c r="AD635" s="116"/>
      <c r="AE635" s="116"/>
      <c r="AF635" s="116"/>
      <c r="AG635" s="119"/>
      <c r="AH635" s="116"/>
    </row>
    <row r="636" spans="1:34" ht="13.2">
      <c r="A636" s="103"/>
      <c r="B636" s="125"/>
      <c r="C636" s="126"/>
      <c r="D636" s="128"/>
      <c r="E636" s="126"/>
      <c r="F636" s="121"/>
      <c r="G636" s="121"/>
      <c r="H636" s="121"/>
      <c r="I636" s="117"/>
      <c r="J636" s="117"/>
      <c r="K636" s="117"/>
      <c r="L636" s="122"/>
      <c r="M636" s="116"/>
      <c r="N636" s="115"/>
      <c r="O636" s="116"/>
      <c r="P636" s="116"/>
      <c r="Q636" s="116"/>
      <c r="R636" s="117"/>
      <c r="S636" s="117"/>
      <c r="T636" s="117"/>
      <c r="U636" s="126"/>
      <c r="V636" s="116"/>
      <c r="W636" s="130"/>
      <c r="X636" s="130"/>
      <c r="Y636" s="116"/>
      <c r="Z636" s="116"/>
      <c r="AA636" s="116"/>
      <c r="AB636" s="116"/>
      <c r="AC636" s="116"/>
      <c r="AD636" s="116"/>
      <c r="AE636" s="116"/>
      <c r="AF636" s="116"/>
      <c r="AG636" s="119"/>
      <c r="AH636" s="116"/>
    </row>
    <row r="637" spans="1:34" ht="13.2">
      <c r="A637" s="103"/>
      <c r="B637" s="125"/>
      <c r="C637" s="126"/>
      <c r="D637" s="128"/>
      <c r="E637" s="126"/>
      <c r="F637" s="121"/>
      <c r="G637" s="121"/>
      <c r="H637" s="121"/>
      <c r="I637" s="117"/>
      <c r="J637" s="117"/>
      <c r="K637" s="117"/>
      <c r="L637" s="122"/>
      <c r="M637" s="116"/>
      <c r="N637" s="115"/>
      <c r="O637" s="116"/>
      <c r="P637" s="116"/>
      <c r="Q637" s="116"/>
      <c r="R637" s="117"/>
      <c r="S637" s="117"/>
      <c r="T637" s="117"/>
      <c r="U637" s="126"/>
      <c r="V637" s="133"/>
      <c r="W637" s="130"/>
      <c r="X637" s="130"/>
      <c r="Y637" s="116"/>
      <c r="Z637" s="116"/>
      <c r="AA637" s="116"/>
      <c r="AB637" s="116"/>
      <c r="AC637" s="116"/>
      <c r="AD637" s="116"/>
      <c r="AE637" s="116"/>
      <c r="AF637" s="116"/>
      <c r="AG637" s="119"/>
      <c r="AH637" s="116"/>
    </row>
    <row r="638" spans="1:34" ht="13.2">
      <c r="A638" s="103"/>
      <c r="B638" s="125"/>
      <c r="C638" s="126"/>
      <c r="D638" s="128"/>
      <c r="E638" s="126"/>
      <c r="F638" s="121"/>
      <c r="G638" s="121"/>
      <c r="H638" s="121"/>
      <c r="I638" s="117"/>
      <c r="J638" s="117"/>
      <c r="K638" s="117"/>
      <c r="L638" s="122"/>
      <c r="M638" s="116"/>
      <c r="N638" s="115"/>
      <c r="O638" s="116"/>
      <c r="P638" s="116"/>
      <c r="Q638" s="116"/>
      <c r="R638" s="117"/>
      <c r="S638" s="117"/>
      <c r="T638" s="117"/>
      <c r="U638" s="126"/>
      <c r="V638" s="116"/>
      <c r="W638" s="130"/>
      <c r="X638" s="130"/>
      <c r="Y638" s="116"/>
      <c r="Z638" s="116"/>
      <c r="AA638" s="116"/>
      <c r="AB638" s="116"/>
      <c r="AC638" s="116"/>
      <c r="AD638" s="116"/>
      <c r="AE638" s="116"/>
      <c r="AF638" s="116"/>
      <c r="AG638" s="119"/>
      <c r="AH638" s="116"/>
    </row>
    <row r="639" spans="1:34" ht="13.2">
      <c r="A639" s="103"/>
      <c r="B639" s="125"/>
      <c r="C639" s="126"/>
      <c r="D639" s="128"/>
      <c r="E639" s="126"/>
      <c r="F639" s="121"/>
      <c r="G639" s="121"/>
      <c r="H639" s="121"/>
      <c r="I639" s="117"/>
      <c r="J639" s="117"/>
      <c r="K639" s="117"/>
      <c r="L639" s="122"/>
      <c r="M639" s="116"/>
      <c r="N639" s="115"/>
      <c r="O639" s="116"/>
      <c r="P639" s="116"/>
      <c r="Q639" s="116"/>
      <c r="R639" s="117"/>
      <c r="S639" s="117"/>
      <c r="T639" s="117"/>
      <c r="U639" s="126"/>
      <c r="V639" s="116"/>
      <c r="W639" s="130"/>
      <c r="X639" s="130"/>
      <c r="Y639" s="116"/>
      <c r="Z639" s="116"/>
      <c r="AA639" s="116"/>
      <c r="AB639" s="116"/>
      <c r="AC639" s="116"/>
      <c r="AD639" s="116"/>
      <c r="AE639" s="116"/>
      <c r="AF639" s="116"/>
      <c r="AG639" s="119"/>
      <c r="AH639" s="116"/>
    </row>
    <row r="640" spans="1:34" ht="13.2">
      <c r="A640" s="103"/>
      <c r="B640" s="125"/>
      <c r="C640" s="126"/>
      <c r="D640" s="128"/>
      <c r="E640" s="126"/>
      <c r="F640" s="121"/>
      <c r="G640" s="121"/>
      <c r="H640" s="121"/>
      <c r="I640" s="117"/>
      <c r="J640" s="117"/>
      <c r="K640" s="117"/>
      <c r="L640" s="122"/>
      <c r="M640" s="116"/>
      <c r="N640" s="115"/>
      <c r="O640" s="116"/>
      <c r="P640" s="116"/>
      <c r="Q640" s="116"/>
      <c r="R640" s="117"/>
      <c r="S640" s="117"/>
      <c r="T640" s="117"/>
      <c r="U640" s="126"/>
      <c r="V640" s="133"/>
      <c r="W640" s="130"/>
      <c r="X640" s="130"/>
      <c r="Y640" s="116"/>
      <c r="Z640" s="116"/>
      <c r="AA640" s="116"/>
      <c r="AB640" s="116"/>
      <c r="AC640" s="116"/>
      <c r="AD640" s="116"/>
      <c r="AE640" s="116"/>
      <c r="AF640" s="116"/>
      <c r="AG640" s="119"/>
      <c r="AH640" s="116"/>
    </row>
    <row r="641" spans="1:34" ht="13.2">
      <c r="A641" s="103"/>
      <c r="B641" s="125"/>
      <c r="C641" s="126"/>
      <c r="D641" s="128"/>
      <c r="E641" s="126"/>
      <c r="F641" s="121"/>
      <c r="G641" s="121"/>
      <c r="H641" s="121"/>
      <c r="I641" s="117"/>
      <c r="J641" s="117"/>
      <c r="K641" s="117"/>
      <c r="L641" s="122"/>
      <c r="M641" s="116"/>
      <c r="N641" s="115"/>
      <c r="O641" s="116"/>
      <c r="P641" s="116"/>
      <c r="Q641" s="116"/>
      <c r="R641" s="117"/>
      <c r="S641" s="117"/>
      <c r="T641" s="117"/>
      <c r="U641" s="126"/>
      <c r="V641" s="133"/>
      <c r="W641" s="130"/>
      <c r="X641" s="130"/>
      <c r="Y641" s="116"/>
      <c r="Z641" s="116"/>
      <c r="AA641" s="116"/>
      <c r="AB641" s="116"/>
      <c r="AC641" s="116"/>
      <c r="AD641" s="116"/>
      <c r="AE641" s="116"/>
      <c r="AF641" s="116"/>
      <c r="AG641" s="119"/>
      <c r="AH641" s="116"/>
    </row>
    <row r="642" spans="1:34" ht="13.2">
      <c r="A642" s="103"/>
      <c r="B642" s="125"/>
      <c r="C642" s="126"/>
      <c r="D642" s="128"/>
      <c r="E642" s="126"/>
      <c r="F642" s="121"/>
      <c r="G642" s="121"/>
      <c r="H642" s="121"/>
      <c r="I642" s="117"/>
      <c r="J642" s="117"/>
      <c r="K642" s="117"/>
      <c r="L642" s="122"/>
      <c r="M642" s="116"/>
      <c r="N642" s="115"/>
      <c r="O642" s="116"/>
      <c r="P642" s="116"/>
      <c r="Q642" s="116"/>
      <c r="R642" s="117"/>
      <c r="S642" s="117"/>
      <c r="T642" s="117"/>
      <c r="U642" s="126"/>
      <c r="V642" s="116"/>
      <c r="W642" s="130"/>
      <c r="X642" s="130"/>
      <c r="Y642" s="116"/>
      <c r="Z642" s="116"/>
      <c r="AA642" s="116"/>
      <c r="AB642" s="116"/>
      <c r="AC642" s="116"/>
      <c r="AD642" s="116"/>
      <c r="AE642" s="116"/>
      <c r="AF642" s="116"/>
      <c r="AG642" s="119"/>
      <c r="AH642" s="116"/>
    </row>
    <row r="643" spans="1:34" ht="13.2">
      <c r="A643" s="103"/>
      <c r="B643" s="125"/>
      <c r="C643" s="126"/>
      <c r="D643" s="128"/>
      <c r="E643" s="126"/>
      <c r="F643" s="121"/>
      <c r="G643" s="121"/>
      <c r="H643" s="121"/>
      <c r="I643" s="117"/>
      <c r="J643" s="117"/>
      <c r="K643" s="117"/>
      <c r="L643" s="122"/>
      <c r="M643" s="116"/>
      <c r="N643" s="115"/>
      <c r="O643" s="116"/>
      <c r="P643" s="116"/>
      <c r="Q643" s="116"/>
      <c r="R643" s="117"/>
      <c r="S643" s="117"/>
      <c r="T643" s="117"/>
      <c r="U643" s="126"/>
      <c r="V643" s="116"/>
      <c r="W643" s="130"/>
      <c r="X643" s="130"/>
      <c r="Y643" s="116"/>
      <c r="Z643" s="116"/>
      <c r="AA643" s="116"/>
      <c r="AB643" s="116"/>
      <c r="AC643" s="116"/>
      <c r="AD643" s="116"/>
      <c r="AE643" s="116"/>
      <c r="AF643" s="116"/>
      <c r="AG643" s="119"/>
      <c r="AH643" s="116"/>
    </row>
    <row r="644" spans="1:34" ht="13.2">
      <c r="A644" s="103"/>
      <c r="B644" s="125"/>
      <c r="C644" s="126"/>
      <c r="D644" s="128"/>
      <c r="E644" s="126"/>
      <c r="F644" s="121"/>
      <c r="G644" s="121"/>
      <c r="H644" s="121"/>
      <c r="I644" s="117"/>
      <c r="J644" s="117"/>
      <c r="K644" s="117"/>
      <c r="L644" s="122"/>
      <c r="M644" s="116"/>
      <c r="N644" s="115"/>
      <c r="O644" s="116"/>
      <c r="P644" s="116"/>
      <c r="Q644" s="116"/>
      <c r="R644" s="117"/>
      <c r="S644" s="117"/>
      <c r="T644" s="117"/>
      <c r="U644" s="126"/>
      <c r="V644" s="116"/>
      <c r="W644" s="130"/>
      <c r="X644" s="130"/>
      <c r="Y644" s="116"/>
      <c r="Z644" s="116"/>
      <c r="AA644" s="116"/>
      <c r="AB644" s="116"/>
      <c r="AC644" s="116"/>
      <c r="AD644" s="116"/>
      <c r="AE644" s="116"/>
      <c r="AF644" s="116"/>
      <c r="AG644" s="119"/>
      <c r="AH644" s="116"/>
    </row>
    <row r="645" spans="1:34" ht="13.2">
      <c r="A645" s="103"/>
      <c r="B645" s="125"/>
      <c r="C645" s="126"/>
      <c r="D645" s="128"/>
      <c r="E645" s="126"/>
      <c r="F645" s="121"/>
      <c r="G645" s="121"/>
      <c r="H645" s="121"/>
      <c r="I645" s="117"/>
      <c r="J645" s="117"/>
      <c r="K645" s="117"/>
      <c r="L645" s="122"/>
      <c r="M645" s="116"/>
      <c r="N645" s="115"/>
      <c r="O645" s="116"/>
      <c r="P645" s="116"/>
      <c r="Q645" s="116"/>
      <c r="R645" s="117"/>
      <c r="S645" s="117"/>
      <c r="T645" s="117"/>
      <c r="U645" s="126"/>
      <c r="V645" s="116"/>
      <c r="W645" s="130"/>
      <c r="X645" s="130"/>
      <c r="Y645" s="116"/>
      <c r="Z645" s="116"/>
      <c r="AA645" s="116"/>
      <c r="AB645" s="116"/>
      <c r="AC645" s="116"/>
      <c r="AD645" s="116"/>
      <c r="AE645" s="116"/>
      <c r="AF645" s="116"/>
      <c r="AG645" s="119"/>
      <c r="AH645" s="116"/>
    </row>
    <row r="646" spans="1:34" ht="13.2">
      <c r="A646" s="103"/>
      <c r="B646" s="125"/>
      <c r="C646" s="126"/>
      <c r="D646" s="128"/>
      <c r="E646" s="126"/>
      <c r="F646" s="121"/>
      <c r="G646" s="121"/>
      <c r="H646" s="121"/>
      <c r="I646" s="117"/>
      <c r="J646" s="117"/>
      <c r="K646" s="117"/>
      <c r="L646" s="122"/>
      <c r="M646" s="116"/>
      <c r="N646" s="115"/>
      <c r="O646" s="116"/>
      <c r="P646" s="116"/>
      <c r="Q646" s="116"/>
      <c r="R646" s="117"/>
      <c r="S646" s="117"/>
      <c r="T646" s="117"/>
      <c r="U646" s="126"/>
      <c r="V646" s="116"/>
      <c r="W646" s="130"/>
      <c r="X646" s="130"/>
      <c r="Y646" s="116"/>
      <c r="Z646" s="116"/>
      <c r="AA646" s="116"/>
      <c r="AB646" s="116"/>
      <c r="AC646" s="116"/>
      <c r="AD646" s="116"/>
      <c r="AE646" s="116"/>
      <c r="AF646" s="116"/>
      <c r="AG646" s="119"/>
      <c r="AH646" s="116"/>
    </row>
    <row r="647" spans="1:34" ht="13.2">
      <c r="A647" s="103"/>
      <c r="B647" s="125"/>
      <c r="C647" s="126"/>
      <c r="D647" s="128"/>
      <c r="E647" s="126"/>
      <c r="F647" s="121"/>
      <c r="G647" s="121"/>
      <c r="H647" s="121"/>
      <c r="I647" s="117"/>
      <c r="J647" s="117"/>
      <c r="K647" s="117"/>
      <c r="L647" s="122"/>
      <c r="M647" s="116"/>
      <c r="N647" s="115"/>
      <c r="O647" s="116"/>
      <c r="P647" s="116"/>
      <c r="Q647" s="116"/>
      <c r="R647" s="117"/>
      <c r="S647" s="117"/>
      <c r="T647" s="117"/>
      <c r="U647" s="126"/>
      <c r="V647" s="116"/>
      <c r="W647" s="130"/>
      <c r="X647" s="130"/>
      <c r="Y647" s="116"/>
      <c r="Z647" s="116"/>
      <c r="AA647" s="116"/>
      <c r="AB647" s="116"/>
      <c r="AC647" s="116"/>
      <c r="AD647" s="116"/>
      <c r="AE647" s="116"/>
      <c r="AF647" s="116"/>
      <c r="AG647" s="119"/>
      <c r="AH647" s="116"/>
    </row>
    <row r="648" spans="1:34" ht="13.2">
      <c r="A648" s="103"/>
      <c r="B648" s="125"/>
      <c r="C648" s="126"/>
      <c r="D648" s="128"/>
      <c r="E648" s="126"/>
      <c r="F648" s="121"/>
      <c r="G648" s="121"/>
      <c r="H648" s="121"/>
      <c r="I648" s="117"/>
      <c r="J648" s="117"/>
      <c r="K648" s="117"/>
      <c r="L648" s="122"/>
      <c r="M648" s="116"/>
      <c r="N648" s="115"/>
      <c r="O648" s="116"/>
      <c r="P648" s="116"/>
      <c r="Q648" s="116"/>
      <c r="R648" s="117"/>
      <c r="S648" s="117"/>
      <c r="T648" s="117"/>
      <c r="U648" s="126"/>
      <c r="V648" s="116"/>
      <c r="W648" s="130"/>
      <c r="X648" s="130"/>
      <c r="Y648" s="116"/>
      <c r="Z648" s="116"/>
      <c r="AA648" s="116"/>
      <c r="AB648" s="116"/>
      <c r="AC648" s="116"/>
      <c r="AD648" s="116"/>
      <c r="AE648" s="116"/>
      <c r="AF648" s="116"/>
      <c r="AG648" s="119"/>
      <c r="AH648" s="116"/>
    </row>
    <row r="649" spans="1:34" ht="13.2">
      <c r="A649" s="103"/>
      <c r="B649" s="125"/>
      <c r="C649" s="126"/>
      <c r="D649" s="128"/>
      <c r="E649" s="126"/>
      <c r="F649" s="121"/>
      <c r="G649" s="121"/>
      <c r="H649" s="121"/>
      <c r="I649" s="117"/>
      <c r="J649" s="117"/>
      <c r="K649" s="117"/>
      <c r="L649" s="122"/>
      <c r="M649" s="116"/>
      <c r="N649" s="115"/>
      <c r="O649" s="116"/>
      <c r="P649" s="116"/>
      <c r="Q649" s="116"/>
      <c r="R649" s="117"/>
      <c r="S649" s="117"/>
      <c r="T649" s="117"/>
      <c r="U649" s="126"/>
      <c r="V649" s="116"/>
      <c r="W649" s="130"/>
      <c r="X649" s="130"/>
      <c r="Y649" s="116"/>
      <c r="Z649" s="116"/>
      <c r="AA649" s="116"/>
      <c r="AB649" s="116"/>
      <c r="AC649" s="116"/>
      <c r="AD649" s="116"/>
      <c r="AE649" s="116"/>
      <c r="AF649" s="116"/>
      <c r="AG649" s="119"/>
      <c r="AH649" s="116"/>
    </row>
    <row r="650" spans="1:34" ht="13.2">
      <c r="A650" s="103"/>
      <c r="B650" s="125"/>
      <c r="C650" s="126"/>
      <c r="D650" s="128"/>
      <c r="E650" s="126"/>
      <c r="F650" s="121"/>
      <c r="G650" s="121"/>
      <c r="H650" s="121"/>
      <c r="I650" s="117"/>
      <c r="J650" s="117"/>
      <c r="K650" s="117"/>
      <c r="L650" s="122"/>
      <c r="M650" s="116"/>
      <c r="N650" s="115"/>
      <c r="O650" s="116"/>
      <c r="P650" s="116"/>
      <c r="Q650" s="116"/>
      <c r="R650" s="117"/>
      <c r="S650" s="117"/>
      <c r="T650" s="117"/>
      <c r="U650" s="126"/>
      <c r="V650" s="116"/>
      <c r="W650" s="130"/>
      <c r="X650" s="130"/>
      <c r="Y650" s="116"/>
      <c r="Z650" s="116"/>
      <c r="AA650" s="116"/>
      <c r="AB650" s="116"/>
      <c r="AC650" s="116"/>
      <c r="AD650" s="116"/>
      <c r="AE650" s="116"/>
      <c r="AF650" s="116"/>
      <c r="AG650" s="119"/>
      <c r="AH650" s="116"/>
    </row>
    <row r="651" spans="1:34" ht="13.2">
      <c r="A651" s="103"/>
      <c r="B651" s="125"/>
      <c r="C651" s="126"/>
      <c r="D651" s="128"/>
      <c r="E651" s="126"/>
      <c r="F651" s="121"/>
      <c r="G651" s="121"/>
      <c r="H651" s="121"/>
      <c r="I651" s="117"/>
      <c r="J651" s="117"/>
      <c r="K651" s="117"/>
      <c r="L651" s="122"/>
      <c r="M651" s="116"/>
      <c r="N651" s="115"/>
      <c r="O651" s="116"/>
      <c r="P651" s="116"/>
      <c r="Q651" s="116"/>
      <c r="R651" s="117"/>
      <c r="S651" s="117"/>
      <c r="T651" s="117"/>
      <c r="U651" s="126"/>
      <c r="V651" s="133"/>
      <c r="W651" s="130"/>
      <c r="X651" s="130"/>
      <c r="Y651" s="116"/>
      <c r="Z651" s="116"/>
      <c r="AA651" s="116"/>
      <c r="AB651" s="116"/>
      <c r="AC651" s="116"/>
      <c r="AD651" s="116"/>
      <c r="AE651" s="116"/>
      <c r="AF651" s="116"/>
      <c r="AG651" s="119"/>
      <c r="AH651" s="116"/>
    </row>
    <row r="652" spans="1:34" ht="13.2">
      <c r="A652" s="103"/>
      <c r="B652" s="125"/>
      <c r="C652" s="126"/>
      <c r="D652" s="128"/>
      <c r="E652" s="126"/>
      <c r="F652" s="121"/>
      <c r="G652" s="121"/>
      <c r="H652" s="121"/>
      <c r="I652" s="117"/>
      <c r="J652" s="117"/>
      <c r="K652" s="117"/>
      <c r="L652" s="122"/>
      <c r="M652" s="116"/>
      <c r="N652" s="115"/>
      <c r="O652" s="116"/>
      <c r="P652" s="116"/>
      <c r="Q652" s="116"/>
      <c r="R652" s="117"/>
      <c r="S652" s="117"/>
      <c r="T652" s="117"/>
      <c r="U652" s="126"/>
      <c r="V652" s="133"/>
      <c r="W652" s="130"/>
      <c r="X652" s="130"/>
      <c r="Y652" s="116"/>
      <c r="Z652" s="116"/>
      <c r="AA652" s="116"/>
      <c r="AB652" s="116"/>
      <c r="AC652" s="116"/>
      <c r="AD652" s="116"/>
      <c r="AE652" s="116"/>
      <c r="AF652" s="116"/>
      <c r="AG652" s="119"/>
      <c r="AH652" s="116"/>
    </row>
    <row r="653" spans="1:34" ht="13.2">
      <c r="A653" s="103"/>
      <c r="B653" s="125"/>
      <c r="C653" s="126"/>
      <c r="D653" s="128"/>
      <c r="E653" s="126"/>
      <c r="F653" s="121"/>
      <c r="G653" s="121"/>
      <c r="H653" s="121"/>
      <c r="I653" s="117"/>
      <c r="J653" s="117"/>
      <c r="K653" s="117"/>
      <c r="L653" s="122"/>
      <c r="M653" s="116"/>
      <c r="N653" s="115"/>
      <c r="O653" s="116"/>
      <c r="P653" s="116"/>
      <c r="Q653" s="116"/>
      <c r="R653" s="117"/>
      <c r="S653" s="117"/>
      <c r="T653" s="117"/>
      <c r="U653" s="126"/>
      <c r="V653" s="116"/>
      <c r="W653" s="130"/>
      <c r="X653" s="130"/>
      <c r="Y653" s="116"/>
      <c r="Z653" s="116"/>
      <c r="AA653" s="116"/>
      <c r="AB653" s="116"/>
      <c r="AC653" s="116"/>
      <c r="AD653" s="116"/>
      <c r="AE653" s="116"/>
      <c r="AF653" s="116"/>
      <c r="AG653" s="119"/>
      <c r="AH653" s="116"/>
    </row>
    <row r="654" spans="1:34" ht="13.2">
      <c r="A654" s="103"/>
      <c r="B654" s="125"/>
      <c r="C654" s="126"/>
      <c r="D654" s="128"/>
      <c r="E654" s="126"/>
      <c r="F654" s="121"/>
      <c r="G654" s="121"/>
      <c r="H654" s="121"/>
      <c r="I654" s="117"/>
      <c r="J654" s="117"/>
      <c r="K654" s="117"/>
      <c r="L654" s="122"/>
      <c r="M654" s="116"/>
      <c r="N654" s="115"/>
      <c r="O654" s="116"/>
      <c r="P654" s="116"/>
      <c r="Q654" s="116"/>
      <c r="R654" s="117"/>
      <c r="S654" s="117"/>
      <c r="T654" s="117"/>
      <c r="U654" s="126"/>
      <c r="V654" s="116"/>
      <c r="W654" s="130"/>
      <c r="X654" s="130"/>
      <c r="Y654" s="116"/>
      <c r="Z654" s="116"/>
      <c r="AA654" s="116"/>
      <c r="AB654" s="116"/>
      <c r="AC654" s="116"/>
      <c r="AD654" s="116"/>
      <c r="AE654" s="116"/>
      <c r="AF654" s="116"/>
      <c r="AG654" s="119"/>
      <c r="AH654" s="116"/>
    </row>
    <row r="655" spans="1:34" ht="13.2">
      <c r="A655" s="103"/>
      <c r="B655" s="125"/>
      <c r="C655" s="126"/>
      <c r="D655" s="128"/>
      <c r="E655" s="126"/>
      <c r="F655" s="121"/>
      <c r="G655" s="121"/>
      <c r="H655" s="121"/>
      <c r="I655" s="117"/>
      <c r="J655" s="117"/>
      <c r="K655" s="117"/>
      <c r="L655" s="122"/>
      <c r="M655" s="116"/>
      <c r="N655" s="115"/>
      <c r="O655" s="116"/>
      <c r="P655" s="116"/>
      <c r="Q655" s="116"/>
      <c r="R655" s="117"/>
      <c r="S655" s="117"/>
      <c r="T655" s="117"/>
      <c r="U655" s="126"/>
      <c r="V655" s="116"/>
      <c r="W655" s="130"/>
      <c r="X655" s="130"/>
      <c r="Y655" s="116"/>
      <c r="Z655" s="116"/>
      <c r="AA655" s="116"/>
      <c r="AB655" s="116"/>
      <c r="AC655" s="116"/>
      <c r="AD655" s="116"/>
      <c r="AE655" s="116"/>
      <c r="AF655" s="116"/>
      <c r="AG655" s="119"/>
      <c r="AH655" s="116"/>
    </row>
    <row r="656" spans="1:34" ht="13.2">
      <c r="A656" s="103"/>
      <c r="B656" s="125"/>
      <c r="C656" s="126"/>
      <c r="D656" s="128"/>
      <c r="E656" s="126"/>
      <c r="F656" s="121"/>
      <c r="G656" s="121"/>
      <c r="H656" s="121"/>
      <c r="I656" s="117"/>
      <c r="J656" s="117"/>
      <c r="K656" s="117"/>
      <c r="L656" s="122"/>
      <c r="M656" s="116"/>
      <c r="N656" s="115"/>
      <c r="O656" s="116"/>
      <c r="P656" s="116"/>
      <c r="Q656" s="116"/>
      <c r="R656" s="117"/>
      <c r="S656" s="117"/>
      <c r="T656" s="117"/>
      <c r="U656" s="126"/>
      <c r="V656" s="116"/>
      <c r="W656" s="130"/>
      <c r="X656" s="130"/>
      <c r="Y656" s="116"/>
      <c r="Z656" s="116"/>
      <c r="AA656" s="116"/>
      <c r="AB656" s="116"/>
      <c r="AC656" s="116"/>
      <c r="AD656" s="116"/>
      <c r="AE656" s="116"/>
      <c r="AF656" s="116"/>
      <c r="AG656" s="119"/>
      <c r="AH656" s="116"/>
    </row>
    <row r="657" spans="1:34" ht="13.2">
      <c r="A657" s="103"/>
      <c r="B657" s="125"/>
      <c r="C657" s="126"/>
      <c r="D657" s="128"/>
      <c r="E657" s="126"/>
      <c r="F657" s="121"/>
      <c r="G657" s="121"/>
      <c r="H657" s="121"/>
      <c r="I657" s="117"/>
      <c r="J657" s="117"/>
      <c r="K657" s="117"/>
      <c r="L657" s="122"/>
      <c r="M657" s="116"/>
      <c r="N657" s="115"/>
      <c r="O657" s="116"/>
      <c r="P657" s="116"/>
      <c r="Q657" s="116"/>
      <c r="R657" s="117"/>
      <c r="S657" s="117"/>
      <c r="T657" s="117"/>
      <c r="U657" s="126"/>
      <c r="V657" s="133"/>
      <c r="W657" s="130"/>
      <c r="X657" s="130"/>
      <c r="Y657" s="116"/>
      <c r="Z657" s="116"/>
      <c r="AA657" s="116"/>
      <c r="AB657" s="116"/>
      <c r="AC657" s="116"/>
      <c r="AD657" s="116"/>
      <c r="AE657" s="116"/>
      <c r="AF657" s="116"/>
      <c r="AG657" s="119"/>
      <c r="AH657" s="116"/>
    </row>
    <row r="658" spans="1:34" ht="13.2">
      <c r="A658" s="103"/>
      <c r="B658" s="125"/>
      <c r="C658" s="126"/>
      <c r="D658" s="128"/>
      <c r="E658" s="126"/>
      <c r="F658" s="121"/>
      <c r="G658" s="121"/>
      <c r="H658" s="121"/>
      <c r="I658" s="117"/>
      <c r="J658" s="117"/>
      <c r="K658" s="117"/>
      <c r="L658" s="122"/>
      <c r="M658" s="116"/>
      <c r="N658" s="115"/>
      <c r="O658" s="116"/>
      <c r="P658" s="116"/>
      <c r="Q658" s="116"/>
      <c r="R658" s="117"/>
      <c r="S658" s="117"/>
      <c r="T658" s="117"/>
      <c r="U658" s="126"/>
      <c r="V658" s="116"/>
      <c r="W658" s="130"/>
      <c r="X658" s="130"/>
      <c r="Y658" s="116"/>
      <c r="Z658" s="116"/>
      <c r="AA658" s="116"/>
      <c r="AB658" s="116"/>
      <c r="AC658" s="116"/>
      <c r="AD658" s="116"/>
      <c r="AE658" s="116"/>
      <c r="AF658" s="116"/>
      <c r="AG658" s="119"/>
      <c r="AH658" s="116"/>
    </row>
    <row r="659" spans="1:34" ht="13.2">
      <c r="A659" s="103"/>
      <c r="B659" s="125"/>
      <c r="C659" s="126"/>
      <c r="D659" s="128"/>
      <c r="E659" s="126"/>
      <c r="F659" s="121"/>
      <c r="G659" s="121"/>
      <c r="H659" s="121"/>
      <c r="I659" s="117"/>
      <c r="J659" s="117"/>
      <c r="K659" s="117"/>
      <c r="L659" s="122"/>
      <c r="M659" s="116"/>
      <c r="N659" s="115"/>
      <c r="O659" s="116"/>
      <c r="P659" s="116"/>
      <c r="Q659" s="116"/>
      <c r="R659" s="117"/>
      <c r="S659" s="117"/>
      <c r="T659" s="117"/>
      <c r="U659" s="126"/>
      <c r="V659" s="116"/>
      <c r="W659" s="130"/>
      <c r="X659" s="130"/>
      <c r="Y659" s="116"/>
      <c r="Z659" s="116"/>
      <c r="AA659" s="116"/>
      <c r="AB659" s="116"/>
      <c r="AC659" s="116"/>
      <c r="AD659" s="116"/>
      <c r="AE659" s="116"/>
      <c r="AF659" s="116"/>
      <c r="AG659" s="119"/>
      <c r="AH659" s="116"/>
    </row>
    <row r="660" spans="1:34" ht="13.2">
      <c r="A660" s="103"/>
      <c r="B660" s="125"/>
      <c r="C660" s="126"/>
      <c r="D660" s="128"/>
      <c r="E660" s="126"/>
      <c r="F660" s="121"/>
      <c r="G660" s="121"/>
      <c r="H660" s="121"/>
      <c r="I660" s="117"/>
      <c r="J660" s="117"/>
      <c r="K660" s="117"/>
      <c r="L660" s="122"/>
      <c r="M660" s="116"/>
      <c r="N660" s="115"/>
      <c r="O660" s="116"/>
      <c r="P660" s="116"/>
      <c r="Q660" s="116"/>
      <c r="R660" s="117"/>
      <c r="S660" s="117"/>
      <c r="T660" s="117"/>
      <c r="U660" s="126"/>
      <c r="V660" s="116"/>
      <c r="W660" s="130"/>
      <c r="X660" s="130"/>
      <c r="Y660" s="116"/>
      <c r="Z660" s="116"/>
      <c r="AA660" s="116"/>
      <c r="AB660" s="116"/>
      <c r="AC660" s="116"/>
      <c r="AD660" s="116"/>
      <c r="AE660" s="116"/>
      <c r="AF660" s="116"/>
      <c r="AG660" s="119"/>
      <c r="AH660" s="116"/>
    </row>
    <row r="661" spans="1:34" ht="13.2">
      <c r="A661" s="103"/>
      <c r="B661" s="125"/>
      <c r="C661" s="126"/>
      <c r="D661" s="128"/>
      <c r="E661" s="126"/>
      <c r="F661" s="121"/>
      <c r="G661" s="121"/>
      <c r="H661" s="121"/>
      <c r="I661" s="117"/>
      <c r="J661" s="117"/>
      <c r="K661" s="117"/>
      <c r="L661" s="122"/>
      <c r="M661" s="116"/>
      <c r="N661" s="115"/>
      <c r="O661" s="116"/>
      <c r="P661" s="116"/>
      <c r="Q661" s="116"/>
      <c r="R661" s="117"/>
      <c r="S661" s="117"/>
      <c r="T661" s="117"/>
      <c r="U661" s="126"/>
      <c r="V661" s="116"/>
      <c r="W661" s="130"/>
      <c r="X661" s="130"/>
      <c r="Y661" s="116"/>
      <c r="Z661" s="116"/>
      <c r="AA661" s="116"/>
      <c r="AB661" s="116"/>
      <c r="AC661" s="116"/>
      <c r="AD661" s="116"/>
      <c r="AE661" s="116"/>
      <c r="AF661" s="116"/>
      <c r="AG661" s="119"/>
      <c r="AH661" s="116"/>
    </row>
    <row r="662" spans="1:34" ht="13.2">
      <c r="A662" s="103"/>
      <c r="B662" s="125"/>
      <c r="C662" s="126"/>
      <c r="D662" s="128"/>
      <c r="E662" s="126"/>
      <c r="F662" s="121"/>
      <c r="G662" s="121"/>
      <c r="H662" s="121"/>
      <c r="I662" s="117"/>
      <c r="J662" s="117"/>
      <c r="K662" s="117"/>
      <c r="L662" s="122"/>
      <c r="M662" s="116"/>
      <c r="N662" s="115"/>
      <c r="O662" s="116"/>
      <c r="P662" s="116"/>
      <c r="Q662" s="116"/>
      <c r="R662" s="117"/>
      <c r="S662" s="117"/>
      <c r="T662" s="117"/>
      <c r="U662" s="126"/>
      <c r="V662" s="133"/>
      <c r="W662" s="130"/>
      <c r="X662" s="130"/>
      <c r="Y662" s="116"/>
      <c r="Z662" s="116"/>
      <c r="AA662" s="116"/>
      <c r="AB662" s="116"/>
      <c r="AC662" s="116"/>
      <c r="AD662" s="116"/>
      <c r="AE662" s="116"/>
      <c r="AF662" s="116"/>
      <c r="AG662" s="119"/>
      <c r="AH662" s="116"/>
    </row>
    <row r="663" spans="1:34" ht="13.2">
      <c r="A663" s="103"/>
      <c r="B663" s="125"/>
      <c r="C663" s="126"/>
      <c r="D663" s="128"/>
      <c r="E663" s="126"/>
      <c r="F663" s="121"/>
      <c r="G663" s="121"/>
      <c r="H663" s="121"/>
      <c r="I663" s="117"/>
      <c r="J663" s="117"/>
      <c r="K663" s="117"/>
      <c r="L663" s="122"/>
      <c r="M663" s="116"/>
      <c r="N663" s="115"/>
      <c r="O663" s="116"/>
      <c r="P663" s="116"/>
      <c r="Q663" s="116"/>
      <c r="R663" s="117"/>
      <c r="S663" s="117"/>
      <c r="T663" s="117"/>
      <c r="U663" s="126"/>
      <c r="V663" s="116"/>
      <c r="W663" s="130"/>
      <c r="X663" s="130"/>
      <c r="Y663" s="116"/>
      <c r="Z663" s="116"/>
      <c r="AA663" s="116"/>
      <c r="AB663" s="116"/>
      <c r="AC663" s="116"/>
      <c r="AD663" s="116"/>
      <c r="AE663" s="116"/>
      <c r="AF663" s="116"/>
      <c r="AG663" s="119"/>
      <c r="AH663" s="116"/>
    </row>
    <row r="664" spans="1:34" ht="13.2">
      <c r="A664" s="103"/>
      <c r="B664" s="125"/>
      <c r="C664" s="126"/>
      <c r="D664" s="128"/>
      <c r="E664" s="126"/>
      <c r="F664" s="121"/>
      <c r="G664" s="121"/>
      <c r="H664" s="121"/>
      <c r="I664" s="117"/>
      <c r="J664" s="117"/>
      <c r="K664" s="117"/>
      <c r="L664" s="122"/>
      <c r="M664" s="116"/>
      <c r="N664" s="115"/>
      <c r="O664" s="116"/>
      <c r="P664" s="116"/>
      <c r="Q664" s="116"/>
      <c r="R664" s="117"/>
      <c r="S664" s="117"/>
      <c r="T664" s="117"/>
      <c r="U664" s="126"/>
      <c r="V664" s="116"/>
      <c r="W664" s="130"/>
      <c r="X664" s="130"/>
      <c r="Y664" s="116"/>
      <c r="Z664" s="116"/>
      <c r="AA664" s="116"/>
      <c r="AB664" s="116"/>
      <c r="AC664" s="116"/>
      <c r="AD664" s="116"/>
      <c r="AE664" s="116"/>
      <c r="AF664" s="116"/>
      <c r="AG664" s="119"/>
      <c r="AH664" s="116"/>
    </row>
    <row r="665" spans="1:34" ht="13.2">
      <c r="A665" s="103"/>
      <c r="B665" s="125"/>
      <c r="C665" s="126"/>
      <c r="D665" s="128"/>
      <c r="E665" s="126"/>
      <c r="F665" s="121"/>
      <c r="G665" s="121"/>
      <c r="H665" s="121"/>
      <c r="I665" s="117"/>
      <c r="J665" s="117"/>
      <c r="K665" s="117"/>
      <c r="L665" s="122"/>
      <c r="M665" s="116"/>
      <c r="N665" s="115"/>
      <c r="O665" s="116"/>
      <c r="P665" s="116"/>
      <c r="Q665" s="116"/>
      <c r="R665" s="117"/>
      <c r="S665" s="117"/>
      <c r="T665" s="117"/>
      <c r="U665" s="126"/>
      <c r="V665" s="133"/>
      <c r="W665" s="130"/>
      <c r="X665" s="130"/>
      <c r="Y665" s="116"/>
      <c r="Z665" s="116"/>
      <c r="AA665" s="116"/>
      <c r="AB665" s="116"/>
      <c r="AC665" s="116"/>
      <c r="AD665" s="116"/>
      <c r="AE665" s="116"/>
      <c r="AF665" s="116"/>
      <c r="AG665" s="119"/>
      <c r="AH665" s="116"/>
    </row>
    <row r="666" spans="1:34" ht="13.2">
      <c r="A666" s="103"/>
      <c r="B666" s="125"/>
      <c r="C666" s="126"/>
      <c r="D666" s="128"/>
      <c r="E666" s="126"/>
      <c r="F666" s="121"/>
      <c r="G666" s="121"/>
      <c r="H666" s="121"/>
      <c r="I666" s="117"/>
      <c r="J666" s="117"/>
      <c r="K666" s="117"/>
      <c r="L666" s="122"/>
      <c r="M666" s="116"/>
      <c r="N666" s="115"/>
      <c r="O666" s="116"/>
      <c r="P666" s="116"/>
      <c r="Q666" s="116"/>
      <c r="R666" s="117"/>
      <c r="S666" s="117"/>
      <c r="T666" s="117"/>
      <c r="U666" s="126"/>
      <c r="V666" s="116"/>
      <c r="W666" s="130"/>
      <c r="X666" s="130"/>
      <c r="Y666" s="116"/>
      <c r="Z666" s="116"/>
      <c r="AA666" s="116"/>
      <c r="AB666" s="116"/>
      <c r="AC666" s="116"/>
      <c r="AD666" s="116"/>
      <c r="AE666" s="116"/>
      <c r="AF666" s="116"/>
      <c r="AG666" s="119"/>
      <c r="AH666" s="116"/>
    </row>
    <row r="667" spans="1:34" ht="13.2">
      <c r="A667" s="103"/>
      <c r="B667" s="125"/>
      <c r="C667" s="126"/>
      <c r="D667" s="128"/>
      <c r="E667" s="126"/>
      <c r="F667" s="121"/>
      <c r="G667" s="121"/>
      <c r="H667" s="121"/>
      <c r="I667" s="117"/>
      <c r="J667" s="117"/>
      <c r="K667" s="117"/>
      <c r="L667" s="122"/>
      <c r="M667" s="116"/>
      <c r="N667" s="115"/>
      <c r="O667" s="116"/>
      <c r="P667" s="116"/>
      <c r="Q667" s="116"/>
      <c r="R667" s="117"/>
      <c r="S667" s="117"/>
      <c r="T667" s="117"/>
      <c r="U667" s="126"/>
      <c r="V667" s="133"/>
      <c r="W667" s="130"/>
      <c r="X667" s="130"/>
      <c r="Y667" s="116"/>
      <c r="Z667" s="116"/>
      <c r="AA667" s="116"/>
      <c r="AB667" s="116"/>
      <c r="AC667" s="116"/>
      <c r="AD667" s="116"/>
      <c r="AE667" s="116"/>
      <c r="AF667" s="116"/>
      <c r="AG667" s="119"/>
      <c r="AH667" s="116"/>
    </row>
    <row r="668" spans="1:34" ht="13.2">
      <c r="A668" s="103"/>
      <c r="B668" s="125"/>
      <c r="C668" s="126"/>
      <c r="D668" s="128"/>
      <c r="E668" s="126"/>
      <c r="F668" s="121"/>
      <c r="G668" s="121"/>
      <c r="H668" s="121"/>
      <c r="I668" s="117"/>
      <c r="J668" s="117"/>
      <c r="K668" s="117"/>
      <c r="L668" s="122"/>
      <c r="M668" s="116"/>
      <c r="N668" s="115"/>
      <c r="O668" s="116"/>
      <c r="P668" s="116"/>
      <c r="Q668" s="116"/>
      <c r="R668" s="117"/>
      <c r="S668" s="117"/>
      <c r="T668" s="117"/>
      <c r="U668" s="126"/>
      <c r="V668" s="133"/>
      <c r="W668" s="130"/>
      <c r="X668" s="130"/>
      <c r="Y668" s="116"/>
      <c r="Z668" s="116"/>
      <c r="AA668" s="116"/>
      <c r="AB668" s="116"/>
      <c r="AC668" s="116"/>
      <c r="AD668" s="116"/>
      <c r="AE668" s="116"/>
      <c r="AF668" s="116"/>
      <c r="AG668" s="119"/>
      <c r="AH668" s="116"/>
    </row>
    <row r="669" spans="1:34" ht="13.2">
      <c r="A669" s="103"/>
      <c r="B669" s="125"/>
      <c r="C669" s="126"/>
      <c r="D669" s="128"/>
      <c r="E669" s="126"/>
      <c r="F669" s="121"/>
      <c r="G669" s="121"/>
      <c r="H669" s="121"/>
      <c r="I669" s="117"/>
      <c r="J669" s="117"/>
      <c r="K669" s="117"/>
      <c r="L669" s="122"/>
      <c r="M669" s="116"/>
      <c r="N669" s="115"/>
      <c r="O669" s="116"/>
      <c r="P669" s="116"/>
      <c r="Q669" s="116"/>
      <c r="R669" s="117"/>
      <c r="S669" s="117"/>
      <c r="T669" s="117"/>
      <c r="U669" s="126"/>
      <c r="V669" s="133"/>
      <c r="W669" s="130"/>
      <c r="X669" s="130"/>
      <c r="Y669" s="116"/>
      <c r="Z669" s="116"/>
      <c r="AA669" s="116"/>
      <c r="AB669" s="116"/>
      <c r="AC669" s="116"/>
      <c r="AD669" s="116"/>
      <c r="AE669" s="116"/>
      <c r="AF669" s="116"/>
      <c r="AG669" s="119"/>
      <c r="AH669" s="116"/>
    </row>
    <row r="670" spans="1:34" ht="13.2">
      <c r="A670" s="103"/>
      <c r="B670" s="125"/>
      <c r="C670" s="126"/>
      <c r="D670" s="128"/>
      <c r="E670" s="126"/>
      <c r="F670" s="121"/>
      <c r="G670" s="121"/>
      <c r="H670" s="121"/>
      <c r="I670" s="117"/>
      <c r="J670" s="117"/>
      <c r="K670" s="117"/>
      <c r="L670" s="122"/>
      <c r="M670" s="116"/>
      <c r="N670" s="115"/>
      <c r="O670" s="116"/>
      <c r="P670" s="116"/>
      <c r="Q670" s="116"/>
      <c r="R670" s="117"/>
      <c r="S670" s="117"/>
      <c r="T670" s="117"/>
      <c r="U670" s="126"/>
      <c r="V670" s="116"/>
      <c r="W670" s="130"/>
      <c r="X670" s="130"/>
      <c r="Y670" s="116"/>
      <c r="Z670" s="116"/>
      <c r="AA670" s="116"/>
      <c r="AB670" s="116"/>
      <c r="AC670" s="116"/>
      <c r="AD670" s="116"/>
      <c r="AE670" s="116"/>
      <c r="AF670" s="116"/>
      <c r="AG670" s="119"/>
      <c r="AH670" s="116"/>
    </row>
    <row r="671" spans="1:34" ht="13.2">
      <c r="A671" s="103"/>
      <c r="B671" s="125"/>
      <c r="C671" s="126"/>
      <c r="D671" s="128"/>
      <c r="E671" s="126"/>
      <c r="F671" s="121"/>
      <c r="G671" s="121"/>
      <c r="H671" s="121"/>
      <c r="I671" s="117"/>
      <c r="J671" s="117"/>
      <c r="K671" s="117"/>
      <c r="L671" s="122"/>
      <c r="M671" s="116"/>
      <c r="N671" s="115"/>
      <c r="O671" s="116"/>
      <c r="P671" s="116"/>
      <c r="Q671" s="116"/>
      <c r="R671" s="117"/>
      <c r="S671" s="117"/>
      <c r="T671" s="117"/>
      <c r="U671" s="126"/>
      <c r="V671" s="116"/>
      <c r="W671" s="130"/>
      <c r="X671" s="130"/>
      <c r="Y671" s="116"/>
      <c r="Z671" s="116"/>
      <c r="AA671" s="116"/>
      <c r="AB671" s="116"/>
      <c r="AC671" s="116"/>
      <c r="AD671" s="116"/>
      <c r="AE671" s="116"/>
      <c r="AF671" s="116"/>
      <c r="AG671" s="119"/>
      <c r="AH671" s="116"/>
    </row>
    <row r="672" spans="1:34" ht="13.2">
      <c r="A672" s="103"/>
      <c r="B672" s="125"/>
      <c r="C672" s="126"/>
      <c r="D672" s="128"/>
      <c r="E672" s="126"/>
      <c r="F672" s="121"/>
      <c r="G672" s="121"/>
      <c r="H672" s="121"/>
      <c r="I672" s="117"/>
      <c r="J672" s="117"/>
      <c r="K672" s="117"/>
      <c r="L672" s="122"/>
      <c r="M672" s="116"/>
      <c r="N672" s="115"/>
      <c r="O672" s="116"/>
      <c r="P672" s="116"/>
      <c r="Q672" s="116"/>
      <c r="R672" s="117"/>
      <c r="S672" s="117"/>
      <c r="T672" s="117"/>
      <c r="U672" s="126"/>
      <c r="V672" s="133"/>
      <c r="W672" s="130"/>
      <c r="X672" s="130"/>
      <c r="Y672" s="116"/>
      <c r="Z672" s="116"/>
      <c r="AA672" s="116"/>
      <c r="AB672" s="116"/>
      <c r="AC672" s="116"/>
      <c r="AD672" s="116"/>
      <c r="AE672" s="116"/>
      <c r="AF672" s="116"/>
      <c r="AG672" s="119"/>
      <c r="AH672" s="116"/>
    </row>
    <row r="673" spans="1:34" ht="13.2">
      <c r="A673" s="103"/>
      <c r="B673" s="125"/>
      <c r="C673" s="126"/>
      <c r="D673" s="128"/>
      <c r="E673" s="126"/>
      <c r="F673" s="121"/>
      <c r="G673" s="121"/>
      <c r="H673" s="121"/>
      <c r="I673" s="117"/>
      <c r="J673" s="117"/>
      <c r="K673" s="117"/>
      <c r="L673" s="122"/>
      <c r="M673" s="116"/>
      <c r="N673" s="115"/>
      <c r="O673" s="116"/>
      <c r="P673" s="116"/>
      <c r="Q673" s="116"/>
      <c r="R673" s="117"/>
      <c r="S673" s="117"/>
      <c r="T673" s="117"/>
      <c r="U673" s="126"/>
      <c r="V673" s="133"/>
      <c r="W673" s="130"/>
      <c r="X673" s="130"/>
      <c r="Y673" s="116"/>
      <c r="Z673" s="116"/>
      <c r="AA673" s="116"/>
      <c r="AB673" s="116"/>
      <c r="AC673" s="116"/>
      <c r="AD673" s="116"/>
      <c r="AE673" s="116"/>
      <c r="AF673" s="116"/>
      <c r="AG673" s="119"/>
      <c r="AH673" s="116"/>
    </row>
    <row r="674" spans="1:34" ht="13.2">
      <c r="A674" s="103"/>
      <c r="B674" s="125"/>
      <c r="C674" s="126"/>
      <c r="D674" s="128"/>
      <c r="E674" s="126"/>
      <c r="F674" s="121"/>
      <c r="G674" s="121"/>
      <c r="H674" s="121"/>
      <c r="I674" s="117"/>
      <c r="J674" s="117"/>
      <c r="K674" s="117"/>
      <c r="L674" s="122"/>
      <c r="M674" s="116"/>
      <c r="N674" s="115"/>
      <c r="O674" s="116"/>
      <c r="P674" s="116"/>
      <c r="Q674" s="116"/>
      <c r="R674" s="117"/>
      <c r="S674" s="117"/>
      <c r="T674" s="117"/>
      <c r="U674" s="126"/>
      <c r="V674" s="116"/>
      <c r="W674" s="130"/>
      <c r="X674" s="130"/>
      <c r="Y674" s="116"/>
      <c r="Z674" s="116"/>
      <c r="AA674" s="116"/>
      <c r="AB674" s="116"/>
      <c r="AC674" s="116"/>
      <c r="AD674" s="116"/>
      <c r="AE674" s="116"/>
      <c r="AF674" s="116"/>
      <c r="AG674" s="119"/>
      <c r="AH674" s="116"/>
    </row>
    <row r="675" spans="1:34" ht="13.2">
      <c r="A675" s="103"/>
      <c r="B675" s="125"/>
      <c r="C675" s="126"/>
      <c r="D675" s="128"/>
      <c r="E675" s="126"/>
      <c r="F675" s="121"/>
      <c r="G675" s="121"/>
      <c r="H675" s="121"/>
      <c r="I675" s="117"/>
      <c r="J675" s="117"/>
      <c r="K675" s="117"/>
      <c r="L675" s="122"/>
      <c r="M675" s="116"/>
      <c r="N675" s="115"/>
      <c r="O675" s="116"/>
      <c r="P675" s="116"/>
      <c r="Q675" s="116"/>
      <c r="R675" s="117"/>
      <c r="S675" s="117"/>
      <c r="T675" s="117"/>
      <c r="U675" s="126"/>
      <c r="V675" s="116"/>
      <c r="W675" s="130"/>
      <c r="X675" s="130"/>
      <c r="Y675" s="116"/>
      <c r="Z675" s="116"/>
      <c r="AA675" s="116"/>
      <c r="AB675" s="116"/>
      <c r="AC675" s="116"/>
      <c r="AD675" s="116"/>
      <c r="AE675" s="116"/>
      <c r="AF675" s="116"/>
      <c r="AG675" s="119"/>
      <c r="AH675" s="116"/>
    </row>
    <row r="676" spans="1:34" ht="13.2">
      <c r="A676" s="103"/>
      <c r="B676" s="125"/>
      <c r="C676" s="126"/>
      <c r="D676" s="128"/>
      <c r="E676" s="126"/>
      <c r="F676" s="121"/>
      <c r="G676" s="121"/>
      <c r="H676" s="121"/>
      <c r="I676" s="117"/>
      <c r="J676" s="117"/>
      <c r="K676" s="117"/>
      <c r="L676" s="122"/>
      <c r="M676" s="116"/>
      <c r="N676" s="115"/>
      <c r="O676" s="116"/>
      <c r="P676" s="116"/>
      <c r="Q676" s="116"/>
      <c r="R676" s="117"/>
      <c r="S676" s="117"/>
      <c r="T676" s="117"/>
      <c r="U676" s="126"/>
      <c r="V676" s="116"/>
      <c r="W676" s="130"/>
      <c r="X676" s="130"/>
      <c r="Y676" s="116"/>
      <c r="Z676" s="116"/>
      <c r="AA676" s="116"/>
      <c r="AB676" s="116"/>
      <c r="AC676" s="116"/>
      <c r="AD676" s="116"/>
      <c r="AE676" s="116"/>
      <c r="AF676" s="116"/>
      <c r="AG676" s="119"/>
      <c r="AH676" s="116"/>
    </row>
    <row r="677" spans="1:34" ht="13.2">
      <c r="A677" s="103"/>
      <c r="B677" s="125"/>
      <c r="C677" s="126"/>
      <c r="D677" s="128"/>
      <c r="E677" s="126"/>
      <c r="F677" s="121"/>
      <c r="G677" s="121"/>
      <c r="H677" s="121"/>
      <c r="I677" s="117"/>
      <c r="J677" s="117"/>
      <c r="K677" s="117"/>
      <c r="L677" s="122"/>
      <c r="M677" s="116"/>
      <c r="N677" s="115"/>
      <c r="O677" s="116"/>
      <c r="P677" s="116"/>
      <c r="Q677" s="116"/>
      <c r="R677" s="117"/>
      <c r="S677" s="117"/>
      <c r="T677" s="117"/>
      <c r="U677" s="126"/>
      <c r="V677" s="133"/>
      <c r="W677" s="130"/>
      <c r="X677" s="130"/>
      <c r="Y677" s="116"/>
      <c r="Z677" s="116"/>
      <c r="AA677" s="116"/>
      <c r="AB677" s="116"/>
      <c r="AC677" s="116"/>
      <c r="AD677" s="116"/>
      <c r="AE677" s="116"/>
      <c r="AF677" s="116"/>
      <c r="AG677" s="119"/>
      <c r="AH677" s="116"/>
    </row>
    <row r="678" spans="1:34" ht="13.2">
      <c r="A678" s="103"/>
      <c r="B678" s="125"/>
      <c r="C678" s="126"/>
      <c r="D678" s="128"/>
      <c r="E678" s="126"/>
      <c r="F678" s="121"/>
      <c r="G678" s="121"/>
      <c r="H678" s="121"/>
      <c r="I678" s="117"/>
      <c r="J678" s="117"/>
      <c r="K678" s="117"/>
      <c r="L678" s="122"/>
      <c r="M678" s="116"/>
      <c r="N678" s="115"/>
      <c r="O678" s="116"/>
      <c r="P678" s="116"/>
      <c r="Q678" s="116"/>
      <c r="R678" s="117"/>
      <c r="S678" s="117"/>
      <c r="T678" s="117"/>
      <c r="U678" s="126"/>
      <c r="V678" s="116"/>
      <c r="W678" s="130"/>
      <c r="X678" s="130"/>
      <c r="Y678" s="116"/>
      <c r="Z678" s="116"/>
      <c r="AA678" s="116"/>
      <c r="AB678" s="116"/>
      <c r="AC678" s="116"/>
      <c r="AD678" s="116"/>
      <c r="AE678" s="116"/>
      <c r="AF678" s="116"/>
      <c r="AG678" s="119"/>
      <c r="AH678" s="116"/>
    </row>
    <row r="679" spans="1:34" ht="13.2">
      <c r="A679" s="103"/>
      <c r="B679" s="125"/>
      <c r="C679" s="126"/>
      <c r="D679" s="128"/>
      <c r="E679" s="126"/>
      <c r="F679" s="121"/>
      <c r="G679" s="121"/>
      <c r="H679" s="121"/>
      <c r="I679" s="117"/>
      <c r="J679" s="117"/>
      <c r="K679" s="117"/>
      <c r="L679" s="122"/>
      <c r="M679" s="116"/>
      <c r="N679" s="115"/>
      <c r="O679" s="116"/>
      <c r="P679" s="116"/>
      <c r="Q679" s="116"/>
      <c r="R679" s="117"/>
      <c r="S679" s="117"/>
      <c r="T679" s="117"/>
      <c r="U679" s="126"/>
      <c r="V679" s="116"/>
      <c r="W679" s="130"/>
      <c r="X679" s="130"/>
      <c r="Y679" s="116"/>
      <c r="Z679" s="116"/>
      <c r="AA679" s="116"/>
      <c r="AB679" s="116"/>
      <c r="AC679" s="116"/>
      <c r="AD679" s="116"/>
      <c r="AE679" s="116"/>
      <c r="AF679" s="116"/>
      <c r="AG679" s="119"/>
      <c r="AH679" s="116"/>
    </row>
    <row r="680" spans="1:34" ht="13.2">
      <c r="A680" s="103"/>
      <c r="B680" s="125"/>
      <c r="C680" s="126"/>
      <c r="D680" s="128"/>
      <c r="E680" s="126"/>
      <c r="F680" s="121"/>
      <c r="G680" s="121"/>
      <c r="H680" s="121"/>
      <c r="I680" s="117"/>
      <c r="J680" s="117"/>
      <c r="K680" s="117"/>
      <c r="L680" s="122"/>
      <c r="M680" s="116"/>
      <c r="N680" s="115"/>
      <c r="O680" s="116"/>
      <c r="P680" s="116"/>
      <c r="Q680" s="116"/>
      <c r="R680" s="117"/>
      <c r="S680" s="117"/>
      <c r="T680" s="117"/>
      <c r="U680" s="126"/>
      <c r="V680" s="116"/>
      <c r="W680" s="130"/>
      <c r="X680" s="130"/>
      <c r="Y680" s="116"/>
      <c r="Z680" s="116"/>
      <c r="AA680" s="116"/>
      <c r="AB680" s="116"/>
      <c r="AC680" s="116"/>
      <c r="AD680" s="116"/>
      <c r="AE680" s="116"/>
      <c r="AF680" s="116"/>
      <c r="AG680" s="119"/>
      <c r="AH680" s="116"/>
    </row>
    <row r="681" spans="1:34" ht="13.2">
      <c r="A681" s="103"/>
      <c r="B681" s="125"/>
      <c r="C681" s="126"/>
      <c r="D681" s="128"/>
      <c r="E681" s="126"/>
      <c r="F681" s="121"/>
      <c r="G681" s="121"/>
      <c r="H681" s="121"/>
      <c r="I681" s="117"/>
      <c r="J681" s="117"/>
      <c r="K681" s="117"/>
      <c r="L681" s="122"/>
      <c r="M681" s="116"/>
      <c r="N681" s="115"/>
      <c r="O681" s="116"/>
      <c r="P681" s="116"/>
      <c r="Q681" s="116"/>
      <c r="R681" s="117"/>
      <c r="S681" s="117"/>
      <c r="T681" s="117"/>
      <c r="U681" s="126"/>
      <c r="V681" s="116"/>
      <c r="W681" s="130"/>
      <c r="X681" s="130"/>
      <c r="Y681" s="116"/>
      <c r="Z681" s="116"/>
      <c r="AA681" s="116"/>
      <c r="AB681" s="116"/>
      <c r="AC681" s="116"/>
      <c r="AD681" s="116"/>
      <c r="AE681" s="116"/>
      <c r="AF681" s="116"/>
      <c r="AG681" s="119"/>
      <c r="AH681" s="116"/>
    </row>
    <row r="682" spans="1:34" ht="13.2">
      <c r="A682" s="103"/>
      <c r="B682" s="125"/>
      <c r="C682" s="126"/>
      <c r="D682" s="128"/>
      <c r="E682" s="126"/>
      <c r="F682" s="121"/>
      <c r="G682" s="121"/>
      <c r="H682" s="121"/>
      <c r="I682" s="117"/>
      <c r="J682" s="117"/>
      <c r="K682" s="117"/>
      <c r="L682" s="122"/>
      <c r="M682" s="116"/>
      <c r="N682" s="115"/>
      <c r="O682" s="116"/>
      <c r="P682" s="116"/>
      <c r="Q682" s="116"/>
      <c r="R682" s="117"/>
      <c r="S682" s="117"/>
      <c r="T682" s="117"/>
      <c r="U682" s="126"/>
      <c r="V682" s="133"/>
      <c r="W682" s="130"/>
      <c r="X682" s="130"/>
      <c r="Y682" s="116"/>
      <c r="Z682" s="116"/>
      <c r="AA682" s="116"/>
      <c r="AB682" s="116"/>
      <c r="AC682" s="116"/>
      <c r="AD682" s="116"/>
      <c r="AE682" s="116"/>
      <c r="AF682" s="116"/>
      <c r="AG682" s="119"/>
      <c r="AH682" s="116"/>
    </row>
    <row r="683" spans="1:34" ht="13.2">
      <c r="A683" s="103"/>
      <c r="B683" s="125"/>
      <c r="C683" s="126"/>
      <c r="D683" s="128"/>
      <c r="E683" s="126"/>
      <c r="F683" s="121"/>
      <c r="G683" s="121"/>
      <c r="H683" s="121"/>
      <c r="I683" s="117"/>
      <c r="J683" s="117"/>
      <c r="K683" s="117"/>
      <c r="L683" s="122"/>
      <c r="M683" s="116"/>
      <c r="N683" s="115"/>
      <c r="O683" s="116"/>
      <c r="P683" s="116"/>
      <c r="Q683" s="116"/>
      <c r="R683" s="117"/>
      <c r="S683" s="117"/>
      <c r="T683" s="117"/>
      <c r="U683" s="126"/>
      <c r="V683" s="133"/>
      <c r="W683" s="130"/>
      <c r="X683" s="130"/>
      <c r="Y683" s="116"/>
      <c r="Z683" s="116"/>
      <c r="AA683" s="116"/>
      <c r="AB683" s="116"/>
      <c r="AC683" s="116"/>
      <c r="AD683" s="116"/>
      <c r="AE683" s="116"/>
      <c r="AF683" s="116"/>
      <c r="AG683" s="119"/>
      <c r="AH683" s="116"/>
    </row>
    <row r="684" spans="1:34" ht="13.2">
      <c r="A684" s="103"/>
      <c r="B684" s="125"/>
      <c r="C684" s="126"/>
      <c r="D684" s="128"/>
      <c r="E684" s="126"/>
      <c r="F684" s="121"/>
      <c r="G684" s="121"/>
      <c r="H684" s="121"/>
      <c r="I684" s="117"/>
      <c r="J684" s="117"/>
      <c r="K684" s="117"/>
      <c r="L684" s="122"/>
      <c r="M684" s="116"/>
      <c r="N684" s="115"/>
      <c r="O684" s="116"/>
      <c r="P684" s="116"/>
      <c r="Q684" s="116"/>
      <c r="R684" s="117"/>
      <c r="S684" s="117"/>
      <c r="T684" s="117"/>
      <c r="U684" s="126"/>
      <c r="V684" s="133"/>
      <c r="W684" s="130"/>
      <c r="X684" s="130"/>
      <c r="Y684" s="116"/>
      <c r="Z684" s="116"/>
      <c r="AA684" s="116"/>
      <c r="AB684" s="116"/>
      <c r="AC684" s="116"/>
      <c r="AD684" s="116"/>
      <c r="AE684" s="116"/>
      <c r="AF684" s="116"/>
      <c r="AG684" s="119"/>
      <c r="AH684" s="116"/>
    </row>
    <row r="685" spans="1:34" ht="13.2">
      <c r="A685" s="103"/>
      <c r="B685" s="125"/>
      <c r="C685" s="126"/>
      <c r="D685" s="128"/>
      <c r="E685" s="126"/>
      <c r="F685" s="121"/>
      <c r="G685" s="121"/>
      <c r="H685" s="121"/>
      <c r="I685" s="117"/>
      <c r="J685" s="117"/>
      <c r="K685" s="117"/>
      <c r="L685" s="122"/>
      <c r="M685" s="116"/>
      <c r="N685" s="115"/>
      <c r="O685" s="116"/>
      <c r="P685" s="116"/>
      <c r="Q685" s="116"/>
      <c r="R685" s="117"/>
      <c r="S685" s="117"/>
      <c r="T685" s="117"/>
      <c r="U685" s="126"/>
      <c r="V685" s="116"/>
      <c r="W685" s="130"/>
      <c r="X685" s="130"/>
      <c r="Y685" s="116"/>
      <c r="Z685" s="116"/>
      <c r="AA685" s="116"/>
      <c r="AB685" s="116"/>
      <c r="AC685" s="116"/>
      <c r="AD685" s="116"/>
      <c r="AE685" s="116"/>
      <c r="AF685" s="116"/>
      <c r="AG685" s="119"/>
      <c r="AH685" s="116"/>
    </row>
    <row r="686" spans="1:34" ht="13.2">
      <c r="A686" s="103"/>
      <c r="B686" s="125"/>
      <c r="C686" s="126"/>
      <c r="D686" s="128"/>
      <c r="E686" s="126"/>
      <c r="F686" s="121"/>
      <c r="G686" s="121"/>
      <c r="H686" s="121"/>
      <c r="I686" s="117"/>
      <c r="J686" s="117"/>
      <c r="K686" s="117"/>
      <c r="L686" s="122"/>
      <c r="M686" s="116"/>
      <c r="N686" s="115"/>
      <c r="O686" s="116"/>
      <c r="P686" s="116"/>
      <c r="Q686" s="116"/>
      <c r="R686" s="117"/>
      <c r="S686" s="117"/>
      <c r="T686" s="117"/>
      <c r="U686" s="126"/>
      <c r="V686" s="116"/>
      <c r="W686" s="130"/>
      <c r="X686" s="130"/>
      <c r="Y686" s="116"/>
      <c r="Z686" s="116"/>
      <c r="AA686" s="116"/>
      <c r="AB686" s="116"/>
      <c r="AC686" s="116"/>
      <c r="AD686" s="116"/>
      <c r="AE686" s="116"/>
      <c r="AF686" s="116"/>
      <c r="AG686" s="119"/>
      <c r="AH686" s="116"/>
    </row>
    <row r="687" spans="1:34" ht="13.2">
      <c r="A687" s="103"/>
      <c r="B687" s="125"/>
      <c r="C687" s="126"/>
      <c r="D687" s="128"/>
      <c r="E687" s="126"/>
      <c r="F687" s="121"/>
      <c r="G687" s="121"/>
      <c r="H687" s="121"/>
      <c r="I687" s="117"/>
      <c r="J687" s="117"/>
      <c r="K687" s="117"/>
      <c r="L687" s="122"/>
      <c r="M687" s="116"/>
      <c r="N687" s="115"/>
      <c r="O687" s="116"/>
      <c r="P687" s="116"/>
      <c r="Q687" s="116"/>
      <c r="R687" s="117"/>
      <c r="S687" s="117"/>
      <c r="T687" s="117"/>
      <c r="U687" s="126"/>
      <c r="V687" s="116"/>
      <c r="W687" s="130"/>
      <c r="X687" s="130"/>
      <c r="Y687" s="116"/>
      <c r="Z687" s="116"/>
      <c r="AA687" s="116"/>
      <c r="AB687" s="116"/>
      <c r="AC687" s="116"/>
      <c r="AD687" s="116"/>
      <c r="AE687" s="116"/>
      <c r="AF687" s="116"/>
      <c r="AG687" s="119"/>
      <c r="AH687" s="116"/>
    </row>
    <row r="688" spans="1:34" ht="13.2">
      <c r="A688" s="103"/>
      <c r="B688" s="125"/>
      <c r="C688" s="126"/>
      <c r="D688" s="128"/>
      <c r="E688" s="126"/>
      <c r="F688" s="121"/>
      <c r="G688" s="121"/>
      <c r="H688" s="121"/>
      <c r="I688" s="117"/>
      <c r="J688" s="117"/>
      <c r="K688" s="117"/>
      <c r="L688" s="122"/>
      <c r="M688" s="116"/>
      <c r="N688" s="115"/>
      <c r="O688" s="116"/>
      <c r="P688" s="116"/>
      <c r="Q688" s="116"/>
      <c r="R688" s="117"/>
      <c r="S688" s="117"/>
      <c r="T688" s="117"/>
      <c r="U688" s="126"/>
      <c r="V688" s="133"/>
      <c r="W688" s="130"/>
      <c r="X688" s="130"/>
      <c r="Y688" s="116"/>
      <c r="Z688" s="116"/>
      <c r="AA688" s="116"/>
      <c r="AB688" s="116"/>
      <c r="AC688" s="116"/>
      <c r="AD688" s="116"/>
      <c r="AE688" s="116"/>
      <c r="AF688" s="116"/>
      <c r="AG688" s="119"/>
      <c r="AH688" s="116"/>
    </row>
    <row r="689" spans="1:34" ht="13.2">
      <c r="A689" s="103"/>
      <c r="B689" s="125"/>
      <c r="C689" s="126"/>
      <c r="D689" s="128"/>
      <c r="E689" s="126"/>
      <c r="F689" s="121"/>
      <c r="G689" s="121"/>
      <c r="H689" s="121"/>
      <c r="I689" s="117"/>
      <c r="J689" s="117"/>
      <c r="K689" s="117"/>
      <c r="L689" s="122"/>
      <c r="M689" s="116"/>
      <c r="N689" s="115"/>
      <c r="O689" s="116"/>
      <c r="P689" s="116"/>
      <c r="Q689" s="116"/>
      <c r="R689" s="117"/>
      <c r="S689" s="117"/>
      <c r="T689" s="117"/>
      <c r="U689" s="126"/>
      <c r="V689" s="116"/>
      <c r="W689" s="130"/>
      <c r="X689" s="130"/>
      <c r="Y689" s="116"/>
      <c r="Z689" s="116"/>
      <c r="AA689" s="116"/>
      <c r="AB689" s="116"/>
      <c r="AC689" s="116"/>
      <c r="AD689" s="116"/>
      <c r="AE689" s="116"/>
      <c r="AF689" s="116"/>
      <c r="AG689" s="119"/>
      <c r="AH689" s="116"/>
    </row>
    <row r="690" spans="1:34" ht="13.2">
      <c r="A690" s="103"/>
      <c r="B690" s="125"/>
      <c r="C690" s="126"/>
      <c r="D690" s="128"/>
      <c r="E690" s="126"/>
      <c r="F690" s="121"/>
      <c r="G690" s="121"/>
      <c r="H690" s="121"/>
      <c r="I690" s="117"/>
      <c r="J690" s="117"/>
      <c r="K690" s="117"/>
      <c r="L690" s="122"/>
      <c r="M690" s="116"/>
      <c r="N690" s="115"/>
      <c r="O690" s="116"/>
      <c r="P690" s="116"/>
      <c r="Q690" s="116"/>
      <c r="R690" s="117"/>
      <c r="S690" s="117"/>
      <c r="T690" s="117"/>
      <c r="U690" s="126"/>
      <c r="V690" s="116"/>
      <c r="W690" s="130"/>
      <c r="X690" s="130"/>
      <c r="Y690" s="116"/>
      <c r="Z690" s="116"/>
      <c r="AA690" s="116"/>
      <c r="AB690" s="116"/>
      <c r="AC690" s="116"/>
      <c r="AD690" s="116"/>
      <c r="AE690" s="116"/>
      <c r="AF690" s="116"/>
      <c r="AG690" s="119"/>
      <c r="AH690" s="116"/>
    </row>
    <row r="691" spans="1:34" ht="13.2">
      <c r="A691" s="103"/>
      <c r="B691" s="125"/>
      <c r="C691" s="126"/>
      <c r="D691" s="128"/>
      <c r="E691" s="126"/>
      <c r="F691" s="121"/>
      <c r="G691" s="121"/>
      <c r="H691" s="121"/>
      <c r="I691" s="117"/>
      <c r="J691" s="117"/>
      <c r="K691" s="117"/>
      <c r="L691" s="122"/>
      <c r="M691" s="116"/>
      <c r="N691" s="115"/>
      <c r="O691" s="116"/>
      <c r="P691" s="116"/>
      <c r="Q691" s="116"/>
      <c r="R691" s="117"/>
      <c r="S691" s="117"/>
      <c r="T691" s="117"/>
      <c r="U691" s="126"/>
      <c r="V691" s="116"/>
      <c r="W691" s="130"/>
      <c r="X691" s="130"/>
      <c r="Y691" s="116"/>
      <c r="Z691" s="116"/>
      <c r="AA691" s="116"/>
      <c r="AB691" s="116"/>
      <c r="AC691" s="116"/>
      <c r="AD691" s="116"/>
      <c r="AE691" s="116"/>
      <c r="AF691" s="116"/>
      <c r="AG691" s="119"/>
      <c r="AH691" s="116"/>
    </row>
    <row r="692" spans="1:34" ht="13.2">
      <c r="A692" s="103"/>
      <c r="B692" s="125"/>
      <c r="C692" s="126"/>
      <c r="D692" s="128"/>
      <c r="E692" s="126"/>
      <c r="F692" s="121"/>
      <c r="G692" s="121"/>
      <c r="H692" s="121"/>
      <c r="I692" s="117"/>
      <c r="J692" s="117"/>
      <c r="K692" s="117"/>
      <c r="L692" s="122"/>
      <c r="M692" s="116"/>
      <c r="N692" s="115"/>
      <c r="O692" s="116"/>
      <c r="P692" s="116"/>
      <c r="Q692" s="116"/>
      <c r="R692" s="117"/>
      <c r="S692" s="117"/>
      <c r="T692" s="117"/>
      <c r="U692" s="126"/>
      <c r="V692" s="133"/>
      <c r="W692" s="130"/>
      <c r="X692" s="130"/>
      <c r="Y692" s="116"/>
      <c r="Z692" s="116"/>
      <c r="AA692" s="116"/>
      <c r="AB692" s="116"/>
      <c r="AC692" s="116"/>
      <c r="AD692" s="116"/>
      <c r="AE692" s="116"/>
      <c r="AF692" s="116"/>
      <c r="AG692" s="119"/>
      <c r="AH692" s="116"/>
    </row>
    <row r="693" spans="1:34" ht="13.2">
      <c r="A693" s="103"/>
      <c r="B693" s="125"/>
      <c r="C693" s="126"/>
      <c r="D693" s="128"/>
      <c r="E693" s="126"/>
      <c r="F693" s="121"/>
      <c r="G693" s="121"/>
      <c r="H693" s="121"/>
      <c r="I693" s="117"/>
      <c r="J693" s="117"/>
      <c r="K693" s="117"/>
      <c r="L693" s="122"/>
      <c r="M693" s="116"/>
      <c r="N693" s="115"/>
      <c r="O693" s="116"/>
      <c r="P693" s="116"/>
      <c r="Q693" s="116"/>
      <c r="R693" s="117"/>
      <c r="S693" s="117"/>
      <c r="T693" s="117"/>
      <c r="U693" s="126"/>
      <c r="V693" s="116"/>
      <c r="W693" s="130"/>
      <c r="X693" s="130"/>
      <c r="Y693" s="116"/>
      <c r="Z693" s="116"/>
      <c r="AA693" s="116"/>
      <c r="AB693" s="116"/>
      <c r="AC693" s="116"/>
      <c r="AD693" s="116"/>
      <c r="AE693" s="116"/>
      <c r="AF693" s="116"/>
      <c r="AG693" s="119"/>
      <c r="AH693" s="116"/>
    </row>
    <row r="694" spans="1:34" ht="13.2">
      <c r="A694" s="103"/>
      <c r="B694" s="125"/>
      <c r="C694" s="126"/>
      <c r="D694" s="128"/>
      <c r="E694" s="126"/>
      <c r="F694" s="121"/>
      <c r="G694" s="121"/>
      <c r="H694" s="121"/>
      <c r="I694" s="117"/>
      <c r="J694" s="117"/>
      <c r="K694" s="117"/>
      <c r="L694" s="122"/>
      <c r="M694" s="116"/>
      <c r="N694" s="115"/>
      <c r="O694" s="116"/>
      <c r="P694" s="116"/>
      <c r="Q694" s="116"/>
      <c r="R694" s="117"/>
      <c r="S694" s="117"/>
      <c r="T694" s="117"/>
      <c r="U694" s="126"/>
      <c r="V694" s="133"/>
      <c r="W694" s="130"/>
      <c r="X694" s="130"/>
      <c r="Y694" s="116"/>
      <c r="Z694" s="116"/>
      <c r="AA694" s="116"/>
      <c r="AB694" s="116"/>
      <c r="AC694" s="116"/>
      <c r="AD694" s="116"/>
      <c r="AE694" s="116"/>
      <c r="AF694" s="116"/>
      <c r="AG694" s="119"/>
      <c r="AH694" s="116"/>
    </row>
    <row r="695" spans="1:34" ht="13.2">
      <c r="A695" s="103"/>
      <c r="B695" s="125"/>
      <c r="C695" s="126"/>
      <c r="D695" s="128"/>
      <c r="E695" s="126"/>
      <c r="F695" s="121"/>
      <c r="G695" s="121"/>
      <c r="H695" s="121"/>
      <c r="I695" s="117"/>
      <c r="J695" s="117"/>
      <c r="K695" s="117"/>
      <c r="L695" s="122"/>
      <c r="M695" s="116"/>
      <c r="N695" s="115"/>
      <c r="O695" s="116"/>
      <c r="P695" s="116"/>
      <c r="Q695" s="116"/>
      <c r="R695" s="117"/>
      <c r="S695" s="117"/>
      <c r="T695" s="117"/>
      <c r="U695" s="126"/>
      <c r="V695" s="116"/>
      <c r="W695" s="130"/>
      <c r="X695" s="130"/>
      <c r="Y695" s="116"/>
      <c r="Z695" s="116"/>
      <c r="AA695" s="116"/>
      <c r="AB695" s="116"/>
      <c r="AC695" s="116"/>
      <c r="AD695" s="116"/>
      <c r="AE695" s="116"/>
      <c r="AF695" s="116"/>
      <c r="AG695" s="119"/>
      <c r="AH695" s="116"/>
    </row>
    <row r="696" spans="1:34" ht="13.2">
      <c r="A696" s="103"/>
      <c r="B696" s="125"/>
      <c r="C696" s="126"/>
      <c r="D696" s="128"/>
      <c r="E696" s="126"/>
      <c r="F696" s="121"/>
      <c r="G696" s="121"/>
      <c r="H696" s="121"/>
      <c r="I696" s="117"/>
      <c r="J696" s="117"/>
      <c r="K696" s="117"/>
      <c r="L696" s="122"/>
      <c r="M696" s="116"/>
      <c r="N696" s="115"/>
      <c r="O696" s="116"/>
      <c r="P696" s="116"/>
      <c r="Q696" s="116"/>
      <c r="R696" s="117"/>
      <c r="S696" s="117"/>
      <c r="T696" s="117"/>
      <c r="U696" s="126"/>
      <c r="V696" s="133"/>
      <c r="W696" s="130"/>
      <c r="X696" s="130"/>
      <c r="Y696" s="116"/>
      <c r="Z696" s="116"/>
      <c r="AA696" s="116"/>
      <c r="AB696" s="116"/>
      <c r="AC696" s="116"/>
      <c r="AD696" s="116"/>
      <c r="AE696" s="116"/>
      <c r="AF696" s="116"/>
      <c r="AG696" s="119"/>
      <c r="AH696" s="116"/>
    </row>
    <row r="697" spans="1:34" ht="13.2">
      <c r="A697" s="103"/>
      <c r="B697" s="125"/>
      <c r="C697" s="126"/>
      <c r="D697" s="128"/>
      <c r="E697" s="126"/>
      <c r="F697" s="121"/>
      <c r="G697" s="121"/>
      <c r="H697" s="121"/>
      <c r="I697" s="117"/>
      <c r="J697" s="117"/>
      <c r="K697" s="117"/>
      <c r="L697" s="122"/>
      <c r="M697" s="116"/>
      <c r="N697" s="115"/>
      <c r="O697" s="116"/>
      <c r="P697" s="116"/>
      <c r="Q697" s="116"/>
      <c r="R697" s="117"/>
      <c r="S697" s="117"/>
      <c r="T697" s="117"/>
      <c r="U697" s="126"/>
      <c r="V697" s="133"/>
      <c r="W697" s="130"/>
      <c r="X697" s="130"/>
      <c r="Y697" s="116"/>
      <c r="Z697" s="116"/>
      <c r="AA697" s="116"/>
      <c r="AB697" s="116"/>
      <c r="AC697" s="116"/>
      <c r="AD697" s="116"/>
      <c r="AE697" s="116"/>
      <c r="AF697" s="116"/>
      <c r="AG697" s="119"/>
      <c r="AH697" s="116"/>
    </row>
    <row r="698" spans="1:34" ht="13.2">
      <c r="A698" s="103"/>
      <c r="B698" s="125"/>
      <c r="C698" s="126"/>
      <c r="D698" s="128"/>
      <c r="E698" s="126"/>
      <c r="F698" s="121"/>
      <c r="G698" s="121"/>
      <c r="H698" s="121"/>
      <c r="I698" s="117"/>
      <c r="J698" s="117"/>
      <c r="K698" s="117"/>
      <c r="L698" s="122"/>
      <c r="M698" s="116"/>
      <c r="N698" s="115"/>
      <c r="O698" s="116"/>
      <c r="P698" s="116"/>
      <c r="Q698" s="116"/>
      <c r="R698" s="117"/>
      <c r="S698" s="117"/>
      <c r="T698" s="117"/>
      <c r="U698" s="126"/>
      <c r="V698" s="133"/>
      <c r="W698" s="130"/>
      <c r="X698" s="130"/>
      <c r="Y698" s="116"/>
      <c r="Z698" s="116"/>
      <c r="AA698" s="116"/>
      <c r="AB698" s="116"/>
      <c r="AC698" s="116"/>
      <c r="AD698" s="116"/>
      <c r="AE698" s="116"/>
      <c r="AF698" s="116"/>
      <c r="AG698" s="119"/>
      <c r="AH698" s="116"/>
    </row>
    <row r="699" spans="1:34" ht="13.2">
      <c r="A699" s="103"/>
      <c r="B699" s="125"/>
      <c r="C699" s="126"/>
      <c r="D699" s="128"/>
      <c r="E699" s="126"/>
      <c r="F699" s="121"/>
      <c r="G699" s="121"/>
      <c r="H699" s="121"/>
      <c r="I699" s="117"/>
      <c r="J699" s="117"/>
      <c r="K699" s="117"/>
      <c r="L699" s="122"/>
      <c r="M699" s="116"/>
      <c r="N699" s="115"/>
      <c r="O699" s="116"/>
      <c r="P699" s="116"/>
      <c r="Q699" s="116"/>
      <c r="R699" s="117"/>
      <c r="S699" s="117"/>
      <c r="T699" s="117"/>
      <c r="U699" s="126"/>
      <c r="V699" s="116"/>
      <c r="W699" s="130"/>
      <c r="X699" s="130"/>
      <c r="Y699" s="116"/>
      <c r="Z699" s="116"/>
      <c r="AA699" s="116"/>
      <c r="AB699" s="116"/>
      <c r="AC699" s="116"/>
      <c r="AD699" s="116"/>
      <c r="AE699" s="116"/>
      <c r="AF699" s="116"/>
      <c r="AG699" s="119"/>
      <c r="AH699" s="116"/>
    </row>
    <row r="700" spans="1:34" ht="13.2">
      <c r="A700" s="103"/>
      <c r="B700" s="125"/>
      <c r="C700" s="126"/>
      <c r="D700" s="128"/>
      <c r="E700" s="126"/>
      <c r="F700" s="121"/>
      <c r="G700" s="121"/>
      <c r="H700" s="121"/>
      <c r="I700" s="117"/>
      <c r="J700" s="117"/>
      <c r="K700" s="117"/>
      <c r="L700" s="122"/>
      <c r="M700" s="116"/>
      <c r="N700" s="115"/>
      <c r="O700" s="116"/>
      <c r="P700" s="116"/>
      <c r="Q700" s="116"/>
      <c r="R700" s="117"/>
      <c r="S700" s="117"/>
      <c r="T700" s="117"/>
      <c r="U700" s="126"/>
      <c r="V700" s="116"/>
      <c r="W700" s="130"/>
      <c r="X700" s="130"/>
      <c r="Y700" s="116"/>
      <c r="Z700" s="116"/>
      <c r="AA700" s="116"/>
      <c r="AB700" s="116"/>
      <c r="AC700" s="116"/>
      <c r="AD700" s="116"/>
      <c r="AE700" s="116"/>
      <c r="AF700" s="116"/>
      <c r="AG700" s="119"/>
      <c r="AH700" s="116"/>
    </row>
    <row r="701" spans="1:34" ht="13.2">
      <c r="A701" s="103"/>
      <c r="B701" s="125"/>
      <c r="C701" s="126"/>
      <c r="D701" s="128"/>
      <c r="E701" s="126"/>
      <c r="F701" s="121"/>
      <c r="G701" s="121"/>
      <c r="H701" s="121"/>
      <c r="I701" s="117"/>
      <c r="J701" s="117"/>
      <c r="K701" s="117"/>
      <c r="L701" s="122"/>
      <c r="M701" s="116"/>
      <c r="N701" s="115"/>
      <c r="O701" s="116"/>
      <c r="P701" s="116"/>
      <c r="Q701" s="116"/>
      <c r="R701" s="117"/>
      <c r="S701" s="117"/>
      <c r="T701" s="117"/>
      <c r="U701" s="126"/>
      <c r="V701" s="116"/>
      <c r="W701" s="130"/>
      <c r="X701" s="130"/>
      <c r="Y701" s="116"/>
      <c r="Z701" s="116"/>
      <c r="AA701" s="116"/>
      <c r="AB701" s="116"/>
      <c r="AC701" s="116"/>
      <c r="AD701" s="116"/>
      <c r="AE701" s="116"/>
      <c r="AF701" s="116"/>
      <c r="AG701" s="119"/>
      <c r="AH701" s="116"/>
    </row>
    <row r="702" spans="1:34" ht="13.2">
      <c r="A702" s="103"/>
      <c r="B702" s="125"/>
      <c r="C702" s="126"/>
      <c r="D702" s="128"/>
      <c r="E702" s="126"/>
      <c r="F702" s="121"/>
      <c r="G702" s="121"/>
      <c r="H702" s="121"/>
      <c r="I702" s="117"/>
      <c r="J702" s="117"/>
      <c r="K702" s="117"/>
      <c r="L702" s="122"/>
      <c r="M702" s="116"/>
      <c r="N702" s="115"/>
      <c r="O702" s="116"/>
      <c r="P702" s="116"/>
      <c r="Q702" s="116"/>
      <c r="R702" s="117"/>
      <c r="S702" s="117"/>
      <c r="T702" s="117"/>
      <c r="U702" s="126"/>
      <c r="V702" s="116"/>
      <c r="W702" s="130"/>
      <c r="X702" s="130"/>
      <c r="Y702" s="116"/>
      <c r="Z702" s="116"/>
      <c r="AA702" s="116"/>
      <c r="AB702" s="116"/>
      <c r="AC702" s="116"/>
      <c r="AD702" s="116"/>
      <c r="AE702" s="116"/>
      <c r="AF702" s="116"/>
      <c r="AG702" s="119"/>
      <c r="AH702" s="116"/>
    </row>
    <row r="703" spans="1:34" ht="13.2">
      <c r="A703" s="103"/>
      <c r="B703" s="125"/>
      <c r="C703" s="126"/>
      <c r="D703" s="128"/>
      <c r="E703" s="126"/>
      <c r="F703" s="121"/>
      <c r="G703" s="121"/>
      <c r="H703" s="121"/>
      <c r="I703" s="117"/>
      <c r="J703" s="117"/>
      <c r="K703" s="117"/>
      <c r="L703" s="122"/>
      <c r="M703" s="116"/>
      <c r="N703" s="115"/>
      <c r="O703" s="116"/>
      <c r="P703" s="116"/>
      <c r="Q703" s="116"/>
      <c r="R703" s="117"/>
      <c r="S703" s="117"/>
      <c r="T703" s="117"/>
      <c r="U703" s="126"/>
      <c r="V703" s="133"/>
      <c r="W703" s="130"/>
      <c r="X703" s="130"/>
      <c r="Y703" s="116"/>
      <c r="Z703" s="116"/>
      <c r="AA703" s="116"/>
      <c r="AB703" s="116"/>
      <c r="AC703" s="116"/>
      <c r="AD703" s="116"/>
      <c r="AE703" s="116"/>
      <c r="AF703" s="116"/>
      <c r="AG703" s="119"/>
      <c r="AH703" s="116"/>
    </row>
    <row r="704" spans="1:34" ht="13.2">
      <c r="A704" s="103"/>
      <c r="B704" s="125"/>
      <c r="C704" s="126"/>
      <c r="D704" s="128"/>
      <c r="E704" s="126"/>
      <c r="F704" s="121"/>
      <c r="G704" s="121"/>
      <c r="H704" s="121"/>
      <c r="I704" s="117"/>
      <c r="J704" s="117"/>
      <c r="K704" s="117"/>
      <c r="L704" s="122"/>
      <c r="M704" s="116"/>
      <c r="N704" s="115"/>
      <c r="O704" s="116"/>
      <c r="P704" s="116"/>
      <c r="Q704" s="116"/>
      <c r="R704" s="117"/>
      <c r="S704" s="117"/>
      <c r="T704" s="117"/>
      <c r="U704" s="126"/>
      <c r="V704" s="116"/>
      <c r="W704" s="130"/>
      <c r="X704" s="130"/>
      <c r="Y704" s="116"/>
      <c r="Z704" s="116"/>
      <c r="AA704" s="116"/>
      <c r="AB704" s="116"/>
      <c r="AC704" s="116"/>
      <c r="AD704" s="116"/>
      <c r="AE704" s="116"/>
      <c r="AF704" s="116"/>
      <c r="AG704" s="119"/>
      <c r="AH704" s="116"/>
    </row>
    <row r="705" spans="1:34" ht="13.2">
      <c r="A705" s="103"/>
      <c r="B705" s="125"/>
      <c r="C705" s="126"/>
      <c r="D705" s="128"/>
      <c r="E705" s="126"/>
      <c r="F705" s="121"/>
      <c r="G705" s="121"/>
      <c r="H705" s="121"/>
      <c r="I705" s="117"/>
      <c r="J705" s="117"/>
      <c r="K705" s="117"/>
      <c r="L705" s="122"/>
      <c r="M705" s="116"/>
      <c r="N705" s="115"/>
      <c r="O705" s="116"/>
      <c r="P705" s="116"/>
      <c r="Q705" s="116"/>
      <c r="R705" s="117"/>
      <c r="S705" s="117"/>
      <c r="T705" s="117"/>
      <c r="U705" s="126"/>
      <c r="V705" s="116"/>
      <c r="W705" s="130"/>
      <c r="X705" s="130"/>
      <c r="Y705" s="116"/>
      <c r="Z705" s="116"/>
      <c r="AA705" s="116"/>
      <c r="AB705" s="116"/>
      <c r="AC705" s="116"/>
      <c r="AD705" s="116"/>
      <c r="AE705" s="116"/>
      <c r="AF705" s="116"/>
      <c r="AG705" s="119"/>
      <c r="AH705" s="116"/>
    </row>
    <row r="706" spans="1:34" ht="13.2">
      <c r="A706" s="103"/>
      <c r="B706" s="125"/>
      <c r="C706" s="126"/>
      <c r="D706" s="128"/>
      <c r="E706" s="126"/>
      <c r="F706" s="121"/>
      <c r="G706" s="121"/>
      <c r="H706" s="121"/>
      <c r="I706" s="117"/>
      <c r="J706" s="117"/>
      <c r="K706" s="117"/>
      <c r="L706" s="122"/>
      <c r="M706" s="116"/>
      <c r="N706" s="115"/>
      <c r="O706" s="116"/>
      <c r="P706" s="116"/>
      <c r="Q706" s="116"/>
      <c r="R706" s="117"/>
      <c r="S706" s="117"/>
      <c r="T706" s="117"/>
      <c r="U706" s="126"/>
      <c r="V706" s="133"/>
      <c r="W706" s="130"/>
      <c r="X706" s="130"/>
      <c r="Y706" s="116"/>
      <c r="Z706" s="116"/>
      <c r="AA706" s="116"/>
      <c r="AB706" s="116"/>
      <c r="AC706" s="116"/>
      <c r="AD706" s="116"/>
      <c r="AE706" s="116"/>
      <c r="AF706" s="116"/>
      <c r="AG706" s="119"/>
      <c r="AH706" s="116"/>
    </row>
    <row r="707" spans="1:34" ht="13.2">
      <c r="A707" s="103"/>
      <c r="B707" s="125"/>
      <c r="C707" s="126"/>
      <c r="D707" s="128"/>
      <c r="E707" s="126"/>
      <c r="F707" s="121"/>
      <c r="G707" s="121"/>
      <c r="H707" s="121"/>
      <c r="I707" s="117"/>
      <c r="J707" s="117"/>
      <c r="K707" s="117"/>
      <c r="L707" s="122"/>
      <c r="M707" s="116"/>
      <c r="N707" s="115"/>
      <c r="O707" s="116"/>
      <c r="P707" s="116"/>
      <c r="Q707" s="116"/>
      <c r="R707" s="117"/>
      <c r="S707" s="117"/>
      <c r="T707" s="117"/>
      <c r="U707" s="126"/>
      <c r="V707" s="133"/>
      <c r="W707" s="130"/>
      <c r="X707" s="130"/>
      <c r="Y707" s="116"/>
      <c r="Z707" s="116"/>
      <c r="AA707" s="116"/>
      <c r="AB707" s="116"/>
      <c r="AC707" s="116"/>
      <c r="AD707" s="116"/>
      <c r="AE707" s="116"/>
      <c r="AF707" s="116"/>
      <c r="AG707" s="119"/>
      <c r="AH707" s="116"/>
    </row>
    <row r="708" spans="1:34" ht="13.2">
      <c r="A708" s="103"/>
      <c r="B708" s="125"/>
      <c r="C708" s="126"/>
      <c r="D708" s="128"/>
      <c r="E708" s="126"/>
      <c r="F708" s="121"/>
      <c r="G708" s="121"/>
      <c r="H708" s="121"/>
      <c r="I708" s="117"/>
      <c r="J708" s="117"/>
      <c r="K708" s="117"/>
      <c r="L708" s="122"/>
      <c r="M708" s="116"/>
      <c r="N708" s="115"/>
      <c r="O708" s="116"/>
      <c r="P708" s="116"/>
      <c r="Q708" s="116"/>
      <c r="R708" s="117"/>
      <c r="S708" s="117"/>
      <c r="T708" s="117"/>
      <c r="U708" s="126"/>
      <c r="V708" s="133"/>
      <c r="W708" s="130"/>
      <c r="X708" s="130"/>
      <c r="Y708" s="116"/>
      <c r="Z708" s="116"/>
      <c r="AA708" s="116"/>
      <c r="AB708" s="116"/>
      <c r="AC708" s="116"/>
      <c r="AD708" s="116"/>
      <c r="AE708" s="116"/>
      <c r="AF708" s="116"/>
      <c r="AG708" s="119"/>
      <c r="AH708" s="116"/>
    </row>
    <row r="709" spans="1:34" ht="13.2">
      <c r="A709" s="103"/>
      <c r="B709" s="125"/>
      <c r="C709" s="126"/>
      <c r="D709" s="128"/>
      <c r="E709" s="126"/>
      <c r="F709" s="121"/>
      <c r="G709" s="121"/>
      <c r="H709" s="121"/>
      <c r="I709" s="117"/>
      <c r="J709" s="117"/>
      <c r="K709" s="117"/>
      <c r="L709" s="122"/>
      <c r="M709" s="116"/>
      <c r="N709" s="115"/>
      <c r="O709" s="116"/>
      <c r="P709" s="116"/>
      <c r="Q709" s="116"/>
      <c r="R709" s="117"/>
      <c r="S709" s="117"/>
      <c r="T709" s="117"/>
      <c r="U709" s="126"/>
      <c r="V709" s="116"/>
      <c r="W709" s="130"/>
      <c r="X709" s="130"/>
      <c r="Y709" s="116"/>
      <c r="Z709" s="116"/>
      <c r="AA709" s="116"/>
      <c r="AB709" s="116"/>
      <c r="AC709" s="116"/>
      <c r="AD709" s="116"/>
      <c r="AE709" s="116"/>
      <c r="AF709" s="116"/>
      <c r="AG709" s="119"/>
      <c r="AH709" s="116"/>
    </row>
    <row r="710" spans="1:34" ht="13.2">
      <c r="A710" s="103"/>
      <c r="B710" s="125"/>
      <c r="C710" s="126"/>
      <c r="D710" s="128"/>
      <c r="E710" s="126"/>
      <c r="F710" s="121"/>
      <c r="G710" s="121"/>
      <c r="H710" s="121"/>
      <c r="I710" s="117"/>
      <c r="J710" s="117"/>
      <c r="K710" s="117"/>
      <c r="L710" s="122"/>
      <c r="M710" s="116"/>
      <c r="N710" s="115"/>
      <c r="O710" s="116"/>
      <c r="P710" s="116"/>
      <c r="Q710" s="116"/>
      <c r="R710" s="117"/>
      <c r="S710" s="117"/>
      <c r="T710" s="117"/>
      <c r="U710" s="126"/>
      <c r="V710" s="133"/>
      <c r="W710" s="130"/>
      <c r="X710" s="130"/>
      <c r="Y710" s="116"/>
      <c r="Z710" s="116"/>
      <c r="AA710" s="116"/>
      <c r="AB710" s="116"/>
      <c r="AC710" s="116"/>
      <c r="AD710" s="116"/>
      <c r="AE710" s="116"/>
      <c r="AF710" s="116"/>
      <c r="AG710" s="119"/>
      <c r="AH710" s="116"/>
    </row>
    <row r="711" spans="1:34" ht="13.2">
      <c r="A711" s="103"/>
      <c r="B711" s="125"/>
      <c r="C711" s="126"/>
      <c r="D711" s="128"/>
      <c r="E711" s="126"/>
      <c r="F711" s="121"/>
      <c r="G711" s="121"/>
      <c r="H711" s="121"/>
      <c r="I711" s="117"/>
      <c r="J711" s="117"/>
      <c r="K711" s="117"/>
      <c r="L711" s="122"/>
      <c r="M711" s="116"/>
      <c r="N711" s="115"/>
      <c r="O711" s="116"/>
      <c r="P711" s="116"/>
      <c r="Q711" s="116"/>
      <c r="R711" s="117"/>
      <c r="S711" s="117"/>
      <c r="T711" s="117"/>
      <c r="U711" s="126"/>
      <c r="V711" s="133"/>
      <c r="W711" s="130"/>
      <c r="X711" s="130"/>
      <c r="Y711" s="116"/>
      <c r="Z711" s="116"/>
      <c r="AA711" s="116"/>
      <c r="AB711" s="116"/>
      <c r="AC711" s="116"/>
      <c r="AD711" s="116"/>
      <c r="AE711" s="116"/>
      <c r="AF711" s="116"/>
      <c r="AG711" s="119"/>
      <c r="AH711" s="116"/>
    </row>
    <row r="712" spans="1:34" ht="13.2">
      <c r="A712" s="103"/>
      <c r="B712" s="125"/>
      <c r="C712" s="126"/>
      <c r="D712" s="128"/>
      <c r="E712" s="126"/>
      <c r="F712" s="121"/>
      <c r="G712" s="121"/>
      <c r="H712" s="121"/>
      <c r="I712" s="117"/>
      <c r="J712" s="117"/>
      <c r="K712" s="117"/>
      <c r="L712" s="122"/>
      <c r="M712" s="116"/>
      <c r="N712" s="115"/>
      <c r="O712" s="116"/>
      <c r="P712" s="116"/>
      <c r="Q712" s="116"/>
      <c r="R712" s="117"/>
      <c r="S712" s="117"/>
      <c r="T712" s="117"/>
      <c r="U712" s="126"/>
      <c r="V712" s="133"/>
      <c r="W712" s="130"/>
      <c r="X712" s="130"/>
      <c r="Y712" s="116"/>
      <c r="Z712" s="116"/>
      <c r="AA712" s="116"/>
      <c r="AB712" s="116"/>
      <c r="AC712" s="116"/>
      <c r="AD712" s="116"/>
      <c r="AE712" s="116"/>
      <c r="AF712" s="116"/>
      <c r="AG712" s="119"/>
      <c r="AH712" s="116"/>
    </row>
    <row r="713" spans="1:34" ht="13.2">
      <c r="A713" s="103"/>
      <c r="B713" s="125"/>
      <c r="C713" s="126"/>
      <c r="D713" s="128"/>
      <c r="E713" s="126"/>
      <c r="F713" s="121"/>
      <c r="G713" s="121"/>
      <c r="H713" s="121"/>
      <c r="I713" s="117"/>
      <c r="J713" s="117"/>
      <c r="K713" s="117"/>
      <c r="L713" s="122"/>
      <c r="M713" s="116"/>
      <c r="N713" s="115"/>
      <c r="O713" s="116"/>
      <c r="P713" s="116"/>
      <c r="Q713" s="116"/>
      <c r="R713" s="117"/>
      <c r="S713" s="117"/>
      <c r="T713" s="117"/>
      <c r="U713" s="126"/>
      <c r="V713" s="133"/>
      <c r="W713" s="130"/>
      <c r="X713" s="130"/>
      <c r="Y713" s="116"/>
      <c r="Z713" s="116"/>
      <c r="AA713" s="116"/>
      <c r="AB713" s="116"/>
      <c r="AC713" s="116"/>
      <c r="AD713" s="116"/>
      <c r="AE713" s="116"/>
      <c r="AF713" s="116"/>
      <c r="AG713" s="119"/>
      <c r="AH713" s="116"/>
    </row>
    <row r="714" spans="1:34" ht="13.2">
      <c r="A714" s="103"/>
      <c r="B714" s="125"/>
      <c r="C714" s="126"/>
      <c r="D714" s="128"/>
      <c r="E714" s="126"/>
      <c r="F714" s="121"/>
      <c r="G714" s="121"/>
      <c r="H714" s="121"/>
      <c r="I714" s="117"/>
      <c r="J714" s="117"/>
      <c r="K714" s="117"/>
      <c r="L714" s="122"/>
      <c r="M714" s="116"/>
      <c r="N714" s="115"/>
      <c r="O714" s="116"/>
      <c r="P714" s="116"/>
      <c r="Q714" s="116"/>
      <c r="R714" s="117"/>
      <c r="S714" s="117"/>
      <c r="T714" s="117"/>
      <c r="U714" s="126"/>
      <c r="V714" s="116"/>
      <c r="W714" s="130"/>
      <c r="X714" s="130"/>
      <c r="Y714" s="116"/>
      <c r="Z714" s="116"/>
      <c r="AA714" s="116"/>
      <c r="AB714" s="116"/>
      <c r="AC714" s="116"/>
      <c r="AD714" s="116"/>
      <c r="AE714" s="116"/>
      <c r="AF714" s="116"/>
      <c r="AG714" s="119"/>
      <c r="AH714" s="116"/>
    </row>
    <row r="715" spans="1:34" ht="13.2">
      <c r="A715" s="103"/>
      <c r="B715" s="125"/>
      <c r="C715" s="126"/>
      <c r="D715" s="128"/>
      <c r="E715" s="126"/>
      <c r="F715" s="121"/>
      <c r="G715" s="121"/>
      <c r="H715" s="121"/>
      <c r="I715" s="117"/>
      <c r="J715" s="117"/>
      <c r="K715" s="117"/>
      <c r="L715" s="122"/>
      <c r="M715" s="116"/>
      <c r="N715" s="115"/>
      <c r="O715" s="116"/>
      <c r="P715" s="116"/>
      <c r="Q715" s="117"/>
      <c r="R715" s="117"/>
      <c r="S715" s="117"/>
      <c r="T715" s="117"/>
      <c r="U715" s="116"/>
      <c r="V715" s="187"/>
      <c r="W715" s="130"/>
      <c r="X715" s="130"/>
      <c r="Y715" s="116"/>
      <c r="Z715" s="116"/>
      <c r="AA715" s="116"/>
      <c r="AB715" s="116"/>
      <c r="AC715" s="116"/>
      <c r="AD715" s="116"/>
      <c r="AE715" s="116"/>
      <c r="AF715" s="116"/>
      <c r="AG715" s="119"/>
      <c r="AH715" s="116"/>
    </row>
    <row r="716" spans="1:34" ht="13.2">
      <c r="A716" s="103"/>
      <c r="B716" s="125"/>
      <c r="C716" s="126"/>
      <c r="D716" s="128"/>
      <c r="E716" s="126"/>
      <c r="F716" s="121"/>
      <c r="G716" s="121"/>
      <c r="H716" s="121"/>
      <c r="I716" s="117"/>
      <c r="J716" s="117"/>
      <c r="K716" s="117"/>
      <c r="L716" s="122"/>
      <c r="M716" s="116"/>
      <c r="N716" s="115"/>
      <c r="O716" s="116"/>
      <c r="P716" s="116"/>
      <c r="Q716" s="116"/>
      <c r="R716" s="117"/>
      <c r="S716" s="117"/>
      <c r="T716" s="117"/>
      <c r="U716" s="116"/>
      <c r="V716" s="187"/>
      <c r="W716" s="130"/>
      <c r="X716" s="130"/>
      <c r="Y716" s="116"/>
      <c r="Z716" s="116"/>
      <c r="AA716" s="116"/>
      <c r="AB716" s="116"/>
      <c r="AC716" s="116"/>
      <c r="AD716" s="116"/>
      <c r="AE716" s="116"/>
      <c r="AF716" s="116"/>
      <c r="AG716" s="119"/>
      <c r="AH716" s="116"/>
    </row>
    <row r="717" spans="1:34" ht="13.2">
      <c r="A717" s="103"/>
      <c r="B717" s="125"/>
      <c r="C717" s="126"/>
      <c r="D717" s="128"/>
      <c r="E717" s="126"/>
      <c r="F717" s="121"/>
      <c r="G717" s="121"/>
      <c r="H717" s="121"/>
      <c r="I717" s="117"/>
      <c r="J717" s="117"/>
      <c r="K717" s="117"/>
      <c r="L717" s="122"/>
      <c r="M717" s="116"/>
      <c r="N717" s="115"/>
      <c r="O717" s="116"/>
      <c r="P717" s="116"/>
      <c r="Q717" s="117"/>
      <c r="R717" s="117"/>
      <c r="S717" s="117"/>
      <c r="T717" s="117"/>
      <c r="U717" s="116"/>
      <c r="V717" s="187"/>
      <c r="W717" s="130"/>
      <c r="X717" s="130"/>
      <c r="Y717" s="116"/>
      <c r="Z717" s="116"/>
      <c r="AA717" s="116"/>
      <c r="AB717" s="116"/>
      <c r="AC717" s="116"/>
      <c r="AD717" s="116"/>
      <c r="AE717" s="116"/>
      <c r="AF717" s="116"/>
      <c r="AG717" s="119"/>
      <c r="AH717" s="116"/>
    </row>
    <row r="718" spans="1:34" ht="13.2">
      <c r="A718" s="103"/>
      <c r="B718" s="125"/>
      <c r="C718" s="126"/>
      <c r="D718" s="128"/>
      <c r="E718" s="126"/>
      <c r="F718" s="121"/>
      <c r="G718" s="121"/>
      <c r="H718" s="121"/>
      <c r="I718" s="117"/>
      <c r="J718" s="117"/>
      <c r="K718" s="117"/>
      <c r="L718" s="122"/>
      <c r="M718" s="116"/>
      <c r="N718" s="115"/>
      <c r="O718" s="116"/>
      <c r="P718" s="116"/>
      <c r="Q718" s="117"/>
      <c r="R718" s="117"/>
      <c r="S718" s="117"/>
      <c r="T718" s="117"/>
      <c r="U718" s="116"/>
      <c r="V718" s="142"/>
      <c r="W718" s="130"/>
      <c r="X718" s="130"/>
      <c r="Y718" s="116"/>
      <c r="Z718" s="116"/>
      <c r="AA718" s="116"/>
      <c r="AB718" s="116"/>
      <c r="AC718" s="116"/>
      <c r="AD718" s="116"/>
      <c r="AE718" s="116"/>
      <c r="AF718" s="116"/>
      <c r="AG718" s="119"/>
      <c r="AH718" s="119"/>
    </row>
    <row r="719" spans="1:34" ht="13.2">
      <c r="A719" s="103"/>
      <c r="B719" s="125"/>
      <c r="C719" s="126"/>
      <c r="D719" s="128"/>
      <c r="E719" s="126"/>
      <c r="F719" s="121"/>
      <c r="G719" s="121"/>
      <c r="H719" s="121"/>
      <c r="I719" s="117"/>
      <c r="J719" s="117"/>
      <c r="K719" s="117"/>
      <c r="L719" s="122"/>
      <c r="M719" s="116"/>
      <c r="N719" s="115"/>
      <c r="O719" s="116"/>
      <c r="P719" s="116"/>
      <c r="Q719" s="117"/>
      <c r="R719" s="117"/>
      <c r="S719" s="117"/>
      <c r="T719" s="117"/>
      <c r="U719" s="116"/>
      <c r="V719" s="106"/>
      <c r="W719" s="130"/>
      <c r="X719" s="130"/>
      <c r="Y719" s="116"/>
      <c r="Z719" s="116"/>
      <c r="AA719" s="116"/>
      <c r="AB719" s="116"/>
      <c r="AC719" s="116"/>
      <c r="AD719" s="116"/>
      <c r="AE719" s="116"/>
      <c r="AF719" s="116"/>
      <c r="AG719" s="119"/>
      <c r="AH719" s="116"/>
    </row>
    <row r="720" spans="1:34" ht="13.2">
      <c r="A720" s="103"/>
      <c r="B720" s="125"/>
      <c r="C720" s="126"/>
      <c r="D720" s="128"/>
      <c r="E720" s="126"/>
      <c r="F720" s="121"/>
      <c r="G720" s="121"/>
      <c r="H720" s="121"/>
      <c r="I720" s="117"/>
      <c r="J720" s="117"/>
      <c r="K720" s="117"/>
      <c r="L720" s="122"/>
      <c r="M720" s="116"/>
      <c r="N720" s="115"/>
      <c r="O720" s="116"/>
      <c r="P720" s="116"/>
      <c r="Q720" s="116"/>
      <c r="R720" s="117"/>
      <c r="S720" s="117"/>
      <c r="T720" s="117"/>
      <c r="U720" s="116"/>
      <c r="V720" s="138"/>
      <c r="W720" s="130"/>
      <c r="X720" s="130"/>
      <c r="Y720" s="116"/>
      <c r="Z720" s="116"/>
      <c r="AA720" s="116"/>
      <c r="AB720" s="116"/>
      <c r="AC720" s="116"/>
      <c r="AD720" s="116"/>
      <c r="AE720" s="116"/>
      <c r="AF720" s="116"/>
      <c r="AG720" s="119"/>
      <c r="AH720" s="116"/>
    </row>
    <row r="721" spans="1:34" ht="13.2">
      <c r="A721" s="103"/>
      <c r="B721" s="125"/>
      <c r="C721" s="126"/>
      <c r="D721" s="128"/>
      <c r="E721" s="126"/>
      <c r="F721" s="121"/>
      <c r="G721" s="121"/>
      <c r="H721" s="121"/>
      <c r="I721" s="117"/>
      <c r="J721" s="117"/>
      <c r="K721" s="117"/>
      <c r="L721" s="122"/>
      <c r="M721" s="116"/>
      <c r="N721" s="115"/>
      <c r="O721" s="116"/>
      <c r="P721" s="116"/>
      <c r="Q721" s="117"/>
      <c r="R721" s="117"/>
      <c r="S721" s="117"/>
      <c r="T721" s="117"/>
      <c r="U721" s="116"/>
      <c r="V721" s="188"/>
      <c r="W721" s="130"/>
      <c r="X721" s="130"/>
      <c r="Y721" s="116"/>
      <c r="Z721" s="116"/>
      <c r="AA721" s="116"/>
      <c r="AB721" s="116"/>
      <c r="AC721" s="116"/>
      <c r="AD721" s="116"/>
      <c r="AE721" s="116"/>
      <c r="AF721" s="116"/>
      <c r="AG721" s="119"/>
      <c r="AH721" s="116"/>
    </row>
    <row r="722" spans="1:34" ht="13.2">
      <c r="A722" s="103"/>
      <c r="B722" s="125"/>
      <c r="C722" s="126"/>
      <c r="D722" s="128"/>
      <c r="E722" s="126"/>
      <c r="F722" s="121"/>
      <c r="G722" s="121"/>
      <c r="H722" s="121"/>
      <c r="I722" s="117"/>
      <c r="J722" s="117"/>
      <c r="K722" s="117"/>
      <c r="L722" s="122"/>
      <c r="M722" s="116"/>
      <c r="N722" s="115"/>
      <c r="O722" s="116"/>
      <c r="P722" s="116"/>
      <c r="Q722" s="116"/>
      <c r="R722" s="116"/>
      <c r="S722" s="116"/>
      <c r="T722" s="116"/>
      <c r="U722" s="116"/>
      <c r="V722" s="187"/>
      <c r="W722" s="130"/>
      <c r="X722" s="130"/>
      <c r="Y722" s="116"/>
      <c r="Z722" s="116"/>
      <c r="AA722" s="116"/>
      <c r="AB722" s="116"/>
      <c r="AC722" s="116"/>
      <c r="AD722" s="116"/>
      <c r="AE722" s="116"/>
      <c r="AF722" s="116"/>
      <c r="AG722" s="119"/>
      <c r="AH722" s="116"/>
    </row>
    <row r="723" spans="1:34" ht="13.2">
      <c r="A723" s="103"/>
      <c r="B723" s="125"/>
      <c r="C723" s="126"/>
      <c r="D723" s="128"/>
      <c r="E723" s="126"/>
      <c r="F723" s="121"/>
      <c r="G723" s="121"/>
      <c r="H723" s="121"/>
      <c r="I723" s="116"/>
      <c r="J723" s="117"/>
      <c r="K723" s="117"/>
      <c r="L723" s="122"/>
      <c r="M723" s="116"/>
      <c r="N723" s="115"/>
      <c r="O723" s="116"/>
      <c r="P723" s="116"/>
      <c r="Q723" s="116"/>
      <c r="R723" s="116"/>
      <c r="S723" s="116"/>
      <c r="T723" s="116"/>
      <c r="U723" s="116"/>
      <c r="V723" s="142"/>
      <c r="W723" s="130"/>
      <c r="X723" s="130"/>
      <c r="Y723" s="116"/>
      <c r="Z723" s="116"/>
      <c r="AA723" s="116"/>
      <c r="AB723" s="116"/>
      <c r="AC723" s="116"/>
      <c r="AD723" s="116"/>
      <c r="AE723" s="116"/>
      <c r="AF723" s="116"/>
      <c r="AG723" s="119"/>
      <c r="AH723" s="116"/>
    </row>
    <row r="724" spans="1:34" ht="13.2">
      <c r="A724" s="103"/>
      <c r="B724" s="125"/>
      <c r="C724" s="126"/>
      <c r="D724" s="128"/>
      <c r="E724" s="126"/>
      <c r="F724" s="121"/>
      <c r="G724" s="121"/>
      <c r="H724" s="121"/>
      <c r="I724" s="117"/>
      <c r="J724" s="117"/>
      <c r="K724" s="117"/>
      <c r="L724" s="122"/>
      <c r="M724" s="116"/>
      <c r="N724" s="115"/>
      <c r="O724" s="116"/>
      <c r="P724" s="116"/>
      <c r="Q724" s="116"/>
      <c r="R724" s="116"/>
      <c r="S724" s="116"/>
      <c r="T724" s="116"/>
      <c r="U724" s="116"/>
      <c r="V724" s="187"/>
      <c r="W724" s="130"/>
      <c r="X724" s="130"/>
      <c r="Y724" s="116"/>
      <c r="Z724" s="116"/>
      <c r="AA724" s="116"/>
      <c r="AB724" s="116"/>
      <c r="AC724" s="116"/>
      <c r="AD724" s="116"/>
      <c r="AE724" s="116"/>
      <c r="AF724" s="116"/>
      <c r="AG724" s="119"/>
      <c r="AH724" s="116"/>
    </row>
    <row r="725" spans="1:34" ht="13.2">
      <c r="A725" s="103"/>
      <c r="B725" s="125"/>
      <c r="C725" s="126"/>
      <c r="D725" s="128"/>
      <c r="E725" s="126"/>
      <c r="F725" s="121"/>
      <c r="G725" s="121"/>
      <c r="H725" s="121"/>
      <c r="I725" s="117"/>
      <c r="J725" s="117"/>
      <c r="K725" s="117"/>
      <c r="L725" s="122"/>
      <c r="M725" s="116"/>
      <c r="N725" s="115"/>
      <c r="O725" s="116"/>
      <c r="P725" s="116"/>
      <c r="Q725" s="116"/>
      <c r="R725" s="116"/>
      <c r="S725" s="116"/>
      <c r="T725" s="115"/>
      <c r="U725" s="116"/>
      <c r="V725" s="187"/>
      <c r="W725" s="130"/>
      <c r="X725" s="130"/>
      <c r="Y725" s="116"/>
      <c r="Z725" s="116"/>
      <c r="AA725" s="116"/>
      <c r="AB725" s="116"/>
      <c r="AC725" s="116"/>
      <c r="AD725" s="116"/>
      <c r="AE725" s="116"/>
      <c r="AF725" s="116"/>
      <c r="AG725" s="119"/>
      <c r="AH725" s="116"/>
    </row>
    <row r="726" spans="1:34" ht="13.2">
      <c r="A726" s="103"/>
      <c r="B726" s="125"/>
      <c r="C726" s="126"/>
      <c r="D726" s="128"/>
      <c r="E726" s="126"/>
      <c r="F726" s="121"/>
      <c r="G726" s="121"/>
      <c r="H726" s="121"/>
      <c r="I726" s="117"/>
      <c r="J726" s="117"/>
      <c r="K726" s="117"/>
      <c r="L726" s="122"/>
      <c r="M726" s="116"/>
      <c r="N726" s="115"/>
      <c r="O726" s="116"/>
      <c r="P726" s="116"/>
      <c r="Q726" s="116"/>
      <c r="R726" s="116"/>
      <c r="S726" s="116"/>
      <c r="T726" s="116"/>
      <c r="U726" s="116"/>
      <c r="V726" s="139"/>
      <c r="W726" s="130"/>
      <c r="X726" s="130"/>
      <c r="Y726" s="116"/>
      <c r="Z726" s="116"/>
      <c r="AA726" s="116"/>
      <c r="AB726" s="116"/>
      <c r="AC726" s="116"/>
      <c r="AD726" s="116"/>
      <c r="AE726" s="116"/>
      <c r="AF726" s="116"/>
      <c r="AG726" s="119"/>
      <c r="AH726" s="116"/>
    </row>
    <row r="727" spans="1:34" ht="13.2">
      <c r="A727" s="103"/>
      <c r="B727" s="125"/>
      <c r="C727" s="126"/>
      <c r="D727" s="128"/>
      <c r="E727" s="126"/>
      <c r="F727" s="121"/>
      <c r="G727" s="121"/>
      <c r="H727" s="121"/>
      <c r="I727" s="117"/>
      <c r="J727" s="117"/>
      <c r="K727" s="117"/>
      <c r="L727" s="122"/>
      <c r="M727" s="116"/>
      <c r="N727" s="115"/>
      <c r="O727" s="116"/>
      <c r="P727" s="116"/>
      <c r="Q727" s="116"/>
      <c r="R727" s="117"/>
      <c r="S727" s="117"/>
      <c r="T727" s="117"/>
      <c r="U727" s="116"/>
      <c r="V727" s="187"/>
      <c r="W727" s="130"/>
      <c r="X727" s="130"/>
      <c r="Y727" s="116"/>
      <c r="Z727" s="116"/>
      <c r="AA727" s="116"/>
      <c r="AB727" s="116"/>
      <c r="AC727" s="116"/>
      <c r="AD727" s="116"/>
      <c r="AE727" s="116"/>
      <c r="AF727" s="116"/>
      <c r="AG727" s="119"/>
      <c r="AH727" s="116"/>
    </row>
    <row r="728" spans="1:34" ht="13.2">
      <c r="A728" s="103"/>
      <c r="B728" s="125"/>
      <c r="C728" s="126"/>
      <c r="D728" s="128"/>
      <c r="E728" s="126"/>
      <c r="F728" s="121"/>
      <c r="G728" s="121"/>
      <c r="H728" s="121"/>
      <c r="I728" s="117"/>
      <c r="J728" s="117"/>
      <c r="K728" s="117"/>
      <c r="L728" s="122"/>
      <c r="M728" s="116"/>
      <c r="N728" s="115"/>
      <c r="O728" s="116"/>
      <c r="P728" s="116"/>
      <c r="Q728" s="117"/>
      <c r="R728" s="117"/>
      <c r="S728" s="117"/>
      <c r="T728" s="117"/>
      <c r="U728" s="116"/>
      <c r="V728" s="191"/>
      <c r="W728" s="130"/>
      <c r="X728" s="130"/>
      <c r="Y728" s="116"/>
      <c r="Z728" s="116"/>
      <c r="AA728" s="116"/>
      <c r="AB728" s="116"/>
      <c r="AC728" s="116"/>
      <c r="AD728" s="116"/>
      <c r="AE728" s="116"/>
      <c r="AF728" s="116"/>
      <c r="AG728" s="119"/>
      <c r="AH728" s="119"/>
    </row>
    <row r="729" spans="1:34" ht="13.2">
      <c r="A729" s="103"/>
      <c r="B729" s="125"/>
      <c r="C729" s="126"/>
      <c r="D729" s="128"/>
      <c r="E729" s="126"/>
      <c r="F729" s="121"/>
      <c r="G729" s="121"/>
      <c r="H729" s="121"/>
      <c r="I729" s="117"/>
      <c r="J729" s="117"/>
      <c r="K729" s="117"/>
      <c r="L729" s="122"/>
      <c r="M729" s="116"/>
      <c r="N729" s="115"/>
      <c r="O729" s="116"/>
      <c r="P729" s="116"/>
      <c r="Q729" s="117"/>
      <c r="R729" s="117"/>
      <c r="S729" s="117"/>
      <c r="T729" s="117"/>
      <c r="U729" s="116"/>
      <c r="V729" s="193"/>
      <c r="W729" s="130"/>
      <c r="X729" s="130"/>
      <c r="Y729" s="116"/>
      <c r="Z729" s="116"/>
      <c r="AA729" s="116"/>
      <c r="AB729" s="116"/>
      <c r="AC729" s="116"/>
      <c r="AD729" s="116"/>
      <c r="AE729" s="116"/>
      <c r="AF729" s="116"/>
      <c r="AG729" s="119"/>
      <c r="AH729" s="116"/>
    </row>
    <row r="730" spans="1:34" ht="13.2">
      <c r="A730" s="103"/>
      <c r="B730" s="125"/>
      <c r="C730" s="126"/>
      <c r="D730" s="128"/>
      <c r="E730" s="126"/>
      <c r="F730" s="121"/>
      <c r="G730" s="121"/>
      <c r="H730" s="121"/>
      <c r="I730" s="117"/>
      <c r="J730" s="117"/>
      <c r="K730" s="117"/>
      <c r="L730" s="122"/>
      <c r="M730" s="116"/>
      <c r="N730" s="115"/>
      <c r="O730" s="116"/>
      <c r="P730" s="116"/>
      <c r="Q730" s="116"/>
      <c r="R730" s="116"/>
      <c r="S730" s="116"/>
      <c r="T730" s="116"/>
      <c r="U730" s="116"/>
      <c r="V730" s="187"/>
      <c r="W730" s="130"/>
      <c r="X730" s="130"/>
      <c r="Y730" s="116"/>
      <c r="Z730" s="116"/>
      <c r="AA730" s="116"/>
      <c r="AB730" s="116"/>
      <c r="AC730" s="116"/>
      <c r="AD730" s="116"/>
      <c r="AE730" s="116"/>
      <c r="AF730" s="116"/>
      <c r="AG730" s="119"/>
      <c r="AH730" s="116"/>
    </row>
    <row r="731" spans="1:34" ht="13.2">
      <c r="A731" s="103"/>
      <c r="B731" s="125"/>
      <c r="C731" s="126"/>
      <c r="D731" s="128"/>
      <c r="E731" s="126"/>
      <c r="F731" s="121"/>
      <c r="G731" s="121"/>
      <c r="H731" s="121"/>
      <c r="I731" s="116"/>
      <c r="J731" s="117"/>
      <c r="K731" s="117"/>
      <c r="L731" s="122"/>
      <c r="M731" s="116"/>
      <c r="N731" s="115"/>
      <c r="O731" s="116"/>
      <c r="P731" s="116"/>
      <c r="Q731" s="116"/>
      <c r="R731" s="116"/>
      <c r="S731" s="116"/>
      <c r="T731" s="116"/>
      <c r="U731" s="116"/>
      <c r="V731" s="142"/>
      <c r="W731" s="130"/>
      <c r="X731" s="130"/>
      <c r="Y731" s="116"/>
      <c r="Z731" s="116"/>
      <c r="AA731" s="116"/>
      <c r="AB731" s="116"/>
      <c r="AC731" s="116"/>
      <c r="AD731" s="116"/>
      <c r="AE731" s="116"/>
      <c r="AF731" s="116"/>
      <c r="AG731" s="119"/>
      <c r="AH731" s="116"/>
    </row>
    <row r="732" spans="1:34" ht="13.2">
      <c r="A732" s="103"/>
      <c r="B732" s="125"/>
      <c r="C732" s="126"/>
      <c r="D732" s="128"/>
      <c r="E732" s="126"/>
      <c r="F732" s="121"/>
      <c r="G732" s="121"/>
      <c r="H732" s="121"/>
      <c r="I732" s="117"/>
      <c r="J732" s="117"/>
      <c r="K732" s="117"/>
      <c r="L732" s="122"/>
      <c r="M732" s="116"/>
      <c r="N732" s="115"/>
      <c r="O732" s="116"/>
      <c r="P732" s="116"/>
      <c r="Q732" s="116"/>
      <c r="R732" s="117"/>
      <c r="S732" s="117"/>
      <c r="T732" s="117"/>
      <c r="U732" s="116"/>
      <c r="V732" s="138"/>
      <c r="W732" s="130"/>
      <c r="X732" s="130"/>
      <c r="Y732" s="116"/>
      <c r="Z732" s="116"/>
      <c r="AA732" s="116"/>
      <c r="AB732" s="116"/>
      <c r="AC732" s="116"/>
      <c r="AD732" s="116"/>
      <c r="AE732" s="116"/>
      <c r="AF732" s="116"/>
      <c r="AG732" s="119"/>
      <c r="AH732" s="116"/>
    </row>
    <row r="733" spans="1:34" ht="13.2">
      <c r="A733" s="103"/>
      <c r="B733" s="125"/>
      <c r="C733" s="126"/>
      <c r="D733" s="128"/>
      <c r="E733" s="126"/>
      <c r="F733" s="121"/>
      <c r="G733" s="121"/>
      <c r="H733" s="121"/>
      <c r="I733" s="117"/>
      <c r="J733" s="117"/>
      <c r="K733" s="117"/>
      <c r="L733" s="122"/>
      <c r="M733" s="116"/>
      <c r="N733" s="115"/>
      <c r="O733" s="116"/>
      <c r="P733" s="116"/>
      <c r="Q733" s="116"/>
      <c r="R733" s="117"/>
      <c r="S733" s="117"/>
      <c r="T733" s="117"/>
      <c r="U733" s="116"/>
      <c r="V733" s="138"/>
      <c r="W733" s="130"/>
      <c r="X733" s="130"/>
      <c r="Y733" s="116"/>
      <c r="Z733" s="116"/>
      <c r="AA733" s="116"/>
      <c r="AB733" s="116"/>
      <c r="AC733" s="116"/>
      <c r="AD733" s="116"/>
      <c r="AE733" s="116"/>
      <c r="AF733" s="116"/>
      <c r="AG733" s="119"/>
      <c r="AH733" s="119"/>
    </row>
    <row r="734" spans="1:34" ht="13.2">
      <c r="A734" s="103"/>
      <c r="B734" s="125"/>
      <c r="C734" s="126"/>
      <c r="D734" s="128"/>
      <c r="E734" s="126"/>
      <c r="F734" s="121"/>
      <c r="G734" s="121"/>
      <c r="H734" s="121"/>
      <c r="I734" s="117"/>
      <c r="J734" s="117"/>
      <c r="K734" s="117"/>
      <c r="L734" s="122"/>
      <c r="M734" s="116"/>
      <c r="N734" s="115"/>
      <c r="O734" s="116"/>
      <c r="P734" s="116"/>
      <c r="Q734" s="116"/>
      <c r="R734" s="116"/>
      <c r="S734" s="116"/>
      <c r="T734" s="116"/>
      <c r="U734" s="116"/>
      <c r="V734" s="188"/>
      <c r="W734" s="130"/>
      <c r="X734" s="130"/>
      <c r="Y734" s="116"/>
      <c r="Z734" s="116"/>
      <c r="AA734" s="116"/>
      <c r="AB734" s="116"/>
      <c r="AC734" s="116"/>
      <c r="AD734" s="116"/>
      <c r="AE734" s="116"/>
      <c r="AF734" s="116"/>
      <c r="AG734" s="119"/>
      <c r="AH734" s="116"/>
    </row>
    <row r="735" spans="1:34" ht="13.2">
      <c r="A735" s="103"/>
      <c r="B735" s="125"/>
      <c r="C735" s="126"/>
      <c r="D735" s="128"/>
      <c r="E735" s="126"/>
      <c r="F735" s="121"/>
      <c r="G735" s="121"/>
      <c r="H735" s="121"/>
      <c r="I735" s="116"/>
      <c r="J735" s="117"/>
      <c r="K735" s="117"/>
      <c r="L735" s="122"/>
      <c r="M735" s="116"/>
      <c r="N735" s="115"/>
      <c r="O735" s="116"/>
      <c r="P735" s="116"/>
      <c r="Q735" s="116"/>
      <c r="R735" s="116"/>
      <c r="S735" s="116"/>
      <c r="T735" s="116"/>
      <c r="U735" s="116"/>
      <c r="V735" s="192"/>
      <c r="W735" s="130"/>
      <c r="X735" s="130"/>
      <c r="Y735" s="116"/>
      <c r="Z735" s="116"/>
      <c r="AA735" s="116"/>
      <c r="AB735" s="116"/>
      <c r="AC735" s="116"/>
      <c r="AD735" s="116"/>
      <c r="AE735" s="116"/>
      <c r="AF735" s="116"/>
      <c r="AG735" s="119"/>
      <c r="AH735" s="116"/>
    </row>
    <row r="736" spans="1:34" ht="13.2">
      <c r="A736" s="103"/>
      <c r="B736" s="125"/>
      <c r="C736" s="126"/>
      <c r="D736" s="128"/>
      <c r="E736" s="126"/>
      <c r="F736" s="121"/>
      <c r="G736" s="121"/>
      <c r="H736" s="121"/>
      <c r="I736" s="117"/>
      <c r="J736" s="117"/>
      <c r="K736" s="117"/>
      <c r="L736" s="122"/>
      <c r="M736" s="116"/>
      <c r="N736" s="115"/>
      <c r="O736" s="116"/>
      <c r="P736" s="116"/>
      <c r="Q736" s="116"/>
      <c r="R736" s="116"/>
      <c r="S736" s="116"/>
      <c r="T736" s="116"/>
      <c r="U736" s="116"/>
      <c r="V736" s="139"/>
      <c r="W736" s="130"/>
      <c r="X736" s="130"/>
      <c r="Y736" s="116"/>
      <c r="Z736" s="116"/>
      <c r="AA736" s="116"/>
      <c r="AB736" s="116"/>
      <c r="AC736" s="116"/>
      <c r="AD736" s="116"/>
      <c r="AE736" s="116"/>
      <c r="AF736" s="116"/>
      <c r="AG736" s="119"/>
      <c r="AH736" s="116"/>
    </row>
    <row r="737" spans="1:34" ht="13.8" thickBot="1">
      <c r="A737" s="103"/>
      <c r="B737" s="125"/>
      <c r="C737" s="126"/>
      <c r="D737" s="128"/>
      <c r="E737" s="126"/>
      <c r="F737" s="121"/>
      <c r="G737" s="121"/>
      <c r="H737" s="121"/>
      <c r="I737" s="117"/>
      <c r="J737" s="117"/>
      <c r="K737" s="117"/>
      <c r="L737" s="122"/>
      <c r="M737" s="116"/>
      <c r="N737" s="115"/>
      <c r="O737" s="116"/>
      <c r="P737" s="116"/>
      <c r="Q737" s="116"/>
      <c r="R737" s="116"/>
      <c r="S737" s="116"/>
      <c r="T737" s="116"/>
      <c r="U737" s="116"/>
      <c r="V737" s="139"/>
      <c r="W737" s="130"/>
      <c r="X737" s="130"/>
      <c r="Y737" s="116"/>
      <c r="Z737" s="116"/>
      <c r="AA737" s="116"/>
      <c r="AB737" s="116"/>
      <c r="AC737" s="116"/>
      <c r="AD737" s="116"/>
      <c r="AE737" s="116"/>
      <c r="AF737" s="116"/>
      <c r="AG737" s="119"/>
      <c r="AH737" s="116"/>
    </row>
    <row r="738" spans="1:34" ht="13.2">
      <c r="A738" s="103"/>
      <c r="B738" s="125"/>
      <c r="C738" s="126"/>
      <c r="D738" s="128"/>
      <c r="E738" s="126"/>
      <c r="F738" s="121"/>
      <c r="G738" s="121"/>
      <c r="H738" s="121"/>
      <c r="I738" s="117"/>
      <c r="J738" s="117"/>
      <c r="K738" s="117"/>
      <c r="L738" s="122"/>
      <c r="M738" s="116"/>
      <c r="N738" s="115"/>
      <c r="O738" s="116"/>
      <c r="P738" s="116"/>
      <c r="Q738" s="117"/>
      <c r="R738" s="117"/>
      <c r="S738" s="117"/>
      <c r="T738" s="117"/>
      <c r="U738" s="116"/>
      <c r="V738" s="189"/>
      <c r="W738" s="130"/>
      <c r="X738" s="130"/>
      <c r="Y738" s="116"/>
      <c r="Z738" s="116"/>
      <c r="AA738" s="116"/>
      <c r="AB738" s="116"/>
      <c r="AC738" s="116"/>
      <c r="AD738" s="116"/>
      <c r="AE738" s="116"/>
      <c r="AF738" s="116"/>
      <c r="AG738" s="119"/>
      <c r="AH738" s="116"/>
    </row>
    <row r="739" spans="1:34" ht="13.2">
      <c r="A739" s="103"/>
      <c r="B739" s="125"/>
      <c r="C739" s="126"/>
      <c r="D739" s="128"/>
      <c r="E739" s="126"/>
      <c r="F739" s="121"/>
      <c r="G739" s="121"/>
      <c r="H739" s="121"/>
      <c r="I739" s="117"/>
      <c r="J739" s="117"/>
      <c r="K739" s="117"/>
      <c r="L739" s="122"/>
      <c r="M739" s="116"/>
      <c r="N739" s="115"/>
      <c r="O739" s="116"/>
      <c r="P739" s="116"/>
      <c r="Q739" s="117"/>
      <c r="R739" s="117"/>
      <c r="S739" s="117"/>
      <c r="T739" s="117"/>
      <c r="U739" s="116"/>
      <c r="V739" s="139"/>
      <c r="W739" s="130"/>
      <c r="X739" s="130"/>
      <c r="Y739" s="116"/>
      <c r="Z739" s="116"/>
      <c r="AA739" s="116"/>
      <c r="AB739" s="116"/>
      <c r="AC739" s="116"/>
      <c r="AD739" s="116"/>
      <c r="AE739" s="116"/>
      <c r="AF739" s="116"/>
      <c r="AG739" s="119"/>
      <c r="AH739" s="116"/>
    </row>
    <row r="740" spans="1:34" ht="13.2">
      <c r="A740" s="103"/>
      <c r="B740" s="125"/>
      <c r="C740" s="126"/>
      <c r="D740" s="128"/>
      <c r="E740" s="126"/>
      <c r="F740" s="121"/>
      <c r="G740" s="121"/>
      <c r="H740" s="121"/>
      <c r="I740" s="117"/>
      <c r="J740" s="117"/>
      <c r="K740" s="117"/>
      <c r="L740" s="122"/>
      <c r="M740" s="116"/>
      <c r="N740" s="115"/>
      <c r="O740" s="116"/>
      <c r="P740" s="116"/>
      <c r="Q740" s="116"/>
      <c r="R740" s="116"/>
      <c r="S740" s="116"/>
      <c r="T740" s="116"/>
      <c r="U740" s="116"/>
      <c r="V740" s="139"/>
      <c r="W740" s="130"/>
      <c r="X740" s="130"/>
      <c r="Y740" s="116"/>
      <c r="Z740" s="116"/>
      <c r="AA740" s="116"/>
      <c r="AB740" s="116"/>
      <c r="AC740" s="116"/>
      <c r="AD740" s="116"/>
      <c r="AE740" s="116"/>
      <c r="AF740" s="116"/>
      <c r="AG740" s="119"/>
      <c r="AH740" s="116"/>
    </row>
    <row r="741" spans="1:34" ht="13.2">
      <c r="A741" s="103"/>
      <c r="B741" s="125"/>
      <c r="C741" s="126"/>
      <c r="D741" s="128"/>
      <c r="E741" s="126"/>
      <c r="F741" s="121"/>
      <c r="G741" s="121"/>
      <c r="H741" s="121"/>
      <c r="I741" s="117"/>
      <c r="J741" s="117"/>
      <c r="K741" s="117"/>
      <c r="L741" s="122"/>
      <c r="M741" s="116"/>
      <c r="N741" s="115"/>
      <c r="O741" s="116"/>
      <c r="P741" s="116"/>
      <c r="Q741" s="116"/>
      <c r="R741" s="117"/>
      <c r="S741" s="117"/>
      <c r="T741" s="117"/>
      <c r="U741" s="116"/>
      <c r="V741" s="188"/>
      <c r="W741" s="130"/>
      <c r="X741" s="130"/>
      <c r="Y741" s="116"/>
      <c r="Z741" s="116"/>
      <c r="AA741" s="116"/>
      <c r="AB741" s="116"/>
      <c r="AC741" s="116"/>
      <c r="AD741" s="116"/>
      <c r="AE741" s="116"/>
      <c r="AF741" s="116"/>
      <c r="AG741" s="119"/>
      <c r="AH741" s="116"/>
    </row>
    <row r="742" spans="1:34" ht="13.2">
      <c r="A742" s="103"/>
      <c r="B742" s="125"/>
      <c r="C742" s="126"/>
      <c r="D742" s="128"/>
      <c r="E742" s="126"/>
      <c r="F742" s="121"/>
      <c r="G742" s="121"/>
      <c r="H742" s="121"/>
      <c r="I742" s="117"/>
      <c r="J742" s="117"/>
      <c r="K742" s="117"/>
      <c r="L742" s="122"/>
      <c r="M742" s="116"/>
      <c r="N742" s="115"/>
      <c r="O742" s="116"/>
      <c r="P742" s="116"/>
      <c r="Q742" s="116"/>
      <c r="R742" s="116"/>
      <c r="S742" s="116"/>
      <c r="T742" s="116"/>
      <c r="U742" s="116"/>
      <c r="V742" s="188"/>
      <c r="W742" s="130"/>
      <c r="X742" s="130"/>
      <c r="Y742" s="116"/>
      <c r="Z742" s="116"/>
      <c r="AA742" s="116"/>
      <c r="AB742" s="116"/>
      <c r="AC742" s="116"/>
      <c r="AD742" s="116"/>
      <c r="AE742" s="116"/>
      <c r="AF742" s="116"/>
      <c r="AG742" s="119"/>
      <c r="AH742" s="116"/>
    </row>
    <row r="743" spans="1:34" ht="13.2">
      <c r="A743" s="103"/>
      <c r="B743" s="125"/>
      <c r="C743" s="126"/>
      <c r="D743" s="128"/>
      <c r="E743" s="126"/>
      <c r="F743" s="121"/>
      <c r="G743" s="121"/>
      <c r="H743" s="121"/>
      <c r="I743" s="117"/>
      <c r="J743" s="117"/>
      <c r="K743" s="117"/>
      <c r="L743" s="122"/>
      <c r="M743" s="116"/>
      <c r="N743" s="115"/>
      <c r="O743" s="116"/>
      <c r="P743" s="116"/>
      <c r="Q743" s="116"/>
      <c r="R743" s="117"/>
      <c r="S743" s="117"/>
      <c r="T743" s="117"/>
      <c r="U743" s="116"/>
      <c r="V743" s="187"/>
      <c r="W743" s="130"/>
      <c r="X743" s="130"/>
      <c r="Y743" s="116"/>
      <c r="Z743" s="116"/>
      <c r="AA743" s="116"/>
      <c r="AB743" s="116"/>
      <c r="AC743" s="116"/>
      <c r="AD743" s="116"/>
      <c r="AE743" s="116"/>
      <c r="AF743" s="116"/>
      <c r="AG743" s="119"/>
      <c r="AH743" s="116"/>
    </row>
    <row r="744" spans="1:34" ht="13.2">
      <c r="A744" s="103"/>
      <c r="B744" s="125"/>
      <c r="C744" s="126"/>
      <c r="D744" s="128"/>
      <c r="E744" s="126"/>
      <c r="F744" s="121"/>
      <c r="G744" s="121"/>
      <c r="H744" s="121"/>
      <c r="I744" s="117"/>
      <c r="J744" s="117"/>
      <c r="K744" s="117"/>
      <c r="L744" s="122"/>
      <c r="M744" s="116"/>
      <c r="N744" s="115"/>
      <c r="O744" s="116"/>
      <c r="P744" s="116"/>
      <c r="Q744" s="117"/>
      <c r="R744" s="117"/>
      <c r="S744" s="117"/>
      <c r="T744" s="117"/>
      <c r="U744" s="116"/>
      <c r="V744" s="139"/>
      <c r="W744" s="130"/>
      <c r="X744" s="130"/>
      <c r="Y744" s="116"/>
      <c r="Z744" s="116"/>
      <c r="AA744" s="116"/>
      <c r="AB744" s="116"/>
      <c r="AC744" s="116"/>
      <c r="AD744" s="116"/>
      <c r="AE744" s="116"/>
      <c r="AF744" s="116"/>
      <c r="AG744" s="119"/>
      <c r="AH744" s="116"/>
    </row>
    <row r="745" spans="1:34" ht="13.2">
      <c r="A745" s="103"/>
      <c r="B745" s="125"/>
      <c r="C745" s="126"/>
      <c r="D745" s="128"/>
      <c r="E745" s="126"/>
      <c r="F745" s="121"/>
      <c r="G745" s="121"/>
      <c r="H745" s="121"/>
      <c r="I745" s="117"/>
      <c r="J745" s="117"/>
      <c r="K745" s="117"/>
      <c r="L745" s="122"/>
      <c r="M745" s="116"/>
      <c r="N745" s="115"/>
      <c r="O745" s="116"/>
      <c r="P745" s="116"/>
      <c r="Q745" s="116"/>
      <c r="R745" s="116"/>
      <c r="S745" s="116"/>
      <c r="T745" s="116"/>
      <c r="U745" s="116"/>
      <c r="V745" s="139"/>
      <c r="W745" s="130"/>
      <c r="X745" s="130"/>
      <c r="Y745" s="116"/>
      <c r="Z745" s="116"/>
      <c r="AA745" s="116"/>
      <c r="AB745" s="116"/>
      <c r="AC745" s="116"/>
      <c r="AD745" s="116"/>
      <c r="AE745" s="116"/>
      <c r="AF745" s="116"/>
      <c r="AG745" s="119"/>
      <c r="AH745" s="116"/>
    </row>
    <row r="746" spans="1:34" ht="13.8" thickBot="1">
      <c r="A746" s="103"/>
      <c r="B746" s="125"/>
      <c r="C746" s="126"/>
      <c r="D746" s="128"/>
      <c r="E746" s="126"/>
      <c r="F746" s="121"/>
      <c r="G746" s="121"/>
      <c r="H746" s="121"/>
      <c r="I746" s="117"/>
      <c r="J746" s="117"/>
      <c r="K746" s="117"/>
      <c r="L746" s="122"/>
      <c r="M746" s="116"/>
      <c r="N746" s="115"/>
      <c r="O746" s="116"/>
      <c r="P746" s="116"/>
      <c r="Q746" s="117"/>
      <c r="R746" s="117"/>
      <c r="S746" s="117"/>
      <c r="T746" s="117"/>
      <c r="U746" s="116"/>
      <c r="V746" s="138"/>
      <c r="W746" s="130"/>
      <c r="X746" s="130"/>
      <c r="Y746" s="116"/>
      <c r="Z746" s="116"/>
      <c r="AA746" s="116"/>
      <c r="AB746" s="116"/>
      <c r="AC746" s="116"/>
      <c r="AD746" s="116"/>
      <c r="AE746" s="116"/>
      <c r="AF746" s="116"/>
      <c r="AG746" s="119"/>
      <c r="AH746" s="116"/>
    </row>
    <row r="747" spans="1:34" ht="13.2">
      <c r="A747" s="103"/>
      <c r="B747" s="125"/>
      <c r="C747" s="126"/>
      <c r="D747" s="128"/>
      <c r="E747" s="126"/>
      <c r="F747" s="121"/>
      <c r="G747" s="121"/>
      <c r="H747" s="121"/>
      <c r="I747" s="117"/>
      <c r="J747" s="117"/>
      <c r="K747" s="117"/>
      <c r="L747" s="122"/>
      <c r="M747" s="116"/>
      <c r="N747" s="115"/>
      <c r="O747" s="116"/>
      <c r="P747" s="116"/>
      <c r="Q747" s="117"/>
      <c r="R747" s="117"/>
      <c r="S747" s="117"/>
      <c r="T747" s="117"/>
      <c r="U747" s="116"/>
      <c r="V747" s="189"/>
      <c r="W747" s="130"/>
      <c r="X747" s="130"/>
      <c r="Y747" s="116"/>
      <c r="Z747" s="116"/>
      <c r="AA747" s="116"/>
      <c r="AB747" s="116"/>
      <c r="AC747" s="116"/>
      <c r="AD747" s="116"/>
      <c r="AE747" s="116"/>
      <c r="AF747" s="116"/>
      <c r="AG747" s="119"/>
      <c r="AH747" s="116"/>
    </row>
    <row r="748" spans="1:34" ht="13.2">
      <c r="A748" s="103"/>
      <c r="B748" s="125"/>
      <c r="C748" s="126"/>
      <c r="D748" s="128"/>
      <c r="E748" s="126"/>
      <c r="F748" s="121"/>
      <c r="G748" s="121"/>
      <c r="H748" s="121"/>
      <c r="I748" s="117"/>
      <c r="J748" s="117"/>
      <c r="K748" s="117"/>
      <c r="L748" s="122"/>
      <c r="M748" s="116"/>
      <c r="N748" s="115"/>
      <c r="O748" s="116"/>
      <c r="P748" s="116"/>
      <c r="Q748" s="116"/>
      <c r="R748" s="116"/>
      <c r="S748" s="116"/>
      <c r="T748" s="115"/>
      <c r="U748" s="116"/>
      <c r="V748" s="187"/>
      <c r="W748" s="130"/>
      <c r="X748" s="130"/>
      <c r="Y748" s="116"/>
      <c r="Z748" s="116"/>
      <c r="AA748" s="116"/>
      <c r="AB748" s="116"/>
      <c r="AC748" s="116"/>
      <c r="AD748" s="116"/>
      <c r="AE748" s="116"/>
      <c r="AF748" s="116"/>
      <c r="AG748" s="119"/>
      <c r="AH748" s="116"/>
    </row>
    <row r="749" spans="1:34" ht="13.2">
      <c r="A749" s="103"/>
      <c r="B749" s="125"/>
      <c r="C749" s="126"/>
      <c r="D749" s="128"/>
      <c r="E749" s="126"/>
      <c r="F749" s="121"/>
      <c r="G749" s="121"/>
      <c r="H749" s="121"/>
      <c r="I749" s="117"/>
      <c r="J749" s="117"/>
      <c r="K749" s="117"/>
      <c r="L749" s="122"/>
      <c r="M749" s="116"/>
      <c r="N749" s="115"/>
      <c r="O749" s="116"/>
      <c r="P749" s="116"/>
      <c r="Q749" s="116"/>
      <c r="R749" s="116"/>
      <c r="S749" s="116"/>
      <c r="T749" s="115"/>
      <c r="U749" s="116"/>
      <c r="V749" s="138"/>
      <c r="W749" s="130"/>
      <c r="X749" s="130"/>
      <c r="Y749" s="116"/>
      <c r="Z749" s="116"/>
      <c r="AA749" s="116"/>
      <c r="AB749" s="116"/>
      <c r="AC749" s="116"/>
      <c r="AD749" s="116"/>
      <c r="AE749" s="116"/>
      <c r="AF749" s="116"/>
      <c r="AG749" s="119"/>
      <c r="AH749" s="116"/>
    </row>
    <row r="750" spans="1:34" ht="13.2">
      <c r="A750" s="103"/>
      <c r="B750" s="125"/>
      <c r="C750" s="126"/>
      <c r="D750" s="128"/>
      <c r="E750" s="126"/>
      <c r="F750" s="121"/>
      <c r="G750" s="121"/>
      <c r="H750" s="121"/>
      <c r="I750" s="117"/>
      <c r="J750" s="117"/>
      <c r="K750" s="117"/>
      <c r="L750" s="122"/>
      <c r="M750" s="116"/>
      <c r="N750" s="115"/>
      <c r="O750" s="116"/>
      <c r="P750" s="116"/>
      <c r="Q750" s="116"/>
      <c r="R750" s="116"/>
      <c r="S750" s="116"/>
      <c r="T750" s="116"/>
      <c r="U750" s="116"/>
      <c r="V750" s="138"/>
      <c r="W750" s="130"/>
      <c r="X750" s="130"/>
      <c r="Y750" s="116"/>
      <c r="Z750" s="116"/>
      <c r="AA750" s="116"/>
      <c r="AB750" s="116"/>
      <c r="AC750" s="116"/>
      <c r="AD750" s="116"/>
      <c r="AE750" s="116"/>
      <c r="AF750" s="116"/>
      <c r="AG750" s="119"/>
      <c r="AH750" s="116"/>
    </row>
    <row r="751" spans="1:34" ht="13.2">
      <c r="A751" s="103"/>
      <c r="B751" s="125"/>
      <c r="C751" s="126"/>
      <c r="D751" s="128"/>
      <c r="E751" s="126"/>
      <c r="F751" s="121"/>
      <c r="G751" s="121"/>
      <c r="H751" s="121"/>
      <c r="I751" s="117"/>
      <c r="J751" s="117"/>
      <c r="K751" s="117"/>
      <c r="L751" s="122"/>
      <c r="M751" s="116"/>
      <c r="N751" s="115"/>
      <c r="O751" s="116"/>
      <c r="P751" s="116"/>
      <c r="Q751" s="116"/>
      <c r="R751" s="116"/>
      <c r="S751" s="116"/>
      <c r="T751" s="116"/>
      <c r="U751" s="116"/>
      <c r="V751" s="139"/>
      <c r="W751" s="130"/>
      <c r="X751" s="130"/>
      <c r="Y751" s="116"/>
      <c r="Z751" s="116"/>
      <c r="AA751" s="116"/>
      <c r="AB751" s="116"/>
      <c r="AC751" s="116"/>
      <c r="AD751" s="116"/>
      <c r="AE751" s="116"/>
      <c r="AF751" s="116"/>
      <c r="AG751" s="119"/>
      <c r="AH751" s="116"/>
    </row>
    <row r="752" spans="1:34" ht="13.2">
      <c r="A752" s="103"/>
      <c r="B752" s="125"/>
      <c r="C752" s="126"/>
      <c r="D752" s="128"/>
      <c r="E752" s="126"/>
      <c r="F752" s="121"/>
      <c r="G752" s="121"/>
      <c r="H752" s="121"/>
      <c r="I752" s="116"/>
      <c r="J752" s="117"/>
      <c r="K752" s="117"/>
      <c r="L752" s="122"/>
      <c r="M752" s="116"/>
      <c r="N752" s="115"/>
      <c r="O752" s="116"/>
      <c r="P752" s="116"/>
      <c r="Q752" s="116"/>
      <c r="R752" s="116"/>
      <c r="S752" s="116"/>
      <c r="T752" s="116"/>
      <c r="U752" s="116"/>
      <c r="V752" s="192"/>
      <c r="W752" s="130"/>
      <c r="X752" s="130"/>
      <c r="Y752" s="116"/>
      <c r="Z752" s="116"/>
      <c r="AA752" s="116"/>
      <c r="AB752" s="116"/>
      <c r="AC752" s="116"/>
      <c r="AD752" s="116"/>
      <c r="AE752" s="116"/>
      <c r="AF752" s="116"/>
      <c r="AG752" s="119"/>
      <c r="AH752" s="116"/>
    </row>
    <row r="753" spans="1:34" ht="13.2">
      <c r="A753" s="103"/>
      <c r="B753" s="125"/>
      <c r="C753" s="126"/>
      <c r="D753" s="128"/>
      <c r="E753" s="126"/>
      <c r="F753" s="121"/>
      <c r="G753" s="121"/>
      <c r="H753" s="121"/>
      <c r="I753" s="117"/>
      <c r="J753" s="117"/>
      <c r="K753" s="117"/>
      <c r="L753" s="122"/>
      <c r="M753" s="116"/>
      <c r="N753" s="115"/>
      <c r="O753" s="116"/>
      <c r="P753" s="116"/>
      <c r="Q753" s="116"/>
      <c r="R753" s="117"/>
      <c r="S753" s="117"/>
      <c r="T753" s="117"/>
      <c r="U753" s="116"/>
      <c r="V753" s="187"/>
      <c r="W753" s="130"/>
      <c r="X753" s="130"/>
      <c r="Y753" s="116"/>
      <c r="Z753" s="116"/>
      <c r="AA753" s="116"/>
      <c r="AB753" s="116"/>
      <c r="AC753" s="116"/>
      <c r="AD753" s="116"/>
      <c r="AE753" s="116"/>
      <c r="AF753" s="116"/>
      <c r="AG753" s="119"/>
      <c r="AH753" s="116"/>
    </row>
    <row r="754" spans="1:34" ht="13.2">
      <c r="A754" s="103"/>
      <c r="B754" s="125"/>
      <c r="C754" s="126"/>
      <c r="D754" s="128"/>
      <c r="E754" s="126"/>
      <c r="F754" s="121"/>
      <c r="G754" s="121"/>
      <c r="H754" s="121"/>
      <c r="I754" s="117"/>
      <c r="J754" s="117"/>
      <c r="K754" s="117"/>
      <c r="L754" s="122"/>
      <c r="M754" s="116"/>
      <c r="N754" s="115"/>
      <c r="O754" s="116"/>
      <c r="P754" s="116"/>
      <c r="Q754" s="116"/>
      <c r="R754" s="116"/>
      <c r="S754" s="116"/>
      <c r="T754" s="115"/>
      <c r="U754" s="116"/>
      <c r="V754" s="138"/>
      <c r="W754" s="130"/>
      <c r="X754" s="130"/>
      <c r="Y754" s="116"/>
      <c r="Z754" s="116"/>
      <c r="AA754" s="116"/>
      <c r="AB754" s="116"/>
      <c r="AC754" s="116"/>
      <c r="AD754" s="116"/>
      <c r="AE754" s="116"/>
      <c r="AF754" s="116"/>
      <c r="AG754" s="119"/>
      <c r="AH754" s="116"/>
    </row>
    <row r="755" spans="1:34" ht="13.2">
      <c r="A755" s="103"/>
      <c r="B755" s="125"/>
      <c r="C755" s="126"/>
      <c r="D755" s="128"/>
      <c r="E755" s="126"/>
      <c r="F755" s="121"/>
      <c r="G755" s="121"/>
      <c r="H755" s="121"/>
      <c r="I755" s="117"/>
      <c r="J755" s="117"/>
      <c r="K755" s="117"/>
      <c r="L755" s="122"/>
      <c r="M755" s="116"/>
      <c r="N755" s="115"/>
      <c r="O755" s="116"/>
      <c r="P755" s="116"/>
      <c r="Q755" s="116"/>
      <c r="R755" s="117"/>
      <c r="S755" s="117"/>
      <c r="T755" s="117"/>
      <c r="U755" s="116"/>
      <c r="V755" s="139"/>
      <c r="W755" s="130"/>
      <c r="X755" s="130"/>
      <c r="Y755" s="116"/>
      <c r="Z755" s="116"/>
      <c r="AA755" s="116"/>
      <c r="AB755" s="116"/>
      <c r="AC755" s="116"/>
      <c r="AD755" s="116"/>
      <c r="AE755" s="116"/>
      <c r="AF755" s="116"/>
      <c r="AG755" s="119"/>
      <c r="AH755" s="116"/>
    </row>
    <row r="756" spans="1:34" ht="13.8" thickBot="1">
      <c r="A756" s="103"/>
      <c r="B756" s="125"/>
      <c r="C756" s="126"/>
      <c r="D756" s="128"/>
      <c r="E756" s="126"/>
      <c r="F756" s="121"/>
      <c r="G756" s="121"/>
      <c r="H756" s="121"/>
      <c r="I756" s="117"/>
      <c r="J756" s="117"/>
      <c r="K756" s="117"/>
      <c r="L756" s="122"/>
      <c r="M756" s="116"/>
      <c r="N756" s="115"/>
      <c r="O756" s="116"/>
      <c r="P756" s="116"/>
      <c r="Q756" s="116"/>
      <c r="R756" s="116"/>
      <c r="S756" s="116"/>
      <c r="T756" s="116"/>
      <c r="U756" s="116"/>
      <c r="V756" s="138"/>
      <c r="W756" s="130"/>
      <c r="X756" s="130"/>
      <c r="Y756" s="116"/>
      <c r="Z756" s="116"/>
      <c r="AA756" s="116"/>
      <c r="AB756" s="116"/>
      <c r="AC756" s="116"/>
      <c r="AD756" s="116"/>
      <c r="AE756" s="116"/>
      <c r="AF756" s="116"/>
      <c r="AG756" s="119"/>
      <c r="AH756" s="116"/>
    </row>
    <row r="757" spans="1:34" ht="13.2">
      <c r="A757" s="103"/>
      <c r="B757" s="125"/>
      <c r="C757" s="126"/>
      <c r="D757" s="128"/>
      <c r="E757" s="126"/>
      <c r="F757" s="121"/>
      <c r="G757" s="121"/>
      <c r="H757" s="121"/>
      <c r="I757" s="117"/>
      <c r="J757" s="117"/>
      <c r="K757" s="117"/>
      <c r="L757" s="122"/>
      <c r="M757" s="116"/>
      <c r="N757" s="115"/>
      <c r="O757" s="116"/>
      <c r="P757" s="116"/>
      <c r="Q757" s="116"/>
      <c r="R757" s="116"/>
      <c r="S757" s="116"/>
      <c r="T757" s="116"/>
      <c r="U757" s="116"/>
      <c r="V757" s="189"/>
      <c r="W757" s="130"/>
      <c r="X757" s="130"/>
      <c r="Y757" s="116"/>
      <c r="Z757" s="116"/>
      <c r="AA757" s="116"/>
      <c r="AB757" s="116"/>
      <c r="AC757" s="116"/>
      <c r="AD757" s="116"/>
      <c r="AE757" s="116"/>
      <c r="AF757" s="116"/>
      <c r="AG757" s="119"/>
      <c r="AH757" s="116"/>
    </row>
    <row r="758" spans="1:34" ht="13.2">
      <c r="A758" s="103"/>
      <c r="B758" s="125"/>
      <c r="C758" s="126"/>
      <c r="D758" s="128"/>
      <c r="E758" s="126"/>
      <c r="F758" s="121"/>
      <c r="G758" s="121"/>
      <c r="H758" s="121"/>
      <c r="I758" s="117"/>
      <c r="J758" s="117"/>
      <c r="K758" s="117"/>
      <c r="L758" s="122"/>
      <c r="M758" s="116"/>
      <c r="N758" s="115"/>
      <c r="O758" s="116"/>
      <c r="P758" s="116"/>
      <c r="Q758" s="116"/>
      <c r="R758" s="117"/>
      <c r="S758" s="117"/>
      <c r="T758" s="117"/>
      <c r="U758" s="116"/>
      <c r="V758" s="138"/>
      <c r="W758" s="130"/>
      <c r="X758" s="130"/>
      <c r="Y758" s="116"/>
      <c r="Z758" s="116"/>
      <c r="AA758" s="116"/>
      <c r="AB758" s="116"/>
      <c r="AC758" s="116"/>
      <c r="AD758" s="116"/>
      <c r="AE758" s="116"/>
      <c r="AF758" s="116"/>
      <c r="AG758" s="119"/>
      <c r="AH758" s="116"/>
    </row>
    <row r="759" spans="1:34" ht="13.2">
      <c r="A759" s="103"/>
      <c r="B759" s="125"/>
      <c r="C759" s="126"/>
      <c r="D759" s="128"/>
      <c r="E759" s="126"/>
      <c r="F759" s="121"/>
      <c r="G759" s="121"/>
      <c r="H759" s="121"/>
      <c r="I759" s="117"/>
      <c r="J759" s="117"/>
      <c r="K759" s="117"/>
      <c r="L759" s="122"/>
      <c r="M759" s="116"/>
      <c r="N759" s="115"/>
      <c r="O759" s="116"/>
      <c r="P759" s="116"/>
      <c r="Q759" s="116"/>
      <c r="R759" s="116"/>
      <c r="S759" s="116"/>
      <c r="T759" s="116"/>
      <c r="U759" s="116"/>
      <c r="V759" s="139"/>
      <c r="W759" s="130"/>
      <c r="X759" s="130"/>
      <c r="Y759" s="116"/>
      <c r="Z759" s="116"/>
      <c r="AA759" s="116"/>
      <c r="AB759" s="116"/>
      <c r="AC759" s="116"/>
      <c r="AD759" s="116"/>
      <c r="AE759" s="116"/>
      <c r="AF759" s="116"/>
      <c r="AG759" s="119"/>
      <c r="AH759" s="116"/>
    </row>
    <row r="760" spans="1:34" ht="13.2">
      <c r="A760" s="103"/>
      <c r="B760" s="125"/>
      <c r="C760" s="126"/>
      <c r="D760" s="128"/>
      <c r="E760" s="126"/>
      <c r="F760" s="121"/>
      <c r="G760" s="121"/>
      <c r="H760" s="121"/>
      <c r="I760" s="117"/>
      <c r="J760" s="117"/>
      <c r="K760" s="117"/>
      <c r="L760" s="122"/>
      <c r="M760" s="116"/>
      <c r="N760" s="115"/>
      <c r="O760" s="116"/>
      <c r="P760" s="116"/>
      <c r="Q760" s="116"/>
      <c r="R760" s="116"/>
      <c r="S760" s="116"/>
      <c r="T760" s="116"/>
      <c r="U760" s="116"/>
      <c r="V760" s="188"/>
      <c r="W760" s="130"/>
      <c r="X760" s="130"/>
      <c r="Y760" s="116"/>
      <c r="Z760" s="116"/>
      <c r="AA760" s="116"/>
      <c r="AB760" s="116"/>
      <c r="AC760" s="116"/>
      <c r="AD760" s="116"/>
      <c r="AE760" s="116"/>
      <c r="AF760" s="116"/>
      <c r="AG760" s="119"/>
      <c r="AH760" s="116"/>
    </row>
    <row r="761" spans="1:34" ht="13.2">
      <c r="A761" s="103"/>
      <c r="B761" s="125"/>
      <c r="C761" s="126"/>
      <c r="D761" s="128"/>
      <c r="E761" s="126"/>
      <c r="F761" s="121"/>
      <c r="G761" s="121"/>
      <c r="H761" s="121"/>
      <c r="I761" s="117"/>
      <c r="J761" s="117"/>
      <c r="K761" s="117"/>
      <c r="L761" s="122"/>
      <c r="M761" s="116"/>
      <c r="N761" s="115"/>
      <c r="O761" s="116"/>
      <c r="P761" s="116"/>
      <c r="Q761" s="117"/>
      <c r="R761" s="117"/>
      <c r="S761" s="117"/>
      <c r="T761" s="117"/>
      <c r="U761" s="116"/>
      <c r="V761" s="188"/>
      <c r="W761" s="130"/>
      <c r="X761" s="130"/>
      <c r="Y761" s="116"/>
      <c r="Z761" s="116"/>
      <c r="AA761" s="116"/>
      <c r="AB761" s="116"/>
      <c r="AC761" s="116"/>
      <c r="AD761" s="116"/>
      <c r="AE761" s="116"/>
      <c r="AF761" s="116"/>
      <c r="AG761" s="119"/>
      <c r="AH761" s="116"/>
    </row>
    <row r="762" spans="1:34" ht="13.2">
      <c r="A762" s="103"/>
      <c r="B762" s="125"/>
      <c r="C762" s="126"/>
      <c r="D762" s="128"/>
      <c r="E762" s="126"/>
      <c r="F762" s="121"/>
      <c r="G762" s="121"/>
      <c r="H762" s="121"/>
      <c r="I762" s="117"/>
      <c r="J762" s="117"/>
      <c r="K762" s="117"/>
      <c r="L762" s="122"/>
      <c r="M762" s="116"/>
      <c r="N762" s="115"/>
      <c r="O762" s="116"/>
      <c r="P762" s="116"/>
      <c r="Q762" s="116"/>
      <c r="R762" s="117"/>
      <c r="S762" s="117"/>
      <c r="T762" s="117"/>
      <c r="U762" s="116"/>
      <c r="V762" s="192"/>
      <c r="W762" s="130"/>
      <c r="X762" s="130"/>
      <c r="Y762" s="116"/>
      <c r="Z762" s="116"/>
      <c r="AA762" s="116"/>
      <c r="AB762" s="116"/>
      <c r="AC762" s="116"/>
      <c r="AD762" s="116"/>
      <c r="AE762" s="116"/>
      <c r="AF762" s="116"/>
      <c r="AG762" s="119"/>
      <c r="AH762" s="119"/>
    </row>
    <row r="763" spans="1:34" ht="13.2">
      <c r="A763" s="103"/>
      <c r="B763" s="125"/>
      <c r="C763" s="126"/>
      <c r="D763" s="128"/>
      <c r="E763" s="126"/>
      <c r="F763" s="121"/>
      <c r="G763" s="121"/>
      <c r="H763" s="121"/>
      <c r="I763" s="117"/>
      <c r="J763" s="117"/>
      <c r="K763" s="117"/>
      <c r="L763" s="122"/>
      <c r="M763" s="116"/>
      <c r="N763" s="115"/>
      <c r="O763" s="116"/>
      <c r="P763" s="116"/>
      <c r="Q763" s="117"/>
      <c r="R763" s="117"/>
      <c r="S763" s="117"/>
      <c r="T763" s="117"/>
      <c r="U763" s="116"/>
      <c r="V763" s="187"/>
      <c r="W763" s="130"/>
      <c r="X763" s="130"/>
      <c r="Y763" s="116"/>
      <c r="Z763" s="116"/>
      <c r="AA763" s="116"/>
      <c r="AB763" s="116"/>
      <c r="AC763" s="116"/>
      <c r="AD763" s="116"/>
      <c r="AE763" s="116"/>
      <c r="AF763" s="116"/>
      <c r="AG763" s="119"/>
      <c r="AH763" s="116"/>
    </row>
    <row r="764" spans="1:34" ht="13.2">
      <c r="A764" s="103"/>
      <c r="B764" s="125"/>
      <c r="C764" s="126"/>
      <c r="D764" s="128"/>
      <c r="E764" s="126"/>
      <c r="F764" s="121"/>
      <c r="G764" s="121"/>
      <c r="H764" s="121"/>
      <c r="I764" s="117"/>
      <c r="J764" s="117"/>
      <c r="K764" s="117"/>
      <c r="L764" s="122"/>
      <c r="M764" s="116"/>
      <c r="N764" s="115"/>
      <c r="O764" s="116"/>
      <c r="P764" s="116"/>
      <c r="Q764" s="116"/>
      <c r="R764" s="116"/>
      <c r="S764" s="116"/>
      <c r="T764" s="116"/>
      <c r="U764" s="116"/>
      <c r="V764" s="188"/>
      <c r="W764" s="130"/>
      <c r="X764" s="130"/>
      <c r="Y764" s="116"/>
      <c r="Z764" s="116"/>
      <c r="AA764" s="116"/>
      <c r="AB764" s="116"/>
      <c r="AC764" s="116"/>
      <c r="AD764" s="116"/>
      <c r="AE764" s="116"/>
      <c r="AF764" s="116"/>
      <c r="AG764" s="119"/>
      <c r="AH764" s="116"/>
    </row>
    <row r="765" spans="1:34" ht="13.2">
      <c r="A765" s="103"/>
      <c r="B765" s="125"/>
      <c r="C765" s="126"/>
      <c r="D765" s="128"/>
      <c r="E765" s="126"/>
      <c r="F765" s="121"/>
      <c r="G765" s="121"/>
      <c r="H765" s="121"/>
      <c r="I765" s="117"/>
      <c r="J765" s="117"/>
      <c r="K765" s="117"/>
      <c r="L765" s="122"/>
      <c r="M765" s="116"/>
      <c r="N765" s="115"/>
      <c r="O765" s="116"/>
      <c r="P765" s="116"/>
      <c r="Q765" s="116"/>
      <c r="R765" s="117"/>
      <c r="S765" s="117"/>
      <c r="T765" s="117"/>
      <c r="U765" s="116"/>
      <c r="V765" s="188"/>
      <c r="W765" s="130"/>
      <c r="X765" s="130"/>
      <c r="Y765" s="116"/>
      <c r="Z765" s="116"/>
      <c r="AA765" s="116"/>
      <c r="AB765" s="116"/>
      <c r="AC765" s="116"/>
      <c r="AD765" s="116"/>
      <c r="AE765" s="116"/>
      <c r="AF765" s="116"/>
      <c r="AG765" s="119"/>
      <c r="AH765" s="116"/>
    </row>
    <row r="766" spans="1:34" ht="13.2">
      <c r="A766" s="103"/>
      <c r="B766" s="125"/>
      <c r="C766" s="126"/>
      <c r="D766" s="128"/>
      <c r="E766" s="126"/>
      <c r="F766" s="121"/>
      <c r="G766" s="121"/>
      <c r="H766" s="121"/>
      <c r="I766" s="117"/>
      <c r="J766" s="117"/>
      <c r="K766" s="117"/>
      <c r="L766" s="122"/>
      <c r="M766" s="116"/>
      <c r="N766" s="115"/>
      <c r="O766" s="116"/>
      <c r="P766" s="116"/>
      <c r="Q766" s="116"/>
      <c r="R766" s="116"/>
      <c r="S766" s="116"/>
      <c r="T766" s="115"/>
      <c r="U766" s="116"/>
      <c r="V766" s="138"/>
      <c r="W766" s="130"/>
      <c r="X766" s="130"/>
      <c r="Y766" s="116"/>
      <c r="Z766" s="116"/>
      <c r="AA766" s="116"/>
      <c r="AB766" s="116"/>
      <c r="AC766" s="116"/>
      <c r="AD766" s="116"/>
      <c r="AE766" s="116"/>
      <c r="AF766" s="116"/>
      <c r="AG766" s="119"/>
      <c r="AH766" s="116"/>
    </row>
    <row r="767" spans="1:34" ht="13.2">
      <c r="A767" s="103"/>
      <c r="B767" s="125"/>
      <c r="C767" s="126"/>
      <c r="D767" s="128"/>
      <c r="E767" s="126"/>
      <c r="F767" s="121"/>
      <c r="G767" s="121"/>
      <c r="H767" s="121"/>
      <c r="I767" s="117"/>
      <c r="J767" s="117"/>
      <c r="K767" s="117"/>
      <c r="L767" s="122"/>
      <c r="M767" s="116"/>
      <c r="N767" s="115"/>
      <c r="O767" s="116"/>
      <c r="P767" s="116"/>
      <c r="Q767" s="116"/>
      <c r="R767" s="117"/>
      <c r="S767" s="117"/>
      <c r="T767" s="117"/>
      <c r="U767" s="116"/>
      <c r="V767" s="187"/>
      <c r="W767" s="130"/>
      <c r="X767" s="130"/>
      <c r="Y767" s="116"/>
      <c r="Z767" s="116"/>
      <c r="AA767" s="116"/>
      <c r="AB767" s="116"/>
      <c r="AC767" s="116"/>
      <c r="AD767" s="116"/>
      <c r="AE767" s="116"/>
      <c r="AF767" s="116"/>
      <c r="AG767" s="119"/>
      <c r="AH767" s="116"/>
    </row>
    <row r="768" spans="1:34" ht="13.2">
      <c r="A768" s="103"/>
      <c r="B768" s="125"/>
      <c r="C768" s="126"/>
      <c r="D768" s="128"/>
      <c r="E768" s="126"/>
      <c r="F768" s="121"/>
      <c r="G768" s="121"/>
      <c r="H768" s="121"/>
      <c r="I768" s="117"/>
      <c r="J768" s="117"/>
      <c r="K768" s="117"/>
      <c r="L768" s="122"/>
      <c r="M768" s="116"/>
      <c r="N768" s="115"/>
      <c r="O768" s="116"/>
      <c r="P768" s="116"/>
      <c r="Q768" s="116"/>
      <c r="R768" s="117"/>
      <c r="S768" s="117"/>
      <c r="T768" s="117"/>
      <c r="U768" s="116"/>
      <c r="V768" s="142"/>
      <c r="W768" s="130"/>
      <c r="X768" s="130"/>
      <c r="Y768" s="116"/>
      <c r="Z768" s="116"/>
      <c r="AA768" s="116"/>
      <c r="AB768" s="116"/>
      <c r="AC768" s="116"/>
      <c r="AD768" s="116"/>
      <c r="AE768" s="116"/>
      <c r="AF768" s="116"/>
      <c r="AG768" s="119"/>
      <c r="AH768" s="119"/>
    </row>
    <row r="769" spans="1:34" ht="13.2">
      <c r="A769" s="103"/>
      <c r="B769" s="125"/>
      <c r="C769" s="126"/>
      <c r="D769" s="128"/>
      <c r="E769" s="126"/>
      <c r="F769" s="121"/>
      <c r="G769" s="121"/>
      <c r="H769" s="121"/>
      <c r="I769" s="117"/>
      <c r="J769" s="117"/>
      <c r="K769" s="117"/>
      <c r="L769" s="122"/>
      <c r="M769" s="116"/>
      <c r="N769" s="115"/>
      <c r="O769" s="116"/>
      <c r="P769" s="116"/>
      <c r="Q769" s="116"/>
      <c r="R769" s="117"/>
      <c r="S769" s="117"/>
      <c r="T769" s="117"/>
      <c r="U769" s="116"/>
      <c r="V769" s="187"/>
      <c r="W769" s="130"/>
      <c r="X769" s="130"/>
      <c r="Y769" s="116"/>
      <c r="Z769" s="116"/>
      <c r="AA769" s="116"/>
      <c r="AB769" s="116"/>
      <c r="AC769" s="116"/>
      <c r="AD769" s="116"/>
      <c r="AE769" s="116"/>
      <c r="AF769" s="116"/>
      <c r="AG769" s="119"/>
      <c r="AH769" s="116"/>
    </row>
    <row r="770" spans="1:34" ht="13.2">
      <c r="A770" s="103"/>
      <c r="B770" s="125"/>
      <c r="C770" s="126"/>
      <c r="D770" s="128"/>
      <c r="E770" s="126"/>
      <c r="F770" s="121"/>
      <c r="G770" s="121"/>
      <c r="H770" s="121"/>
      <c r="I770" s="117"/>
      <c r="J770" s="117"/>
      <c r="K770" s="117"/>
      <c r="L770" s="122"/>
      <c r="M770" s="116"/>
      <c r="N770" s="115"/>
      <c r="O770" s="116"/>
      <c r="P770" s="116"/>
      <c r="Q770" s="117"/>
      <c r="R770" s="117"/>
      <c r="S770" s="117"/>
      <c r="T770" s="117"/>
      <c r="U770" s="116"/>
      <c r="V770" s="188"/>
      <c r="W770" s="130"/>
      <c r="X770" s="130"/>
      <c r="Y770" s="116"/>
      <c r="Z770" s="116"/>
      <c r="AA770" s="116"/>
      <c r="AB770" s="116"/>
      <c r="AC770" s="116"/>
      <c r="AD770" s="116"/>
      <c r="AE770" s="116"/>
      <c r="AF770" s="116"/>
      <c r="AG770" s="119"/>
      <c r="AH770" s="116"/>
    </row>
    <row r="771" spans="1:34" ht="13.2">
      <c r="A771" s="103"/>
      <c r="B771" s="125"/>
      <c r="C771" s="126"/>
      <c r="D771" s="128"/>
      <c r="E771" s="126"/>
      <c r="F771" s="121"/>
      <c r="G771" s="121"/>
      <c r="H771" s="121"/>
      <c r="I771" s="117"/>
      <c r="J771" s="117"/>
      <c r="K771" s="117"/>
      <c r="L771" s="122"/>
      <c r="M771" s="116"/>
      <c r="N771" s="115"/>
      <c r="O771" s="116"/>
      <c r="P771" s="116"/>
      <c r="Q771" s="116"/>
      <c r="R771" s="117"/>
      <c r="S771" s="117"/>
      <c r="T771" s="117"/>
      <c r="U771" s="116"/>
      <c r="V771" s="138"/>
      <c r="W771" s="130"/>
      <c r="X771" s="130"/>
      <c r="Y771" s="116"/>
      <c r="Z771" s="116"/>
      <c r="AA771" s="116"/>
      <c r="AB771" s="116"/>
      <c r="AC771" s="116"/>
      <c r="AD771" s="116"/>
      <c r="AE771" s="116"/>
      <c r="AF771" s="116"/>
      <c r="AG771" s="119"/>
      <c r="AH771" s="116"/>
    </row>
    <row r="772" spans="1:34" ht="13.2">
      <c r="A772" s="103"/>
      <c r="B772" s="125"/>
      <c r="C772" s="126"/>
      <c r="D772" s="128"/>
      <c r="E772" s="126"/>
      <c r="F772" s="121"/>
      <c r="G772" s="121"/>
      <c r="H772" s="121"/>
      <c r="I772" s="117"/>
      <c r="J772" s="117"/>
      <c r="K772" s="117"/>
      <c r="L772" s="122"/>
      <c r="M772" s="116"/>
      <c r="N772" s="115"/>
      <c r="O772" s="116"/>
      <c r="P772" s="116"/>
      <c r="Q772" s="117"/>
      <c r="R772" s="117"/>
      <c r="S772" s="117"/>
      <c r="T772" s="117"/>
      <c r="U772" s="116"/>
      <c r="V772" s="139"/>
      <c r="W772" s="130"/>
      <c r="X772" s="130"/>
      <c r="Y772" s="116"/>
      <c r="Z772" s="116"/>
      <c r="AA772" s="116"/>
      <c r="AB772" s="116"/>
      <c r="AC772" s="116"/>
      <c r="AD772" s="116"/>
      <c r="AE772" s="116"/>
      <c r="AF772" s="116"/>
      <c r="AG772" s="119"/>
      <c r="AH772" s="116"/>
    </row>
    <row r="773" spans="1:34" ht="13.2">
      <c r="A773" s="103"/>
      <c r="B773" s="125"/>
      <c r="C773" s="126"/>
      <c r="D773" s="128"/>
      <c r="E773" s="126"/>
      <c r="F773" s="121"/>
      <c r="G773" s="121"/>
      <c r="H773" s="121"/>
      <c r="I773" s="116"/>
      <c r="J773" s="117"/>
      <c r="K773" s="117"/>
      <c r="L773" s="122"/>
      <c r="M773" s="116"/>
      <c r="N773" s="115"/>
      <c r="O773" s="116"/>
      <c r="P773" s="116"/>
      <c r="Q773" s="116"/>
      <c r="R773" s="116"/>
      <c r="S773" s="116"/>
      <c r="T773" s="116"/>
      <c r="U773" s="116"/>
      <c r="V773" s="192"/>
      <c r="W773" s="130"/>
      <c r="X773" s="130"/>
      <c r="Y773" s="116"/>
      <c r="Z773" s="116"/>
      <c r="AA773" s="116"/>
      <c r="AB773" s="116"/>
      <c r="AC773" s="116"/>
      <c r="AD773" s="116"/>
      <c r="AE773" s="116"/>
      <c r="AF773" s="116"/>
      <c r="AG773" s="119"/>
      <c r="AH773" s="116"/>
    </row>
    <row r="774" spans="1:34" ht="13.2">
      <c r="A774" s="103"/>
      <c r="B774" s="125"/>
      <c r="C774" s="126"/>
      <c r="D774" s="128"/>
      <c r="E774" s="126"/>
      <c r="F774" s="121"/>
      <c r="G774" s="121"/>
      <c r="H774" s="121"/>
      <c r="I774" s="117"/>
      <c r="J774" s="117"/>
      <c r="K774" s="117"/>
      <c r="L774" s="122"/>
      <c r="M774" s="116"/>
      <c r="N774" s="115"/>
      <c r="O774" s="116"/>
      <c r="P774" s="116"/>
      <c r="Q774" s="116"/>
      <c r="R774" s="117"/>
      <c r="S774" s="117"/>
      <c r="T774" s="117"/>
      <c r="U774" s="116"/>
      <c r="V774" s="187"/>
      <c r="W774" s="130"/>
      <c r="X774" s="130"/>
      <c r="Y774" s="116"/>
      <c r="Z774" s="116"/>
      <c r="AA774" s="116"/>
      <c r="AB774" s="116"/>
      <c r="AC774" s="116"/>
      <c r="AD774" s="116"/>
      <c r="AE774" s="116"/>
      <c r="AF774" s="116"/>
      <c r="AG774" s="119"/>
      <c r="AH774" s="116"/>
    </row>
    <row r="775" spans="1:34" ht="13.2">
      <c r="A775" s="103"/>
      <c r="B775" s="125"/>
      <c r="C775" s="126"/>
      <c r="D775" s="128"/>
      <c r="E775" s="126"/>
      <c r="F775" s="121"/>
      <c r="G775" s="121"/>
      <c r="H775" s="121"/>
      <c r="I775" s="117"/>
      <c r="J775" s="117"/>
      <c r="K775" s="117"/>
      <c r="L775" s="122"/>
      <c r="M775" s="116"/>
      <c r="N775" s="115"/>
      <c r="O775" s="116"/>
      <c r="P775" s="116"/>
      <c r="Q775" s="116"/>
      <c r="R775" s="116"/>
      <c r="S775" s="116"/>
      <c r="T775" s="116"/>
      <c r="U775" s="116"/>
      <c r="V775" s="187"/>
      <c r="W775" s="130"/>
      <c r="X775" s="130"/>
      <c r="Y775" s="116"/>
      <c r="Z775" s="116"/>
      <c r="AA775" s="116"/>
      <c r="AB775" s="116"/>
      <c r="AC775" s="116"/>
      <c r="AD775" s="116"/>
      <c r="AE775" s="116"/>
      <c r="AF775" s="116"/>
      <c r="AG775" s="119"/>
      <c r="AH775" s="116"/>
    </row>
    <row r="776" spans="1:34" ht="13.2">
      <c r="A776" s="103"/>
      <c r="B776" s="125"/>
      <c r="C776" s="126"/>
      <c r="D776" s="128"/>
      <c r="E776" s="126"/>
      <c r="F776" s="121"/>
      <c r="G776" s="121"/>
      <c r="H776" s="121"/>
      <c r="I776" s="117"/>
      <c r="J776" s="117"/>
      <c r="K776" s="117"/>
      <c r="L776" s="122"/>
      <c r="M776" s="116"/>
      <c r="N776" s="115"/>
      <c r="O776" s="116"/>
      <c r="P776" s="116"/>
      <c r="Q776" s="116"/>
      <c r="R776" s="116"/>
      <c r="S776" s="116"/>
      <c r="T776" s="116"/>
      <c r="U776" s="116"/>
      <c r="V776" s="138"/>
      <c r="W776" s="130"/>
      <c r="X776" s="130"/>
      <c r="Y776" s="116"/>
      <c r="Z776" s="116"/>
      <c r="AA776" s="116"/>
      <c r="AB776" s="116"/>
      <c r="AC776" s="116"/>
      <c r="AD776" s="116"/>
      <c r="AE776" s="116"/>
      <c r="AF776" s="116"/>
      <c r="AG776" s="119"/>
      <c r="AH776" s="116"/>
    </row>
    <row r="777" spans="1:34" ht="13.2">
      <c r="A777" s="103"/>
      <c r="B777" s="125"/>
      <c r="C777" s="126"/>
      <c r="D777" s="128"/>
      <c r="E777" s="126"/>
      <c r="F777" s="121"/>
      <c r="G777" s="121"/>
      <c r="H777" s="121"/>
      <c r="I777" s="116"/>
      <c r="J777" s="117"/>
      <c r="K777" s="117"/>
      <c r="L777" s="122"/>
      <c r="M777" s="116"/>
      <c r="N777" s="115"/>
      <c r="O777" s="116"/>
      <c r="P777" s="116"/>
      <c r="Q777" s="116"/>
      <c r="R777" s="116"/>
      <c r="S777" s="116"/>
      <c r="T777" s="116"/>
      <c r="U777" s="116"/>
      <c r="V777" s="192"/>
      <c r="W777" s="130"/>
      <c r="X777" s="130"/>
      <c r="Y777" s="116"/>
      <c r="Z777" s="116"/>
      <c r="AA777" s="116"/>
      <c r="AB777" s="116"/>
      <c r="AC777" s="116"/>
      <c r="AD777" s="116"/>
      <c r="AE777" s="116"/>
      <c r="AF777" s="116"/>
      <c r="AG777" s="119"/>
      <c r="AH777" s="116"/>
    </row>
    <row r="778" spans="1:34" ht="13.2">
      <c r="A778" s="103"/>
      <c r="B778" s="125"/>
      <c r="C778" s="126"/>
      <c r="D778" s="128"/>
      <c r="E778" s="126"/>
      <c r="F778" s="121"/>
      <c r="G778" s="121"/>
      <c r="H778" s="121"/>
      <c r="I778" s="117"/>
      <c r="J778" s="117"/>
      <c r="K778" s="117"/>
      <c r="L778" s="122"/>
      <c r="M778" s="116"/>
      <c r="N778" s="115"/>
      <c r="O778" s="116"/>
      <c r="P778" s="116"/>
      <c r="Q778" s="117"/>
      <c r="R778" s="117"/>
      <c r="S778" s="117"/>
      <c r="T778" s="117"/>
      <c r="U778" s="116"/>
      <c r="V778" s="138"/>
      <c r="W778" s="130"/>
      <c r="X778" s="130"/>
      <c r="Y778" s="116"/>
      <c r="Z778" s="116"/>
      <c r="AA778" s="116"/>
      <c r="AB778" s="116"/>
      <c r="AC778" s="116"/>
      <c r="AD778" s="116"/>
      <c r="AE778" s="116"/>
      <c r="AF778" s="116"/>
      <c r="AG778" s="119"/>
      <c r="AH778" s="119"/>
    </row>
    <row r="779" spans="1:34" ht="13.2">
      <c r="A779" s="103"/>
      <c r="B779" s="125"/>
      <c r="C779" s="126"/>
      <c r="D779" s="128"/>
      <c r="E779" s="126"/>
      <c r="F779" s="121"/>
      <c r="G779" s="121"/>
      <c r="H779" s="121"/>
      <c r="I779" s="117"/>
      <c r="J779" s="117"/>
      <c r="K779" s="117"/>
      <c r="L779" s="122"/>
      <c r="M779" s="116"/>
      <c r="N779" s="115"/>
      <c r="O779" s="116"/>
      <c r="P779" s="116"/>
      <c r="Q779" s="116"/>
      <c r="R779" s="117"/>
      <c r="S779" s="117"/>
      <c r="T779" s="117"/>
      <c r="U779" s="116"/>
      <c r="V779" s="188"/>
      <c r="W779" s="130"/>
      <c r="X779" s="130"/>
      <c r="Y779" s="116"/>
      <c r="Z779" s="116"/>
      <c r="AA779" s="116"/>
      <c r="AB779" s="116"/>
      <c r="AC779" s="116"/>
      <c r="AD779" s="116"/>
      <c r="AE779" s="116"/>
      <c r="AF779" s="116"/>
      <c r="AG779" s="119"/>
      <c r="AH779" s="119"/>
    </row>
    <row r="780" spans="1:34" ht="13.2">
      <c r="A780" s="103"/>
      <c r="B780" s="125"/>
      <c r="C780" s="126"/>
      <c r="D780" s="128"/>
      <c r="E780" s="126"/>
      <c r="F780" s="121"/>
      <c r="G780" s="121"/>
      <c r="H780" s="121"/>
      <c r="I780" s="117"/>
      <c r="J780" s="117"/>
      <c r="K780" s="117"/>
      <c r="L780" s="122"/>
      <c r="M780" s="116"/>
      <c r="N780" s="115"/>
      <c r="O780" s="116"/>
      <c r="P780" s="116"/>
      <c r="Q780" s="116"/>
      <c r="R780" s="117"/>
      <c r="S780" s="117"/>
      <c r="T780" s="117"/>
      <c r="U780" s="116"/>
      <c r="V780" s="187"/>
      <c r="W780" s="130"/>
      <c r="X780" s="130"/>
      <c r="Y780" s="116"/>
      <c r="Z780" s="116"/>
      <c r="AA780" s="116"/>
      <c r="AB780" s="116"/>
      <c r="AC780" s="116"/>
      <c r="AD780" s="116"/>
      <c r="AE780" s="116"/>
      <c r="AF780" s="116"/>
      <c r="AG780" s="119"/>
      <c r="AH780" s="116"/>
    </row>
    <row r="781" spans="1:34" ht="13.2">
      <c r="A781" s="103"/>
      <c r="B781" s="125"/>
      <c r="C781" s="126"/>
      <c r="D781" s="128"/>
      <c r="E781" s="126"/>
      <c r="F781" s="121"/>
      <c r="G781" s="121"/>
      <c r="H781" s="121"/>
      <c r="I781" s="117"/>
      <c r="J781" s="117"/>
      <c r="K781" s="117"/>
      <c r="L781" s="122"/>
      <c r="M781" s="116"/>
      <c r="N781" s="115"/>
      <c r="O781" s="116"/>
      <c r="P781" s="116"/>
      <c r="Q781" s="117"/>
      <c r="R781" s="117"/>
      <c r="S781" s="117"/>
      <c r="T781" s="117"/>
      <c r="U781" s="116"/>
      <c r="V781" s="139"/>
      <c r="W781" s="130"/>
      <c r="X781" s="130"/>
      <c r="Y781" s="116"/>
      <c r="Z781" s="116"/>
      <c r="AA781" s="116"/>
      <c r="AB781" s="116"/>
      <c r="AC781" s="116"/>
      <c r="AD781" s="116"/>
      <c r="AE781" s="116"/>
      <c r="AF781" s="116"/>
      <c r="AG781" s="119"/>
      <c r="AH781" s="116"/>
    </row>
    <row r="782" spans="1:34" ht="13.2">
      <c r="A782" s="103"/>
      <c r="B782" s="125"/>
      <c r="C782" s="126"/>
      <c r="D782" s="128"/>
      <c r="E782" s="126"/>
      <c r="F782" s="121"/>
      <c r="G782" s="121"/>
      <c r="H782" s="121"/>
      <c r="I782" s="117"/>
      <c r="J782" s="117"/>
      <c r="K782" s="117"/>
      <c r="L782" s="122"/>
      <c r="M782" s="116"/>
      <c r="N782" s="115"/>
      <c r="O782" s="116"/>
      <c r="P782" s="116"/>
      <c r="Q782" s="116"/>
      <c r="R782" s="117"/>
      <c r="S782" s="117"/>
      <c r="T782" s="117"/>
      <c r="U782" s="116"/>
      <c r="V782" s="188"/>
      <c r="W782" s="130"/>
      <c r="X782" s="130"/>
      <c r="Y782" s="116"/>
      <c r="Z782" s="116"/>
      <c r="AA782" s="116"/>
      <c r="AB782" s="116"/>
      <c r="AC782" s="116"/>
      <c r="AD782" s="116"/>
      <c r="AE782" s="116"/>
      <c r="AF782" s="116"/>
      <c r="AG782" s="119"/>
      <c r="AH782" s="116"/>
    </row>
    <row r="783" spans="1:34" ht="13.2">
      <c r="A783" s="103"/>
      <c r="B783" s="125"/>
      <c r="C783" s="126"/>
      <c r="D783" s="128"/>
      <c r="E783" s="126"/>
      <c r="F783" s="121"/>
      <c r="G783" s="121"/>
      <c r="H783" s="121"/>
      <c r="I783" s="117"/>
      <c r="J783" s="117"/>
      <c r="K783" s="117"/>
      <c r="L783" s="122"/>
      <c r="M783" s="116"/>
      <c r="N783" s="115"/>
      <c r="O783" s="116"/>
      <c r="P783" s="116"/>
      <c r="Q783" s="117"/>
      <c r="R783" s="117"/>
      <c r="S783" s="117"/>
      <c r="T783" s="117"/>
      <c r="U783" s="116"/>
      <c r="V783" s="193"/>
      <c r="W783" s="130"/>
      <c r="X783" s="130"/>
      <c r="Y783" s="116"/>
      <c r="Z783" s="116"/>
      <c r="AA783" s="116"/>
      <c r="AB783" s="116"/>
      <c r="AC783" s="116"/>
      <c r="AD783" s="116"/>
      <c r="AE783" s="116"/>
      <c r="AF783" s="116"/>
      <c r="AG783" s="119"/>
      <c r="AH783" s="119"/>
    </row>
    <row r="784" spans="1:34" ht="13.2">
      <c r="A784" s="103"/>
      <c r="B784" s="125"/>
      <c r="C784" s="126"/>
      <c r="D784" s="128"/>
      <c r="E784" s="126"/>
      <c r="F784" s="121"/>
      <c r="G784" s="121"/>
      <c r="H784" s="121"/>
      <c r="I784" s="117"/>
      <c r="J784" s="117"/>
      <c r="K784" s="117"/>
      <c r="L784" s="122"/>
      <c r="M784" s="116"/>
      <c r="N784" s="115"/>
      <c r="O784" s="116"/>
      <c r="P784" s="116"/>
      <c r="Q784" s="117"/>
      <c r="R784" s="117"/>
      <c r="S784" s="117"/>
      <c r="T784" s="117"/>
      <c r="U784" s="116"/>
      <c r="V784" s="187"/>
      <c r="W784" s="130"/>
      <c r="X784" s="130"/>
      <c r="Y784" s="116"/>
      <c r="Z784" s="116"/>
      <c r="AA784" s="116"/>
      <c r="AB784" s="116"/>
      <c r="AC784" s="116"/>
      <c r="AD784" s="116"/>
      <c r="AE784" s="116"/>
      <c r="AF784" s="116"/>
      <c r="AG784" s="119"/>
      <c r="AH784" s="116"/>
    </row>
    <row r="785" spans="1:34" ht="13.2">
      <c r="A785" s="103"/>
      <c r="B785" s="125"/>
      <c r="C785" s="126"/>
      <c r="D785" s="128"/>
      <c r="E785" s="126"/>
      <c r="F785" s="121"/>
      <c r="G785" s="121"/>
      <c r="H785" s="121"/>
      <c r="I785" s="116"/>
      <c r="J785" s="117"/>
      <c r="K785" s="117"/>
      <c r="L785" s="122"/>
      <c r="M785" s="116"/>
      <c r="N785" s="115"/>
      <c r="O785" s="116"/>
      <c r="P785" s="116"/>
      <c r="Q785" s="116"/>
      <c r="R785" s="116"/>
      <c r="S785" s="116"/>
      <c r="T785" s="116"/>
      <c r="U785" s="116"/>
      <c r="V785" s="192"/>
      <c r="W785" s="130"/>
      <c r="X785" s="130"/>
      <c r="Y785" s="116"/>
      <c r="Z785" s="116"/>
      <c r="AA785" s="116"/>
      <c r="AB785" s="116"/>
      <c r="AC785" s="116"/>
      <c r="AD785" s="116"/>
      <c r="AE785" s="116"/>
      <c r="AF785" s="116"/>
      <c r="AG785" s="119"/>
      <c r="AH785" s="116"/>
    </row>
    <row r="786" spans="1:34" ht="13.2">
      <c r="A786" s="93"/>
      <c r="B786" s="194"/>
      <c r="C786" s="136"/>
      <c r="D786" s="195"/>
      <c r="E786" s="136"/>
      <c r="F786" s="118"/>
      <c r="G786" s="118"/>
      <c r="H786" s="118"/>
      <c r="I786" s="117"/>
      <c r="J786" s="117"/>
      <c r="K786" s="117"/>
      <c r="L786" s="117"/>
      <c r="M786" s="117"/>
      <c r="N786" s="117"/>
      <c r="O786" s="117"/>
      <c r="P786" s="117"/>
      <c r="Q786" s="117"/>
      <c r="R786" s="117"/>
      <c r="S786" s="117"/>
      <c r="T786" s="117"/>
      <c r="U786" s="117"/>
      <c r="V786" s="197"/>
      <c r="W786" s="196"/>
      <c r="X786" s="196"/>
      <c r="Y786" s="116"/>
      <c r="Z786" s="116"/>
      <c r="AA786" s="116"/>
      <c r="AB786" s="116"/>
      <c r="AC786" s="116"/>
      <c r="AD786" s="116"/>
      <c r="AE786" s="116"/>
      <c r="AF786" s="116"/>
      <c r="AG786" s="119"/>
      <c r="AH786" s="116"/>
    </row>
    <row r="787" spans="1:34" ht="13.2">
      <c r="A787" s="103"/>
      <c r="B787" s="125"/>
      <c r="C787" s="126"/>
      <c r="D787" s="128"/>
      <c r="E787" s="126"/>
      <c r="F787" s="121"/>
      <c r="G787" s="121"/>
      <c r="H787" s="121"/>
      <c r="I787" s="117"/>
      <c r="J787" s="117"/>
      <c r="K787" s="117"/>
      <c r="L787" s="122"/>
      <c r="M787" s="116"/>
      <c r="N787" s="115"/>
      <c r="O787" s="116"/>
      <c r="P787" s="116"/>
      <c r="Q787" s="116"/>
      <c r="R787" s="116"/>
      <c r="S787" s="116"/>
      <c r="T787" s="115"/>
      <c r="U787" s="116"/>
      <c r="V787" s="187"/>
      <c r="W787" s="130"/>
      <c r="X787" s="130"/>
      <c r="Y787" s="116"/>
      <c r="Z787" s="116"/>
      <c r="AA787" s="116"/>
      <c r="AB787" s="116"/>
      <c r="AC787" s="116"/>
      <c r="AD787" s="116"/>
      <c r="AE787" s="116"/>
      <c r="AF787" s="116"/>
      <c r="AG787" s="119"/>
      <c r="AH787" s="119"/>
    </row>
    <row r="788" spans="1:34" ht="13.8" thickBot="1">
      <c r="A788" s="103"/>
      <c r="B788" s="125"/>
      <c r="C788" s="126"/>
      <c r="D788" s="128"/>
      <c r="E788" s="126"/>
      <c r="F788" s="121"/>
      <c r="G788" s="121"/>
      <c r="H788" s="121"/>
      <c r="I788" s="117"/>
      <c r="J788" s="117"/>
      <c r="K788" s="117"/>
      <c r="L788" s="122"/>
      <c r="M788" s="116"/>
      <c r="N788" s="115"/>
      <c r="O788" s="116"/>
      <c r="P788" s="116"/>
      <c r="Q788" s="116"/>
      <c r="R788" s="116"/>
      <c r="S788" s="116"/>
      <c r="T788" s="115"/>
      <c r="U788" s="116"/>
      <c r="V788" s="138"/>
      <c r="W788" s="130"/>
      <c r="X788" s="130"/>
      <c r="Y788" s="116"/>
      <c r="Z788" s="116"/>
      <c r="AA788" s="116"/>
      <c r="AB788" s="116"/>
      <c r="AC788" s="116"/>
      <c r="AD788" s="116"/>
      <c r="AE788" s="116"/>
      <c r="AF788" s="116"/>
      <c r="AG788" s="119"/>
      <c r="AH788" s="116"/>
    </row>
    <row r="789" spans="1:34" ht="13.2">
      <c r="A789" s="103"/>
      <c r="B789" s="125"/>
      <c r="C789" s="126"/>
      <c r="D789" s="128"/>
      <c r="E789" s="126"/>
      <c r="F789" s="121"/>
      <c r="G789" s="121"/>
      <c r="H789" s="121"/>
      <c r="I789" s="117"/>
      <c r="J789" s="117"/>
      <c r="K789" s="117"/>
      <c r="L789" s="122"/>
      <c r="M789" s="116"/>
      <c r="N789" s="115"/>
      <c r="O789" s="116"/>
      <c r="P789" s="116"/>
      <c r="Q789" s="117"/>
      <c r="R789" s="117"/>
      <c r="S789" s="117"/>
      <c r="T789" s="117"/>
      <c r="U789" s="116"/>
      <c r="V789" s="189"/>
      <c r="W789" s="130"/>
      <c r="X789" s="130"/>
      <c r="Y789" s="116"/>
      <c r="Z789" s="116"/>
      <c r="AA789" s="116"/>
      <c r="AB789" s="116"/>
      <c r="AC789" s="116"/>
      <c r="AD789" s="116"/>
      <c r="AE789" s="116"/>
      <c r="AF789" s="116"/>
      <c r="AG789" s="119"/>
      <c r="AH789" s="116"/>
    </row>
    <row r="790" spans="1:34" ht="13.2">
      <c r="A790" s="103"/>
      <c r="B790" s="125"/>
      <c r="C790" s="126"/>
      <c r="D790" s="128"/>
      <c r="E790" s="126"/>
      <c r="F790" s="121"/>
      <c r="G790" s="121"/>
      <c r="H790" s="121"/>
      <c r="I790" s="117"/>
      <c r="J790" s="117"/>
      <c r="K790" s="117"/>
      <c r="L790" s="122"/>
      <c r="M790" s="116"/>
      <c r="N790" s="115"/>
      <c r="O790" s="116"/>
      <c r="P790" s="116"/>
      <c r="Q790" s="117"/>
      <c r="R790" s="117"/>
      <c r="S790" s="117"/>
      <c r="T790" s="117"/>
      <c r="U790" s="116"/>
      <c r="V790" s="188"/>
      <c r="W790" s="130"/>
      <c r="X790" s="130"/>
      <c r="Y790" s="116"/>
      <c r="Z790" s="116"/>
      <c r="AA790" s="116"/>
      <c r="AB790" s="116"/>
      <c r="AC790" s="116"/>
      <c r="AD790" s="116"/>
      <c r="AE790" s="116"/>
      <c r="AF790" s="116"/>
      <c r="AG790" s="119"/>
      <c r="AH790" s="116"/>
    </row>
    <row r="791" spans="1:34" ht="13.2">
      <c r="A791" s="103"/>
      <c r="B791" s="125"/>
      <c r="C791" s="126"/>
      <c r="D791" s="128"/>
      <c r="E791" s="126"/>
      <c r="F791" s="121"/>
      <c r="G791" s="121"/>
      <c r="H791" s="121"/>
      <c r="I791" s="117"/>
      <c r="J791" s="117"/>
      <c r="K791" s="117"/>
      <c r="L791" s="122"/>
      <c r="M791" s="116"/>
      <c r="N791" s="115"/>
      <c r="O791" s="116"/>
      <c r="P791" s="116"/>
      <c r="Q791" s="117"/>
      <c r="R791" s="117"/>
      <c r="S791" s="117"/>
      <c r="T791" s="117"/>
      <c r="U791" s="116"/>
      <c r="V791" s="187"/>
      <c r="W791" s="130"/>
      <c r="X791" s="130"/>
      <c r="Y791" s="116"/>
      <c r="Z791" s="116"/>
      <c r="AA791" s="116"/>
      <c r="AB791" s="116"/>
      <c r="AC791" s="116"/>
      <c r="AD791" s="116"/>
      <c r="AE791" s="116"/>
      <c r="AF791" s="116"/>
      <c r="AG791" s="119"/>
      <c r="AH791" s="116"/>
    </row>
    <row r="792" spans="1:34" ht="13.2">
      <c r="A792" s="103"/>
      <c r="B792" s="125"/>
      <c r="C792" s="126"/>
      <c r="D792" s="128"/>
      <c r="E792" s="126"/>
      <c r="F792" s="121"/>
      <c r="G792" s="121"/>
      <c r="H792" s="121"/>
      <c r="I792" s="117"/>
      <c r="J792" s="117"/>
      <c r="K792" s="117"/>
      <c r="L792" s="122"/>
      <c r="M792" s="116"/>
      <c r="N792" s="115"/>
      <c r="O792" s="116"/>
      <c r="P792" s="116"/>
      <c r="Q792" s="117"/>
      <c r="R792" s="117"/>
      <c r="S792" s="117"/>
      <c r="T792" s="117"/>
      <c r="U792" s="116"/>
      <c r="V792" s="188"/>
      <c r="W792" s="130"/>
      <c r="X792" s="130"/>
      <c r="Y792" s="116"/>
      <c r="Z792" s="116"/>
      <c r="AA792" s="116"/>
      <c r="AB792" s="116"/>
      <c r="AC792" s="116"/>
      <c r="AD792" s="116"/>
      <c r="AE792" s="116"/>
      <c r="AF792" s="116"/>
      <c r="AG792" s="119"/>
      <c r="AH792" s="116"/>
    </row>
    <row r="793" spans="1:34" ht="13.2">
      <c r="A793" s="103"/>
      <c r="B793" s="125"/>
      <c r="C793" s="126"/>
      <c r="D793" s="128"/>
      <c r="E793" s="126"/>
      <c r="F793" s="121"/>
      <c r="G793" s="121"/>
      <c r="H793" s="121"/>
      <c r="I793" s="117"/>
      <c r="J793" s="117"/>
      <c r="K793" s="117"/>
      <c r="L793" s="122"/>
      <c r="M793" s="116"/>
      <c r="N793" s="115"/>
      <c r="O793" s="116"/>
      <c r="P793" s="116"/>
      <c r="Q793" s="117"/>
      <c r="R793" s="117"/>
      <c r="S793" s="117"/>
      <c r="T793" s="117"/>
      <c r="U793" s="116"/>
      <c r="V793" s="191"/>
      <c r="W793" s="130"/>
      <c r="X793" s="130"/>
      <c r="Y793" s="116"/>
      <c r="Z793" s="116"/>
      <c r="AA793" s="116"/>
      <c r="AB793" s="116"/>
      <c r="AC793" s="116"/>
      <c r="AD793" s="116"/>
      <c r="AE793" s="116"/>
      <c r="AF793" s="116"/>
      <c r="AG793" s="119"/>
      <c r="AH793" s="116"/>
    </row>
    <row r="794" spans="1:34" ht="13.2">
      <c r="A794" s="103"/>
      <c r="B794" s="125"/>
      <c r="C794" s="126"/>
      <c r="D794" s="128"/>
      <c r="E794" s="126"/>
      <c r="F794" s="121"/>
      <c r="G794" s="121"/>
      <c r="H794" s="121"/>
      <c r="I794" s="117"/>
      <c r="J794" s="117"/>
      <c r="K794" s="117"/>
      <c r="L794" s="122"/>
      <c r="M794" s="116"/>
      <c r="N794" s="115"/>
      <c r="O794" s="116"/>
      <c r="P794" s="116"/>
      <c r="Q794" s="116"/>
      <c r="R794" s="116"/>
      <c r="S794" s="116"/>
      <c r="T794" s="116"/>
      <c r="U794" s="116"/>
      <c r="V794" s="138"/>
      <c r="W794" s="130"/>
      <c r="X794" s="130"/>
      <c r="Y794" s="116"/>
      <c r="Z794" s="116"/>
      <c r="AA794" s="116"/>
      <c r="AB794" s="116"/>
      <c r="AC794" s="116"/>
      <c r="AD794" s="116"/>
      <c r="AE794" s="116"/>
      <c r="AF794" s="116"/>
      <c r="AG794" s="119"/>
      <c r="AH794" s="116"/>
    </row>
    <row r="795" spans="1:34" ht="13.2">
      <c r="A795" s="103"/>
      <c r="B795" s="125"/>
      <c r="C795" s="126"/>
      <c r="D795" s="128"/>
      <c r="E795" s="126"/>
      <c r="F795" s="121"/>
      <c r="G795" s="121"/>
      <c r="H795" s="121"/>
      <c r="I795" s="117"/>
      <c r="J795" s="117"/>
      <c r="K795" s="117"/>
      <c r="L795" s="122"/>
      <c r="M795" s="116"/>
      <c r="N795" s="115"/>
      <c r="O795" s="116"/>
      <c r="P795" s="116"/>
      <c r="Q795" s="117"/>
      <c r="R795" s="117"/>
      <c r="S795" s="117"/>
      <c r="T795" s="117"/>
      <c r="U795" s="116"/>
      <c r="V795" s="139"/>
      <c r="W795" s="130"/>
      <c r="X795" s="130"/>
      <c r="Y795" s="116"/>
      <c r="Z795" s="116"/>
      <c r="AA795" s="116"/>
      <c r="AB795" s="116"/>
      <c r="AC795" s="116"/>
      <c r="AD795" s="116"/>
      <c r="AE795" s="116"/>
      <c r="AF795" s="116"/>
      <c r="AG795" s="119"/>
      <c r="AH795" s="116"/>
    </row>
    <row r="796" spans="1:34" ht="13.2">
      <c r="A796" s="103"/>
      <c r="B796" s="125"/>
      <c r="C796" s="126"/>
      <c r="D796" s="128"/>
      <c r="E796" s="126"/>
      <c r="F796" s="121"/>
      <c r="G796" s="121"/>
      <c r="H796" s="121"/>
      <c r="I796" s="117"/>
      <c r="J796" s="117"/>
      <c r="K796" s="117"/>
      <c r="L796" s="122"/>
      <c r="M796" s="116"/>
      <c r="N796" s="115"/>
      <c r="O796" s="116"/>
      <c r="P796" s="116"/>
      <c r="Q796" s="116"/>
      <c r="R796" s="116"/>
      <c r="S796" s="116"/>
      <c r="T796" s="116"/>
      <c r="U796" s="116"/>
      <c r="V796" s="188"/>
      <c r="W796" s="130"/>
      <c r="X796" s="130"/>
      <c r="Y796" s="116"/>
      <c r="Z796" s="116"/>
      <c r="AA796" s="116"/>
      <c r="AB796" s="116"/>
      <c r="AC796" s="116"/>
      <c r="AD796" s="116"/>
      <c r="AE796" s="116"/>
      <c r="AF796" s="116"/>
      <c r="AG796" s="119"/>
      <c r="AH796" s="116"/>
    </row>
    <row r="797" spans="1:34" ht="13.2">
      <c r="A797" s="103"/>
      <c r="B797" s="125"/>
      <c r="C797" s="126"/>
      <c r="D797" s="128"/>
      <c r="E797" s="126"/>
      <c r="F797" s="121"/>
      <c r="G797" s="121"/>
      <c r="H797" s="121"/>
      <c r="I797" s="117"/>
      <c r="J797" s="117"/>
      <c r="K797" s="117"/>
      <c r="L797" s="122"/>
      <c r="M797" s="116"/>
      <c r="N797" s="115"/>
      <c r="O797" s="116"/>
      <c r="P797" s="116"/>
      <c r="Q797" s="117"/>
      <c r="R797" s="117"/>
      <c r="S797" s="117"/>
      <c r="T797" s="117"/>
      <c r="U797" s="116"/>
      <c r="V797" s="138"/>
      <c r="W797" s="130"/>
      <c r="X797" s="130"/>
      <c r="Y797" s="116"/>
      <c r="Z797" s="116"/>
      <c r="AA797" s="116"/>
      <c r="AB797" s="116"/>
      <c r="AC797" s="116"/>
      <c r="AD797" s="116"/>
      <c r="AE797" s="116"/>
      <c r="AF797" s="116"/>
      <c r="AG797" s="119"/>
      <c r="AH797" s="116"/>
    </row>
    <row r="798" spans="1:34" ht="13.2">
      <c r="A798" s="103"/>
      <c r="B798" s="125"/>
      <c r="C798" s="126"/>
      <c r="D798" s="128"/>
      <c r="E798" s="126"/>
      <c r="F798" s="121"/>
      <c r="G798" s="121"/>
      <c r="H798" s="121"/>
      <c r="I798" s="116"/>
      <c r="J798" s="117"/>
      <c r="K798" s="117"/>
      <c r="L798" s="122"/>
      <c r="M798" s="116"/>
      <c r="N798" s="115"/>
      <c r="O798" s="116"/>
      <c r="P798" s="116"/>
      <c r="Q798" s="116"/>
      <c r="R798" s="116"/>
      <c r="S798" s="116"/>
      <c r="T798" s="116"/>
      <c r="U798" s="116"/>
      <c r="V798" s="192"/>
      <c r="W798" s="130"/>
      <c r="X798" s="130"/>
      <c r="Y798" s="116"/>
      <c r="Z798" s="116"/>
      <c r="AA798" s="116"/>
      <c r="AB798" s="116"/>
      <c r="AC798" s="116"/>
      <c r="AD798" s="116"/>
      <c r="AE798" s="116"/>
      <c r="AF798" s="116"/>
      <c r="AG798" s="119"/>
      <c r="AH798" s="116"/>
    </row>
    <row r="799" spans="1:34" ht="13.2">
      <c r="A799" s="103"/>
      <c r="B799" s="125"/>
      <c r="C799" s="126"/>
      <c r="D799" s="128"/>
      <c r="E799" s="126"/>
      <c r="F799" s="121"/>
      <c r="G799" s="121"/>
      <c r="H799" s="121"/>
      <c r="I799" s="117"/>
      <c r="J799" s="117"/>
      <c r="K799" s="117"/>
      <c r="L799" s="122"/>
      <c r="M799" s="116"/>
      <c r="N799" s="115"/>
      <c r="O799" s="116"/>
      <c r="P799" s="116"/>
      <c r="Q799" s="116"/>
      <c r="R799" s="117"/>
      <c r="S799" s="117"/>
      <c r="T799" s="117"/>
      <c r="U799" s="116"/>
      <c r="V799" s="138"/>
      <c r="W799" s="130"/>
      <c r="X799" s="130"/>
      <c r="Y799" s="116"/>
      <c r="Z799" s="116"/>
      <c r="AA799" s="116"/>
      <c r="AB799" s="116"/>
      <c r="AC799" s="116"/>
      <c r="AD799" s="116"/>
      <c r="AE799" s="116"/>
      <c r="AF799" s="116"/>
      <c r="AG799" s="119"/>
      <c r="AH799" s="116"/>
    </row>
    <row r="800" spans="1:34" ht="13.2">
      <c r="A800" s="103"/>
      <c r="B800" s="125"/>
      <c r="C800" s="126"/>
      <c r="D800" s="128"/>
      <c r="E800" s="126"/>
      <c r="F800" s="121"/>
      <c r="G800" s="121"/>
      <c r="H800" s="121"/>
      <c r="I800" s="117"/>
      <c r="J800" s="117"/>
      <c r="K800" s="117"/>
      <c r="L800" s="122"/>
      <c r="M800" s="116"/>
      <c r="N800" s="115"/>
      <c r="O800" s="116"/>
      <c r="P800" s="116"/>
      <c r="Q800" s="117"/>
      <c r="R800" s="117"/>
      <c r="S800" s="117"/>
      <c r="T800" s="117"/>
      <c r="U800" s="116"/>
      <c r="V800" s="187"/>
      <c r="W800" s="130"/>
      <c r="X800" s="130"/>
      <c r="Y800" s="116"/>
      <c r="Z800" s="116"/>
      <c r="AA800" s="116"/>
      <c r="AB800" s="116"/>
      <c r="AC800" s="116"/>
      <c r="AD800" s="116"/>
      <c r="AE800" s="116"/>
      <c r="AF800" s="116"/>
      <c r="AG800" s="119"/>
      <c r="AH800" s="116"/>
    </row>
    <row r="801" spans="1:34" ht="13.2">
      <c r="A801" s="103"/>
      <c r="B801" s="125"/>
      <c r="C801" s="126"/>
      <c r="D801" s="128"/>
      <c r="E801" s="126"/>
      <c r="F801" s="121"/>
      <c r="G801" s="121"/>
      <c r="H801" s="121"/>
      <c r="I801" s="117"/>
      <c r="J801" s="117"/>
      <c r="K801" s="117"/>
      <c r="L801" s="122"/>
      <c r="M801" s="116"/>
      <c r="N801" s="115"/>
      <c r="O801" s="116"/>
      <c r="P801" s="116"/>
      <c r="Q801" s="116"/>
      <c r="R801" s="117"/>
      <c r="S801" s="117"/>
      <c r="T801" s="117"/>
      <c r="U801" s="116"/>
      <c r="V801" s="138"/>
      <c r="W801" s="130"/>
      <c r="X801" s="130"/>
      <c r="Y801" s="116"/>
      <c r="Z801" s="116"/>
      <c r="AA801" s="116"/>
      <c r="AB801" s="116"/>
      <c r="AC801" s="116"/>
      <c r="AD801" s="116"/>
      <c r="AE801" s="116"/>
      <c r="AF801" s="116"/>
      <c r="AG801" s="119"/>
      <c r="AH801" s="116"/>
    </row>
    <row r="802" spans="1:34" ht="13.2">
      <c r="A802" s="103"/>
      <c r="B802" s="125"/>
      <c r="C802" s="126"/>
      <c r="D802" s="128"/>
      <c r="E802" s="126"/>
      <c r="F802" s="121"/>
      <c r="G802" s="121"/>
      <c r="H802" s="121"/>
      <c r="I802" s="117"/>
      <c r="J802" s="117"/>
      <c r="K802" s="117"/>
      <c r="L802" s="122"/>
      <c r="M802" s="116"/>
      <c r="N802" s="115"/>
      <c r="O802" s="116"/>
      <c r="P802" s="116"/>
      <c r="Q802" s="117"/>
      <c r="R802" s="117"/>
      <c r="S802" s="117"/>
      <c r="T802" s="117"/>
      <c r="U802" s="116"/>
      <c r="V802" s="188"/>
      <c r="W802" s="130"/>
      <c r="X802" s="130"/>
      <c r="Y802" s="116"/>
      <c r="Z802" s="116"/>
      <c r="AA802" s="116"/>
      <c r="AB802" s="116"/>
      <c r="AC802" s="116"/>
      <c r="AD802" s="116"/>
      <c r="AE802" s="116"/>
      <c r="AF802" s="116"/>
      <c r="AG802" s="119"/>
      <c r="AH802" s="116"/>
    </row>
    <row r="803" spans="1:34" ht="13.2">
      <c r="A803" s="103"/>
      <c r="B803" s="125"/>
      <c r="C803" s="126"/>
      <c r="D803" s="128"/>
      <c r="E803" s="126"/>
      <c r="F803" s="121"/>
      <c r="G803" s="121"/>
      <c r="H803" s="121"/>
      <c r="I803" s="116"/>
      <c r="J803" s="117"/>
      <c r="K803" s="117"/>
      <c r="L803" s="122"/>
      <c r="M803" s="116"/>
      <c r="N803" s="115"/>
      <c r="O803" s="116"/>
      <c r="P803" s="116"/>
      <c r="Q803" s="116"/>
      <c r="R803" s="116"/>
      <c r="S803" s="116"/>
      <c r="T803" s="116"/>
      <c r="U803" s="116"/>
      <c r="V803" s="142"/>
      <c r="W803" s="130"/>
      <c r="X803" s="130"/>
      <c r="Y803" s="116"/>
      <c r="Z803" s="116"/>
      <c r="AA803" s="116"/>
      <c r="AB803" s="116"/>
      <c r="AC803" s="116"/>
      <c r="AD803" s="116"/>
      <c r="AE803" s="116"/>
      <c r="AF803" s="116"/>
      <c r="AG803" s="119"/>
      <c r="AH803" s="116"/>
    </row>
    <row r="804" spans="1:34" ht="13.2">
      <c r="A804" s="103"/>
      <c r="B804" s="125"/>
      <c r="C804" s="126"/>
      <c r="D804" s="128"/>
      <c r="E804" s="126"/>
      <c r="F804" s="121"/>
      <c r="G804" s="121"/>
      <c r="H804" s="121"/>
      <c r="I804" s="116"/>
      <c r="J804" s="117"/>
      <c r="K804" s="117"/>
      <c r="L804" s="122"/>
      <c r="M804" s="116"/>
      <c r="N804" s="115"/>
      <c r="O804" s="116"/>
      <c r="P804" s="116"/>
      <c r="Q804" s="116"/>
      <c r="R804" s="116"/>
      <c r="S804" s="116"/>
      <c r="T804" s="116"/>
      <c r="U804" s="116"/>
      <c r="V804" s="192"/>
      <c r="W804" s="130"/>
      <c r="X804" s="130"/>
      <c r="Y804" s="116"/>
      <c r="Z804" s="116"/>
      <c r="AA804" s="116"/>
      <c r="AB804" s="116"/>
      <c r="AC804" s="116"/>
      <c r="AD804" s="116"/>
      <c r="AE804" s="116"/>
      <c r="AF804" s="116"/>
      <c r="AG804" s="119"/>
      <c r="AH804" s="116"/>
    </row>
    <row r="805" spans="1:34" ht="13.2">
      <c r="A805" s="103"/>
      <c r="B805" s="125"/>
      <c r="C805" s="126"/>
      <c r="D805" s="128"/>
      <c r="E805" s="126"/>
      <c r="F805" s="121"/>
      <c r="G805" s="121"/>
      <c r="H805" s="121"/>
      <c r="I805" s="117"/>
      <c r="J805" s="117"/>
      <c r="K805" s="117"/>
      <c r="L805" s="122"/>
      <c r="M805" s="116"/>
      <c r="N805" s="115"/>
      <c r="O805" s="116"/>
      <c r="P805" s="116"/>
      <c r="Q805" s="117"/>
      <c r="R805" s="117"/>
      <c r="S805" s="117"/>
      <c r="T805" s="117"/>
      <c r="U805" s="116"/>
      <c r="V805" s="187"/>
      <c r="W805" s="130"/>
      <c r="X805" s="130"/>
      <c r="Y805" s="116"/>
      <c r="Z805" s="116"/>
      <c r="AA805" s="116"/>
      <c r="AB805" s="116"/>
      <c r="AC805" s="116"/>
      <c r="AD805" s="116"/>
      <c r="AE805" s="116"/>
      <c r="AF805" s="116"/>
      <c r="AG805" s="119"/>
      <c r="AH805" s="116"/>
    </row>
    <row r="806" spans="1:34" ht="13.2">
      <c r="A806" s="103"/>
      <c r="B806" s="125"/>
      <c r="C806" s="126"/>
      <c r="D806" s="128"/>
      <c r="E806" s="126"/>
      <c r="F806" s="121"/>
      <c r="G806" s="121"/>
      <c r="H806" s="121"/>
      <c r="I806" s="117"/>
      <c r="J806" s="117"/>
      <c r="K806" s="117"/>
      <c r="L806" s="122"/>
      <c r="M806" s="116"/>
      <c r="N806" s="115"/>
      <c r="O806" s="116"/>
      <c r="P806" s="116"/>
      <c r="Q806" s="117"/>
      <c r="R806" s="117"/>
      <c r="S806" s="117"/>
      <c r="T806" s="117"/>
      <c r="U806" s="116"/>
      <c r="V806" s="188"/>
      <c r="W806" s="130"/>
      <c r="X806" s="130"/>
      <c r="Y806" s="116"/>
      <c r="Z806" s="116"/>
      <c r="AA806" s="116"/>
      <c r="AB806" s="116"/>
      <c r="AC806" s="116"/>
      <c r="AD806" s="116"/>
      <c r="AE806" s="116"/>
      <c r="AF806" s="116"/>
      <c r="AG806" s="119"/>
      <c r="AH806" s="116"/>
    </row>
    <row r="807" spans="1:34" ht="13.2">
      <c r="A807" s="103"/>
      <c r="B807" s="125"/>
      <c r="C807" s="126"/>
      <c r="D807" s="128"/>
      <c r="E807" s="126"/>
      <c r="F807" s="121"/>
      <c r="G807" s="121"/>
      <c r="H807" s="121"/>
      <c r="I807" s="117"/>
      <c r="J807" s="117"/>
      <c r="K807" s="117"/>
      <c r="L807" s="122"/>
      <c r="M807" s="116"/>
      <c r="N807" s="115"/>
      <c r="O807" s="116"/>
      <c r="P807" s="116"/>
      <c r="Q807" s="116"/>
      <c r="R807" s="116"/>
      <c r="S807" s="116"/>
      <c r="T807" s="116"/>
      <c r="U807" s="116"/>
      <c r="V807" s="188"/>
      <c r="W807" s="130"/>
      <c r="X807" s="130"/>
      <c r="Y807" s="116"/>
      <c r="Z807" s="116"/>
      <c r="AA807" s="116"/>
      <c r="AB807" s="116"/>
      <c r="AC807" s="116"/>
      <c r="AD807" s="116"/>
      <c r="AE807" s="116"/>
      <c r="AF807" s="116"/>
      <c r="AG807" s="119"/>
      <c r="AH807" s="119"/>
    </row>
    <row r="808" spans="1:34" ht="13.8" thickBot="1">
      <c r="A808" s="103"/>
      <c r="B808" s="125"/>
      <c r="C808" s="126"/>
      <c r="D808" s="128"/>
      <c r="E808" s="126"/>
      <c r="F808" s="121"/>
      <c r="G808" s="121"/>
      <c r="H808" s="121"/>
      <c r="I808" s="117"/>
      <c r="J808" s="117"/>
      <c r="K808" s="117"/>
      <c r="L808" s="122"/>
      <c r="M808" s="116"/>
      <c r="N808" s="115"/>
      <c r="O808" s="116"/>
      <c r="P808" s="116"/>
      <c r="Q808" s="116"/>
      <c r="R808" s="117"/>
      <c r="S808" s="117"/>
      <c r="T808" s="117"/>
      <c r="U808" s="116"/>
      <c r="V808" s="138"/>
      <c r="W808" s="130"/>
      <c r="X808" s="130"/>
      <c r="Y808" s="116"/>
      <c r="Z808" s="116"/>
      <c r="AA808" s="116"/>
      <c r="AB808" s="116"/>
      <c r="AC808" s="116"/>
      <c r="AD808" s="116"/>
      <c r="AE808" s="116"/>
      <c r="AF808" s="116"/>
      <c r="AG808" s="119"/>
      <c r="AH808" s="119"/>
    </row>
    <row r="809" spans="1:34" ht="13.2">
      <c r="A809" s="103"/>
      <c r="B809" s="125"/>
      <c r="C809" s="126"/>
      <c r="D809" s="128"/>
      <c r="E809" s="126"/>
      <c r="F809" s="121"/>
      <c r="G809" s="121"/>
      <c r="H809" s="121"/>
      <c r="I809" s="117"/>
      <c r="J809" s="117"/>
      <c r="K809" s="117"/>
      <c r="L809" s="122"/>
      <c r="M809" s="116"/>
      <c r="N809" s="115"/>
      <c r="O809" s="116"/>
      <c r="P809" s="116"/>
      <c r="Q809" s="116"/>
      <c r="R809" s="116"/>
      <c r="S809" s="116"/>
      <c r="T809" s="116"/>
      <c r="U809" s="116"/>
      <c r="V809" s="112"/>
      <c r="W809" s="130"/>
      <c r="X809" s="130"/>
      <c r="Y809" s="116"/>
      <c r="Z809" s="116"/>
      <c r="AA809" s="116"/>
      <c r="AB809" s="116"/>
      <c r="AC809" s="116"/>
      <c r="AD809" s="116"/>
      <c r="AE809" s="116"/>
      <c r="AF809" s="116"/>
      <c r="AG809" s="119"/>
      <c r="AH809" s="116"/>
    </row>
    <row r="810" spans="1:34" ht="13.2">
      <c r="A810" s="103"/>
      <c r="B810" s="125"/>
      <c r="C810" s="126"/>
      <c r="D810" s="128"/>
      <c r="E810" s="126"/>
      <c r="F810" s="121"/>
      <c r="G810" s="121"/>
      <c r="H810" s="121"/>
      <c r="I810" s="117"/>
      <c r="J810" s="117"/>
      <c r="K810" s="117"/>
      <c r="L810" s="122"/>
      <c r="M810" s="116"/>
      <c r="N810" s="115"/>
      <c r="O810" s="116"/>
      <c r="P810" s="116"/>
      <c r="Q810" s="116"/>
      <c r="R810" s="117"/>
      <c r="S810" s="117"/>
      <c r="T810" s="117"/>
      <c r="U810" s="116"/>
      <c r="V810" s="139"/>
      <c r="W810" s="130"/>
      <c r="X810" s="130"/>
      <c r="Y810" s="116"/>
      <c r="Z810" s="116"/>
      <c r="AA810" s="116"/>
      <c r="AB810" s="116"/>
      <c r="AC810" s="116"/>
      <c r="AD810" s="116"/>
      <c r="AE810" s="116"/>
      <c r="AF810" s="116"/>
      <c r="AG810" s="119"/>
      <c r="AH810" s="116"/>
    </row>
    <row r="811" spans="1:34" ht="13.2">
      <c r="A811" s="103"/>
      <c r="B811" s="125"/>
      <c r="C811" s="126"/>
      <c r="D811" s="128"/>
      <c r="E811" s="126"/>
      <c r="F811" s="121"/>
      <c r="G811" s="121"/>
      <c r="H811" s="121"/>
      <c r="I811" s="117"/>
      <c r="J811" s="117"/>
      <c r="K811" s="117"/>
      <c r="L811" s="122"/>
      <c r="M811" s="116"/>
      <c r="N811" s="115"/>
      <c r="O811" s="116"/>
      <c r="P811" s="116"/>
      <c r="Q811" s="116"/>
      <c r="R811" s="117"/>
      <c r="S811" s="117"/>
      <c r="T811" s="117"/>
      <c r="U811" s="116"/>
      <c r="V811" s="138"/>
      <c r="W811" s="130"/>
      <c r="X811" s="130"/>
      <c r="Y811" s="116"/>
      <c r="Z811" s="116"/>
      <c r="AA811" s="116"/>
      <c r="AB811" s="116"/>
      <c r="AC811" s="116"/>
      <c r="AD811" s="116"/>
      <c r="AE811" s="116"/>
      <c r="AF811" s="116"/>
      <c r="AG811" s="119"/>
      <c r="AH811" s="116"/>
    </row>
    <row r="812" spans="1:34" ht="13.2">
      <c r="A812" s="103"/>
      <c r="B812" s="125"/>
      <c r="C812" s="126"/>
      <c r="D812" s="128"/>
      <c r="E812" s="126"/>
      <c r="F812" s="121"/>
      <c r="G812" s="121"/>
      <c r="H812" s="121"/>
      <c r="I812" s="117"/>
      <c r="J812" s="117"/>
      <c r="K812" s="117"/>
      <c r="L812" s="122"/>
      <c r="M812" s="116"/>
      <c r="N812" s="115"/>
      <c r="O812" s="116"/>
      <c r="P812" s="116"/>
      <c r="Q812" s="116"/>
      <c r="R812" s="117"/>
      <c r="S812" s="117"/>
      <c r="T812" s="117"/>
      <c r="U812" s="116"/>
      <c r="V812" s="187"/>
      <c r="W812" s="130"/>
      <c r="X812" s="130"/>
      <c r="Y812" s="116"/>
      <c r="Z812" s="116"/>
      <c r="AA812" s="116"/>
      <c r="AB812" s="116"/>
      <c r="AC812" s="116"/>
      <c r="AD812" s="116"/>
      <c r="AE812" s="116"/>
      <c r="AF812" s="116"/>
      <c r="AG812" s="119"/>
      <c r="AH812" s="116"/>
    </row>
    <row r="813" spans="1:34" ht="13.2">
      <c r="A813" s="103"/>
      <c r="B813" s="125"/>
      <c r="C813" s="126"/>
      <c r="D813" s="128"/>
      <c r="E813" s="126"/>
      <c r="F813" s="121"/>
      <c r="G813" s="121"/>
      <c r="H813" s="121"/>
      <c r="I813" s="117"/>
      <c r="J813" s="117"/>
      <c r="K813" s="117"/>
      <c r="L813" s="122"/>
      <c r="M813" s="116"/>
      <c r="N813" s="115"/>
      <c r="O813" s="116"/>
      <c r="P813" s="116"/>
      <c r="Q813" s="116"/>
      <c r="R813" s="117"/>
      <c r="S813" s="117"/>
      <c r="T813" s="117"/>
      <c r="U813" s="116"/>
      <c r="V813" s="188"/>
      <c r="W813" s="130"/>
      <c r="X813" s="130"/>
      <c r="Y813" s="116"/>
      <c r="Z813" s="116"/>
      <c r="AA813" s="116"/>
      <c r="AB813" s="116"/>
      <c r="AC813" s="116"/>
      <c r="AD813" s="116"/>
      <c r="AE813" s="116"/>
      <c r="AF813" s="116"/>
      <c r="AG813" s="119"/>
      <c r="AH813" s="116"/>
    </row>
    <row r="814" spans="1:34" ht="13.2">
      <c r="A814" s="103"/>
      <c r="B814" s="125"/>
      <c r="C814" s="126"/>
      <c r="D814" s="128"/>
      <c r="E814" s="126"/>
      <c r="F814" s="121"/>
      <c r="G814" s="121"/>
      <c r="H814" s="121"/>
      <c r="I814" s="117"/>
      <c r="J814" s="117"/>
      <c r="K814" s="117"/>
      <c r="L814" s="122"/>
      <c r="M814" s="116"/>
      <c r="N814" s="115"/>
      <c r="O814" s="116"/>
      <c r="P814" s="116"/>
      <c r="Q814" s="117"/>
      <c r="R814" s="117"/>
      <c r="S814" s="117"/>
      <c r="T814" s="117"/>
      <c r="U814" s="116"/>
      <c r="V814" s="139"/>
      <c r="W814" s="130"/>
      <c r="X814" s="130"/>
      <c r="Y814" s="116"/>
      <c r="Z814" s="116"/>
      <c r="AA814" s="116"/>
      <c r="AB814" s="116"/>
      <c r="AC814" s="116"/>
      <c r="AD814" s="116"/>
      <c r="AE814" s="116"/>
      <c r="AF814" s="116"/>
      <c r="AG814" s="119"/>
      <c r="AH814" s="116"/>
    </row>
    <row r="815" spans="1:34" ht="13.2">
      <c r="A815" s="103"/>
      <c r="B815" s="125"/>
      <c r="C815" s="126"/>
      <c r="D815" s="128"/>
      <c r="E815" s="126"/>
      <c r="F815" s="121"/>
      <c r="G815" s="121"/>
      <c r="H815" s="121"/>
      <c r="I815" s="117"/>
      <c r="J815" s="117"/>
      <c r="K815" s="117"/>
      <c r="L815" s="122"/>
      <c r="M815" s="116"/>
      <c r="N815" s="115"/>
      <c r="O815" s="116"/>
      <c r="P815" s="116"/>
      <c r="Q815" s="116"/>
      <c r="R815" s="116"/>
      <c r="S815" s="116"/>
      <c r="T815" s="116"/>
      <c r="U815" s="116"/>
      <c r="V815" s="139"/>
      <c r="W815" s="130"/>
      <c r="X815" s="130"/>
      <c r="Y815" s="116"/>
      <c r="Z815" s="116"/>
      <c r="AA815" s="116"/>
      <c r="AB815" s="116"/>
      <c r="AC815" s="116"/>
      <c r="AD815" s="116"/>
      <c r="AE815" s="116"/>
      <c r="AF815" s="116"/>
      <c r="AG815" s="119"/>
      <c r="AH815" s="116"/>
    </row>
    <row r="816" spans="1:34" ht="13.2">
      <c r="A816" s="103"/>
      <c r="B816" s="125"/>
      <c r="C816" s="126"/>
      <c r="D816" s="128"/>
      <c r="E816" s="126"/>
      <c r="F816" s="121"/>
      <c r="G816" s="121"/>
      <c r="H816" s="121"/>
      <c r="I816" s="117"/>
      <c r="J816" s="117"/>
      <c r="K816" s="117"/>
      <c r="L816" s="122"/>
      <c r="M816" s="116"/>
      <c r="N816" s="115"/>
      <c r="O816" s="116"/>
      <c r="P816" s="116"/>
      <c r="Q816" s="116"/>
      <c r="R816" s="116"/>
      <c r="S816" s="116"/>
      <c r="T816" s="115"/>
      <c r="U816" s="116"/>
      <c r="V816" s="138"/>
      <c r="W816" s="130"/>
      <c r="X816" s="130"/>
      <c r="Y816" s="116"/>
      <c r="Z816" s="116"/>
      <c r="AA816" s="116"/>
      <c r="AB816" s="116"/>
      <c r="AC816" s="116"/>
      <c r="AD816" s="116"/>
      <c r="AE816" s="116"/>
      <c r="AF816" s="116"/>
      <c r="AG816" s="119"/>
      <c r="AH816" s="116"/>
    </row>
    <row r="817" spans="1:34" ht="13.2">
      <c r="A817" s="103"/>
      <c r="B817" s="125"/>
      <c r="C817" s="126"/>
      <c r="D817" s="128"/>
      <c r="E817" s="126"/>
      <c r="F817" s="121"/>
      <c r="G817" s="121"/>
      <c r="H817" s="121"/>
      <c r="I817" s="117"/>
      <c r="J817" s="117"/>
      <c r="K817" s="117"/>
      <c r="L817" s="122"/>
      <c r="M817" s="116"/>
      <c r="N817" s="115"/>
      <c r="O817" s="116"/>
      <c r="P817" s="116"/>
      <c r="Q817" s="116"/>
      <c r="R817" s="117"/>
      <c r="S817" s="117"/>
      <c r="T817" s="117"/>
      <c r="U817" s="116"/>
      <c r="V817" s="187"/>
      <c r="W817" s="130"/>
      <c r="X817" s="130"/>
      <c r="Y817" s="116"/>
      <c r="Z817" s="116"/>
      <c r="AA817" s="116"/>
      <c r="AB817" s="116"/>
      <c r="AC817" s="116"/>
      <c r="AD817" s="116"/>
      <c r="AE817" s="116"/>
      <c r="AF817" s="116"/>
      <c r="AG817" s="119"/>
      <c r="AH817" s="116"/>
    </row>
    <row r="818" spans="1:34" ht="13.2">
      <c r="A818" s="103"/>
      <c r="B818" s="125"/>
      <c r="C818" s="126"/>
      <c r="D818" s="128"/>
      <c r="E818" s="126"/>
      <c r="F818" s="121"/>
      <c r="G818" s="121"/>
      <c r="H818" s="121"/>
      <c r="I818" s="117"/>
      <c r="J818" s="117"/>
      <c r="K818" s="117"/>
      <c r="L818" s="122"/>
      <c r="M818" s="116"/>
      <c r="N818" s="115"/>
      <c r="O818" s="116"/>
      <c r="P818" s="116"/>
      <c r="Q818" s="116"/>
      <c r="R818" s="116"/>
      <c r="S818" s="116"/>
      <c r="T818" s="116"/>
      <c r="U818" s="116"/>
      <c r="V818" s="188"/>
      <c r="W818" s="130"/>
      <c r="X818" s="130"/>
      <c r="Y818" s="116"/>
      <c r="Z818" s="116"/>
      <c r="AA818" s="116"/>
      <c r="AB818" s="116"/>
      <c r="AC818" s="116"/>
      <c r="AD818" s="116"/>
      <c r="AE818" s="116"/>
      <c r="AF818" s="116"/>
      <c r="AG818" s="119"/>
      <c r="AH818" s="116"/>
    </row>
    <row r="819" spans="1:34" ht="13.2">
      <c r="A819" s="103"/>
      <c r="B819" s="125"/>
      <c r="C819" s="126"/>
      <c r="D819" s="128"/>
      <c r="E819" s="126"/>
      <c r="F819" s="121"/>
      <c r="G819" s="121"/>
      <c r="H819" s="121"/>
      <c r="I819" s="117"/>
      <c r="J819" s="117"/>
      <c r="K819" s="117"/>
      <c r="L819" s="122"/>
      <c r="M819" s="116"/>
      <c r="N819" s="115"/>
      <c r="O819" s="116"/>
      <c r="P819" s="116"/>
      <c r="Q819" s="116"/>
      <c r="R819" s="116"/>
      <c r="S819" s="116"/>
      <c r="T819" s="116"/>
      <c r="U819" s="116"/>
      <c r="V819" s="138"/>
      <c r="W819" s="130"/>
      <c r="X819" s="130"/>
      <c r="Y819" s="116"/>
      <c r="Z819" s="116"/>
      <c r="AA819" s="116"/>
      <c r="AB819" s="116"/>
      <c r="AC819" s="116"/>
      <c r="AD819" s="116"/>
      <c r="AE819" s="116"/>
      <c r="AF819" s="116"/>
      <c r="AG819" s="119"/>
      <c r="AH819" s="116"/>
    </row>
    <row r="820" spans="1:34" ht="13.2">
      <c r="A820" s="103"/>
      <c r="B820" s="125"/>
      <c r="C820" s="126"/>
      <c r="D820" s="128"/>
      <c r="E820" s="126"/>
      <c r="F820" s="121"/>
      <c r="G820" s="121"/>
      <c r="H820" s="121"/>
      <c r="I820" s="117"/>
      <c r="J820" s="117"/>
      <c r="K820" s="117"/>
      <c r="L820" s="122"/>
      <c r="M820" s="116"/>
      <c r="N820" s="115"/>
      <c r="O820" s="116"/>
      <c r="P820" s="116"/>
      <c r="Q820" s="117"/>
      <c r="R820" s="117"/>
      <c r="S820" s="117"/>
      <c r="T820" s="117"/>
      <c r="U820" s="116"/>
      <c r="V820" s="188"/>
      <c r="W820" s="130"/>
      <c r="X820" s="130"/>
      <c r="Y820" s="116"/>
      <c r="Z820" s="116"/>
      <c r="AA820" s="116"/>
      <c r="AB820" s="116"/>
      <c r="AC820" s="116"/>
      <c r="AD820" s="116"/>
      <c r="AE820" s="116"/>
      <c r="AF820" s="116"/>
      <c r="AG820" s="119"/>
      <c r="AH820" s="116"/>
    </row>
    <row r="821" spans="1:34" ht="13.2">
      <c r="A821" s="103"/>
      <c r="B821" s="125"/>
      <c r="C821" s="126"/>
      <c r="D821" s="128"/>
      <c r="E821" s="126"/>
      <c r="F821" s="121"/>
      <c r="G821" s="121"/>
      <c r="H821" s="121"/>
      <c r="I821" s="117"/>
      <c r="J821" s="117"/>
      <c r="K821" s="117"/>
      <c r="L821" s="122"/>
      <c r="M821" s="116"/>
      <c r="N821" s="115"/>
      <c r="O821" s="116"/>
      <c r="P821" s="116"/>
      <c r="Q821" s="116"/>
      <c r="R821" s="116"/>
      <c r="S821" s="116"/>
      <c r="T821" s="115"/>
      <c r="U821" s="116"/>
      <c r="V821" s="187"/>
      <c r="W821" s="130"/>
      <c r="X821" s="130"/>
      <c r="Y821" s="116"/>
      <c r="Z821" s="116"/>
      <c r="AA821" s="116"/>
      <c r="AB821" s="116"/>
      <c r="AC821" s="116"/>
      <c r="AD821" s="116"/>
      <c r="AE821" s="116"/>
      <c r="AF821" s="116"/>
      <c r="AG821" s="119"/>
      <c r="AH821" s="116"/>
    </row>
    <row r="822" spans="1:34" ht="13.2">
      <c r="A822" s="103"/>
      <c r="B822" s="125"/>
      <c r="C822" s="126"/>
      <c r="D822" s="128"/>
      <c r="E822" s="126"/>
      <c r="F822" s="121"/>
      <c r="G822" s="121"/>
      <c r="H822" s="121"/>
      <c r="I822" s="117"/>
      <c r="J822" s="117"/>
      <c r="K822" s="117"/>
      <c r="L822" s="122"/>
      <c r="M822" s="116"/>
      <c r="N822" s="115"/>
      <c r="O822" s="116"/>
      <c r="P822" s="116"/>
      <c r="Q822" s="117"/>
      <c r="R822" s="117"/>
      <c r="S822" s="117"/>
      <c r="T822" s="117"/>
      <c r="U822" s="116"/>
      <c r="V822" s="188"/>
      <c r="W822" s="130"/>
      <c r="X822" s="130"/>
      <c r="Y822" s="116"/>
      <c r="Z822" s="116"/>
      <c r="AA822" s="116"/>
      <c r="AB822" s="116"/>
      <c r="AC822" s="116"/>
      <c r="AD822" s="116"/>
      <c r="AE822" s="116"/>
      <c r="AF822" s="116"/>
      <c r="AG822" s="119"/>
      <c r="AH822" s="116"/>
    </row>
    <row r="823" spans="1:34" ht="13.2">
      <c r="A823" s="103"/>
      <c r="B823" s="125"/>
      <c r="C823" s="126"/>
      <c r="D823" s="128"/>
      <c r="E823" s="126"/>
      <c r="F823" s="121"/>
      <c r="G823" s="121"/>
      <c r="H823" s="121"/>
      <c r="I823" s="117"/>
      <c r="J823" s="117"/>
      <c r="K823" s="117"/>
      <c r="L823" s="122"/>
      <c r="M823" s="116"/>
      <c r="N823" s="115"/>
      <c r="O823" s="116"/>
      <c r="P823" s="116"/>
      <c r="Q823" s="117"/>
      <c r="R823" s="117"/>
      <c r="S823" s="117"/>
      <c r="T823" s="117"/>
      <c r="U823" s="116"/>
      <c r="V823" s="188"/>
      <c r="W823" s="130"/>
      <c r="X823" s="130"/>
      <c r="Y823" s="116"/>
      <c r="Z823" s="116"/>
      <c r="AA823" s="116"/>
      <c r="AB823" s="116"/>
      <c r="AC823" s="116"/>
      <c r="AD823" s="116"/>
      <c r="AE823" s="116"/>
      <c r="AF823" s="116"/>
      <c r="AG823" s="119"/>
      <c r="AH823" s="116"/>
    </row>
    <row r="824" spans="1:34" ht="13.2">
      <c r="A824" s="103"/>
      <c r="B824" s="125"/>
      <c r="C824" s="126"/>
      <c r="D824" s="128"/>
      <c r="E824" s="126"/>
      <c r="F824" s="121"/>
      <c r="G824" s="121"/>
      <c r="H824" s="121"/>
      <c r="I824" s="117"/>
      <c r="J824" s="117"/>
      <c r="K824" s="117"/>
      <c r="L824" s="122"/>
      <c r="M824" s="116"/>
      <c r="N824" s="115"/>
      <c r="O824" s="116"/>
      <c r="P824" s="116"/>
      <c r="Q824" s="116"/>
      <c r="R824" s="116"/>
      <c r="S824" s="116"/>
      <c r="T824" s="116"/>
      <c r="U824" s="116"/>
      <c r="V824" s="188"/>
      <c r="W824" s="130"/>
      <c r="X824" s="130"/>
      <c r="Y824" s="116"/>
      <c r="Z824" s="116"/>
      <c r="AA824" s="116"/>
      <c r="AB824" s="116"/>
      <c r="AC824" s="116"/>
      <c r="AD824" s="116"/>
      <c r="AE824" s="116"/>
      <c r="AF824" s="116"/>
      <c r="AG824" s="119"/>
      <c r="AH824" s="116"/>
    </row>
    <row r="825" spans="1:34" ht="13.2">
      <c r="A825" s="103"/>
      <c r="B825" s="125"/>
      <c r="C825" s="126"/>
      <c r="D825" s="128"/>
      <c r="E825" s="126"/>
      <c r="F825" s="121"/>
      <c r="G825" s="121"/>
      <c r="H825" s="121"/>
      <c r="I825" s="117"/>
      <c r="J825" s="117"/>
      <c r="K825" s="117"/>
      <c r="L825" s="122"/>
      <c r="M825" s="116"/>
      <c r="N825" s="115"/>
      <c r="O825" s="116"/>
      <c r="P825" s="116"/>
      <c r="Q825" s="117"/>
      <c r="R825" s="117"/>
      <c r="S825" s="117"/>
      <c r="T825" s="117"/>
      <c r="U825" s="116"/>
      <c r="V825" s="139"/>
      <c r="W825" s="130"/>
      <c r="X825" s="130"/>
      <c r="Y825" s="116"/>
      <c r="Z825" s="116"/>
      <c r="AA825" s="116"/>
      <c r="AB825" s="116"/>
      <c r="AC825" s="116"/>
      <c r="AD825" s="116"/>
      <c r="AE825" s="116"/>
      <c r="AF825" s="116"/>
      <c r="AG825" s="119"/>
      <c r="AH825" s="116"/>
    </row>
    <row r="826" spans="1:34" ht="13.2">
      <c r="A826" s="103"/>
      <c r="B826" s="125"/>
      <c r="C826" s="126"/>
      <c r="D826" s="128"/>
      <c r="E826" s="126"/>
      <c r="F826" s="121"/>
      <c r="G826" s="121"/>
      <c r="H826" s="121"/>
      <c r="I826" s="117"/>
      <c r="J826" s="117"/>
      <c r="K826" s="117"/>
      <c r="L826" s="122"/>
      <c r="M826" s="116"/>
      <c r="N826" s="115"/>
      <c r="O826" s="116"/>
      <c r="P826" s="116"/>
      <c r="Q826" s="117"/>
      <c r="R826" s="117"/>
      <c r="S826" s="117"/>
      <c r="T826" s="117"/>
      <c r="U826" s="116"/>
      <c r="V826" s="191"/>
      <c r="W826" s="130"/>
      <c r="X826" s="130"/>
      <c r="Y826" s="116"/>
      <c r="Z826" s="116"/>
      <c r="AA826" s="116"/>
      <c r="AB826" s="116"/>
      <c r="AC826" s="116"/>
      <c r="AD826" s="116"/>
      <c r="AE826" s="116"/>
      <c r="AF826" s="116"/>
      <c r="AG826" s="119"/>
      <c r="AH826" s="119"/>
    </row>
    <row r="827" spans="1:34" ht="13.2">
      <c r="A827" s="103"/>
      <c r="B827" s="125"/>
      <c r="C827" s="126"/>
      <c r="D827" s="128"/>
      <c r="E827" s="126"/>
      <c r="F827" s="121"/>
      <c r="G827" s="121"/>
      <c r="H827" s="121"/>
      <c r="I827" s="117"/>
      <c r="J827" s="117"/>
      <c r="K827" s="117"/>
      <c r="L827" s="122"/>
      <c r="M827" s="116"/>
      <c r="N827" s="115"/>
      <c r="O827" s="116"/>
      <c r="P827" s="116"/>
      <c r="Q827" s="116"/>
      <c r="R827" s="117"/>
      <c r="S827" s="117"/>
      <c r="T827" s="117"/>
      <c r="U827" s="116"/>
      <c r="V827" s="187"/>
      <c r="W827" s="130"/>
      <c r="X827" s="130"/>
      <c r="Y827" s="116"/>
      <c r="Z827" s="116"/>
      <c r="AA827" s="116"/>
      <c r="AB827" s="116"/>
      <c r="AC827" s="116"/>
      <c r="AD827" s="116"/>
      <c r="AE827" s="116"/>
      <c r="AF827" s="116"/>
      <c r="AG827" s="119"/>
      <c r="AH827" s="116"/>
    </row>
    <row r="828" spans="1:34" ht="13.2">
      <c r="A828" s="103"/>
      <c r="B828" s="125"/>
      <c r="C828" s="126"/>
      <c r="D828" s="128"/>
      <c r="E828" s="126"/>
      <c r="F828" s="121"/>
      <c r="G828" s="121"/>
      <c r="H828" s="121"/>
      <c r="I828" s="117"/>
      <c r="J828" s="117"/>
      <c r="K828" s="117"/>
      <c r="L828" s="122"/>
      <c r="M828" s="116"/>
      <c r="N828" s="115"/>
      <c r="O828" s="116"/>
      <c r="P828" s="116"/>
      <c r="Q828" s="116"/>
      <c r="R828" s="117"/>
      <c r="S828" s="117"/>
      <c r="T828" s="117"/>
      <c r="U828" s="116"/>
      <c r="V828" s="187"/>
      <c r="W828" s="130"/>
      <c r="X828" s="130"/>
      <c r="Y828" s="116"/>
      <c r="Z828" s="116"/>
      <c r="AA828" s="116"/>
      <c r="AB828" s="116"/>
      <c r="AC828" s="116"/>
      <c r="AD828" s="116"/>
      <c r="AE828" s="116"/>
      <c r="AF828" s="116"/>
      <c r="AG828" s="119"/>
      <c r="AH828" s="116"/>
    </row>
    <row r="829" spans="1:34" ht="13.2">
      <c r="A829" s="103"/>
      <c r="B829" s="125"/>
      <c r="C829" s="126"/>
      <c r="D829" s="128"/>
      <c r="E829" s="126"/>
      <c r="F829" s="121"/>
      <c r="G829" s="121"/>
      <c r="H829" s="121"/>
      <c r="I829" s="117"/>
      <c r="J829" s="117"/>
      <c r="K829" s="117"/>
      <c r="L829" s="122"/>
      <c r="M829" s="116"/>
      <c r="N829" s="115"/>
      <c r="O829" s="116"/>
      <c r="P829" s="116"/>
      <c r="Q829" s="116"/>
      <c r="R829" s="116"/>
      <c r="S829" s="116"/>
      <c r="T829" s="116"/>
      <c r="U829" s="116"/>
      <c r="V829" s="188"/>
      <c r="W829" s="130"/>
      <c r="X829" s="130"/>
      <c r="Y829" s="116"/>
      <c r="Z829" s="116"/>
      <c r="AA829" s="116"/>
      <c r="AB829" s="116"/>
      <c r="AC829" s="116"/>
      <c r="AD829" s="116"/>
      <c r="AE829" s="116"/>
      <c r="AF829" s="116"/>
      <c r="AG829" s="119"/>
      <c r="AH829" s="116"/>
    </row>
    <row r="830" spans="1:34" ht="13.2">
      <c r="A830" s="103"/>
      <c r="B830" s="125"/>
      <c r="C830" s="126"/>
      <c r="D830" s="128"/>
      <c r="E830" s="126"/>
      <c r="F830" s="121"/>
      <c r="G830" s="121"/>
      <c r="H830" s="121"/>
      <c r="I830" s="117"/>
      <c r="J830" s="117"/>
      <c r="K830" s="117"/>
      <c r="L830" s="122"/>
      <c r="M830" s="116"/>
      <c r="N830" s="115"/>
      <c r="O830" s="116"/>
      <c r="P830" s="116"/>
      <c r="Q830" s="116"/>
      <c r="R830" s="116"/>
      <c r="S830" s="116"/>
      <c r="T830" s="116"/>
      <c r="U830" s="116"/>
      <c r="V830" s="188"/>
      <c r="W830" s="130"/>
      <c r="X830" s="130"/>
      <c r="Y830" s="116"/>
      <c r="Z830" s="116"/>
      <c r="AA830" s="116"/>
      <c r="AB830" s="116"/>
      <c r="AC830" s="116"/>
      <c r="AD830" s="116"/>
      <c r="AE830" s="116"/>
      <c r="AF830" s="116"/>
      <c r="AG830" s="119"/>
      <c r="AH830" s="116"/>
    </row>
    <row r="831" spans="1:34" ht="13.2">
      <c r="A831" s="103"/>
      <c r="B831" s="125"/>
      <c r="C831" s="126"/>
      <c r="D831" s="128"/>
      <c r="E831" s="126"/>
      <c r="F831" s="121"/>
      <c r="G831" s="121"/>
      <c r="H831" s="121"/>
      <c r="I831" s="116"/>
      <c r="J831" s="117"/>
      <c r="K831" s="117"/>
      <c r="L831" s="122"/>
      <c r="M831" s="116"/>
      <c r="N831" s="115"/>
      <c r="O831" s="116"/>
      <c r="P831" s="116"/>
      <c r="Q831" s="116"/>
      <c r="R831" s="116"/>
      <c r="S831" s="116"/>
      <c r="T831" s="116"/>
      <c r="U831" s="116"/>
      <c r="V831" s="142"/>
      <c r="W831" s="130"/>
      <c r="X831" s="130"/>
      <c r="Y831" s="116"/>
      <c r="Z831" s="116"/>
      <c r="AA831" s="116"/>
      <c r="AB831" s="116"/>
      <c r="AC831" s="116"/>
      <c r="AD831" s="116"/>
      <c r="AE831" s="116"/>
      <c r="AF831" s="116"/>
      <c r="AG831" s="119"/>
      <c r="AH831" s="116"/>
    </row>
    <row r="832" spans="1:34" ht="13.2">
      <c r="A832" s="103"/>
      <c r="B832" s="125"/>
      <c r="C832" s="126"/>
      <c r="D832" s="128"/>
      <c r="E832" s="126"/>
      <c r="F832" s="121"/>
      <c r="G832" s="121"/>
      <c r="H832" s="121"/>
      <c r="I832" s="117"/>
      <c r="J832" s="117"/>
      <c r="K832" s="117"/>
      <c r="L832" s="122"/>
      <c r="M832" s="116"/>
      <c r="N832" s="115"/>
      <c r="O832" s="116"/>
      <c r="P832" s="116"/>
      <c r="Q832" s="116"/>
      <c r="R832" s="117"/>
      <c r="S832" s="117"/>
      <c r="T832" s="117"/>
      <c r="U832" s="116"/>
      <c r="V832" s="106"/>
      <c r="W832" s="130"/>
      <c r="X832" s="130"/>
      <c r="Y832" s="116"/>
      <c r="Z832" s="116"/>
      <c r="AA832" s="116"/>
      <c r="AB832" s="116"/>
      <c r="AC832" s="116"/>
      <c r="AD832" s="116"/>
      <c r="AE832" s="116"/>
      <c r="AF832" s="116"/>
      <c r="AG832" s="119"/>
      <c r="AH832" s="116"/>
    </row>
    <row r="833" spans="1:34" ht="13.2">
      <c r="A833" s="103"/>
      <c r="B833" s="125"/>
      <c r="C833" s="126"/>
      <c r="D833" s="128"/>
      <c r="E833" s="126"/>
      <c r="F833" s="121"/>
      <c r="G833" s="121"/>
      <c r="H833" s="121"/>
      <c r="I833" s="116"/>
      <c r="J833" s="117"/>
      <c r="K833" s="117"/>
      <c r="L833" s="122"/>
      <c r="M833" s="116"/>
      <c r="N833" s="115"/>
      <c r="O833" s="116"/>
      <c r="P833" s="116"/>
      <c r="Q833" s="116"/>
      <c r="R833" s="116"/>
      <c r="S833" s="116"/>
      <c r="T833" s="116"/>
      <c r="U833" s="116"/>
      <c r="V833" s="192"/>
      <c r="W833" s="130"/>
      <c r="X833" s="130"/>
      <c r="Y833" s="116"/>
      <c r="Z833" s="116"/>
      <c r="AA833" s="116"/>
      <c r="AB833" s="116"/>
      <c r="AC833" s="116"/>
      <c r="AD833" s="116"/>
      <c r="AE833" s="116"/>
      <c r="AF833" s="116"/>
      <c r="AG833" s="119"/>
      <c r="AH833" s="116"/>
    </row>
    <row r="834" spans="1:34" ht="13.2">
      <c r="A834" s="103"/>
      <c r="B834" s="125"/>
      <c r="C834" s="126"/>
      <c r="D834" s="128"/>
      <c r="E834" s="126"/>
      <c r="F834" s="121"/>
      <c r="G834" s="121"/>
      <c r="H834" s="121"/>
      <c r="I834" s="117"/>
      <c r="J834" s="117"/>
      <c r="K834" s="117"/>
      <c r="L834" s="122"/>
      <c r="M834" s="116"/>
      <c r="N834" s="115"/>
      <c r="O834" s="116"/>
      <c r="P834" s="116"/>
      <c r="Q834" s="116"/>
      <c r="R834" s="117"/>
      <c r="S834" s="117"/>
      <c r="T834" s="117"/>
      <c r="U834" s="116"/>
      <c r="V834" s="187"/>
      <c r="W834" s="130"/>
      <c r="X834" s="130"/>
      <c r="Y834" s="116"/>
      <c r="Z834" s="116"/>
      <c r="AA834" s="116"/>
      <c r="AB834" s="116"/>
      <c r="AC834" s="116"/>
      <c r="AD834" s="116"/>
      <c r="AE834" s="116"/>
      <c r="AF834" s="116"/>
      <c r="AG834" s="119"/>
      <c r="AH834" s="116"/>
    </row>
    <row r="835" spans="1:34" ht="13.2">
      <c r="A835" s="103"/>
      <c r="B835" s="125"/>
      <c r="C835" s="126"/>
      <c r="D835" s="128"/>
      <c r="E835" s="126"/>
      <c r="F835" s="121"/>
      <c r="G835" s="121"/>
      <c r="H835" s="121"/>
      <c r="I835" s="116"/>
      <c r="J835" s="117"/>
      <c r="K835" s="117"/>
      <c r="L835" s="122"/>
      <c r="M835" s="116"/>
      <c r="N835" s="115"/>
      <c r="O835" s="116"/>
      <c r="P835" s="116"/>
      <c r="Q835" s="116"/>
      <c r="R835" s="116"/>
      <c r="S835" s="116"/>
      <c r="T835" s="116"/>
      <c r="U835" s="116"/>
      <c r="V835" s="113"/>
      <c r="W835" s="130"/>
      <c r="X835" s="130"/>
      <c r="Y835" s="116"/>
      <c r="Z835" s="116"/>
      <c r="AA835" s="116"/>
      <c r="AB835" s="116"/>
      <c r="AC835" s="116"/>
      <c r="AD835" s="116"/>
      <c r="AE835" s="116"/>
      <c r="AF835" s="116"/>
      <c r="AG835" s="119"/>
      <c r="AH835" s="116"/>
    </row>
    <row r="836" spans="1:34" ht="13.2">
      <c r="A836" s="103"/>
      <c r="B836" s="125"/>
      <c r="C836" s="126"/>
      <c r="D836" s="128"/>
      <c r="E836" s="126"/>
      <c r="F836" s="121"/>
      <c r="G836" s="121"/>
      <c r="H836" s="121"/>
      <c r="I836" s="117"/>
      <c r="J836" s="117"/>
      <c r="K836" s="117"/>
      <c r="L836" s="122"/>
      <c r="M836" s="116"/>
      <c r="N836" s="115"/>
      <c r="O836" s="116"/>
      <c r="P836" s="116"/>
      <c r="Q836" s="117"/>
      <c r="R836" s="117"/>
      <c r="S836" s="117"/>
      <c r="T836" s="117"/>
      <c r="U836" s="116"/>
      <c r="V836" s="139"/>
      <c r="W836" s="130"/>
      <c r="X836" s="130"/>
      <c r="Y836" s="116"/>
      <c r="Z836" s="116"/>
      <c r="AA836" s="116"/>
      <c r="AB836" s="116"/>
      <c r="AC836" s="116"/>
      <c r="AD836" s="116"/>
      <c r="AE836" s="116"/>
      <c r="AF836" s="116"/>
      <c r="AG836" s="119"/>
      <c r="AH836" s="116"/>
    </row>
    <row r="837" spans="1:34" ht="13.2">
      <c r="A837" s="103"/>
      <c r="B837" s="125"/>
      <c r="C837" s="126"/>
      <c r="D837" s="128"/>
      <c r="E837" s="126"/>
      <c r="F837" s="121"/>
      <c r="G837" s="121"/>
      <c r="H837" s="121"/>
      <c r="I837" s="117"/>
      <c r="J837" s="117"/>
      <c r="K837" s="117"/>
      <c r="L837" s="122"/>
      <c r="M837" s="116"/>
      <c r="N837" s="115"/>
      <c r="O837" s="116"/>
      <c r="P837" s="116"/>
      <c r="Q837" s="116"/>
      <c r="R837" s="117"/>
      <c r="S837" s="117"/>
      <c r="T837" s="117"/>
      <c r="U837" s="116"/>
      <c r="V837" s="188"/>
      <c r="W837" s="130"/>
      <c r="X837" s="130"/>
      <c r="Y837" s="116"/>
      <c r="Z837" s="116"/>
      <c r="AA837" s="116"/>
      <c r="AB837" s="116"/>
      <c r="AC837" s="116"/>
      <c r="AD837" s="116"/>
      <c r="AE837" s="116"/>
      <c r="AF837" s="116"/>
      <c r="AG837" s="119"/>
      <c r="AH837" s="116"/>
    </row>
    <row r="838" spans="1:34" ht="13.2">
      <c r="A838" s="103"/>
      <c r="B838" s="125"/>
      <c r="C838" s="126"/>
      <c r="D838" s="128"/>
      <c r="E838" s="126"/>
      <c r="F838" s="121"/>
      <c r="G838" s="121"/>
      <c r="H838" s="121"/>
      <c r="I838" s="117"/>
      <c r="J838" s="117"/>
      <c r="K838" s="117"/>
      <c r="L838" s="122"/>
      <c r="M838" s="116"/>
      <c r="N838" s="115"/>
      <c r="O838" s="116"/>
      <c r="P838" s="116"/>
      <c r="Q838" s="116"/>
      <c r="R838" s="117"/>
      <c r="S838" s="117"/>
      <c r="T838" s="117"/>
      <c r="U838" s="116"/>
      <c r="V838" s="187"/>
      <c r="W838" s="130"/>
      <c r="X838" s="130"/>
      <c r="Y838" s="116"/>
      <c r="Z838" s="116"/>
      <c r="AA838" s="116"/>
      <c r="AB838" s="116"/>
      <c r="AC838" s="116"/>
      <c r="AD838" s="116"/>
      <c r="AE838" s="116"/>
      <c r="AF838" s="116"/>
      <c r="AG838" s="119"/>
      <c r="AH838" s="116"/>
    </row>
    <row r="839" spans="1:34" ht="13.2">
      <c r="A839" s="103"/>
      <c r="B839" s="125"/>
      <c r="C839" s="126"/>
      <c r="D839" s="128"/>
      <c r="E839" s="126"/>
      <c r="F839" s="121"/>
      <c r="G839" s="121"/>
      <c r="H839" s="121"/>
      <c r="I839" s="117"/>
      <c r="J839" s="117"/>
      <c r="K839" s="117"/>
      <c r="L839" s="122"/>
      <c r="M839" s="116"/>
      <c r="N839" s="115"/>
      <c r="O839" s="116"/>
      <c r="P839" s="116"/>
      <c r="Q839" s="116"/>
      <c r="R839" s="117"/>
      <c r="S839" s="117"/>
      <c r="T839" s="117"/>
      <c r="U839" s="116"/>
      <c r="V839" s="138"/>
      <c r="W839" s="130"/>
      <c r="X839" s="130"/>
      <c r="Y839" s="116"/>
      <c r="Z839" s="116"/>
      <c r="AA839" s="116"/>
      <c r="AB839" s="116"/>
      <c r="AC839" s="116"/>
      <c r="AD839" s="116"/>
      <c r="AE839" s="116"/>
      <c r="AF839" s="116"/>
      <c r="AG839" s="119"/>
      <c r="AH839" s="116"/>
    </row>
    <row r="840" spans="1:34" ht="13.2">
      <c r="A840" s="103"/>
      <c r="B840" s="125"/>
      <c r="C840" s="126"/>
      <c r="D840" s="128"/>
      <c r="E840" s="126"/>
      <c r="F840" s="121"/>
      <c r="G840" s="121"/>
      <c r="H840" s="121"/>
      <c r="I840" s="117"/>
      <c r="J840" s="117"/>
      <c r="K840" s="117"/>
      <c r="L840" s="122"/>
      <c r="M840" s="116"/>
      <c r="N840" s="115"/>
      <c r="O840" s="116"/>
      <c r="P840" s="116"/>
      <c r="Q840" s="117"/>
      <c r="R840" s="117"/>
      <c r="S840" s="117"/>
      <c r="T840" s="117"/>
      <c r="U840" s="116"/>
      <c r="V840" s="187"/>
      <c r="W840" s="130"/>
      <c r="X840" s="130"/>
      <c r="Y840" s="116"/>
      <c r="Z840" s="116"/>
      <c r="AA840" s="116"/>
      <c r="AB840" s="116"/>
      <c r="AC840" s="116"/>
      <c r="AD840" s="116"/>
      <c r="AE840" s="116"/>
      <c r="AF840" s="116"/>
      <c r="AG840" s="119"/>
      <c r="AH840" s="116"/>
    </row>
    <row r="841" spans="1:34" ht="13.2">
      <c r="A841" s="103"/>
      <c r="B841" s="125"/>
      <c r="C841" s="126"/>
      <c r="D841" s="128"/>
      <c r="E841" s="126"/>
      <c r="F841" s="121"/>
      <c r="G841" s="121"/>
      <c r="H841" s="121"/>
      <c r="I841" s="117"/>
      <c r="J841" s="117"/>
      <c r="K841" s="117"/>
      <c r="L841" s="122"/>
      <c r="M841" s="116"/>
      <c r="N841" s="115"/>
      <c r="O841" s="116"/>
      <c r="P841" s="116"/>
      <c r="Q841" s="116"/>
      <c r="R841" s="117"/>
      <c r="S841" s="117"/>
      <c r="T841" s="117"/>
      <c r="U841" s="116"/>
      <c r="V841" s="187"/>
      <c r="W841" s="130"/>
      <c r="X841" s="130"/>
      <c r="Y841" s="116"/>
      <c r="Z841" s="116"/>
      <c r="AA841" s="116"/>
      <c r="AB841" s="116"/>
      <c r="AC841" s="116"/>
      <c r="AD841" s="116"/>
      <c r="AE841" s="116"/>
      <c r="AF841" s="116"/>
      <c r="AG841" s="119"/>
      <c r="AH841" s="116"/>
    </row>
    <row r="842" spans="1:34" ht="13.2">
      <c r="A842" s="103"/>
      <c r="B842" s="125"/>
      <c r="C842" s="126"/>
      <c r="D842" s="128"/>
      <c r="E842" s="126"/>
      <c r="F842" s="121"/>
      <c r="G842" s="121"/>
      <c r="H842" s="121"/>
      <c r="I842" s="117"/>
      <c r="J842" s="117"/>
      <c r="K842" s="117"/>
      <c r="L842" s="122"/>
      <c r="M842" s="116"/>
      <c r="N842" s="115"/>
      <c r="O842" s="116"/>
      <c r="P842" s="116"/>
      <c r="Q842" s="117"/>
      <c r="R842" s="117"/>
      <c r="S842" s="117"/>
      <c r="T842" s="117"/>
      <c r="U842" s="116"/>
      <c r="V842" s="187"/>
      <c r="W842" s="130"/>
      <c r="X842" s="130"/>
      <c r="Y842" s="116"/>
      <c r="Z842" s="116"/>
      <c r="AA842" s="116"/>
      <c r="AB842" s="116"/>
      <c r="AC842" s="116"/>
      <c r="AD842" s="116"/>
      <c r="AE842" s="116"/>
      <c r="AF842" s="116"/>
      <c r="AG842" s="119"/>
      <c r="AH842" s="116"/>
    </row>
    <row r="843" spans="1:34" ht="13.2">
      <c r="A843" s="103"/>
      <c r="B843" s="125"/>
      <c r="C843" s="126"/>
      <c r="D843" s="128"/>
      <c r="E843" s="126"/>
      <c r="F843" s="121"/>
      <c r="G843" s="121"/>
      <c r="H843" s="121"/>
      <c r="I843" s="116"/>
      <c r="J843" s="117"/>
      <c r="K843" s="117"/>
      <c r="L843" s="122"/>
      <c r="M843" s="116"/>
      <c r="N843" s="115"/>
      <c r="O843" s="116"/>
      <c r="P843" s="116"/>
      <c r="Q843" s="116"/>
      <c r="R843" s="116"/>
      <c r="S843" s="116"/>
      <c r="T843" s="116"/>
      <c r="U843" s="116"/>
      <c r="V843" s="142"/>
      <c r="W843" s="130"/>
      <c r="X843" s="130"/>
      <c r="Y843" s="116"/>
      <c r="Z843" s="116"/>
      <c r="AA843" s="116"/>
      <c r="AB843" s="116"/>
      <c r="AC843" s="116"/>
      <c r="AD843" s="116"/>
      <c r="AE843" s="116"/>
      <c r="AF843" s="116"/>
      <c r="AG843" s="119"/>
      <c r="AH843" s="116"/>
    </row>
    <row r="844" spans="1:34" ht="13.2">
      <c r="A844" s="103"/>
      <c r="B844" s="125"/>
      <c r="C844" s="126"/>
      <c r="D844" s="128"/>
      <c r="E844" s="126"/>
      <c r="F844" s="121"/>
      <c r="G844" s="121"/>
      <c r="H844" s="121"/>
      <c r="I844" s="117"/>
      <c r="J844" s="117"/>
      <c r="K844" s="117"/>
      <c r="L844" s="122"/>
      <c r="M844" s="116"/>
      <c r="N844" s="115"/>
      <c r="O844" s="116"/>
      <c r="P844" s="116"/>
      <c r="Q844" s="117"/>
      <c r="R844" s="117"/>
      <c r="S844" s="117"/>
      <c r="T844" s="117"/>
      <c r="U844" s="116"/>
      <c r="V844" s="139"/>
      <c r="W844" s="130"/>
      <c r="X844" s="130"/>
      <c r="Y844" s="116"/>
      <c r="Z844" s="116"/>
      <c r="AA844" s="116"/>
      <c r="AB844" s="116"/>
      <c r="AC844" s="116"/>
      <c r="AD844" s="116"/>
      <c r="AE844" s="116"/>
      <c r="AF844" s="116"/>
      <c r="AG844" s="119"/>
      <c r="AH844" s="116"/>
    </row>
    <row r="845" spans="1:34" ht="13.2">
      <c r="A845" s="103"/>
      <c r="B845" s="125"/>
      <c r="C845" s="126"/>
      <c r="D845" s="128"/>
      <c r="E845" s="126"/>
      <c r="F845" s="121"/>
      <c r="G845" s="121"/>
      <c r="H845" s="121"/>
      <c r="I845" s="117"/>
      <c r="J845" s="117"/>
      <c r="K845" s="117"/>
      <c r="L845" s="122"/>
      <c r="M845" s="116"/>
      <c r="N845" s="115"/>
      <c r="O845" s="116"/>
      <c r="P845" s="116"/>
      <c r="Q845" s="117"/>
      <c r="R845" s="117"/>
      <c r="S845" s="117"/>
      <c r="T845" s="117"/>
      <c r="U845" s="116"/>
      <c r="V845" s="139"/>
      <c r="W845" s="130"/>
      <c r="X845" s="130"/>
      <c r="Y845" s="116"/>
      <c r="Z845" s="116"/>
      <c r="AA845" s="116"/>
      <c r="AB845" s="116"/>
      <c r="AC845" s="116"/>
      <c r="AD845" s="116"/>
      <c r="AE845" s="116"/>
      <c r="AF845" s="116"/>
      <c r="AG845" s="119"/>
      <c r="AH845" s="116"/>
    </row>
    <row r="846" spans="1:34" ht="13.8" thickBot="1">
      <c r="A846" s="103"/>
      <c r="B846" s="125"/>
      <c r="C846" s="126"/>
      <c r="D846" s="128"/>
      <c r="E846" s="126"/>
      <c r="F846" s="121"/>
      <c r="G846" s="121"/>
      <c r="H846" s="121"/>
      <c r="I846" s="117"/>
      <c r="J846" s="117"/>
      <c r="K846" s="117"/>
      <c r="L846" s="122"/>
      <c r="M846" s="116"/>
      <c r="N846" s="115"/>
      <c r="O846" s="116"/>
      <c r="P846" s="116"/>
      <c r="Q846" s="116"/>
      <c r="R846" s="116"/>
      <c r="S846" s="116"/>
      <c r="T846" s="116"/>
      <c r="U846" s="116"/>
      <c r="V846" s="188"/>
      <c r="W846" s="130"/>
      <c r="X846" s="130"/>
      <c r="Y846" s="116"/>
      <c r="Z846" s="116"/>
      <c r="AA846" s="116"/>
      <c r="AB846" s="116"/>
      <c r="AC846" s="116"/>
      <c r="AD846" s="116"/>
      <c r="AE846" s="116"/>
      <c r="AF846" s="116"/>
      <c r="AG846" s="119"/>
      <c r="AH846" s="116"/>
    </row>
    <row r="847" spans="1:34" ht="13.2">
      <c r="A847" s="103"/>
      <c r="B847" s="125"/>
      <c r="C847" s="126"/>
      <c r="D847" s="128"/>
      <c r="E847" s="126"/>
      <c r="F847" s="121"/>
      <c r="G847" s="121"/>
      <c r="H847" s="121"/>
      <c r="I847" s="117"/>
      <c r="J847" s="117"/>
      <c r="K847" s="117"/>
      <c r="L847" s="122"/>
      <c r="M847" s="116"/>
      <c r="N847" s="115"/>
      <c r="O847" s="116"/>
      <c r="P847" s="116"/>
      <c r="Q847" s="116"/>
      <c r="R847" s="117"/>
      <c r="S847" s="117"/>
      <c r="T847" s="117"/>
      <c r="U847" s="116"/>
      <c r="V847" s="112"/>
      <c r="W847" s="130"/>
      <c r="X847" s="130"/>
      <c r="Y847" s="116"/>
      <c r="Z847" s="116"/>
      <c r="AA847" s="116"/>
      <c r="AB847" s="116"/>
      <c r="AC847" s="116"/>
      <c r="AD847" s="116"/>
      <c r="AE847" s="116"/>
      <c r="AF847" s="116"/>
      <c r="AG847" s="119"/>
      <c r="AH847" s="116"/>
    </row>
    <row r="848" spans="1:34" ht="13.2">
      <c r="A848" s="103"/>
      <c r="B848" s="125"/>
      <c r="C848" s="126"/>
      <c r="D848" s="128"/>
      <c r="E848" s="126"/>
      <c r="F848" s="121"/>
      <c r="G848" s="121"/>
      <c r="H848" s="121"/>
      <c r="I848" s="117"/>
      <c r="J848" s="117"/>
      <c r="K848" s="117"/>
      <c r="L848" s="122"/>
      <c r="M848" s="116"/>
      <c r="N848" s="115"/>
      <c r="O848" s="116"/>
      <c r="P848" s="116"/>
      <c r="Q848" s="116"/>
      <c r="R848" s="117"/>
      <c r="S848" s="117"/>
      <c r="T848" s="117"/>
      <c r="U848" s="116"/>
      <c r="V848" s="187"/>
      <c r="W848" s="130"/>
      <c r="X848" s="130"/>
      <c r="Y848" s="116"/>
      <c r="Z848" s="116"/>
      <c r="AA848" s="116"/>
      <c r="AB848" s="116"/>
      <c r="AC848" s="116"/>
      <c r="AD848" s="116"/>
      <c r="AE848" s="116"/>
      <c r="AF848" s="116"/>
      <c r="AG848" s="119"/>
      <c r="AH848" s="116"/>
    </row>
    <row r="849" spans="1:34" ht="13.2">
      <c r="A849" s="103"/>
      <c r="B849" s="125"/>
      <c r="C849" s="126"/>
      <c r="D849" s="128"/>
      <c r="E849" s="126"/>
      <c r="F849" s="121"/>
      <c r="G849" s="121"/>
      <c r="H849" s="121"/>
      <c r="I849" s="116"/>
      <c r="J849" s="117"/>
      <c r="K849" s="117"/>
      <c r="L849" s="122"/>
      <c r="M849" s="116"/>
      <c r="N849" s="115"/>
      <c r="O849" s="116"/>
      <c r="P849" s="116"/>
      <c r="Q849" s="116"/>
      <c r="R849" s="116"/>
      <c r="S849" s="116"/>
      <c r="T849" s="116"/>
      <c r="U849" s="116"/>
      <c r="V849" s="142"/>
      <c r="W849" s="130"/>
      <c r="X849" s="130"/>
      <c r="Y849" s="116"/>
      <c r="Z849" s="116"/>
      <c r="AA849" s="116"/>
      <c r="AB849" s="116"/>
      <c r="AC849" s="116"/>
      <c r="AD849" s="116"/>
      <c r="AE849" s="116"/>
      <c r="AF849" s="116"/>
      <c r="AG849" s="119"/>
      <c r="AH849" s="116"/>
    </row>
    <row r="850" spans="1:34" ht="13.2">
      <c r="A850" s="103"/>
      <c r="B850" s="125"/>
      <c r="C850" s="126"/>
      <c r="D850" s="128"/>
      <c r="E850" s="126"/>
      <c r="F850" s="121"/>
      <c r="G850" s="121"/>
      <c r="H850" s="121"/>
      <c r="I850" s="117"/>
      <c r="J850" s="117"/>
      <c r="K850" s="117"/>
      <c r="L850" s="122"/>
      <c r="M850" s="116"/>
      <c r="N850" s="115"/>
      <c r="O850" s="116"/>
      <c r="P850" s="116"/>
      <c r="Q850" s="116"/>
      <c r="R850" s="117"/>
      <c r="S850" s="117"/>
      <c r="T850" s="117"/>
      <c r="U850" s="116"/>
      <c r="V850" s="138"/>
      <c r="W850" s="130"/>
      <c r="X850" s="130"/>
      <c r="Y850" s="116"/>
      <c r="Z850" s="116"/>
      <c r="AA850" s="116"/>
      <c r="AB850" s="116"/>
      <c r="AC850" s="116"/>
      <c r="AD850" s="116"/>
      <c r="AE850" s="116"/>
      <c r="AF850" s="116"/>
      <c r="AG850" s="119"/>
      <c r="AH850" s="116"/>
    </row>
    <row r="851" spans="1:34" ht="13.2">
      <c r="A851" s="103"/>
      <c r="B851" s="125"/>
      <c r="C851" s="126"/>
      <c r="D851" s="128"/>
      <c r="E851" s="126"/>
      <c r="F851" s="121"/>
      <c r="G851" s="121"/>
      <c r="H851" s="121"/>
      <c r="I851" s="117"/>
      <c r="J851" s="117"/>
      <c r="K851" s="117"/>
      <c r="L851" s="122"/>
      <c r="M851" s="116"/>
      <c r="N851" s="115"/>
      <c r="O851" s="116"/>
      <c r="P851" s="116"/>
      <c r="Q851" s="116"/>
      <c r="R851" s="116"/>
      <c r="S851" s="116"/>
      <c r="T851" s="115"/>
      <c r="U851" s="116"/>
      <c r="V851" s="187"/>
      <c r="W851" s="130"/>
      <c r="X851" s="130"/>
      <c r="Y851" s="116"/>
      <c r="Z851" s="116"/>
      <c r="AA851" s="116"/>
      <c r="AB851" s="116"/>
      <c r="AC851" s="116"/>
      <c r="AD851" s="116"/>
      <c r="AE851" s="116"/>
      <c r="AF851" s="116"/>
      <c r="AG851" s="119"/>
      <c r="AH851" s="116"/>
    </row>
    <row r="852" spans="1:34" ht="13.2">
      <c r="A852" s="103"/>
      <c r="B852" s="125"/>
      <c r="C852" s="126"/>
      <c r="D852" s="128"/>
      <c r="E852" s="126"/>
      <c r="F852" s="121"/>
      <c r="G852" s="121"/>
      <c r="H852" s="121"/>
      <c r="I852" s="117"/>
      <c r="J852" s="117"/>
      <c r="K852" s="117"/>
      <c r="L852" s="122"/>
      <c r="M852" s="116"/>
      <c r="N852" s="115"/>
      <c r="O852" s="116"/>
      <c r="P852" s="116"/>
      <c r="Q852" s="117"/>
      <c r="R852" s="117"/>
      <c r="S852" s="117"/>
      <c r="T852" s="117"/>
      <c r="U852" s="116"/>
      <c r="V852" s="188"/>
      <c r="W852" s="130"/>
      <c r="X852" s="130"/>
      <c r="Y852" s="116"/>
      <c r="Z852" s="116"/>
      <c r="AA852" s="116"/>
      <c r="AB852" s="116"/>
      <c r="AC852" s="116"/>
      <c r="AD852" s="116"/>
      <c r="AE852" s="116"/>
      <c r="AF852" s="116"/>
      <c r="AG852" s="119"/>
      <c r="AH852" s="116"/>
    </row>
    <row r="853" spans="1:34" ht="13.2">
      <c r="A853" s="103"/>
      <c r="B853" s="125"/>
      <c r="C853" s="126"/>
      <c r="D853" s="128"/>
      <c r="E853" s="126"/>
      <c r="F853" s="121"/>
      <c r="G853" s="121"/>
      <c r="H853" s="121"/>
      <c r="I853" s="117"/>
      <c r="J853" s="117"/>
      <c r="K853" s="117"/>
      <c r="L853" s="122"/>
      <c r="M853" s="116"/>
      <c r="N853" s="115"/>
      <c r="O853" s="116"/>
      <c r="P853" s="116"/>
      <c r="Q853" s="116"/>
      <c r="R853" s="116"/>
      <c r="S853" s="116"/>
      <c r="T853" s="116"/>
      <c r="U853" s="116"/>
      <c r="V853" s="139"/>
      <c r="W853" s="130"/>
      <c r="X853" s="130"/>
      <c r="Y853" s="116"/>
      <c r="Z853" s="116"/>
      <c r="AA853" s="116"/>
      <c r="AB853" s="116"/>
      <c r="AC853" s="116"/>
      <c r="AD853" s="116"/>
      <c r="AE853" s="116"/>
      <c r="AF853" s="116"/>
      <c r="AG853" s="119"/>
      <c r="AH853" s="116"/>
    </row>
    <row r="854" spans="1:34" ht="13.2">
      <c r="A854" s="103"/>
      <c r="B854" s="125"/>
      <c r="C854" s="126"/>
      <c r="D854" s="128"/>
      <c r="E854" s="126"/>
      <c r="F854" s="121"/>
      <c r="G854" s="121"/>
      <c r="H854" s="121"/>
      <c r="I854" s="117"/>
      <c r="J854" s="117"/>
      <c r="K854" s="117"/>
      <c r="L854" s="122"/>
      <c r="M854" s="116"/>
      <c r="N854" s="115"/>
      <c r="O854" s="116"/>
      <c r="P854" s="116"/>
      <c r="Q854" s="116"/>
      <c r="R854" s="117"/>
      <c r="S854" s="117"/>
      <c r="T854" s="117"/>
      <c r="U854" s="116"/>
      <c r="V854" s="138"/>
      <c r="W854" s="130"/>
      <c r="X854" s="130"/>
      <c r="Y854" s="116"/>
      <c r="Z854" s="116"/>
      <c r="AA854" s="116"/>
      <c r="AB854" s="116"/>
      <c r="AC854" s="116"/>
      <c r="AD854" s="116"/>
      <c r="AE854" s="116"/>
      <c r="AF854" s="116"/>
      <c r="AG854" s="119"/>
      <c r="AH854" s="116"/>
    </row>
    <row r="855" spans="1:34" ht="13.2">
      <c r="A855" s="103"/>
      <c r="B855" s="125"/>
      <c r="C855" s="126"/>
      <c r="D855" s="128"/>
      <c r="E855" s="126"/>
      <c r="F855" s="121"/>
      <c r="G855" s="121"/>
      <c r="H855" s="121"/>
      <c r="I855" s="117"/>
      <c r="J855" s="117"/>
      <c r="K855" s="117"/>
      <c r="L855" s="122"/>
      <c r="M855" s="116"/>
      <c r="N855" s="115"/>
      <c r="O855" s="116"/>
      <c r="P855" s="116"/>
      <c r="Q855" s="116"/>
      <c r="R855" s="116"/>
      <c r="S855" s="116"/>
      <c r="T855" s="115"/>
      <c r="U855" s="116"/>
      <c r="V855" s="187"/>
      <c r="W855" s="130"/>
      <c r="X855" s="130"/>
      <c r="Y855" s="116"/>
      <c r="Z855" s="116"/>
      <c r="AA855" s="116"/>
      <c r="AB855" s="116"/>
      <c r="AC855" s="116"/>
      <c r="AD855" s="116"/>
      <c r="AE855" s="116"/>
      <c r="AF855" s="116"/>
      <c r="AG855" s="119"/>
      <c r="AH855" s="116"/>
    </row>
    <row r="856" spans="1:34" ht="13.2">
      <c r="A856" s="103"/>
      <c r="B856" s="125"/>
      <c r="C856" s="126"/>
      <c r="D856" s="128"/>
      <c r="E856" s="126"/>
      <c r="F856" s="121"/>
      <c r="G856" s="121"/>
      <c r="H856" s="121"/>
      <c r="I856" s="117"/>
      <c r="J856" s="117"/>
      <c r="K856" s="117"/>
      <c r="L856" s="122"/>
      <c r="M856" s="116"/>
      <c r="N856" s="115"/>
      <c r="O856" s="116"/>
      <c r="P856" s="116"/>
      <c r="Q856" s="116"/>
      <c r="R856" s="116"/>
      <c r="S856" s="116"/>
      <c r="T856" s="115"/>
      <c r="U856" s="116"/>
      <c r="V856" s="187"/>
      <c r="W856" s="130"/>
      <c r="X856" s="130"/>
      <c r="Y856" s="116"/>
      <c r="Z856" s="116"/>
      <c r="AA856" s="116"/>
      <c r="AB856" s="116"/>
      <c r="AC856" s="116"/>
      <c r="AD856" s="116"/>
      <c r="AE856" s="116"/>
      <c r="AF856" s="116"/>
      <c r="AG856" s="119"/>
      <c r="AH856" s="116"/>
    </row>
    <row r="857" spans="1:34" ht="13.2">
      <c r="A857" s="103"/>
      <c r="B857" s="125"/>
      <c r="C857" s="126"/>
      <c r="D857" s="128"/>
      <c r="E857" s="126"/>
      <c r="F857" s="121"/>
      <c r="G857" s="121"/>
      <c r="H857" s="121"/>
      <c r="I857" s="117"/>
      <c r="J857" s="117"/>
      <c r="K857" s="117"/>
      <c r="L857" s="122"/>
      <c r="M857" s="116"/>
      <c r="N857" s="115"/>
      <c r="O857" s="116"/>
      <c r="P857" s="116"/>
      <c r="Q857" s="117"/>
      <c r="R857" s="117"/>
      <c r="S857" s="117"/>
      <c r="T857" s="117"/>
      <c r="U857" s="116"/>
      <c r="V857" s="191"/>
      <c r="W857" s="130"/>
      <c r="X857" s="130"/>
      <c r="Y857" s="116"/>
      <c r="Z857" s="116"/>
      <c r="AA857" s="116"/>
      <c r="AB857" s="116"/>
      <c r="AC857" s="116"/>
      <c r="AD857" s="116"/>
      <c r="AE857" s="116"/>
      <c r="AF857" s="116"/>
      <c r="AG857" s="119"/>
      <c r="AH857" s="116"/>
    </row>
    <row r="858" spans="1:34" ht="13.2">
      <c r="A858" s="103"/>
      <c r="B858" s="125"/>
      <c r="C858" s="126"/>
      <c r="D858" s="128"/>
      <c r="E858" s="126"/>
      <c r="F858" s="121"/>
      <c r="G858" s="121"/>
      <c r="H858" s="121"/>
      <c r="I858" s="117"/>
      <c r="J858" s="117"/>
      <c r="K858" s="117"/>
      <c r="L858" s="122"/>
      <c r="M858" s="116"/>
      <c r="N858" s="115"/>
      <c r="O858" s="116"/>
      <c r="P858" s="116"/>
      <c r="Q858" s="117"/>
      <c r="R858" s="117"/>
      <c r="S858" s="117"/>
      <c r="T858" s="117"/>
      <c r="U858" s="116"/>
      <c r="V858" s="193"/>
      <c r="W858" s="130"/>
      <c r="X858" s="130"/>
      <c r="Y858" s="116"/>
      <c r="Z858" s="116"/>
      <c r="AA858" s="116"/>
      <c r="AB858" s="116"/>
      <c r="AC858" s="116"/>
      <c r="AD858" s="116"/>
      <c r="AE858" s="116"/>
      <c r="AF858" s="116"/>
      <c r="AG858" s="119"/>
      <c r="AH858" s="116"/>
    </row>
    <row r="859" spans="1:34" ht="13.2">
      <c r="A859" s="103"/>
      <c r="B859" s="125"/>
      <c r="C859" s="126"/>
      <c r="D859" s="128"/>
      <c r="E859" s="126"/>
      <c r="F859" s="121"/>
      <c r="G859" s="121"/>
      <c r="H859" s="121"/>
      <c r="I859" s="117"/>
      <c r="J859" s="117"/>
      <c r="K859" s="117"/>
      <c r="L859" s="122"/>
      <c r="M859" s="116"/>
      <c r="N859" s="115"/>
      <c r="O859" s="116"/>
      <c r="P859" s="116"/>
      <c r="Q859" s="116"/>
      <c r="R859" s="116"/>
      <c r="S859" s="116"/>
      <c r="T859" s="116"/>
      <c r="U859" s="116"/>
      <c r="V859" s="187"/>
      <c r="W859" s="130"/>
      <c r="X859" s="130"/>
      <c r="Y859" s="116"/>
      <c r="Z859" s="116"/>
      <c r="AA859" s="116"/>
      <c r="AB859" s="116"/>
      <c r="AC859" s="116"/>
      <c r="AD859" s="116"/>
      <c r="AE859" s="116"/>
      <c r="AF859" s="116"/>
      <c r="AG859" s="119"/>
      <c r="AH859" s="116"/>
    </row>
    <row r="860" spans="1:34" ht="13.2">
      <c r="A860" s="103"/>
      <c r="B860" s="125"/>
      <c r="C860" s="126"/>
      <c r="D860" s="128"/>
      <c r="E860" s="126"/>
      <c r="F860" s="121"/>
      <c r="G860" s="121"/>
      <c r="H860" s="121"/>
      <c r="I860" s="117"/>
      <c r="J860" s="117"/>
      <c r="K860" s="117"/>
      <c r="L860" s="122"/>
      <c r="M860" s="116"/>
      <c r="N860" s="115"/>
      <c r="O860" s="116"/>
      <c r="P860" s="116"/>
      <c r="Q860" s="116"/>
      <c r="R860" s="117"/>
      <c r="S860" s="117"/>
      <c r="T860" s="117"/>
      <c r="U860" s="116"/>
      <c r="V860" s="188"/>
      <c r="W860" s="130"/>
      <c r="X860" s="130"/>
      <c r="Y860" s="116"/>
      <c r="Z860" s="116"/>
      <c r="AA860" s="116"/>
      <c r="AB860" s="116"/>
      <c r="AC860" s="116"/>
      <c r="AD860" s="116"/>
      <c r="AE860" s="116"/>
      <c r="AF860" s="116"/>
      <c r="AG860" s="119"/>
      <c r="AH860" s="116"/>
    </row>
    <row r="861" spans="1:34" ht="13.2">
      <c r="A861" s="103"/>
      <c r="B861" s="125"/>
      <c r="C861" s="126"/>
      <c r="D861" s="128"/>
      <c r="E861" s="126"/>
      <c r="F861" s="121"/>
      <c r="G861" s="121"/>
      <c r="H861" s="121"/>
      <c r="I861" s="116"/>
      <c r="J861" s="117"/>
      <c r="K861" s="117"/>
      <c r="L861" s="122"/>
      <c r="M861" s="116"/>
      <c r="N861" s="115"/>
      <c r="O861" s="116"/>
      <c r="P861" s="116"/>
      <c r="Q861" s="116"/>
      <c r="R861" s="116"/>
      <c r="S861" s="116"/>
      <c r="T861" s="116"/>
      <c r="U861" s="116"/>
      <c r="V861" s="113"/>
      <c r="W861" s="130"/>
      <c r="X861" s="130"/>
      <c r="Y861" s="116"/>
      <c r="Z861" s="116"/>
      <c r="AA861" s="116"/>
      <c r="AB861" s="116"/>
      <c r="AC861" s="116"/>
      <c r="AD861" s="116"/>
      <c r="AE861" s="116"/>
      <c r="AF861" s="116"/>
      <c r="AG861" s="119"/>
      <c r="AH861" s="116"/>
    </row>
    <row r="862" spans="1:34" ht="13.2">
      <c r="A862" s="103"/>
      <c r="B862" s="125"/>
      <c r="C862" s="126"/>
      <c r="D862" s="128"/>
      <c r="E862" s="126"/>
      <c r="F862" s="121"/>
      <c r="G862" s="121"/>
      <c r="H862" s="121"/>
      <c r="I862" s="117"/>
      <c r="J862" s="117"/>
      <c r="K862" s="117"/>
      <c r="L862" s="122"/>
      <c r="M862" s="116"/>
      <c r="N862" s="115"/>
      <c r="O862" s="116"/>
      <c r="P862" s="116"/>
      <c r="Q862" s="117"/>
      <c r="R862" s="117"/>
      <c r="S862" s="117"/>
      <c r="T862" s="117"/>
      <c r="U862" s="116"/>
      <c r="V862" s="138"/>
      <c r="W862" s="130"/>
      <c r="X862" s="130"/>
      <c r="Y862" s="116"/>
      <c r="Z862" s="116"/>
      <c r="AA862" s="116"/>
      <c r="AB862" s="116"/>
      <c r="AC862" s="116"/>
      <c r="AD862" s="116"/>
      <c r="AE862" s="116"/>
      <c r="AF862" s="116"/>
      <c r="AG862" s="119"/>
      <c r="AH862" s="116"/>
    </row>
    <row r="863" spans="1:34" ht="13.2">
      <c r="A863" s="103"/>
      <c r="B863" s="125"/>
      <c r="C863" s="126"/>
      <c r="D863" s="128"/>
      <c r="E863" s="126"/>
      <c r="F863" s="121"/>
      <c r="G863" s="121"/>
      <c r="H863" s="121"/>
      <c r="I863" s="117"/>
      <c r="J863" s="117"/>
      <c r="K863" s="117"/>
      <c r="L863" s="122"/>
      <c r="M863" s="116"/>
      <c r="N863" s="115"/>
      <c r="O863" s="116"/>
      <c r="P863" s="116"/>
      <c r="Q863" s="116"/>
      <c r="R863" s="117"/>
      <c r="S863" s="117"/>
      <c r="T863" s="117"/>
      <c r="U863" s="116"/>
      <c r="V863" s="116"/>
      <c r="W863" s="130"/>
      <c r="X863" s="130"/>
      <c r="Y863" s="116"/>
      <c r="Z863" s="116"/>
      <c r="AA863" s="116"/>
      <c r="AB863" s="116"/>
      <c r="AC863" s="116"/>
      <c r="AD863" s="116"/>
      <c r="AE863" s="116"/>
      <c r="AF863" s="116"/>
      <c r="AG863" s="119"/>
      <c r="AH863" s="116"/>
    </row>
    <row r="864" spans="1:34" ht="13.2">
      <c r="A864" s="103"/>
      <c r="B864" s="125"/>
      <c r="C864" s="126"/>
      <c r="D864" s="128"/>
      <c r="E864" s="126"/>
      <c r="F864" s="121"/>
      <c r="G864" s="121"/>
      <c r="H864" s="121"/>
      <c r="I864" s="117"/>
      <c r="J864" s="117"/>
      <c r="K864" s="117"/>
      <c r="L864" s="122"/>
      <c r="M864" s="116"/>
      <c r="N864" s="115"/>
      <c r="O864" s="116"/>
      <c r="P864" s="116"/>
      <c r="Q864" s="116"/>
      <c r="R864" s="117"/>
      <c r="S864" s="117"/>
      <c r="T864" s="117"/>
      <c r="U864" s="116"/>
      <c r="V864" s="138"/>
      <c r="W864" s="130"/>
      <c r="X864" s="130"/>
      <c r="Y864" s="116"/>
      <c r="Z864" s="116"/>
      <c r="AA864" s="116"/>
      <c r="AB864" s="116"/>
      <c r="AC864" s="116"/>
      <c r="AD864" s="116"/>
      <c r="AE864" s="116"/>
      <c r="AF864" s="116"/>
      <c r="AG864" s="119"/>
      <c r="AH864" s="116"/>
    </row>
    <row r="865" spans="1:34" ht="13.2">
      <c r="A865" s="103"/>
      <c r="B865" s="125"/>
      <c r="C865" s="126"/>
      <c r="D865" s="128"/>
      <c r="E865" s="126"/>
      <c r="F865" s="121"/>
      <c r="G865" s="121"/>
      <c r="H865" s="121"/>
      <c r="I865" s="117"/>
      <c r="J865" s="117"/>
      <c r="K865" s="117"/>
      <c r="L865" s="122"/>
      <c r="M865" s="116"/>
      <c r="N865" s="115"/>
      <c r="O865" s="116"/>
      <c r="P865" s="116"/>
      <c r="Q865" s="116"/>
      <c r="R865" s="116"/>
      <c r="S865" s="116"/>
      <c r="T865" s="116"/>
      <c r="U865" s="116"/>
      <c r="V865" s="188"/>
      <c r="W865" s="130"/>
      <c r="X865" s="130"/>
      <c r="Y865" s="116"/>
      <c r="Z865" s="116"/>
      <c r="AA865" s="116"/>
      <c r="AB865" s="116"/>
      <c r="AC865" s="116"/>
      <c r="AD865" s="116"/>
      <c r="AE865" s="116"/>
      <c r="AF865" s="116"/>
      <c r="AG865" s="119"/>
      <c r="AH865" s="116"/>
    </row>
    <row r="866" spans="1:34" ht="13.2">
      <c r="A866" s="103"/>
      <c r="B866" s="125"/>
      <c r="C866" s="126"/>
      <c r="D866" s="128"/>
      <c r="E866" s="126"/>
      <c r="F866" s="121"/>
      <c r="G866" s="121"/>
      <c r="H866" s="121"/>
      <c r="I866" s="117"/>
      <c r="J866" s="117"/>
      <c r="K866" s="117"/>
      <c r="L866" s="122"/>
      <c r="M866" s="116"/>
      <c r="N866" s="115"/>
      <c r="O866" s="116"/>
      <c r="P866" s="116"/>
      <c r="Q866" s="117"/>
      <c r="R866" s="117"/>
      <c r="S866" s="117"/>
      <c r="T866" s="117"/>
      <c r="U866" s="116"/>
      <c r="V866" s="193"/>
      <c r="W866" s="130"/>
      <c r="X866" s="130"/>
      <c r="Y866" s="116"/>
      <c r="Z866" s="116"/>
      <c r="AA866" s="116"/>
      <c r="AB866" s="116"/>
      <c r="AC866" s="116"/>
      <c r="AD866" s="116"/>
      <c r="AE866" s="116"/>
      <c r="AF866" s="116"/>
      <c r="AG866" s="119"/>
      <c r="AH866" s="116"/>
    </row>
    <row r="867" spans="1:34" ht="13.2">
      <c r="A867" s="103"/>
      <c r="B867" s="125"/>
      <c r="C867" s="126"/>
      <c r="D867" s="128"/>
      <c r="E867" s="126"/>
      <c r="F867" s="121"/>
      <c r="G867" s="121"/>
      <c r="H867" s="121"/>
      <c r="I867" s="117"/>
      <c r="J867" s="117"/>
      <c r="K867" s="117"/>
      <c r="L867" s="122"/>
      <c r="M867" s="116"/>
      <c r="N867" s="115"/>
      <c r="O867" s="116"/>
      <c r="P867" s="116"/>
      <c r="Q867" s="117"/>
      <c r="R867" s="117"/>
      <c r="S867" s="117"/>
      <c r="T867" s="117"/>
      <c r="U867" s="116"/>
      <c r="V867" s="188"/>
      <c r="W867" s="130"/>
      <c r="X867" s="130"/>
      <c r="Y867" s="116"/>
      <c r="Z867" s="116"/>
      <c r="AA867" s="116"/>
      <c r="AB867" s="116"/>
      <c r="AC867" s="116"/>
      <c r="AD867" s="116"/>
      <c r="AE867" s="116"/>
      <c r="AF867" s="116"/>
      <c r="AG867" s="119"/>
      <c r="AH867" s="116"/>
    </row>
    <row r="868" spans="1:34" ht="13.2">
      <c r="A868" s="103"/>
      <c r="B868" s="125"/>
      <c r="C868" s="126"/>
      <c r="D868" s="128"/>
      <c r="E868" s="126"/>
      <c r="F868" s="121"/>
      <c r="G868" s="121"/>
      <c r="H868" s="121"/>
      <c r="I868" s="117"/>
      <c r="J868" s="117"/>
      <c r="K868" s="117"/>
      <c r="L868" s="122"/>
      <c r="M868" s="116"/>
      <c r="N868" s="115"/>
      <c r="O868" s="116"/>
      <c r="P868" s="116"/>
      <c r="Q868" s="116"/>
      <c r="R868" s="117"/>
      <c r="S868" s="117"/>
      <c r="T868" s="117"/>
      <c r="U868" s="116"/>
      <c r="V868" s="187"/>
      <c r="W868" s="130"/>
      <c r="X868" s="130"/>
      <c r="Y868" s="116"/>
      <c r="Z868" s="116"/>
      <c r="AA868" s="116"/>
      <c r="AB868" s="116"/>
      <c r="AC868" s="116"/>
      <c r="AD868" s="116"/>
      <c r="AE868" s="116"/>
      <c r="AF868" s="116"/>
      <c r="AG868" s="119"/>
      <c r="AH868" s="116"/>
    </row>
    <row r="869" spans="1:34" ht="13.2">
      <c r="A869" s="103"/>
      <c r="B869" s="125"/>
      <c r="C869" s="126"/>
      <c r="D869" s="128"/>
      <c r="E869" s="126"/>
      <c r="F869" s="121"/>
      <c r="G869" s="121"/>
      <c r="H869" s="121"/>
      <c r="I869" s="117"/>
      <c r="J869" s="117"/>
      <c r="K869" s="117"/>
      <c r="L869" s="122"/>
      <c r="M869" s="116"/>
      <c r="N869" s="115"/>
      <c r="O869" s="116"/>
      <c r="P869" s="116"/>
      <c r="Q869" s="117"/>
      <c r="R869" s="117"/>
      <c r="S869" s="117"/>
      <c r="T869" s="117"/>
      <c r="U869" s="116"/>
      <c r="V869" s="139"/>
      <c r="W869" s="130"/>
      <c r="X869" s="130"/>
      <c r="Y869" s="116"/>
      <c r="Z869" s="116"/>
      <c r="AA869" s="116"/>
      <c r="AB869" s="116"/>
      <c r="AC869" s="116"/>
      <c r="AD869" s="116"/>
      <c r="AE869" s="116"/>
      <c r="AF869" s="116"/>
      <c r="AG869" s="119"/>
      <c r="AH869" s="116"/>
    </row>
    <row r="870" spans="1:34" ht="13.2">
      <c r="A870" s="103"/>
      <c r="B870" s="125"/>
      <c r="C870" s="126"/>
      <c r="D870" s="128"/>
      <c r="E870" s="126"/>
      <c r="F870" s="121"/>
      <c r="G870" s="121"/>
      <c r="H870" s="121"/>
      <c r="I870" s="117"/>
      <c r="J870" s="117"/>
      <c r="K870" s="117"/>
      <c r="L870" s="122"/>
      <c r="M870" s="116"/>
      <c r="N870" s="115"/>
      <c r="O870" s="116"/>
      <c r="P870" s="116"/>
      <c r="Q870" s="116"/>
      <c r="R870" s="117"/>
      <c r="S870" s="117"/>
      <c r="T870" s="117"/>
      <c r="U870" s="116"/>
      <c r="V870" s="187"/>
      <c r="W870" s="130"/>
      <c r="X870" s="130"/>
      <c r="Y870" s="116"/>
      <c r="Z870" s="116"/>
      <c r="AA870" s="116"/>
      <c r="AB870" s="116"/>
      <c r="AC870" s="116"/>
      <c r="AD870" s="116"/>
      <c r="AE870" s="116"/>
      <c r="AF870" s="116"/>
      <c r="AG870" s="119"/>
      <c r="AH870" s="116"/>
    </row>
    <row r="871" spans="1:34" ht="13.2">
      <c r="A871" s="103"/>
      <c r="B871" s="125"/>
      <c r="C871" s="126"/>
      <c r="D871" s="128"/>
      <c r="E871" s="126"/>
      <c r="F871" s="121"/>
      <c r="G871" s="121"/>
      <c r="H871" s="121"/>
      <c r="I871" s="117"/>
      <c r="J871" s="117"/>
      <c r="K871" s="117"/>
      <c r="L871" s="122"/>
      <c r="M871" s="116"/>
      <c r="N871" s="115"/>
      <c r="O871" s="116"/>
      <c r="P871" s="116"/>
      <c r="Q871" s="117"/>
      <c r="R871" s="117"/>
      <c r="S871" s="117"/>
      <c r="T871" s="117"/>
      <c r="U871" s="116"/>
      <c r="V871" s="191"/>
      <c r="W871" s="130"/>
      <c r="X871" s="130"/>
      <c r="Y871" s="116"/>
      <c r="Z871" s="116"/>
      <c r="AA871" s="116"/>
      <c r="AB871" s="116"/>
      <c r="AC871" s="116"/>
      <c r="AD871" s="116"/>
      <c r="AE871" s="116"/>
      <c r="AF871" s="116"/>
      <c r="AG871" s="119"/>
      <c r="AH871" s="119"/>
    </row>
    <row r="872" spans="1:34" ht="13.2">
      <c r="A872" s="103"/>
      <c r="B872" s="125"/>
      <c r="C872" s="126"/>
      <c r="D872" s="128"/>
      <c r="E872" s="126"/>
      <c r="F872" s="121"/>
      <c r="G872" s="121"/>
      <c r="H872" s="121"/>
      <c r="I872" s="117"/>
      <c r="J872" s="117"/>
      <c r="K872" s="117"/>
      <c r="L872" s="122"/>
      <c r="M872" s="116"/>
      <c r="N872" s="115"/>
      <c r="O872" s="116"/>
      <c r="P872" s="116"/>
      <c r="Q872" s="117"/>
      <c r="R872" s="117"/>
      <c r="S872" s="117"/>
      <c r="T872" s="117"/>
      <c r="U872" s="116"/>
      <c r="V872" s="138"/>
      <c r="W872" s="130"/>
      <c r="X872" s="130"/>
      <c r="Y872" s="116"/>
      <c r="Z872" s="116"/>
      <c r="AA872" s="116"/>
      <c r="AB872" s="116"/>
      <c r="AC872" s="116"/>
      <c r="AD872" s="116"/>
      <c r="AE872" s="116"/>
      <c r="AF872" s="116"/>
      <c r="AG872" s="119"/>
      <c r="AH872" s="116"/>
    </row>
    <row r="873" spans="1:34" ht="13.2">
      <c r="A873" s="103"/>
      <c r="B873" s="125"/>
      <c r="C873" s="126"/>
      <c r="D873" s="128"/>
      <c r="E873" s="126"/>
      <c r="F873" s="121"/>
      <c r="G873" s="121"/>
      <c r="H873" s="121"/>
      <c r="I873" s="117"/>
      <c r="J873" s="117"/>
      <c r="K873" s="117"/>
      <c r="L873" s="122"/>
      <c r="M873" s="116"/>
      <c r="N873" s="115"/>
      <c r="O873" s="116"/>
      <c r="P873" s="116"/>
      <c r="Q873" s="116"/>
      <c r="R873" s="116"/>
      <c r="S873" s="116"/>
      <c r="T873" s="116"/>
      <c r="U873" s="116"/>
      <c r="V873" s="188"/>
      <c r="W873" s="130"/>
      <c r="X873" s="130"/>
      <c r="Y873" s="116"/>
      <c r="Z873" s="116"/>
      <c r="AA873" s="116"/>
      <c r="AB873" s="116"/>
      <c r="AC873" s="116"/>
      <c r="AD873" s="116"/>
      <c r="AE873" s="116"/>
      <c r="AF873" s="116"/>
      <c r="AG873" s="119"/>
      <c r="AH873" s="116"/>
    </row>
    <row r="874" spans="1:34" ht="13.2">
      <c r="A874" s="103"/>
      <c r="B874" s="125"/>
      <c r="C874" s="126"/>
      <c r="D874" s="128"/>
      <c r="E874" s="126"/>
      <c r="F874" s="121"/>
      <c r="G874" s="121"/>
      <c r="H874" s="121"/>
      <c r="I874" s="117"/>
      <c r="J874" s="117"/>
      <c r="K874" s="117"/>
      <c r="L874" s="122"/>
      <c r="M874" s="116"/>
      <c r="N874" s="115"/>
      <c r="O874" s="116"/>
      <c r="P874" s="116"/>
      <c r="Q874" s="117"/>
      <c r="R874" s="117"/>
      <c r="S874" s="117"/>
      <c r="T874" s="117"/>
      <c r="U874" s="116"/>
      <c r="V874" s="188"/>
      <c r="W874" s="130"/>
      <c r="X874" s="130"/>
      <c r="Y874" s="116"/>
      <c r="Z874" s="116"/>
      <c r="AA874" s="116"/>
      <c r="AB874" s="116"/>
      <c r="AC874" s="116"/>
      <c r="AD874" s="116"/>
      <c r="AE874" s="116"/>
      <c r="AF874" s="116"/>
      <c r="AG874" s="119"/>
      <c r="AH874" s="116"/>
    </row>
    <row r="875" spans="1:34" ht="13.2">
      <c r="A875" s="103"/>
      <c r="B875" s="125"/>
      <c r="C875" s="126"/>
      <c r="D875" s="128"/>
      <c r="E875" s="126"/>
      <c r="F875" s="121"/>
      <c r="G875" s="121"/>
      <c r="H875" s="121"/>
      <c r="I875" s="117"/>
      <c r="J875" s="117"/>
      <c r="K875" s="117"/>
      <c r="L875" s="122"/>
      <c r="M875" s="116"/>
      <c r="N875" s="115"/>
      <c r="O875" s="116"/>
      <c r="P875" s="116"/>
      <c r="Q875" s="117"/>
      <c r="R875" s="117"/>
      <c r="S875" s="117"/>
      <c r="T875" s="117"/>
      <c r="U875" s="116"/>
      <c r="V875" s="188"/>
      <c r="W875" s="130"/>
      <c r="X875" s="130"/>
      <c r="Y875" s="116"/>
      <c r="Z875" s="116"/>
      <c r="AA875" s="116"/>
      <c r="AB875" s="116"/>
      <c r="AC875" s="116"/>
      <c r="AD875" s="116"/>
      <c r="AE875" s="116"/>
      <c r="AF875" s="116"/>
      <c r="AG875" s="119"/>
      <c r="AH875" s="116"/>
    </row>
    <row r="876" spans="1:34" ht="13.2">
      <c r="A876" s="103"/>
      <c r="B876" s="125"/>
      <c r="C876" s="126"/>
      <c r="D876" s="128"/>
      <c r="E876" s="126"/>
      <c r="F876" s="121"/>
      <c r="G876" s="121"/>
      <c r="H876" s="121"/>
      <c r="I876" s="117"/>
      <c r="J876" s="117"/>
      <c r="K876" s="117"/>
      <c r="L876" s="122"/>
      <c r="M876" s="116"/>
      <c r="N876" s="115"/>
      <c r="O876" s="116"/>
      <c r="P876" s="116"/>
      <c r="Q876" s="117"/>
      <c r="R876" s="117"/>
      <c r="S876" s="117"/>
      <c r="T876" s="117"/>
      <c r="U876" s="116"/>
      <c r="V876" s="138"/>
      <c r="W876" s="130"/>
      <c r="X876" s="130"/>
      <c r="Y876" s="116"/>
      <c r="Z876" s="116"/>
      <c r="AA876" s="116"/>
      <c r="AB876" s="116"/>
      <c r="AC876" s="116"/>
      <c r="AD876" s="116"/>
      <c r="AE876" s="116"/>
      <c r="AF876" s="116"/>
      <c r="AG876" s="119"/>
      <c r="AH876" s="116"/>
    </row>
    <row r="877" spans="1:34" ht="13.2">
      <c r="A877" s="103"/>
      <c r="B877" s="125"/>
      <c r="C877" s="126"/>
      <c r="D877" s="128"/>
      <c r="E877" s="126"/>
      <c r="F877" s="121"/>
      <c r="G877" s="121"/>
      <c r="H877" s="121"/>
      <c r="I877" s="117"/>
      <c r="J877" s="117"/>
      <c r="K877" s="117"/>
      <c r="L877" s="122"/>
      <c r="M877" s="116"/>
      <c r="N877" s="115"/>
      <c r="O877" s="116"/>
      <c r="P877" s="116"/>
      <c r="Q877" s="116"/>
      <c r="R877" s="117"/>
      <c r="S877" s="117"/>
      <c r="T877" s="117"/>
      <c r="U877" s="116"/>
      <c r="V877" s="187"/>
      <c r="W877" s="130"/>
      <c r="X877" s="130"/>
      <c r="Y877" s="116"/>
      <c r="Z877" s="116"/>
      <c r="AA877" s="116"/>
      <c r="AB877" s="116"/>
      <c r="AC877" s="116"/>
      <c r="AD877" s="116"/>
      <c r="AE877" s="116"/>
      <c r="AF877" s="116"/>
      <c r="AG877" s="119"/>
      <c r="AH877" s="116"/>
    </row>
    <row r="878" spans="1:34" ht="13.2">
      <c r="A878" s="103"/>
      <c r="B878" s="125"/>
      <c r="C878" s="126"/>
      <c r="D878" s="128"/>
      <c r="E878" s="126"/>
      <c r="F878" s="121"/>
      <c r="G878" s="121"/>
      <c r="H878" s="121"/>
      <c r="I878" s="117"/>
      <c r="J878" s="117"/>
      <c r="K878" s="117"/>
      <c r="L878" s="122"/>
      <c r="M878" s="116"/>
      <c r="N878" s="115"/>
      <c r="O878" s="116"/>
      <c r="P878" s="116"/>
      <c r="Q878" s="116"/>
      <c r="R878" s="117"/>
      <c r="S878" s="117"/>
      <c r="T878" s="117"/>
      <c r="U878" s="116"/>
      <c r="V878" s="188"/>
      <c r="W878" s="130"/>
      <c r="X878" s="130"/>
      <c r="Y878" s="116"/>
      <c r="Z878" s="116"/>
      <c r="AA878" s="116"/>
      <c r="AB878" s="116"/>
      <c r="AC878" s="116"/>
      <c r="AD878" s="116"/>
      <c r="AE878" s="116"/>
      <c r="AF878" s="116"/>
      <c r="AG878" s="119"/>
      <c r="AH878" s="116"/>
    </row>
    <row r="879" spans="1:34" ht="13.2">
      <c r="A879" s="103"/>
      <c r="B879" s="125"/>
      <c r="C879" s="126"/>
      <c r="D879" s="128"/>
      <c r="E879" s="126"/>
      <c r="F879" s="121"/>
      <c r="G879" s="121"/>
      <c r="H879" s="121"/>
      <c r="I879" s="117"/>
      <c r="J879" s="117"/>
      <c r="K879" s="117"/>
      <c r="L879" s="122"/>
      <c r="M879" s="116"/>
      <c r="N879" s="115"/>
      <c r="O879" s="116"/>
      <c r="P879" s="116"/>
      <c r="Q879" s="116"/>
      <c r="R879" s="117"/>
      <c r="S879" s="117"/>
      <c r="T879" s="117"/>
      <c r="U879" s="116"/>
      <c r="V879" s="187"/>
      <c r="W879" s="130"/>
      <c r="X879" s="130"/>
      <c r="Y879" s="116"/>
      <c r="Z879" s="116"/>
      <c r="AA879" s="116"/>
      <c r="AB879" s="116"/>
      <c r="AC879" s="116"/>
      <c r="AD879" s="116"/>
      <c r="AE879" s="116"/>
      <c r="AF879" s="116"/>
      <c r="AG879" s="119"/>
      <c r="AH879" s="116"/>
    </row>
    <row r="880" spans="1:34" ht="13.2">
      <c r="A880" s="103"/>
      <c r="B880" s="125"/>
      <c r="C880" s="126"/>
      <c r="D880" s="128"/>
      <c r="E880" s="126"/>
      <c r="F880" s="121"/>
      <c r="G880" s="121"/>
      <c r="H880" s="121"/>
      <c r="I880" s="117"/>
      <c r="J880" s="117"/>
      <c r="K880" s="117"/>
      <c r="L880" s="122"/>
      <c r="M880" s="116"/>
      <c r="N880" s="115"/>
      <c r="O880" s="116"/>
      <c r="P880" s="116"/>
      <c r="Q880" s="116"/>
      <c r="R880" s="116"/>
      <c r="S880" s="116"/>
      <c r="T880" s="116"/>
      <c r="U880" s="116"/>
      <c r="V880" s="187"/>
      <c r="W880" s="130"/>
      <c r="X880" s="130"/>
      <c r="Y880" s="116"/>
      <c r="Z880" s="116"/>
      <c r="AA880" s="116"/>
      <c r="AB880" s="116"/>
      <c r="AC880" s="116"/>
      <c r="AD880" s="116"/>
      <c r="AE880" s="116"/>
      <c r="AF880" s="116"/>
      <c r="AG880" s="119"/>
      <c r="AH880" s="119"/>
    </row>
    <row r="881" spans="1:34" ht="13.2">
      <c r="A881" s="103"/>
      <c r="B881" s="125"/>
      <c r="C881" s="126"/>
      <c r="D881" s="128"/>
      <c r="E881" s="126"/>
      <c r="F881" s="121"/>
      <c r="G881" s="121"/>
      <c r="H881" s="121"/>
      <c r="I881" s="117"/>
      <c r="J881" s="117"/>
      <c r="K881" s="117"/>
      <c r="L881" s="122"/>
      <c r="M881" s="116"/>
      <c r="N881" s="115"/>
      <c r="O881" s="116"/>
      <c r="P881" s="116"/>
      <c r="Q881" s="117"/>
      <c r="R881" s="117"/>
      <c r="S881" s="117"/>
      <c r="T881" s="117"/>
      <c r="U881" s="116"/>
      <c r="V881" s="139"/>
      <c r="W881" s="130"/>
      <c r="X881" s="130"/>
      <c r="Y881" s="116"/>
      <c r="Z881" s="116"/>
      <c r="AA881" s="116"/>
      <c r="AB881" s="116"/>
      <c r="AC881" s="116"/>
      <c r="AD881" s="116"/>
      <c r="AE881" s="116"/>
      <c r="AF881" s="116"/>
      <c r="AG881" s="119"/>
      <c r="AH881" s="116"/>
    </row>
    <row r="882" spans="1:34" ht="13.2">
      <c r="A882" s="103"/>
      <c r="B882" s="125"/>
      <c r="C882" s="126"/>
      <c r="D882" s="128"/>
      <c r="E882" s="126"/>
      <c r="F882" s="121"/>
      <c r="G882" s="121"/>
      <c r="H882" s="121"/>
      <c r="I882" s="117"/>
      <c r="J882" s="117"/>
      <c r="K882" s="117"/>
      <c r="L882" s="122"/>
      <c r="M882" s="116"/>
      <c r="N882" s="115"/>
      <c r="O882" s="116"/>
      <c r="P882" s="116"/>
      <c r="Q882" s="116"/>
      <c r="R882" s="117"/>
      <c r="S882" s="117"/>
      <c r="T882" s="117"/>
      <c r="U882" s="116"/>
      <c r="V882" s="138"/>
      <c r="W882" s="130"/>
      <c r="X882" s="130"/>
      <c r="Y882" s="116"/>
      <c r="Z882" s="116"/>
      <c r="AA882" s="116"/>
      <c r="AB882" s="116"/>
      <c r="AC882" s="116"/>
      <c r="AD882" s="116"/>
      <c r="AE882" s="116"/>
      <c r="AF882" s="116"/>
      <c r="AG882" s="119"/>
      <c r="AH882" s="119"/>
    </row>
    <row r="883" spans="1:34" ht="13.2">
      <c r="A883" s="103"/>
      <c r="B883" s="125"/>
      <c r="C883" s="126"/>
      <c r="D883" s="128"/>
      <c r="E883" s="126"/>
      <c r="F883" s="121"/>
      <c r="G883" s="121"/>
      <c r="H883" s="121"/>
      <c r="I883" s="117"/>
      <c r="J883" s="117"/>
      <c r="K883" s="117"/>
      <c r="L883" s="122"/>
      <c r="M883" s="116"/>
      <c r="N883" s="115"/>
      <c r="O883" s="116"/>
      <c r="P883" s="116"/>
      <c r="Q883" s="116"/>
      <c r="R883" s="116"/>
      <c r="S883" s="116"/>
      <c r="T883" s="116"/>
      <c r="U883" s="116"/>
      <c r="V883" s="188"/>
      <c r="W883" s="130"/>
      <c r="X883" s="130"/>
      <c r="Y883" s="116"/>
      <c r="Z883" s="116"/>
      <c r="AA883" s="116"/>
      <c r="AB883" s="116"/>
      <c r="AC883" s="116"/>
      <c r="AD883" s="116"/>
      <c r="AE883" s="116"/>
      <c r="AF883" s="116"/>
      <c r="AG883" s="119"/>
      <c r="AH883" s="116"/>
    </row>
    <row r="884" spans="1:34" ht="13.2">
      <c r="A884" s="103"/>
      <c r="B884" s="125"/>
      <c r="C884" s="126"/>
      <c r="D884" s="128"/>
      <c r="E884" s="126"/>
      <c r="F884" s="121"/>
      <c r="G884" s="121"/>
      <c r="H884" s="121"/>
      <c r="I884" s="117"/>
      <c r="J884" s="117"/>
      <c r="K884" s="117"/>
      <c r="L884" s="122"/>
      <c r="M884" s="116"/>
      <c r="N884" s="115"/>
      <c r="O884" s="116"/>
      <c r="P884" s="116"/>
      <c r="Q884" s="116"/>
      <c r="R884" s="117"/>
      <c r="S884" s="117"/>
      <c r="T884" s="117"/>
      <c r="U884" s="116"/>
      <c r="V884" s="190"/>
      <c r="W884" s="130"/>
      <c r="X884" s="130"/>
      <c r="Y884" s="116"/>
      <c r="Z884" s="116"/>
      <c r="AA884" s="116"/>
      <c r="AB884" s="116"/>
      <c r="AC884" s="116"/>
      <c r="AD884" s="116"/>
      <c r="AE884" s="116"/>
      <c r="AF884" s="116"/>
      <c r="AG884" s="119"/>
      <c r="AH884" s="119"/>
    </row>
    <row r="885" spans="1:34" ht="13.2">
      <c r="A885" s="103"/>
      <c r="B885" s="125"/>
      <c r="C885" s="126"/>
      <c r="D885" s="128"/>
      <c r="E885" s="126"/>
      <c r="F885" s="121"/>
      <c r="G885" s="121"/>
      <c r="H885" s="121"/>
      <c r="I885" s="117"/>
      <c r="J885" s="117"/>
      <c r="K885" s="117"/>
      <c r="L885" s="122"/>
      <c r="M885" s="116"/>
      <c r="N885" s="115"/>
      <c r="O885" s="116"/>
      <c r="P885" s="116"/>
      <c r="Q885" s="117"/>
      <c r="R885" s="117"/>
      <c r="S885" s="117"/>
      <c r="T885" s="117"/>
      <c r="U885" s="116"/>
      <c r="V885" s="191"/>
      <c r="W885" s="130"/>
      <c r="X885" s="130"/>
      <c r="Y885" s="116"/>
      <c r="Z885" s="116"/>
      <c r="AA885" s="116"/>
      <c r="AB885" s="116"/>
      <c r="AC885" s="116"/>
      <c r="AD885" s="116"/>
      <c r="AE885" s="116"/>
      <c r="AF885" s="116"/>
      <c r="AG885" s="119"/>
      <c r="AH885" s="116"/>
    </row>
    <row r="886" spans="1:34" ht="13.2">
      <c r="A886" s="103"/>
      <c r="B886" s="125"/>
      <c r="C886" s="126"/>
      <c r="D886" s="128"/>
      <c r="E886" s="126"/>
      <c r="F886" s="121"/>
      <c r="G886" s="121"/>
      <c r="H886" s="121"/>
      <c r="I886" s="117"/>
      <c r="J886" s="117"/>
      <c r="K886" s="117"/>
      <c r="L886" s="122"/>
      <c r="M886" s="116"/>
      <c r="N886" s="115"/>
      <c r="O886" s="116"/>
      <c r="P886" s="116"/>
      <c r="Q886" s="116"/>
      <c r="R886" s="117"/>
      <c r="S886" s="117"/>
      <c r="T886" s="117"/>
      <c r="U886" s="116"/>
      <c r="V886" s="138"/>
      <c r="W886" s="130"/>
      <c r="X886" s="130"/>
      <c r="Y886" s="116"/>
      <c r="Z886" s="116"/>
      <c r="AA886" s="116"/>
      <c r="AB886" s="116"/>
      <c r="AC886" s="116"/>
      <c r="AD886" s="116"/>
      <c r="AE886" s="116"/>
      <c r="AF886" s="116"/>
      <c r="AG886" s="119"/>
      <c r="AH886" s="116"/>
    </row>
    <row r="887" spans="1:34" ht="13.2">
      <c r="A887" s="103"/>
      <c r="B887" s="125"/>
      <c r="C887" s="126"/>
      <c r="D887" s="128"/>
      <c r="E887" s="126"/>
      <c r="F887" s="121"/>
      <c r="G887" s="121"/>
      <c r="H887" s="121"/>
      <c r="I887" s="117"/>
      <c r="J887" s="117"/>
      <c r="K887" s="117"/>
      <c r="L887" s="122"/>
      <c r="M887" s="116"/>
      <c r="N887" s="115"/>
      <c r="O887" s="116"/>
      <c r="P887" s="116"/>
      <c r="Q887" s="116"/>
      <c r="R887" s="117"/>
      <c r="S887" s="117"/>
      <c r="T887" s="117"/>
      <c r="U887" s="116"/>
      <c r="V887" s="138"/>
      <c r="W887" s="130"/>
      <c r="X887" s="130"/>
      <c r="Y887" s="116"/>
      <c r="Z887" s="116"/>
      <c r="AA887" s="116"/>
      <c r="AB887" s="116"/>
      <c r="AC887" s="116"/>
      <c r="AD887" s="116"/>
      <c r="AE887" s="116"/>
      <c r="AF887" s="116"/>
      <c r="AG887" s="119"/>
      <c r="AH887" s="116"/>
    </row>
    <row r="888" spans="1:34" ht="13.2">
      <c r="A888" s="103"/>
      <c r="B888" s="125"/>
      <c r="C888" s="126"/>
      <c r="D888" s="128"/>
      <c r="E888" s="126"/>
      <c r="F888" s="121"/>
      <c r="G888" s="121"/>
      <c r="H888" s="121"/>
      <c r="I888" s="117"/>
      <c r="J888" s="117"/>
      <c r="K888" s="117"/>
      <c r="L888" s="122"/>
      <c r="M888" s="116"/>
      <c r="N888" s="115"/>
      <c r="O888" s="116"/>
      <c r="P888" s="116"/>
      <c r="Q888" s="116"/>
      <c r="R888" s="116"/>
      <c r="S888" s="116"/>
      <c r="T888" s="116"/>
      <c r="U888" s="116"/>
      <c r="V888" s="139"/>
      <c r="W888" s="130"/>
      <c r="X888" s="130"/>
      <c r="Y888" s="116"/>
      <c r="Z888" s="116"/>
      <c r="AA888" s="116"/>
      <c r="AB888" s="116"/>
      <c r="AC888" s="116"/>
      <c r="AD888" s="116"/>
      <c r="AE888" s="116"/>
      <c r="AF888" s="116"/>
      <c r="AG888" s="119"/>
      <c r="AH888" s="116"/>
    </row>
    <row r="889" spans="1:34" ht="13.2">
      <c r="A889" s="103"/>
      <c r="B889" s="125"/>
      <c r="C889" s="126"/>
      <c r="D889" s="128"/>
      <c r="E889" s="126"/>
      <c r="F889" s="121"/>
      <c r="G889" s="121"/>
      <c r="H889" s="121"/>
      <c r="I889" s="117"/>
      <c r="J889" s="117"/>
      <c r="K889" s="117"/>
      <c r="L889" s="122"/>
      <c r="M889" s="116"/>
      <c r="N889" s="115"/>
      <c r="O889" s="116"/>
      <c r="P889" s="116"/>
      <c r="Q889" s="117"/>
      <c r="R889" s="117"/>
      <c r="S889" s="117"/>
      <c r="T889" s="117"/>
      <c r="U889" s="116"/>
      <c r="V889" s="187"/>
      <c r="W889" s="130"/>
      <c r="X889" s="130"/>
      <c r="Y889" s="116"/>
      <c r="Z889" s="116"/>
      <c r="AA889" s="116"/>
      <c r="AB889" s="116"/>
      <c r="AC889" s="116"/>
      <c r="AD889" s="116"/>
      <c r="AE889" s="116"/>
      <c r="AF889" s="116"/>
      <c r="AG889" s="119"/>
      <c r="AH889" s="116"/>
    </row>
    <row r="890" spans="1:34" ht="13.2">
      <c r="A890" s="103"/>
      <c r="B890" s="125"/>
      <c r="C890" s="126"/>
      <c r="D890" s="128"/>
      <c r="E890" s="126"/>
      <c r="F890" s="121"/>
      <c r="G890" s="121"/>
      <c r="H890" s="121"/>
      <c r="I890" s="117"/>
      <c r="J890" s="117"/>
      <c r="K890" s="117"/>
      <c r="L890" s="122"/>
      <c r="M890" s="116"/>
      <c r="N890" s="115"/>
      <c r="O890" s="116"/>
      <c r="P890" s="116"/>
      <c r="Q890" s="116"/>
      <c r="R890" s="117"/>
      <c r="S890" s="117"/>
      <c r="T890" s="117"/>
      <c r="U890" s="116"/>
      <c r="V890" s="138"/>
      <c r="W890" s="130"/>
      <c r="X890" s="130"/>
      <c r="Y890" s="116"/>
      <c r="Z890" s="116"/>
      <c r="AA890" s="116"/>
      <c r="AB890" s="116"/>
      <c r="AC890" s="116"/>
      <c r="AD890" s="116"/>
      <c r="AE890" s="116"/>
      <c r="AF890" s="116"/>
      <c r="AG890" s="119"/>
      <c r="AH890" s="116"/>
    </row>
    <row r="891" spans="1:34" ht="13.2">
      <c r="A891" s="103"/>
      <c r="B891" s="125"/>
      <c r="C891" s="126"/>
      <c r="D891" s="128"/>
      <c r="E891" s="126"/>
      <c r="F891" s="121"/>
      <c r="G891" s="121"/>
      <c r="H891" s="121"/>
      <c r="I891" s="117"/>
      <c r="J891" s="117"/>
      <c r="K891" s="117"/>
      <c r="L891" s="122"/>
      <c r="M891" s="116"/>
      <c r="N891" s="115"/>
      <c r="O891" s="116"/>
      <c r="P891" s="116"/>
      <c r="Q891" s="117"/>
      <c r="R891" s="117"/>
      <c r="S891" s="117"/>
      <c r="T891" s="117"/>
      <c r="U891" s="116"/>
      <c r="V891" s="188"/>
      <c r="W891" s="130"/>
      <c r="X891" s="130"/>
      <c r="Y891" s="116"/>
      <c r="Z891" s="116"/>
      <c r="AA891" s="116"/>
      <c r="AB891" s="116"/>
      <c r="AC891" s="116"/>
      <c r="AD891" s="116"/>
      <c r="AE891" s="116"/>
      <c r="AF891" s="116"/>
      <c r="AG891" s="119"/>
      <c r="AH891" s="116"/>
    </row>
    <row r="892" spans="1:34" ht="13.2">
      <c r="A892" s="103"/>
      <c r="B892" s="125"/>
      <c r="C892" s="126"/>
      <c r="D892" s="128"/>
      <c r="E892" s="126"/>
      <c r="F892" s="121"/>
      <c r="G892" s="121"/>
      <c r="H892" s="121"/>
      <c r="I892" s="116"/>
      <c r="J892" s="117"/>
      <c r="K892" s="117"/>
      <c r="L892" s="122"/>
      <c r="M892" s="116"/>
      <c r="N892" s="115"/>
      <c r="O892" s="116"/>
      <c r="P892" s="116"/>
      <c r="Q892" s="116"/>
      <c r="R892" s="116"/>
      <c r="S892" s="116"/>
      <c r="T892" s="116"/>
      <c r="U892" s="116"/>
      <c r="V892" s="142"/>
      <c r="W892" s="130"/>
      <c r="X892" s="130"/>
      <c r="Y892" s="116"/>
      <c r="Z892" s="116"/>
      <c r="AA892" s="116"/>
      <c r="AB892" s="116"/>
      <c r="AC892" s="116"/>
      <c r="AD892" s="116"/>
      <c r="AE892" s="116"/>
      <c r="AF892" s="116"/>
      <c r="AG892" s="119"/>
      <c r="AH892" s="116"/>
    </row>
    <row r="893" spans="1:34" ht="13.2">
      <c r="A893" s="103"/>
      <c r="B893" s="125"/>
      <c r="C893" s="126"/>
      <c r="D893" s="128"/>
      <c r="E893" s="126"/>
      <c r="F893" s="121"/>
      <c r="G893" s="121"/>
      <c r="H893" s="121"/>
      <c r="I893" s="117"/>
      <c r="J893" s="117"/>
      <c r="K893" s="117"/>
      <c r="L893" s="122"/>
      <c r="M893" s="116"/>
      <c r="N893" s="115"/>
      <c r="O893" s="116"/>
      <c r="P893" s="116"/>
      <c r="Q893" s="117"/>
      <c r="R893" s="117"/>
      <c r="S893" s="117"/>
      <c r="T893" s="117"/>
      <c r="U893" s="116"/>
      <c r="V893" s="187"/>
      <c r="W893" s="130"/>
      <c r="X893" s="130"/>
      <c r="Y893" s="116"/>
      <c r="Z893" s="116"/>
      <c r="AA893" s="116"/>
      <c r="AB893" s="116"/>
      <c r="AC893" s="116"/>
      <c r="AD893" s="116"/>
      <c r="AE893" s="116"/>
      <c r="AF893" s="116"/>
      <c r="AG893" s="119"/>
      <c r="AH893" s="116"/>
    </row>
    <row r="894" spans="1:34" ht="13.2">
      <c r="A894" s="103"/>
      <c r="B894" s="125"/>
      <c r="C894" s="126"/>
      <c r="D894" s="128"/>
      <c r="E894" s="126"/>
      <c r="F894" s="121"/>
      <c r="G894" s="121"/>
      <c r="H894" s="121"/>
      <c r="I894" s="117"/>
      <c r="J894" s="117"/>
      <c r="K894" s="117"/>
      <c r="L894" s="122"/>
      <c r="M894" s="116"/>
      <c r="N894" s="115"/>
      <c r="O894" s="116"/>
      <c r="P894" s="116"/>
      <c r="Q894" s="116"/>
      <c r="R894" s="116"/>
      <c r="S894" s="116"/>
      <c r="T894" s="116"/>
      <c r="U894" s="116"/>
      <c r="V894" s="187"/>
      <c r="W894" s="130"/>
      <c r="X894" s="130"/>
      <c r="Y894" s="116"/>
      <c r="Z894" s="116"/>
      <c r="AA894" s="116"/>
      <c r="AB894" s="116"/>
      <c r="AC894" s="116"/>
      <c r="AD894" s="116"/>
      <c r="AE894" s="116"/>
      <c r="AF894" s="116"/>
      <c r="AG894" s="119"/>
      <c r="AH894" s="116"/>
    </row>
    <row r="895" spans="1:34" ht="13.2">
      <c r="A895" s="103"/>
      <c r="B895" s="125"/>
      <c r="C895" s="126"/>
      <c r="D895" s="128"/>
      <c r="E895" s="126"/>
      <c r="F895" s="121"/>
      <c r="G895" s="121"/>
      <c r="H895" s="121"/>
      <c r="I895" s="117"/>
      <c r="J895" s="117"/>
      <c r="K895" s="117"/>
      <c r="L895" s="122"/>
      <c r="M895" s="116"/>
      <c r="N895" s="115"/>
      <c r="O895" s="116"/>
      <c r="P895" s="116"/>
      <c r="Q895" s="116"/>
      <c r="R895" s="116"/>
      <c r="S895" s="116"/>
      <c r="T895" s="116"/>
      <c r="U895" s="116"/>
      <c r="V895" s="139"/>
      <c r="W895" s="130"/>
      <c r="X895" s="130"/>
      <c r="Y895" s="116"/>
      <c r="Z895" s="116"/>
      <c r="AA895" s="116"/>
      <c r="AB895" s="116"/>
      <c r="AC895" s="116"/>
      <c r="AD895" s="116"/>
      <c r="AE895" s="116"/>
      <c r="AF895" s="116"/>
      <c r="AG895" s="119"/>
      <c r="AH895" s="116"/>
    </row>
    <row r="896" spans="1:34" ht="13.2">
      <c r="A896" s="103"/>
      <c r="B896" s="125"/>
      <c r="C896" s="126"/>
      <c r="D896" s="128"/>
      <c r="E896" s="126"/>
      <c r="F896" s="121"/>
      <c r="G896" s="121"/>
      <c r="H896" s="121"/>
      <c r="I896" s="117"/>
      <c r="J896" s="117"/>
      <c r="K896" s="117"/>
      <c r="L896" s="122"/>
      <c r="M896" s="116"/>
      <c r="N896" s="115"/>
      <c r="O896" s="116"/>
      <c r="P896" s="116"/>
      <c r="Q896" s="116"/>
      <c r="R896" s="117"/>
      <c r="S896" s="117"/>
      <c r="T896" s="117"/>
      <c r="U896" s="116"/>
      <c r="V896" s="187"/>
      <c r="W896" s="130"/>
      <c r="X896" s="130"/>
      <c r="Y896" s="116"/>
      <c r="Z896" s="116"/>
      <c r="AA896" s="116"/>
      <c r="AB896" s="116"/>
      <c r="AC896" s="116"/>
      <c r="AD896" s="116"/>
      <c r="AE896" s="116"/>
      <c r="AF896" s="116"/>
      <c r="AG896" s="119"/>
      <c r="AH896" s="116"/>
    </row>
    <row r="897" spans="1:34" ht="13.2">
      <c r="A897" s="103"/>
      <c r="B897" s="125"/>
      <c r="C897" s="126"/>
      <c r="D897" s="128"/>
      <c r="E897" s="126"/>
      <c r="F897" s="121"/>
      <c r="G897" s="121"/>
      <c r="H897" s="121"/>
      <c r="I897" s="117"/>
      <c r="J897" s="117"/>
      <c r="K897" s="117"/>
      <c r="L897" s="122"/>
      <c r="M897" s="116"/>
      <c r="N897" s="115"/>
      <c r="O897" s="116"/>
      <c r="P897" s="116"/>
      <c r="Q897" s="117"/>
      <c r="R897" s="117"/>
      <c r="S897" s="117"/>
      <c r="T897" s="117"/>
      <c r="U897" s="116"/>
      <c r="V897" s="188"/>
      <c r="W897" s="130"/>
      <c r="X897" s="130"/>
      <c r="Y897" s="116"/>
      <c r="Z897" s="116"/>
      <c r="AA897" s="116"/>
      <c r="AB897" s="116"/>
      <c r="AC897" s="116"/>
      <c r="AD897" s="116"/>
      <c r="AE897" s="116"/>
      <c r="AF897" s="116"/>
      <c r="AG897" s="119"/>
      <c r="AH897" s="116"/>
    </row>
    <row r="898" spans="1:34" ht="13.2">
      <c r="A898" s="103"/>
      <c r="B898" s="125"/>
      <c r="C898" s="126"/>
      <c r="D898" s="128"/>
      <c r="E898" s="126"/>
      <c r="F898" s="121"/>
      <c r="G898" s="121"/>
      <c r="H898" s="121"/>
      <c r="I898" s="116"/>
      <c r="J898" s="117"/>
      <c r="K898" s="117"/>
      <c r="L898" s="122"/>
      <c r="M898" s="116"/>
      <c r="N898" s="115"/>
      <c r="O898" s="116"/>
      <c r="P898" s="116"/>
      <c r="Q898" s="116"/>
      <c r="R898" s="116"/>
      <c r="S898" s="116"/>
      <c r="T898" s="116"/>
      <c r="U898" s="116"/>
      <c r="V898" s="142"/>
      <c r="W898" s="130"/>
      <c r="X898" s="130"/>
      <c r="Y898" s="116"/>
      <c r="Z898" s="116"/>
      <c r="AA898" s="116"/>
      <c r="AB898" s="116"/>
      <c r="AC898" s="116"/>
      <c r="AD898" s="116"/>
      <c r="AE898" s="116"/>
      <c r="AF898" s="116"/>
      <c r="AG898" s="119"/>
      <c r="AH898" s="116"/>
    </row>
    <row r="899" spans="1:34" ht="13.2">
      <c r="A899" s="103"/>
      <c r="B899" s="125"/>
      <c r="C899" s="126"/>
      <c r="D899" s="128"/>
      <c r="E899" s="126"/>
      <c r="F899" s="121"/>
      <c r="G899" s="121"/>
      <c r="H899" s="121"/>
      <c r="I899" s="117"/>
      <c r="J899" s="117"/>
      <c r="K899" s="117"/>
      <c r="L899" s="122"/>
      <c r="M899" s="116"/>
      <c r="N899" s="115"/>
      <c r="O899" s="116"/>
      <c r="P899" s="116"/>
      <c r="Q899" s="117"/>
      <c r="R899" s="117"/>
      <c r="S899" s="117"/>
      <c r="T899" s="117"/>
      <c r="U899" s="116"/>
      <c r="V899" s="187"/>
      <c r="W899" s="130"/>
      <c r="X899" s="130"/>
      <c r="Y899" s="116"/>
      <c r="Z899" s="116"/>
      <c r="AA899" s="116"/>
      <c r="AB899" s="116"/>
      <c r="AC899" s="116"/>
      <c r="AD899" s="116"/>
      <c r="AE899" s="116"/>
      <c r="AF899" s="116"/>
      <c r="AG899" s="119"/>
      <c r="AH899" s="116"/>
    </row>
    <row r="900" spans="1:34" ht="13.2">
      <c r="A900" s="103"/>
      <c r="B900" s="125"/>
      <c r="C900" s="126"/>
      <c r="D900" s="128"/>
      <c r="E900" s="126"/>
      <c r="F900" s="121"/>
      <c r="G900" s="121"/>
      <c r="H900" s="121"/>
      <c r="I900" s="117"/>
      <c r="J900" s="117"/>
      <c r="K900" s="117"/>
      <c r="L900" s="122"/>
      <c r="M900" s="116"/>
      <c r="N900" s="115"/>
      <c r="O900" s="116"/>
      <c r="P900" s="116"/>
      <c r="Q900" s="117"/>
      <c r="R900" s="117"/>
      <c r="S900" s="117"/>
      <c r="T900" s="117"/>
      <c r="U900" s="116"/>
      <c r="V900" s="191"/>
      <c r="W900" s="130"/>
      <c r="X900" s="130"/>
      <c r="Y900" s="116"/>
      <c r="Z900" s="116"/>
      <c r="AA900" s="116"/>
      <c r="AB900" s="116"/>
      <c r="AC900" s="116"/>
      <c r="AD900" s="116"/>
      <c r="AE900" s="116"/>
      <c r="AF900" s="116"/>
      <c r="AG900" s="119"/>
      <c r="AH900" s="116"/>
    </row>
    <row r="901" spans="1:34" ht="13.2">
      <c r="A901" s="103"/>
      <c r="B901" s="125"/>
      <c r="C901" s="126"/>
      <c r="D901" s="128"/>
      <c r="E901" s="126"/>
      <c r="F901" s="121"/>
      <c r="G901" s="121"/>
      <c r="H901" s="121"/>
      <c r="I901" s="117"/>
      <c r="J901" s="117"/>
      <c r="K901" s="117"/>
      <c r="L901" s="122"/>
      <c r="M901" s="116"/>
      <c r="N901" s="115"/>
      <c r="O901" s="116"/>
      <c r="P901" s="116"/>
      <c r="Q901" s="117"/>
      <c r="R901" s="117"/>
      <c r="S901" s="117"/>
      <c r="T901" s="117"/>
      <c r="U901" s="116"/>
      <c r="V901" s="187"/>
      <c r="W901" s="130"/>
      <c r="X901" s="130"/>
      <c r="Y901" s="116"/>
      <c r="Z901" s="116"/>
      <c r="AA901" s="116"/>
      <c r="AB901" s="116"/>
      <c r="AC901" s="116"/>
      <c r="AD901" s="116"/>
      <c r="AE901" s="116"/>
      <c r="AF901" s="116"/>
      <c r="AG901" s="119"/>
      <c r="AH901" s="116"/>
    </row>
    <row r="902" spans="1:34" ht="13.2">
      <c r="A902" s="103"/>
      <c r="B902" s="125"/>
      <c r="C902" s="126"/>
      <c r="D902" s="128"/>
      <c r="E902" s="126"/>
      <c r="F902" s="121"/>
      <c r="G902" s="121"/>
      <c r="H902" s="121"/>
      <c r="I902" s="117"/>
      <c r="J902" s="117"/>
      <c r="K902" s="117"/>
      <c r="L902" s="122"/>
      <c r="M902" s="116"/>
      <c r="N902" s="115"/>
      <c r="O902" s="116"/>
      <c r="P902" s="116"/>
      <c r="Q902" s="116"/>
      <c r="R902" s="116"/>
      <c r="S902" s="116"/>
      <c r="T902" s="116"/>
      <c r="U902" s="116"/>
      <c r="V902" s="188"/>
      <c r="W902" s="130"/>
      <c r="X902" s="130"/>
      <c r="Y902" s="116"/>
      <c r="Z902" s="116"/>
      <c r="AA902" s="116"/>
      <c r="AB902" s="116"/>
      <c r="AC902" s="116"/>
      <c r="AD902" s="116"/>
      <c r="AE902" s="116"/>
      <c r="AF902" s="116"/>
      <c r="AG902" s="119"/>
      <c r="AH902" s="116"/>
    </row>
    <row r="903" spans="1:34" ht="13.2">
      <c r="A903" s="103"/>
      <c r="B903" s="125"/>
      <c r="C903" s="126"/>
      <c r="D903" s="128"/>
      <c r="E903" s="126"/>
      <c r="F903" s="121"/>
      <c r="G903" s="121"/>
      <c r="H903" s="121"/>
      <c r="I903" s="117"/>
      <c r="J903" s="117"/>
      <c r="K903" s="117"/>
      <c r="L903" s="122"/>
      <c r="M903" s="116"/>
      <c r="N903" s="115"/>
      <c r="O903" s="116"/>
      <c r="P903" s="116"/>
      <c r="Q903" s="116"/>
      <c r="R903" s="116"/>
      <c r="S903" s="116"/>
      <c r="T903" s="116"/>
      <c r="U903" s="116"/>
      <c r="V903" s="188"/>
      <c r="W903" s="130"/>
      <c r="X903" s="130"/>
      <c r="Y903" s="116"/>
      <c r="Z903" s="116"/>
      <c r="AA903" s="116"/>
      <c r="AB903" s="116"/>
      <c r="AC903" s="116"/>
      <c r="AD903" s="116"/>
      <c r="AE903" s="116"/>
      <c r="AF903" s="116"/>
      <c r="AG903" s="119"/>
      <c r="AH903" s="116"/>
    </row>
    <row r="904" spans="1:34" ht="13.2">
      <c r="A904" s="103"/>
      <c r="B904" s="125"/>
      <c r="C904" s="126"/>
      <c r="D904" s="128"/>
      <c r="E904" s="126"/>
      <c r="F904" s="121"/>
      <c r="G904" s="121"/>
      <c r="H904" s="121"/>
      <c r="I904" s="117"/>
      <c r="J904" s="117"/>
      <c r="K904" s="117"/>
      <c r="L904" s="122"/>
      <c r="M904" s="116"/>
      <c r="N904" s="115"/>
      <c r="O904" s="116"/>
      <c r="P904" s="116"/>
      <c r="Q904" s="117"/>
      <c r="R904" s="117"/>
      <c r="S904" s="117"/>
      <c r="T904" s="117"/>
      <c r="U904" s="116"/>
      <c r="V904" s="188"/>
      <c r="W904" s="130"/>
      <c r="X904" s="130"/>
      <c r="Y904" s="116"/>
      <c r="Z904" s="116"/>
      <c r="AA904" s="116"/>
      <c r="AB904" s="116"/>
      <c r="AC904" s="116"/>
      <c r="AD904" s="116"/>
      <c r="AE904" s="116"/>
      <c r="AF904" s="116"/>
      <c r="AG904" s="119"/>
      <c r="AH904" s="116"/>
    </row>
    <row r="905" spans="1:34" ht="13.2">
      <c r="A905" s="103"/>
      <c r="B905" s="125"/>
      <c r="C905" s="126"/>
      <c r="D905" s="128"/>
      <c r="E905" s="126"/>
      <c r="F905" s="121"/>
      <c r="G905" s="121"/>
      <c r="H905" s="121"/>
      <c r="I905" s="117"/>
      <c r="J905" s="117"/>
      <c r="K905" s="117"/>
      <c r="L905" s="122"/>
      <c r="M905" s="116"/>
      <c r="N905" s="115"/>
      <c r="O905" s="116"/>
      <c r="P905" s="116"/>
      <c r="Q905" s="116"/>
      <c r="R905" s="117"/>
      <c r="S905" s="117"/>
      <c r="T905" s="117"/>
      <c r="U905" s="116"/>
      <c r="V905" s="138"/>
      <c r="W905" s="130"/>
      <c r="X905" s="130"/>
      <c r="Y905" s="116"/>
      <c r="Z905" s="116"/>
      <c r="AA905" s="116"/>
      <c r="AB905" s="116"/>
      <c r="AC905" s="116"/>
      <c r="AD905" s="116"/>
      <c r="AE905" s="116"/>
      <c r="AF905" s="116"/>
      <c r="AG905" s="119"/>
      <c r="AH905" s="116"/>
    </row>
    <row r="906" spans="1:34" ht="13.2">
      <c r="A906" s="103"/>
      <c r="B906" s="125"/>
      <c r="C906" s="126"/>
      <c r="D906" s="128"/>
      <c r="E906" s="126"/>
      <c r="F906" s="121"/>
      <c r="G906" s="121"/>
      <c r="H906" s="121"/>
      <c r="I906" s="117"/>
      <c r="J906" s="117"/>
      <c r="K906" s="117"/>
      <c r="L906" s="122"/>
      <c r="M906" s="116"/>
      <c r="N906" s="115"/>
      <c r="O906" s="116"/>
      <c r="P906" s="116"/>
      <c r="Q906" s="116"/>
      <c r="R906" s="116"/>
      <c r="S906" s="116"/>
      <c r="T906" s="116"/>
      <c r="U906" s="116"/>
      <c r="V906" s="139"/>
      <c r="W906" s="130"/>
      <c r="X906" s="130"/>
      <c r="Y906" s="116"/>
      <c r="Z906" s="116"/>
      <c r="AA906" s="116"/>
      <c r="AB906" s="116"/>
      <c r="AC906" s="116"/>
      <c r="AD906" s="116"/>
      <c r="AE906" s="116"/>
      <c r="AF906" s="116"/>
      <c r="AG906" s="119"/>
      <c r="AH906" s="119"/>
    </row>
    <row r="907" spans="1:34" ht="13.2">
      <c r="A907" s="103"/>
      <c r="B907" s="125"/>
      <c r="C907" s="126"/>
      <c r="D907" s="128"/>
      <c r="E907" s="126"/>
      <c r="F907" s="121"/>
      <c r="G907" s="121"/>
      <c r="H907" s="121"/>
      <c r="I907" s="116"/>
      <c r="J907" s="117"/>
      <c r="K907" s="117"/>
      <c r="L907" s="122"/>
      <c r="M907" s="116"/>
      <c r="N907" s="115"/>
      <c r="O907" s="116"/>
      <c r="P907" s="116"/>
      <c r="Q907" s="116"/>
      <c r="R907" s="116"/>
      <c r="S907" s="116"/>
      <c r="T907" s="116"/>
      <c r="U907" s="116"/>
      <c r="V907" s="142"/>
      <c r="W907" s="130"/>
      <c r="X907" s="130"/>
      <c r="Y907" s="116"/>
      <c r="Z907" s="116"/>
      <c r="AA907" s="116"/>
      <c r="AB907" s="116"/>
      <c r="AC907" s="116"/>
      <c r="AD907" s="116"/>
      <c r="AE907" s="116"/>
      <c r="AF907" s="116"/>
      <c r="AG907" s="119"/>
      <c r="AH907" s="116"/>
    </row>
    <row r="908" spans="1:34" ht="13.2">
      <c r="A908" s="103"/>
      <c r="B908" s="125"/>
      <c r="C908" s="126"/>
      <c r="D908" s="128"/>
      <c r="E908" s="126"/>
      <c r="F908" s="121"/>
      <c r="G908" s="121"/>
      <c r="H908" s="121"/>
      <c r="I908" s="117"/>
      <c r="J908" s="117"/>
      <c r="K908" s="117"/>
      <c r="L908" s="122"/>
      <c r="M908" s="116"/>
      <c r="N908" s="115"/>
      <c r="O908" s="116"/>
      <c r="P908" s="116"/>
      <c r="Q908" s="116"/>
      <c r="R908" s="117"/>
      <c r="S908" s="117"/>
      <c r="T908" s="117"/>
      <c r="U908" s="116"/>
      <c r="V908" s="138"/>
      <c r="W908" s="130"/>
      <c r="X908" s="130"/>
      <c r="Y908" s="116"/>
      <c r="Z908" s="116"/>
      <c r="AA908" s="116"/>
      <c r="AB908" s="116"/>
      <c r="AC908" s="116"/>
      <c r="AD908" s="116"/>
      <c r="AE908" s="116"/>
      <c r="AF908" s="116"/>
      <c r="AG908" s="119"/>
      <c r="AH908" s="116"/>
    </row>
    <row r="909" spans="1:34" ht="13.2">
      <c r="A909" s="103"/>
      <c r="B909" s="125"/>
      <c r="C909" s="126"/>
      <c r="D909" s="128"/>
      <c r="E909" s="126"/>
      <c r="F909" s="121"/>
      <c r="G909" s="121"/>
      <c r="H909" s="121"/>
      <c r="I909" s="117"/>
      <c r="J909" s="117"/>
      <c r="K909" s="117"/>
      <c r="L909" s="122"/>
      <c r="M909" s="116"/>
      <c r="N909" s="115"/>
      <c r="O909" s="116"/>
      <c r="P909" s="116"/>
      <c r="Q909" s="116"/>
      <c r="R909" s="116"/>
      <c r="S909" s="116"/>
      <c r="T909" s="116"/>
      <c r="U909" s="116"/>
      <c r="V909" s="139"/>
      <c r="W909" s="130"/>
      <c r="X909" s="130"/>
      <c r="Y909" s="116"/>
      <c r="Z909" s="116"/>
      <c r="AA909" s="116"/>
      <c r="AB909" s="116"/>
      <c r="AC909" s="116"/>
      <c r="AD909" s="116"/>
      <c r="AE909" s="116"/>
      <c r="AF909" s="116"/>
      <c r="AG909" s="119"/>
      <c r="AH909" s="116"/>
    </row>
    <row r="910" spans="1:34" ht="13.2">
      <c r="A910" s="103"/>
      <c r="B910" s="125"/>
      <c r="C910" s="126"/>
      <c r="D910" s="128"/>
      <c r="E910" s="126"/>
      <c r="F910" s="121"/>
      <c r="G910" s="121"/>
      <c r="H910" s="121"/>
      <c r="I910" s="117"/>
      <c r="J910" s="117"/>
      <c r="K910" s="117"/>
      <c r="L910" s="122"/>
      <c r="M910" s="116"/>
      <c r="N910" s="115"/>
      <c r="O910" s="116"/>
      <c r="P910" s="116"/>
      <c r="Q910" s="116"/>
      <c r="R910" s="117"/>
      <c r="S910" s="117"/>
      <c r="T910" s="117"/>
      <c r="U910" s="116"/>
      <c r="V910" s="138"/>
      <c r="W910" s="130"/>
      <c r="X910" s="130"/>
      <c r="Y910" s="116"/>
      <c r="Z910" s="116"/>
      <c r="AA910" s="116"/>
      <c r="AB910" s="116"/>
      <c r="AC910" s="116"/>
      <c r="AD910" s="116"/>
      <c r="AE910" s="116"/>
      <c r="AF910" s="116"/>
      <c r="AG910" s="119"/>
      <c r="AH910" s="116"/>
    </row>
    <row r="911" spans="1:34" ht="13.2">
      <c r="A911" s="103"/>
      <c r="B911" s="125"/>
      <c r="C911" s="126"/>
      <c r="D911" s="128"/>
      <c r="E911" s="126"/>
      <c r="F911" s="121"/>
      <c r="G911" s="121"/>
      <c r="H911" s="121"/>
      <c r="I911" s="116"/>
      <c r="J911" s="117"/>
      <c r="K911" s="117"/>
      <c r="L911" s="122"/>
      <c r="M911" s="116"/>
      <c r="N911" s="115"/>
      <c r="O911" s="116"/>
      <c r="P911" s="116"/>
      <c r="Q911" s="116"/>
      <c r="R911" s="116"/>
      <c r="S911" s="116"/>
      <c r="T911" s="116"/>
      <c r="U911" s="116"/>
      <c r="V911" s="192"/>
      <c r="W911" s="130"/>
      <c r="X911" s="130"/>
      <c r="Y911" s="116"/>
      <c r="Z911" s="116"/>
      <c r="AA911" s="116"/>
      <c r="AB911" s="116"/>
      <c r="AC911" s="116"/>
      <c r="AD911" s="116"/>
      <c r="AE911" s="116"/>
      <c r="AF911" s="116"/>
      <c r="AG911" s="119"/>
      <c r="AH911" s="116"/>
    </row>
    <row r="912" spans="1:34" ht="13.2">
      <c r="A912" s="103"/>
      <c r="B912" s="125"/>
      <c r="C912" s="126"/>
      <c r="D912" s="128"/>
      <c r="E912" s="126"/>
      <c r="F912" s="121"/>
      <c r="G912" s="121"/>
      <c r="H912" s="121"/>
      <c r="I912" s="117"/>
      <c r="J912" s="117"/>
      <c r="K912" s="117"/>
      <c r="L912" s="122"/>
      <c r="M912" s="116"/>
      <c r="N912" s="115"/>
      <c r="O912" s="116"/>
      <c r="P912" s="116"/>
      <c r="Q912" s="116"/>
      <c r="R912" s="117"/>
      <c r="S912" s="117"/>
      <c r="T912" s="117"/>
      <c r="U912" s="116"/>
      <c r="V912" s="139"/>
      <c r="W912" s="130"/>
      <c r="X912" s="130"/>
      <c r="Y912" s="116"/>
      <c r="Z912" s="116"/>
      <c r="AA912" s="116"/>
      <c r="AB912" s="116"/>
      <c r="AC912" s="116"/>
      <c r="AD912" s="116"/>
      <c r="AE912" s="116"/>
      <c r="AF912" s="116"/>
      <c r="AG912" s="119"/>
      <c r="AH912" s="116"/>
    </row>
    <row r="913" spans="1:34" ht="13.2">
      <c r="A913" s="103"/>
      <c r="B913" s="125"/>
      <c r="C913" s="126"/>
      <c r="D913" s="128"/>
      <c r="E913" s="126"/>
      <c r="F913" s="121"/>
      <c r="G913" s="121"/>
      <c r="H913" s="121"/>
      <c r="I913" s="117"/>
      <c r="J913" s="117"/>
      <c r="K913" s="117"/>
      <c r="L913" s="122"/>
      <c r="M913" s="116"/>
      <c r="N913" s="115"/>
      <c r="O913" s="116"/>
      <c r="P913" s="116"/>
      <c r="Q913" s="117"/>
      <c r="R913" s="117"/>
      <c r="S913" s="117"/>
      <c r="T913" s="117"/>
      <c r="U913" s="116"/>
      <c r="V913" s="139"/>
      <c r="W913" s="130"/>
      <c r="X913" s="130"/>
      <c r="Y913" s="116"/>
      <c r="Z913" s="116"/>
      <c r="AA913" s="116"/>
      <c r="AB913" s="116"/>
      <c r="AC913" s="116"/>
      <c r="AD913" s="116"/>
      <c r="AE913" s="116"/>
      <c r="AF913" s="116"/>
      <c r="AG913" s="119"/>
      <c r="AH913" s="116"/>
    </row>
    <row r="914" spans="1:34" ht="13.2">
      <c r="A914" s="103"/>
      <c r="B914" s="125"/>
      <c r="C914" s="126"/>
      <c r="D914" s="128"/>
      <c r="E914" s="126"/>
      <c r="F914" s="121"/>
      <c r="G914" s="121"/>
      <c r="H914" s="121"/>
      <c r="I914" s="117"/>
      <c r="J914" s="117"/>
      <c r="K914" s="117"/>
      <c r="L914" s="122"/>
      <c r="M914" s="116"/>
      <c r="N914" s="115"/>
      <c r="O914" s="116"/>
      <c r="P914" s="116"/>
      <c r="Q914" s="117"/>
      <c r="R914" s="117"/>
      <c r="S914" s="117"/>
      <c r="T914" s="117"/>
      <c r="U914" s="116"/>
      <c r="V914" s="187"/>
      <c r="W914" s="130"/>
      <c r="X914" s="130"/>
      <c r="Y914" s="116"/>
      <c r="Z914" s="116"/>
      <c r="AA914" s="116"/>
      <c r="AB914" s="116"/>
      <c r="AC914" s="116"/>
      <c r="AD914" s="116"/>
      <c r="AE914" s="116"/>
      <c r="AF914" s="116"/>
      <c r="AG914" s="119"/>
      <c r="AH914" s="116"/>
    </row>
    <row r="915" spans="1:34" ht="13.2">
      <c r="A915" s="103"/>
      <c r="B915" s="125"/>
      <c r="C915" s="126"/>
      <c r="D915" s="128"/>
      <c r="E915" s="126"/>
      <c r="F915" s="121"/>
      <c r="G915" s="121"/>
      <c r="H915" s="121"/>
      <c r="I915" s="117"/>
      <c r="J915" s="117"/>
      <c r="K915" s="117"/>
      <c r="L915" s="122"/>
      <c r="M915" s="116"/>
      <c r="N915" s="115"/>
      <c r="O915" s="116"/>
      <c r="P915" s="116"/>
      <c r="Q915" s="116"/>
      <c r="R915" s="116"/>
      <c r="S915" s="116"/>
      <c r="T915" s="116"/>
      <c r="U915" s="116"/>
      <c r="V915" s="139"/>
      <c r="W915" s="130"/>
      <c r="X915" s="130"/>
      <c r="Y915" s="116"/>
      <c r="Z915" s="116"/>
      <c r="AA915" s="116"/>
      <c r="AB915" s="116"/>
      <c r="AC915" s="116"/>
      <c r="AD915" s="116"/>
      <c r="AE915" s="116"/>
      <c r="AF915" s="116"/>
      <c r="AG915" s="119"/>
      <c r="AH915" s="116"/>
    </row>
    <row r="916" spans="1:34" ht="13.2">
      <c r="A916" s="103"/>
      <c r="B916" s="125"/>
      <c r="C916" s="126"/>
      <c r="D916" s="128"/>
      <c r="E916" s="126"/>
      <c r="F916" s="121"/>
      <c r="G916" s="121"/>
      <c r="H916" s="121"/>
      <c r="I916" s="116"/>
      <c r="J916" s="117"/>
      <c r="K916" s="117"/>
      <c r="L916" s="122"/>
      <c r="M916" s="116"/>
      <c r="N916" s="115"/>
      <c r="O916" s="116"/>
      <c r="P916" s="116"/>
      <c r="Q916" s="116"/>
      <c r="R916" s="116"/>
      <c r="S916" s="116"/>
      <c r="T916" s="116"/>
      <c r="U916" s="116"/>
      <c r="V916" s="192"/>
      <c r="W916" s="130"/>
      <c r="X916" s="130"/>
      <c r="Y916" s="116"/>
      <c r="Z916" s="116"/>
      <c r="AA916" s="116"/>
      <c r="AB916" s="116"/>
      <c r="AC916" s="116"/>
      <c r="AD916" s="116"/>
      <c r="AE916" s="116"/>
      <c r="AF916" s="116"/>
      <c r="AG916" s="119"/>
      <c r="AH916" s="116"/>
    </row>
    <row r="917" spans="1:34" ht="13.2">
      <c r="A917" s="103"/>
      <c r="B917" s="125"/>
      <c r="C917" s="126"/>
      <c r="D917" s="128"/>
      <c r="E917" s="126"/>
      <c r="F917" s="121"/>
      <c r="G917" s="121"/>
      <c r="H917" s="121"/>
      <c r="I917" s="117"/>
      <c r="J917" s="117"/>
      <c r="K917" s="117"/>
      <c r="L917" s="122"/>
      <c r="M917" s="116"/>
      <c r="N917" s="115"/>
      <c r="O917" s="116"/>
      <c r="P917" s="116"/>
      <c r="Q917" s="116"/>
      <c r="R917" s="117"/>
      <c r="S917" s="117"/>
      <c r="T917" s="117"/>
      <c r="U917" s="116"/>
      <c r="V917" s="139"/>
      <c r="W917" s="130"/>
      <c r="X917" s="130"/>
      <c r="Y917" s="116"/>
      <c r="Z917" s="116"/>
      <c r="AA917" s="116"/>
      <c r="AB917" s="116"/>
      <c r="AC917" s="116"/>
      <c r="AD917" s="116"/>
      <c r="AE917" s="116"/>
      <c r="AF917" s="116"/>
      <c r="AG917" s="119"/>
      <c r="AH917" s="116"/>
    </row>
    <row r="918" spans="1:34" ht="13.2">
      <c r="A918" s="103"/>
      <c r="B918" s="125"/>
      <c r="C918" s="126"/>
      <c r="D918" s="128"/>
      <c r="E918" s="126"/>
      <c r="F918" s="121"/>
      <c r="G918" s="121"/>
      <c r="H918" s="121"/>
      <c r="I918" s="117"/>
      <c r="J918" s="117"/>
      <c r="K918" s="117"/>
      <c r="L918" s="122"/>
      <c r="M918" s="116"/>
      <c r="N918" s="115"/>
      <c r="O918" s="116"/>
      <c r="P918" s="116"/>
      <c r="Q918" s="117"/>
      <c r="R918" s="117"/>
      <c r="S918" s="117"/>
      <c r="T918" s="117"/>
      <c r="U918" s="116"/>
      <c r="V918" s="187"/>
      <c r="W918" s="130"/>
      <c r="X918" s="130"/>
      <c r="Y918" s="116"/>
      <c r="Z918" s="116"/>
      <c r="AA918" s="116"/>
      <c r="AB918" s="116"/>
      <c r="AC918" s="116"/>
      <c r="AD918" s="116"/>
      <c r="AE918" s="116"/>
      <c r="AF918" s="116"/>
      <c r="AG918" s="119"/>
      <c r="AH918" s="116"/>
    </row>
    <row r="919" spans="1:34" ht="13.2">
      <c r="A919" s="103"/>
      <c r="B919" s="125"/>
      <c r="C919" s="126"/>
      <c r="D919" s="128"/>
      <c r="E919" s="126"/>
      <c r="F919" s="121"/>
      <c r="G919" s="121"/>
      <c r="H919" s="121"/>
      <c r="I919" s="117"/>
      <c r="J919" s="117"/>
      <c r="K919" s="117"/>
      <c r="L919" s="122"/>
      <c r="M919" s="116"/>
      <c r="N919" s="115"/>
      <c r="O919" s="116"/>
      <c r="P919" s="116"/>
      <c r="Q919" s="116"/>
      <c r="R919" s="116"/>
      <c r="S919" s="116"/>
      <c r="T919" s="116"/>
      <c r="U919" s="116"/>
      <c r="V919" s="142"/>
      <c r="W919" s="130"/>
      <c r="X919" s="130"/>
      <c r="Y919" s="116"/>
      <c r="Z919" s="116"/>
      <c r="AA919" s="116"/>
      <c r="AB919" s="116"/>
      <c r="AC919" s="116"/>
      <c r="AD919" s="116"/>
      <c r="AE919" s="116"/>
      <c r="AF919" s="116"/>
      <c r="AG919" s="119"/>
      <c r="AH919" s="134"/>
    </row>
    <row r="920" spans="1:34" ht="13.2">
      <c r="A920" s="103"/>
      <c r="B920" s="125"/>
      <c r="C920" s="126"/>
      <c r="D920" s="128"/>
      <c r="E920" s="126"/>
      <c r="F920" s="121"/>
      <c r="G920" s="121"/>
      <c r="H920" s="121"/>
      <c r="I920" s="117"/>
      <c r="J920" s="117"/>
      <c r="K920" s="117"/>
      <c r="L920" s="122"/>
      <c r="M920" s="116"/>
      <c r="N920" s="115"/>
      <c r="O920" s="116"/>
      <c r="P920" s="116"/>
      <c r="Q920" s="116"/>
      <c r="R920" s="117"/>
      <c r="S920" s="117"/>
      <c r="T920" s="117"/>
      <c r="U920" s="116"/>
      <c r="V920" s="188"/>
      <c r="W920" s="130"/>
      <c r="X920" s="130"/>
      <c r="Y920" s="116"/>
      <c r="Z920" s="116"/>
      <c r="AA920" s="116"/>
      <c r="AB920" s="116"/>
      <c r="AC920" s="116"/>
      <c r="AD920" s="116"/>
      <c r="AE920" s="116"/>
      <c r="AF920" s="116"/>
      <c r="AG920" s="119"/>
      <c r="AH920" s="116"/>
    </row>
    <row r="921" spans="1:34" ht="13.2">
      <c r="A921" s="103"/>
      <c r="B921" s="125"/>
      <c r="C921" s="126"/>
      <c r="D921" s="128"/>
      <c r="E921" s="126"/>
      <c r="F921" s="121"/>
      <c r="G921" s="121"/>
      <c r="H921" s="121"/>
      <c r="I921" s="117"/>
      <c r="J921" s="117"/>
      <c r="K921" s="117"/>
      <c r="L921" s="122"/>
      <c r="M921" s="116"/>
      <c r="N921" s="115"/>
      <c r="O921" s="116"/>
      <c r="P921" s="116"/>
      <c r="Q921" s="116"/>
      <c r="R921" s="116"/>
      <c r="S921" s="116"/>
      <c r="T921" s="116"/>
      <c r="U921" s="116"/>
      <c r="V921" s="188"/>
      <c r="W921" s="130"/>
      <c r="X921" s="130"/>
      <c r="Y921" s="116"/>
      <c r="Z921" s="116"/>
      <c r="AA921" s="116"/>
      <c r="AB921" s="116"/>
      <c r="AC921" s="116"/>
      <c r="AD921" s="116"/>
      <c r="AE921" s="116"/>
      <c r="AF921" s="116"/>
      <c r="AG921" s="119"/>
      <c r="AH921" s="116"/>
    </row>
    <row r="922" spans="1:34" ht="13.2">
      <c r="A922" s="103"/>
      <c r="B922" s="125"/>
      <c r="C922" s="126"/>
      <c r="D922" s="128"/>
      <c r="E922" s="126"/>
      <c r="F922" s="121"/>
      <c r="G922" s="121"/>
      <c r="H922" s="121"/>
      <c r="I922" s="117"/>
      <c r="J922" s="117"/>
      <c r="K922" s="117"/>
      <c r="L922" s="122"/>
      <c r="M922" s="116"/>
      <c r="N922" s="115"/>
      <c r="O922" s="116"/>
      <c r="P922" s="116"/>
      <c r="Q922" s="116"/>
      <c r="R922" s="116"/>
      <c r="S922" s="116"/>
      <c r="T922" s="116"/>
      <c r="U922" s="116"/>
      <c r="V922" s="139"/>
      <c r="W922" s="130"/>
      <c r="X922" s="130"/>
      <c r="Y922" s="116"/>
      <c r="Z922" s="116"/>
      <c r="AA922" s="116"/>
      <c r="AB922" s="116"/>
      <c r="AC922" s="116"/>
      <c r="AD922" s="116"/>
      <c r="AE922" s="116"/>
      <c r="AF922" s="116"/>
      <c r="AG922" s="119"/>
      <c r="AH922" s="116"/>
    </row>
    <row r="923" spans="1:34" ht="13.2">
      <c r="A923" s="103"/>
      <c r="B923" s="125"/>
      <c r="C923" s="126"/>
      <c r="D923" s="128"/>
      <c r="E923" s="126"/>
      <c r="F923" s="121"/>
      <c r="G923" s="121"/>
      <c r="H923" s="121"/>
      <c r="I923" s="117"/>
      <c r="J923" s="117"/>
      <c r="K923" s="117"/>
      <c r="L923" s="122"/>
      <c r="M923" s="116"/>
      <c r="N923" s="115"/>
      <c r="O923" s="116"/>
      <c r="P923" s="116"/>
      <c r="Q923" s="116"/>
      <c r="R923" s="117"/>
      <c r="S923" s="117"/>
      <c r="T923" s="117"/>
      <c r="U923" s="116"/>
      <c r="V923" s="188"/>
      <c r="W923" s="130"/>
      <c r="X923" s="130"/>
      <c r="Y923" s="116"/>
      <c r="Z923" s="116"/>
      <c r="AA923" s="116"/>
      <c r="AB923" s="116"/>
      <c r="AC923" s="116"/>
      <c r="AD923" s="116"/>
      <c r="AE923" s="116"/>
      <c r="AF923" s="116"/>
      <c r="AG923" s="119"/>
      <c r="AH923" s="116"/>
    </row>
    <row r="924" spans="1:34" ht="13.2">
      <c r="A924" s="103"/>
      <c r="B924" s="125"/>
      <c r="C924" s="126"/>
      <c r="D924" s="128"/>
      <c r="E924" s="126"/>
      <c r="F924" s="121"/>
      <c r="G924" s="121"/>
      <c r="H924" s="121"/>
      <c r="I924" s="117"/>
      <c r="J924" s="117"/>
      <c r="K924" s="117"/>
      <c r="L924" s="122"/>
      <c r="M924" s="116"/>
      <c r="N924" s="115"/>
      <c r="O924" s="116"/>
      <c r="P924" s="116"/>
      <c r="Q924" s="116"/>
      <c r="R924" s="117"/>
      <c r="S924" s="117"/>
      <c r="T924" s="117"/>
      <c r="U924" s="116"/>
      <c r="V924" s="138"/>
      <c r="W924" s="130"/>
      <c r="X924" s="130"/>
      <c r="Y924" s="116"/>
      <c r="Z924" s="116"/>
      <c r="AA924" s="116"/>
      <c r="AB924" s="116"/>
      <c r="AC924" s="116"/>
      <c r="AD924" s="116"/>
      <c r="AE924" s="116"/>
      <c r="AF924" s="116"/>
      <c r="AG924" s="119"/>
      <c r="AH924" s="116"/>
    </row>
    <row r="925" spans="1:34" ht="13.2">
      <c r="A925" s="103"/>
      <c r="B925" s="125"/>
      <c r="C925" s="126"/>
      <c r="D925" s="128"/>
      <c r="E925" s="126"/>
      <c r="F925" s="121"/>
      <c r="G925" s="121"/>
      <c r="H925" s="121"/>
      <c r="I925" s="117"/>
      <c r="J925" s="117"/>
      <c r="K925" s="117"/>
      <c r="L925" s="122"/>
      <c r="M925" s="116"/>
      <c r="N925" s="115"/>
      <c r="O925" s="116"/>
      <c r="P925" s="116"/>
      <c r="Q925" s="116"/>
      <c r="R925" s="117"/>
      <c r="S925" s="117"/>
      <c r="T925" s="117"/>
      <c r="U925" s="116"/>
      <c r="V925" s="138"/>
      <c r="W925" s="130"/>
      <c r="X925" s="130"/>
      <c r="Y925" s="116"/>
      <c r="Z925" s="116"/>
      <c r="AA925" s="116"/>
      <c r="AB925" s="116"/>
      <c r="AC925" s="116"/>
      <c r="AD925" s="116"/>
      <c r="AE925" s="116"/>
      <c r="AF925" s="116"/>
      <c r="AG925" s="119"/>
      <c r="AH925" s="116"/>
    </row>
    <row r="926" spans="1:34" ht="13.2">
      <c r="A926" s="103"/>
      <c r="B926" s="125"/>
      <c r="C926" s="126"/>
      <c r="D926" s="128"/>
      <c r="E926" s="126"/>
      <c r="F926" s="121"/>
      <c r="G926" s="121"/>
      <c r="H926" s="121"/>
      <c r="I926" s="117"/>
      <c r="J926" s="117"/>
      <c r="K926" s="117"/>
      <c r="L926" s="122"/>
      <c r="M926" s="116"/>
      <c r="N926" s="115"/>
      <c r="O926" s="116"/>
      <c r="P926" s="116"/>
      <c r="Q926" s="116"/>
      <c r="R926" s="116"/>
      <c r="S926" s="116"/>
      <c r="T926" s="116"/>
      <c r="U926" s="116"/>
      <c r="V926" s="139"/>
      <c r="W926" s="130"/>
      <c r="X926" s="130"/>
      <c r="Y926" s="116"/>
      <c r="Z926" s="116"/>
      <c r="AA926" s="116"/>
      <c r="AB926" s="116"/>
      <c r="AC926" s="116"/>
      <c r="AD926" s="116"/>
      <c r="AE926" s="116"/>
      <c r="AF926" s="116"/>
      <c r="AG926" s="119"/>
      <c r="AH926" s="116"/>
    </row>
    <row r="927" spans="1:34" ht="13.2">
      <c r="A927" s="103"/>
      <c r="B927" s="125"/>
      <c r="C927" s="126"/>
      <c r="D927" s="128"/>
      <c r="E927" s="126"/>
      <c r="F927" s="121"/>
      <c r="G927" s="121"/>
      <c r="H927" s="121"/>
      <c r="I927" s="117"/>
      <c r="J927" s="117"/>
      <c r="K927" s="117"/>
      <c r="L927" s="122"/>
      <c r="M927" s="116"/>
      <c r="N927" s="115"/>
      <c r="O927" s="116"/>
      <c r="P927" s="116"/>
      <c r="Q927" s="116"/>
      <c r="R927" s="117"/>
      <c r="S927" s="117"/>
      <c r="T927" s="117"/>
      <c r="U927" s="116"/>
      <c r="V927" s="187"/>
      <c r="W927" s="130"/>
      <c r="X927" s="130"/>
      <c r="Y927" s="116"/>
      <c r="Z927" s="116"/>
      <c r="AA927" s="116"/>
      <c r="AB927" s="116"/>
      <c r="AC927" s="116"/>
      <c r="AD927" s="116"/>
      <c r="AE927" s="116"/>
      <c r="AF927" s="116"/>
      <c r="AG927" s="119"/>
      <c r="AH927" s="116"/>
    </row>
    <row r="928" spans="1:34" ht="13.2">
      <c r="A928" s="103"/>
      <c r="B928" s="125"/>
      <c r="C928" s="126"/>
      <c r="D928" s="128"/>
      <c r="E928" s="126"/>
      <c r="F928" s="121"/>
      <c r="G928" s="121"/>
      <c r="H928" s="121"/>
      <c r="I928" s="117"/>
      <c r="J928" s="117"/>
      <c r="K928" s="117"/>
      <c r="L928" s="122"/>
      <c r="M928" s="116"/>
      <c r="N928" s="115"/>
      <c r="O928" s="116"/>
      <c r="P928" s="116"/>
      <c r="Q928" s="117"/>
      <c r="R928" s="117"/>
      <c r="S928" s="117"/>
      <c r="T928" s="117"/>
      <c r="U928" s="116"/>
      <c r="V928" s="188"/>
      <c r="W928" s="130"/>
      <c r="X928" s="130"/>
      <c r="Y928" s="116"/>
      <c r="Z928" s="116"/>
      <c r="AA928" s="116"/>
      <c r="AB928" s="116"/>
      <c r="AC928" s="116"/>
      <c r="AD928" s="116"/>
      <c r="AE928" s="116"/>
      <c r="AF928" s="116"/>
      <c r="AG928" s="119"/>
      <c r="AH928" s="116"/>
    </row>
    <row r="929" spans="1:34" ht="13.2">
      <c r="A929" s="103"/>
      <c r="B929" s="125"/>
      <c r="C929" s="126"/>
      <c r="D929" s="128"/>
      <c r="E929" s="126"/>
      <c r="F929" s="121"/>
      <c r="G929" s="121"/>
      <c r="H929" s="121"/>
      <c r="I929" s="117"/>
      <c r="J929" s="117"/>
      <c r="K929" s="117"/>
      <c r="L929" s="122"/>
      <c r="M929" s="116"/>
      <c r="N929" s="115"/>
      <c r="O929" s="116"/>
      <c r="P929" s="116"/>
      <c r="Q929" s="116"/>
      <c r="R929" s="116"/>
      <c r="S929" s="116"/>
      <c r="T929" s="115"/>
      <c r="U929" s="116"/>
      <c r="V929" s="187"/>
      <c r="W929" s="130"/>
      <c r="X929" s="130"/>
      <c r="Y929" s="116"/>
      <c r="Z929" s="116"/>
      <c r="AA929" s="116"/>
      <c r="AB929" s="116"/>
      <c r="AC929" s="116"/>
      <c r="AD929" s="116"/>
      <c r="AE929" s="116"/>
      <c r="AF929" s="116"/>
      <c r="AG929" s="119"/>
      <c r="AH929" s="116"/>
    </row>
    <row r="930" spans="1:34" ht="13.2">
      <c r="A930" s="103"/>
      <c r="B930" s="125"/>
      <c r="C930" s="126"/>
      <c r="D930" s="128"/>
      <c r="E930" s="126"/>
      <c r="F930" s="121"/>
      <c r="G930" s="121"/>
      <c r="H930" s="121"/>
      <c r="I930" s="117"/>
      <c r="J930" s="117"/>
      <c r="K930" s="117"/>
      <c r="L930" s="122"/>
      <c r="M930" s="116"/>
      <c r="N930" s="115"/>
      <c r="O930" s="116"/>
      <c r="P930" s="116"/>
      <c r="Q930" s="116"/>
      <c r="R930" s="116"/>
      <c r="S930" s="116"/>
      <c r="T930" s="115"/>
      <c r="U930" s="116"/>
      <c r="V930" s="187"/>
      <c r="W930" s="130"/>
      <c r="X930" s="130"/>
      <c r="Y930" s="116"/>
      <c r="Z930" s="116"/>
      <c r="AA930" s="116"/>
      <c r="AB930" s="116"/>
      <c r="AC930" s="116"/>
      <c r="AD930" s="116"/>
      <c r="AE930" s="116"/>
      <c r="AF930" s="116"/>
      <c r="AG930" s="119"/>
      <c r="AH930" s="116"/>
    </row>
    <row r="931" spans="1:34" ht="13.2">
      <c r="A931" s="103"/>
      <c r="B931" s="125"/>
      <c r="C931" s="126"/>
      <c r="D931" s="128"/>
      <c r="E931" s="126"/>
      <c r="F931" s="121"/>
      <c r="G931" s="121"/>
      <c r="H931" s="121"/>
      <c r="I931" s="117"/>
      <c r="J931" s="117"/>
      <c r="K931" s="117"/>
      <c r="L931" s="122"/>
      <c r="M931" s="116"/>
      <c r="N931" s="115"/>
      <c r="O931" s="116"/>
      <c r="P931" s="116"/>
      <c r="Q931" s="117"/>
      <c r="R931" s="117"/>
      <c r="S931" s="117"/>
      <c r="T931" s="117"/>
      <c r="U931" s="116"/>
      <c r="V931" s="187"/>
      <c r="W931" s="130"/>
      <c r="X931" s="130"/>
      <c r="Y931" s="116"/>
      <c r="Z931" s="116"/>
      <c r="AA931" s="116"/>
      <c r="AB931" s="116"/>
      <c r="AC931" s="116"/>
      <c r="AD931" s="116"/>
      <c r="AE931" s="116"/>
      <c r="AF931" s="116"/>
      <c r="AG931" s="119"/>
      <c r="AH931" s="116"/>
    </row>
    <row r="932" spans="1:34" ht="13.2">
      <c r="A932" s="103"/>
      <c r="B932" s="125"/>
      <c r="C932" s="126"/>
      <c r="D932" s="128"/>
      <c r="E932" s="126"/>
      <c r="F932" s="121"/>
      <c r="G932" s="121"/>
      <c r="H932" s="121"/>
      <c r="I932" s="117"/>
      <c r="J932" s="117"/>
      <c r="K932" s="117"/>
      <c r="L932" s="122"/>
      <c r="M932" s="116"/>
      <c r="N932" s="115"/>
      <c r="O932" s="116"/>
      <c r="P932" s="116"/>
      <c r="Q932" s="117"/>
      <c r="R932" s="117"/>
      <c r="S932" s="117"/>
      <c r="T932" s="117"/>
      <c r="U932" s="116"/>
      <c r="V932" s="188"/>
      <c r="W932" s="130"/>
      <c r="X932" s="130"/>
      <c r="Y932" s="116"/>
      <c r="Z932" s="116"/>
      <c r="AA932" s="116"/>
      <c r="AB932" s="116"/>
      <c r="AC932" s="116"/>
      <c r="AD932" s="116"/>
      <c r="AE932" s="116"/>
      <c r="AF932" s="116"/>
      <c r="AG932" s="119"/>
      <c r="AH932" s="116"/>
    </row>
    <row r="933" spans="1:34" ht="13.2">
      <c r="A933" s="103"/>
      <c r="B933" s="125"/>
      <c r="C933" s="126"/>
      <c r="D933" s="128"/>
      <c r="E933" s="126"/>
      <c r="F933" s="121"/>
      <c r="G933" s="121"/>
      <c r="H933" s="121"/>
      <c r="I933" s="117"/>
      <c r="J933" s="117"/>
      <c r="K933" s="117"/>
      <c r="L933" s="122"/>
      <c r="M933" s="116"/>
      <c r="N933" s="115"/>
      <c r="O933" s="116"/>
      <c r="P933" s="116"/>
      <c r="Q933" s="116"/>
      <c r="R933" s="117"/>
      <c r="S933" s="117"/>
      <c r="T933" s="117"/>
      <c r="U933" s="116"/>
      <c r="V933" s="188"/>
      <c r="W933" s="130"/>
      <c r="X933" s="130"/>
      <c r="Y933" s="116"/>
      <c r="Z933" s="116"/>
      <c r="AA933" s="116"/>
      <c r="AB933" s="116"/>
      <c r="AC933" s="116"/>
      <c r="AD933" s="116"/>
      <c r="AE933" s="116"/>
      <c r="AF933" s="116"/>
      <c r="AG933" s="119"/>
      <c r="AH933" s="119"/>
    </row>
    <row r="934" spans="1:34" ht="13.2">
      <c r="A934" s="103"/>
      <c r="B934" s="125"/>
      <c r="C934" s="126"/>
      <c r="D934" s="128"/>
      <c r="E934" s="126"/>
      <c r="F934" s="121"/>
      <c r="G934" s="121"/>
      <c r="H934" s="121"/>
      <c r="I934" s="117"/>
      <c r="J934" s="117"/>
      <c r="K934" s="117"/>
      <c r="L934" s="122"/>
      <c r="M934" s="116"/>
      <c r="N934" s="115"/>
      <c r="O934" s="116"/>
      <c r="P934" s="116"/>
      <c r="Q934" s="116"/>
      <c r="R934" s="117"/>
      <c r="S934" s="117"/>
      <c r="T934" s="117"/>
      <c r="U934" s="116"/>
      <c r="V934" s="187"/>
      <c r="W934" s="130"/>
      <c r="X934" s="130"/>
      <c r="Y934" s="116"/>
      <c r="Z934" s="116"/>
      <c r="AA934" s="116"/>
      <c r="AB934" s="116"/>
      <c r="AC934" s="116"/>
      <c r="AD934" s="116"/>
      <c r="AE934" s="116"/>
      <c r="AF934" s="116"/>
      <c r="AG934" s="119"/>
      <c r="AH934" s="116"/>
    </row>
    <row r="935" spans="1:34" ht="13.2">
      <c r="A935" s="103"/>
      <c r="B935" s="125"/>
      <c r="C935" s="126"/>
      <c r="D935" s="128"/>
      <c r="E935" s="126"/>
      <c r="F935" s="121"/>
      <c r="G935" s="121"/>
      <c r="H935" s="121"/>
      <c r="I935" s="117"/>
      <c r="J935" s="117"/>
      <c r="K935" s="117"/>
      <c r="L935" s="122"/>
      <c r="M935" s="116"/>
      <c r="N935" s="115"/>
      <c r="O935" s="116"/>
      <c r="P935" s="116"/>
      <c r="Q935" s="117"/>
      <c r="R935" s="117"/>
      <c r="S935" s="117"/>
      <c r="T935" s="117"/>
      <c r="U935" s="116"/>
      <c r="V935" s="191"/>
      <c r="W935" s="130"/>
      <c r="X935" s="130"/>
      <c r="Y935" s="116"/>
      <c r="Z935" s="116"/>
      <c r="AA935" s="116"/>
      <c r="AB935" s="116"/>
      <c r="AC935" s="116"/>
      <c r="AD935" s="116"/>
      <c r="AE935" s="116"/>
      <c r="AF935" s="116"/>
      <c r="AG935" s="119"/>
      <c r="AH935" s="116"/>
    </row>
    <row r="936" spans="1:34" ht="13.2">
      <c r="A936" s="103"/>
      <c r="B936" s="125"/>
      <c r="C936" s="126"/>
      <c r="D936" s="128"/>
      <c r="E936" s="126"/>
      <c r="F936" s="121"/>
      <c r="G936" s="121"/>
      <c r="H936" s="121"/>
      <c r="I936" s="117"/>
      <c r="J936" s="117"/>
      <c r="K936" s="117"/>
      <c r="L936" s="122"/>
      <c r="M936" s="116"/>
      <c r="N936" s="115"/>
      <c r="O936" s="116"/>
      <c r="P936" s="116"/>
      <c r="Q936" s="116"/>
      <c r="R936" s="116"/>
      <c r="S936" s="116"/>
      <c r="T936" s="116"/>
      <c r="U936" s="116"/>
      <c r="V936" s="138"/>
      <c r="W936" s="130"/>
      <c r="X936" s="130"/>
      <c r="Y936" s="116"/>
      <c r="Z936" s="116"/>
      <c r="AA936" s="116"/>
      <c r="AB936" s="116"/>
      <c r="AC936" s="116"/>
      <c r="AD936" s="116"/>
      <c r="AE936" s="116"/>
      <c r="AF936" s="116"/>
      <c r="AG936" s="119"/>
      <c r="AH936" s="116"/>
    </row>
    <row r="937" spans="1:34" ht="13.2">
      <c r="A937" s="103"/>
      <c r="B937" s="125"/>
      <c r="C937" s="126"/>
      <c r="D937" s="128"/>
      <c r="E937" s="126"/>
      <c r="F937" s="121"/>
      <c r="G937" s="121"/>
      <c r="H937" s="121"/>
      <c r="I937" s="116"/>
      <c r="J937" s="117"/>
      <c r="K937" s="117"/>
      <c r="L937" s="122"/>
      <c r="M937" s="116"/>
      <c r="N937" s="115"/>
      <c r="O937" s="116"/>
      <c r="P937" s="116"/>
      <c r="Q937" s="116"/>
      <c r="R937" s="116"/>
      <c r="S937" s="116"/>
      <c r="T937" s="116"/>
      <c r="U937" s="116"/>
      <c r="V937" s="142"/>
      <c r="W937" s="130"/>
      <c r="X937" s="130"/>
      <c r="Y937" s="116"/>
      <c r="Z937" s="116"/>
      <c r="AA937" s="116"/>
      <c r="AB937" s="116"/>
      <c r="AC937" s="116"/>
      <c r="AD937" s="116"/>
      <c r="AE937" s="116"/>
      <c r="AF937" s="116"/>
      <c r="AG937" s="119"/>
      <c r="AH937" s="116"/>
    </row>
    <row r="938" spans="1:34" ht="13.2">
      <c r="A938" s="103"/>
      <c r="B938" s="125"/>
      <c r="C938" s="126"/>
      <c r="D938" s="128"/>
      <c r="E938" s="126"/>
      <c r="F938" s="121"/>
      <c r="G938" s="121"/>
      <c r="H938" s="121"/>
      <c r="I938" s="117"/>
      <c r="J938" s="117"/>
      <c r="K938" s="117"/>
      <c r="L938" s="122"/>
      <c r="M938" s="116"/>
      <c r="N938" s="115"/>
      <c r="O938" s="116"/>
      <c r="P938" s="116"/>
      <c r="Q938" s="116"/>
      <c r="R938" s="117"/>
      <c r="S938" s="117"/>
      <c r="T938" s="117"/>
      <c r="U938" s="116"/>
      <c r="V938" s="187"/>
      <c r="W938" s="130"/>
      <c r="X938" s="130"/>
      <c r="Y938" s="116"/>
      <c r="Z938" s="116"/>
      <c r="AA938" s="116"/>
      <c r="AB938" s="116"/>
      <c r="AC938" s="116"/>
      <c r="AD938" s="116"/>
      <c r="AE938" s="116"/>
      <c r="AF938" s="116"/>
      <c r="AG938" s="119"/>
      <c r="AH938" s="116"/>
    </row>
    <row r="939" spans="1:34" ht="13.2">
      <c r="A939" s="103"/>
      <c r="B939" s="125"/>
      <c r="C939" s="126"/>
      <c r="D939" s="128"/>
      <c r="E939" s="126"/>
      <c r="F939" s="121"/>
      <c r="G939" s="121"/>
      <c r="H939" s="121"/>
      <c r="I939" s="117"/>
      <c r="J939" s="117"/>
      <c r="K939" s="117"/>
      <c r="L939" s="122"/>
      <c r="M939" s="116"/>
      <c r="N939" s="115"/>
      <c r="O939" s="116"/>
      <c r="P939" s="116"/>
      <c r="Q939" s="116"/>
      <c r="R939" s="116"/>
      <c r="S939" s="116"/>
      <c r="T939" s="116"/>
      <c r="U939" s="116"/>
      <c r="V939" s="188"/>
      <c r="W939" s="130"/>
      <c r="X939" s="130"/>
      <c r="Y939" s="116"/>
      <c r="Z939" s="116"/>
      <c r="AA939" s="116"/>
      <c r="AB939" s="116"/>
      <c r="AC939" s="116"/>
      <c r="AD939" s="116"/>
      <c r="AE939" s="116"/>
      <c r="AF939" s="116"/>
      <c r="AG939" s="119"/>
      <c r="AH939" s="116"/>
    </row>
    <row r="940" spans="1:34" ht="13.2">
      <c r="A940" s="103"/>
      <c r="B940" s="125"/>
      <c r="C940" s="126"/>
      <c r="D940" s="128"/>
      <c r="E940" s="126"/>
      <c r="F940" s="121"/>
      <c r="G940" s="121"/>
      <c r="H940" s="121"/>
      <c r="I940" s="117"/>
      <c r="J940" s="117"/>
      <c r="K940" s="117"/>
      <c r="L940" s="122"/>
      <c r="M940" s="116"/>
      <c r="N940" s="115"/>
      <c r="O940" s="116"/>
      <c r="P940" s="116"/>
      <c r="Q940" s="117"/>
      <c r="R940" s="117"/>
      <c r="S940" s="117"/>
      <c r="T940" s="117"/>
      <c r="U940" s="116"/>
      <c r="V940" s="187"/>
      <c r="W940" s="130"/>
      <c r="X940" s="130"/>
      <c r="Y940" s="116"/>
      <c r="Z940" s="116"/>
      <c r="AA940" s="116"/>
      <c r="AB940" s="116"/>
      <c r="AC940" s="116"/>
      <c r="AD940" s="116"/>
      <c r="AE940" s="116"/>
      <c r="AF940" s="116"/>
      <c r="AG940" s="119"/>
      <c r="AH940" s="116"/>
    </row>
    <row r="941" spans="1:34" ht="13.2">
      <c r="A941" s="103"/>
      <c r="B941" s="125"/>
      <c r="C941" s="126"/>
      <c r="D941" s="128"/>
      <c r="E941" s="126"/>
      <c r="F941" s="121"/>
      <c r="G941" s="121"/>
      <c r="H941" s="121"/>
      <c r="I941" s="117"/>
      <c r="J941" s="117"/>
      <c r="K941" s="117"/>
      <c r="L941" s="122"/>
      <c r="M941" s="116"/>
      <c r="N941" s="115"/>
      <c r="O941" s="116"/>
      <c r="P941" s="116"/>
      <c r="Q941" s="116"/>
      <c r="R941" s="117"/>
      <c r="S941" s="117"/>
      <c r="T941" s="117"/>
      <c r="U941" s="116"/>
      <c r="V941" s="187"/>
      <c r="W941" s="130"/>
      <c r="X941" s="130"/>
      <c r="Y941" s="116"/>
      <c r="Z941" s="116"/>
      <c r="AA941" s="116"/>
      <c r="AB941" s="116"/>
      <c r="AC941" s="116"/>
      <c r="AD941" s="116"/>
      <c r="AE941" s="116"/>
      <c r="AF941" s="116"/>
      <c r="AG941" s="119"/>
      <c r="AH941" s="116"/>
    </row>
    <row r="942" spans="1:34" ht="13.2">
      <c r="A942" s="103"/>
      <c r="B942" s="125"/>
      <c r="C942" s="126"/>
      <c r="D942" s="128"/>
      <c r="E942" s="126"/>
      <c r="F942" s="121"/>
      <c r="G942" s="121"/>
      <c r="H942" s="121"/>
      <c r="I942" s="116"/>
      <c r="J942" s="117"/>
      <c r="K942" s="117"/>
      <c r="L942" s="122"/>
      <c r="M942" s="116"/>
      <c r="N942" s="115"/>
      <c r="O942" s="116"/>
      <c r="P942" s="116"/>
      <c r="Q942" s="116"/>
      <c r="R942" s="116"/>
      <c r="S942" s="116"/>
      <c r="T942" s="116"/>
      <c r="U942" s="116"/>
      <c r="V942" s="142"/>
      <c r="W942" s="130"/>
      <c r="X942" s="130"/>
      <c r="Y942" s="116"/>
      <c r="Z942" s="116"/>
      <c r="AA942" s="116"/>
      <c r="AB942" s="116"/>
      <c r="AC942" s="116"/>
      <c r="AD942" s="116"/>
      <c r="AE942" s="116"/>
      <c r="AF942" s="116"/>
      <c r="AG942" s="119"/>
      <c r="AH942" s="116"/>
    </row>
    <row r="943" spans="1:34" ht="13.2">
      <c r="A943" s="103"/>
      <c r="B943" s="125"/>
      <c r="C943" s="126"/>
      <c r="D943" s="128"/>
      <c r="E943" s="126"/>
      <c r="F943" s="121"/>
      <c r="G943" s="121"/>
      <c r="H943" s="121"/>
      <c r="I943" s="117"/>
      <c r="J943" s="117"/>
      <c r="K943" s="117"/>
      <c r="L943" s="122"/>
      <c r="M943" s="116"/>
      <c r="N943" s="115"/>
      <c r="O943" s="116"/>
      <c r="P943" s="116"/>
      <c r="Q943" s="117"/>
      <c r="R943" s="117"/>
      <c r="S943" s="117"/>
      <c r="T943" s="117"/>
      <c r="U943" s="116"/>
      <c r="V943" s="188"/>
      <c r="W943" s="130"/>
      <c r="X943" s="130"/>
      <c r="Y943" s="116"/>
      <c r="Z943" s="116"/>
      <c r="AA943" s="116"/>
      <c r="AB943" s="116"/>
      <c r="AC943" s="116"/>
      <c r="AD943" s="116"/>
      <c r="AE943" s="116"/>
      <c r="AF943" s="116"/>
      <c r="AG943" s="119"/>
      <c r="AH943" s="116"/>
    </row>
    <row r="944" spans="1:34" ht="13.2">
      <c r="A944" s="103"/>
      <c r="B944" s="125"/>
      <c r="C944" s="126"/>
      <c r="D944" s="128"/>
      <c r="E944" s="126"/>
      <c r="F944" s="121"/>
      <c r="G944" s="121"/>
      <c r="H944" s="121"/>
      <c r="I944" s="117"/>
      <c r="J944" s="117"/>
      <c r="K944" s="117"/>
      <c r="L944" s="122"/>
      <c r="M944" s="116"/>
      <c r="N944" s="115"/>
      <c r="O944" s="116"/>
      <c r="P944" s="116"/>
      <c r="Q944" s="116"/>
      <c r="R944" s="116"/>
      <c r="S944" s="116"/>
      <c r="T944" s="115"/>
      <c r="U944" s="116"/>
      <c r="V944" s="138"/>
      <c r="W944" s="130"/>
      <c r="X944" s="130"/>
      <c r="Y944" s="116"/>
      <c r="Z944" s="116"/>
      <c r="AA944" s="116"/>
      <c r="AB944" s="116"/>
      <c r="AC944" s="116"/>
      <c r="AD944" s="116"/>
      <c r="AE944" s="116"/>
      <c r="AF944" s="116"/>
      <c r="AG944" s="119"/>
      <c r="AH944" s="116"/>
    </row>
    <row r="945" spans="1:34" ht="13.2">
      <c r="A945" s="103"/>
      <c r="B945" s="125"/>
      <c r="C945" s="126"/>
      <c r="D945" s="128"/>
      <c r="E945" s="126"/>
      <c r="F945" s="121"/>
      <c r="G945" s="121"/>
      <c r="H945" s="121"/>
      <c r="I945" s="117"/>
      <c r="J945" s="117"/>
      <c r="K945" s="117"/>
      <c r="L945" s="122"/>
      <c r="M945" s="116"/>
      <c r="N945" s="115"/>
      <c r="O945" s="116"/>
      <c r="P945" s="116"/>
      <c r="Q945" s="116"/>
      <c r="R945" s="117"/>
      <c r="S945" s="117"/>
      <c r="T945" s="117"/>
      <c r="U945" s="116"/>
      <c r="V945" s="187"/>
      <c r="W945" s="130"/>
      <c r="X945" s="130"/>
      <c r="Y945" s="116"/>
      <c r="Z945" s="116"/>
      <c r="AA945" s="116"/>
      <c r="AB945" s="116"/>
      <c r="AC945" s="116"/>
      <c r="AD945" s="116"/>
      <c r="AE945" s="116"/>
      <c r="AF945" s="116"/>
      <c r="AG945" s="119"/>
      <c r="AH945" s="116"/>
    </row>
    <row r="946" spans="1:34" ht="13.2">
      <c r="A946" s="103"/>
      <c r="B946" s="125"/>
      <c r="C946" s="126"/>
      <c r="D946" s="128"/>
      <c r="E946" s="126"/>
      <c r="F946" s="121"/>
      <c r="G946" s="121"/>
      <c r="H946" s="121"/>
      <c r="I946" s="117"/>
      <c r="J946" s="117"/>
      <c r="K946" s="117"/>
      <c r="L946" s="122"/>
      <c r="M946" s="116"/>
      <c r="N946" s="115"/>
      <c r="O946" s="116"/>
      <c r="P946" s="116"/>
      <c r="Q946" s="116"/>
      <c r="R946" s="116"/>
      <c r="S946" s="116"/>
      <c r="T946" s="116"/>
      <c r="U946" s="116"/>
      <c r="V946" s="142"/>
      <c r="W946" s="130"/>
      <c r="X946" s="130"/>
      <c r="Y946" s="116"/>
      <c r="Z946" s="116"/>
      <c r="AA946" s="116"/>
      <c r="AB946" s="116"/>
      <c r="AC946" s="116"/>
      <c r="AD946" s="116"/>
      <c r="AE946" s="116"/>
      <c r="AF946" s="116"/>
      <c r="AG946" s="119"/>
      <c r="AH946" s="119"/>
    </row>
    <row r="947" spans="1:34" ht="13.2">
      <c r="A947" s="103"/>
      <c r="B947" s="125"/>
      <c r="C947" s="126"/>
      <c r="D947" s="128"/>
      <c r="E947" s="126"/>
      <c r="F947" s="121"/>
      <c r="G947" s="121"/>
      <c r="H947" s="121"/>
      <c r="I947" s="117"/>
      <c r="J947" s="117"/>
      <c r="K947" s="117"/>
      <c r="L947" s="122"/>
      <c r="M947" s="116"/>
      <c r="N947" s="115"/>
      <c r="O947" s="116"/>
      <c r="P947" s="116"/>
      <c r="Q947" s="116"/>
      <c r="R947" s="116"/>
      <c r="S947" s="116"/>
      <c r="T947" s="116"/>
      <c r="U947" s="116"/>
      <c r="V947" s="188"/>
      <c r="W947" s="130"/>
      <c r="X947" s="130"/>
      <c r="Y947" s="116"/>
      <c r="Z947" s="116"/>
      <c r="AA947" s="116"/>
      <c r="AB947" s="116"/>
      <c r="AC947" s="116"/>
      <c r="AD947" s="116"/>
      <c r="AE947" s="116"/>
      <c r="AF947" s="116"/>
      <c r="AG947" s="119"/>
      <c r="AH947" s="116"/>
    </row>
    <row r="948" spans="1:34" ht="13.2">
      <c r="A948" s="103"/>
      <c r="B948" s="125"/>
      <c r="C948" s="126"/>
      <c r="D948" s="128"/>
      <c r="E948" s="126"/>
      <c r="F948" s="121"/>
      <c r="G948" s="121"/>
      <c r="H948" s="121"/>
      <c r="I948" s="117"/>
      <c r="J948" s="117"/>
      <c r="K948" s="117"/>
      <c r="L948" s="122"/>
      <c r="M948" s="116"/>
      <c r="N948" s="115"/>
      <c r="O948" s="116"/>
      <c r="P948" s="116"/>
      <c r="Q948" s="117"/>
      <c r="R948" s="117"/>
      <c r="S948" s="117"/>
      <c r="T948" s="117"/>
      <c r="U948" s="116"/>
      <c r="V948" s="188"/>
      <c r="W948" s="130"/>
      <c r="X948" s="130"/>
      <c r="Y948" s="116"/>
      <c r="Z948" s="116"/>
      <c r="AA948" s="116"/>
      <c r="AB948" s="116"/>
      <c r="AC948" s="116"/>
      <c r="AD948" s="116"/>
      <c r="AE948" s="116"/>
      <c r="AF948" s="116"/>
      <c r="AG948" s="119"/>
      <c r="AH948" s="116"/>
    </row>
    <row r="949" spans="1:34" ht="13.2">
      <c r="A949" s="103"/>
      <c r="B949" s="125"/>
      <c r="C949" s="126"/>
      <c r="D949" s="128"/>
      <c r="E949" s="126"/>
      <c r="F949" s="121"/>
      <c r="G949" s="121"/>
      <c r="H949" s="121"/>
      <c r="I949" s="117"/>
      <c r="J949" s="117"/>
      <c r="K949" s="117"/>
      <c r="L949" s="122"/>
      <c r="M949" s="116"/>
      <c r="N949" s="115"/>
      <c r="O949" s="116"/>
      <c r="P949" s="116"/>
      <c r="Q949" s="116"/>
      <c r="R949" s="117"/>
      <c r="S949" s="117"/>
      <c r="T949" s="117"/>
      <c r="U949" s="116"/>
      <c r="V949" s="139"/>
      <c r="W949" s="130"/>
      <c r="X949" s="130"/>
      <c r="Y949" s="116"/>
      <c r="Z949" s="116"/>
      <c r="AA949" s="116"/>
      <c r="AB949" s="116"/>
      <c r="AC949" s="116"/>
      <c r="AD949" s="116"/>
      <c r="AE949" s="116"/>
      <c r="AF949" s="116"/>
      <c r="AG949" s="119"/>
      <c r="AH949" s="116"/>
    </row>
    <row r="950" spans="1:34" ht="13.2">
      <c r="A950" s="103"/>
      <c r="B950" s="125"/>
      <c r="C950" s="126"/>
      <c r="D950" s="128"/>
      <c r="E950" s="126"/>
      <c r="F950" s="121"/>
      <c r="G950" s="121"/>
      <c r="H950" s="121"/>
      <c r="I950" s="117"/>
      <c r="J950" s="117"/>
      <c r="K950" s="117"/>
      <c r="L950" s="122"/>
      <c r="M950" s="116"/>
      <c r="N950" s="115"/>
      <c r="O950" s="116"/>
      <c r="P950" s="116"/>
      <c r="Q950" s="117"/>
      <c r="R950" s="117"/>
      <c r="S950" s="117"/>
      <c r="T950" s="117"/>
      <c r="U950" s="116"/>
      <c r="V950" s="138"/>
      <c r="W950" s="130"/>
      <c r="X950" s="130"/>
      <c r="Y950" s="116"/>
      <c r="Z950" s="116"/>
      <c r="AA950" s="116"/>
      <c r="AB950" s="116"/>
      <c r="AC950" s="116"/>
      <c r="AD950" s="116"/>
      <c r="AE950" s="116"/>
      <c r="AF950" s="116"/>
      <c r="AG950" s="119"/>
      <c r="AH950" s="116"/>
    </row>
    <row r="951" spans="1:34" ht="13.2">
      <c r="A951" s="103"/>
      <c r="B951" s="125"/>
      <c r="C951" s="126"/>
      <c r="D951" s="128"/>
      <c r="E951" s="126"/>
      <c r="F951" s="121"/>
      <c r="G951" s="121"/>
      <c r="H951" s="121"/>
      <c r="I951" s="117"/>
      <c r="J951" s="117"/>
      <c r="K951" s="117"/>
      <c r="L951" s="122"/>
      <c r="M951" s="116"/>
      <c r="N951" s="115"/>
      <c r="O951" s="116"/>
      <c r="P951" s="116"/>
      <c r="Q951" s="117"/>
      <c r="R951" s="117"/>
      <c r="S951" s="117"/>
      <c r="T951" s="117"/>
      <c r="U951" s="116"/>
      <c r="V951" s="188"/>
      <c r="W951" s="130"/>
      <c r="X951" s="130"/>
      <c r="Y951" s="116"/>
      <c r="Z951" s="116"/>
      <c r="AA951" s="116"/>
      <c r="AB951" s="116"/>
      <c r="AC951" s="116"/>
      <c r="AD951" s="116"/>
      <c r="AE951" s="116"/>
      <c r="AF951" s="116"/>
      <c r="AG951" s="119"/>
      <c r="AH951" s="116"/>
    </row>
    <row r="952" spans="1:34" ht="13.2">
      <c r="A952" s="103"/>
      <c r="B952" s="125"/>
      <c r="C952" s="126"/>
      <c r="D952" s="128"/>
      <c r="E952" s="126"/>
      <c r="F952" s="121"/>
      <c r="G952" s="121"/>
      <c r="H952" s="121"/>
      <c r="I952" s="117"/>
      <c r="J952" s="117"/>
      <c r="K952" s="117"/>
      <c r="L952" s="122"/>
      <c r="M952" s="116"/>
      <c r="N952" s="115"/>
      <c r="O952" s="116"/>
      <c r="P952" s="116"/>
      <c r="Q952" s="116"/>
      <c r="R952" s="117"/>
      <c r="S952" s="117"/>
      <c r="T952" s="117"/>
      <c r="U952" s="116"/>
      <c r="V952" s="138"/>
      <c r="W952" s="130"/>
      <c r="X952" s="130"/>
      <c r="Y952" s="116"/>
      <c r="Z952" s="116"/>
      <c r="AA952" s="116"/>
      <c r="AB952" s="116"/>
      <c r="AC952" s="116"/>
      <c r="AD952" s="116"/>
      <c r="AE952" s="116"/>
      <c r="AF952" s="116"/>
      <c r="AG952" s="119"/>
      <c r="AH952" s="116"/>
    </row>
    <row r="953" spans="1:34" ht="13.8" thickBot="1">
      <c r="A953" s="103"/>
      <c r="B953" s="125"/>
      <c r="C953" s="126"/>
      <c r="D953" s="128"/>
      <c r="E953" s="126"/>
      <c r="F953" s="121"/>
      <c r="G953" s="121"/>
      <c r="H953" s="121"/>
      <c r="I953" s="116"/>
      <c r="J953" s="117"/>
      <c r="K953" s="117"/>
      <c r="L953" s="122"/>
      <c r="M953" s="116"/>
      <c r="N953" s="115"/>
      <c r="O953" s="116"/>
      <c r="P953" s="116"/>
      <c r="Q953" s="116"/>
      <c r="R953" s="116"/>
      <c r="S953" s="116"/>
      <c r="T953" s="116"/>
      <c r="U953" s="116"/>
      <c r="V953" s="192"/>
      <c r="W953" s="130"/>
      <c r="X953" s="130"/>
      <c r="Y953" s="116"/>
      <c r="Z953" s="116"/>
      <c r="AA953" s="116"/>
      <c r="AB953" s="116"/>
      <c r="AC953" s="116"/>
      <c r="AD953" s="116"/>
      <c r="AE953" s="116"/>
      <c r="AF953" s="116"/>
      <c r="AG953" s="119"/>
      <c r="AH953" s="116"/>
    </row>
    <row r="954" spans="1:34" ht="13.2">
      <c r="A954" s="103"/>
      <c r="B954" s="125"/>
      <c r="C954" s="126"/>
      <c r="D954" s="128"/>
      <c r="E954" s="126"/>
      <c r="F954" s="121"/>
      <c r="G954" s="121"/>
      <c r="H954" s="121"/>
      <c r="I954" s="116"/>
      <c r="J954" s="117"/>
      <c r="K954" s="117"/>
      <c r="L954" s="122"/>
      <c r="M954" s="116"/>
      <c r="N954" s="115"/>
      <c r="O954" s="116"/>
      <c r="P954" s="116"/>
      <c r="Q954" s="116"/>
      <c r="R954" s="116"/>
      <c r="S954" s="116"/>
      <c r="T954" s="116"/>
      <c r="U954" s="116"/>
      <c r="V954" s="140"/>
      <c r="W954" s="130"/>
      <c r="X954" s="130"/>
      <c r="Y954" s="116"/>
      <c r="Z954" s="116"/>
      <c r="AA954" s="116"/>
      <c r="AB954" s="116"/>
      <c r="AC954" s="116"/>
      <c r="AD954" s="116"/>
      <c r="AE954" s="116"/>
      <c r="AF954" s="116"/>
      <c r="AG954" s="119"/>
      <c r="AH954" s="116"/>
    </row>
    <row r="955" spans="1:34" ht="13.2">
      <c r="A955" s="103"/>
      <c r="B955" s="125"/>
      <c r="C955" s="126"/>
      <c r="D955" s="128"/>
      <c r="E955" s="126"/>
      <c r="F955" s="121"/>
      <c r="G955" s="121"/>
      <c r="H955" s="121"/>
      <c r="I955" s="117"/>
      <c r="J955" s="117"/>
      <c r="K955" s="117"/>
      <c r="L955" s="122"/>
      <c r="M955" s="116"/>
      <c r="N955" s="115"/>
      <c r="O955" s="116"/>
      <c r="P955" s="116"/>
      <c r="Q955" s="116"/>
      <c r="R955" s="117"/>
      <c r="S955" s="117"/>
      <c r="T955" s="117"/>
      <c r="U955" s="116"/>
      <c r="V955" s="138"/>
      <c r="W955" s="130"/>
      <c r="X955" s="130"/>
      <c r="Y955" s="116"/>
      <c r="Z955" s="116"/>
      <c r="AA955" s="116"/>
      <c r="AB955" s="116"/>
      <c r="AC955" s="116"/>
      <c r="AD955" s="116"/>
      <c r="AE955" s="116"/>
      <c r="AF955" s="116"/>
      <c r="AG955" s="119"/>
      <c r="AH955" s="116"/>
    </row>
    <row r="956" spans="1:34" ht="13.2">
      <c r="A956" s="103"/>
      <c r="B956" s="125"/>
      <c r="C956" s="126"/>
      <c r="D956" s="128"/>
      <c r="E956" s="126"/>
      <c r="F956" s="121"/>
      <c r="G956" s="121"/>
      <c r="H956" s="121"/>
      <c r="I956" s="117"/>
      <c r="J956" s="117"/>
      <c r="K956" s="117"/>
      <c r="L956" s="122"/>
      <c r="M956" s="116"/>
      <c r="N956" s="115"/>
      <c r="O956" s="116"/>
      <c r="P956" s="116"/>
      <c r="Q956" s="116"/>
      <c r="R956" s="117"/>
      <c r="S956" s="117"/>
      <c r="T956" s="117"/>
      <c r="U956" s="116"/>
      <c r="V956" s="138"/>
      <c r="W956" s="130"/>
      <c r="X956" s="130"/>
      <c r="Y956" s="116"/>
      <c r="Z956" s="116"/>
      <c r="AA956" s="116"/>
      <c r="AB956" s="116"/>
      <c r="AC956" s="116"/>
      <c r="AD956" s="116"/>
      <c r="AE956" s="116"/>
      <c r="AF956" s="116"/>
      <c r="AG956" s="119"/>
      <c r="AH956" s="116"/>
    </row>
    <row r="957" spans="1:34" ht="13.2">
      <c r="A957" s="103"/>
      <c r="B957" s="125"/>
      <c r="C957" s="126"/>
      <c r="D957" s="128"/>
      <c r="E957" s="126"/>
      <c r="F957" s="121"/>
      <c r="G957" s="121"/>
      <c r="H957" s="121"/>
      <c r="I957" s="117"/>
      <c r="J957" s="117"/>
      <c r="K957" s="117"/>
      <c r="L957" s="122"/>
      <c r="M957" s="116"/>
      <c r="N957" s="115"/>
      <c r="O957" s="116"/>
      <c r="P957" s="116"/>
      <c r="Q957" s="116"/>
      <c r="R957" s="116"/>
      <c r="S957" s="116"/>
      <c r="T957" s="116"/>
      <c r="U957" s="116"/>
      <c r="V957" s="188"/>
      <c r="W957" s="130"/>
      <c r="X957" s="130"/>
      <c r="Y957" s="116"/>
      <c r="Z957" s="116"/>
      <c r="AA957" s="116"/>
      <c r="AB957" s="116"/>
      <c r="AC957" s="116"/>
      <c r="AD957" s="116"/>
      <c r="AE957" s="116"/>
      <c r="AF957" s="116"/>
      <c r="AG957" s="119"/>
      <c r="AH957" s="116"/>
    </row>
    <row r="958" spans="1:34" ht="13.2">
      <c r="A958" s="103"/>
      <c r="B958" s="125"/>
      <c r="C958" s="126"/>
      <c r="D958" s="128"/>
      <c r="E958" s="126"/>
      <c r="F958" s="121"/>
      <c r="G958" s="121"/>
      <c r="H958" s="121"/>
      <c r="I958" s="117"/>
      <c r="J958" s="117"/>
      <c r="K958" s="117"/>
      <c r="L958" s="122"/>
      <c r="M958" s="116"/>
      <c r="N958" s="115"/>
      <c r="O958" s="116"/>
      <c r="P958" s="116"/>
      <c r="Q958" s="116"/>
      <c r="R958" s="116"/>
      <c r="S958" s="116"/>
      <c r="T958" s="116"/>
      <c r="U958" s="116"/>
      <c r="V958" s="139"/>
      <c r="W958" s="130"/>
      <c r="X958" s="130"/>
      <c r="Y958" s="116"/>
      <c r="Z958" s="116"/>
      <c r="AA958" s="116"/>
      <c r="AB958" s="116"/>
      <c r="AC958" s="116"/>
      <c r="AD958" s="116"/>
      <c r="AE958" s="116"/>
      <c r="AF958" s="116"/>
      <c r="AG958" s="119"/>
      <c r="AH958" s="116"/>
    </row>
    <row r="959" spans="1:34" ht="13.2">
      <c r="A959" s="103"/>
      <c r="B959" s="125"/>
      <c r="C959" s="126"/>
      <c r="D959" s="128"/>
      <c r="E959" s="126"/>
      <c r="F959" s="121"/>
      <c r="G959" s="121"/>
      <c r="H959" s="121"/>
      <c r="I959" s="117"/>
      <c r="J959" s="117"/>
      <c r="K959" s="117"/>
      <c r="L959" s="122"/>
      <c r="M959" s="116"/>
      <c r="N959" s="115"/>
      <c r="O959" s="116"/>
      <c r="P959" s="116"/>
      <c r="Q959" s="116"/>
      <c r="R959" s="116"/>
      <c r="S959" s="116"/>
      <c r="T959" s="116"/>
      <c r="U959" s="116"/>
      <c r="V959" s="187"/>
      <c r="W959" s="130"/>
      <c r="X959" s="130"/>
      <c r="Y959" s="116"/>
      <c r="Z959" s="116"/>
      <c r="AA959" s="116"/>
      <c r="AB959" s="116"/>
      <c r="AC959" s="116"/>
      <c r="AD959" s="116"/>
      <c r="AE959" s="116"/>
      <c r="AF959" s="116"/>
      <c r="AG959" s="119"/>
      <c r="AH959" s="116"/>
    </row>
    <row r="960" spans="1:34" ht="13.2">
      <c r="A960" s="103"/>
      <c r="B960" s="125"/>
      <c r="C960" s="126"/>
      <c r="D960" s="128"/>
      <c r="E960" s="126"/>
      <c r="F960" s="121"/>
      <c r="G960" s="121"/>
      <c r="H960" s="121"/>
      <c r="I960" s="117"/>
      <c r="J960" s="117"/>
      <c r="K960" s="117"/>
      <c r="L960" s="122"/>
      <c r="M960" s="116"/>
      <c r="N960" s="115"/>
      <c r="O960" s="116"/>
      <c r="P960" s="116"/>
      <c r="Q960" s="117"/>
      <c r="R960" s="117"/>
      <c r="S960" s="117"/>
      <c r="T960" s="117"/>
      <c r="U960" s="116"/>
      <c r="V960" s="139"/>
      <c r="W960" s="130"/>
      <c r="X960" s="130"/>
      <c r="Y960" s="116"/>
      <c r="Z960" s="116"/>
      <c r="AA960" s="116"/>
      <c r="AB960" s="116"/>
      <c r="AC960" s="116"/>
      <c r="AD960" s="116"/>
      <c r="AE960" s="116"/>
      <c r="AF960" s="116"/>
      <c r="AG960" s="119"/>
      <c r="AH960" s="116"/>
    </row>
    <row r="961" spans="1:34" ht="13.2">
      <c r="A961" s="103"/>
      <c r="B961" s="125"/>
      <c r="C961" s="126"/>
      <c r="D961" s="128"/>
      <c r="E961" s="126"/>
      <c r="F961" s="121"/>
      <c r="G961" s="121"/>
      <c r="H961" s="121"/>
      <c r="I961" s="117"/>
      <c r="J961" s="117"/>
      <c r="K961" s="117"/>
      <c r="L961" s="122"/>
      <c r="M961" s="116"/>
      <c r="N961" s="115"/>
      <c r="O961" s="116"/>
      <c r="P961" s="116"/>
      <c r="Q961" s="117"/>
      <c r="R961" s="117"/>
      <c r="S961" s="117"/>
      <c r="T961" s="117"/>
      <c r="U961" s="116"/>
      <c r="V961" s="188"/>
      <c r="W961" s="130"/>
      <c r="X961" s="130"/>
      <c r="Y961" s="116"/>
      <c r="Z961" s="116"/>
      <c r="AA961" s="116"/>
      <c r="AB961" s="116"/>
      <c r="AC961" s="116"/>
      <c r="AD961" s="116"/>
      <c r="AE961" s="116"/>
      <c r="AF961" s="116"/>
      <c r="AG961" s="119"/>
      <c r="AH961" s="116"/>
    </row>
    <row r="962" spans="1:34" ht="13.2">
      <c r="A962" s="103"/>
      <c r="B962" s="125"/>
      <c r="C962" s="126"/>
      <c r="D962" s="128"/>
      <c r="E962" s="126"/>
      <c r="F962" s="121"/>
      <c r="G962" s="121"/>
      <c r="H962" s="121"/>
      <c r="I962" s="117"/>
      <c r="J962" s="117"/>
      <c r="K962" s="117"/>
      <c r="L962" s="122"/>
      <c r="M962" s="116"/>
      <c r="N962" s="115"/>
      <c r="O962" s="116"/>
      <c r="P962" s="116"/>
      <c r="Q962" s="116"/>
      <c r="R962" s="117"/>
      <c r="S962" s="117"/>
      <c r="T962" s="117"/>
      <c r="U962" s="116"/>
      <c r="V962" s="187"/>
      <c r="W962" s="130"/>
      <c r="X962" s="130"/>
      <c r="Y962" s="116"/>
      <c r="Z962" s="116"/>
      <c r="AA962" s="116"/>
      <c r="AB962" s="116"/>
      <c r="AC962" s="116"/>
      <c r="AD962" s="116"/>
      <c r="AE962" s="116"/>
      <c r="AF962" s="116"/>
      <c r="AG962" s="119"/>
      <c r="AH962" s="116"/>
    </row>
    <row r="963" spans="1:34" ht="13.2">
      <c r="A963" s="103"/>
      <c r="B963" s="125"/>
      <c r="C963" s="126"/>
      <c r="D963" s="128"/>
      <c r="E963" s="126"/>
      <c r="F963" s="121"/>
      <c r="G963" s="121"/>
      <c r="H963" s="121"/>
      <c r="I963" s="117"/>
      <c r="J963" s="117"/>
      <c r="K963" s="117"/>
      <c r="L963" s="122"/>
      <c r="M963" s="116"/>
      <c r="N963" s="115"/>
      <c r="O963" s="116"/>
      <c r="P963" s="116"/>
      <c r="Q963" s="116"/>
      <c r="R963" s="116"/>
      <c r="S963" s="116"/>
      <c r="T963" s="116"/>
      <c r="U963" s="116"/>
      <c r="V963" s="188"/>
      <c r="W963" s="130"/>
      <c r="X963" s="130"/>
      <c r="Y963" s="116"/>
      <c r="Z963" s="116"/>
      <c r="AA963" s="116"/>
      <c r="AB963" s="116"/>
      <c r="AC963" s="116"/>
      <c r="AD963" s="116"/>
      <c r="AE963" s="116"/>
      <c r="AF963" s="116"/>
      <c r="AG963" s="119"/>
      <c r="AH963" s="116"/>
    </row>
    <row r="964" spans="1:34" ht="13.2">
      <c r="A964" s="103"/>
      <c r="B964" s="125"/>
      <c r="C964" s="126"/>
      <c r="D964" s="128"/>
      <c r="E964" s="126"/>
      <c r="F964" s="121"/>
      <c r="G964" s="121"/>
      <c r="H964" s="121"/>
      <c r="I964" s="116"/>
      <c r="J964" s="117"/>
      <c r="K964" s="117"/>
      <c r="L964" s="122"/>
      <c r="M964" s="116"/>
      <c r="N964" s="115"/>
      <c r="O964" s="116"/>
      <c r="P964" s="116"/>
      <c r="Q964" s="116"/>
      <c r="R964" s="116"/>
      <c r="S964" s="116"/>
      <c r="T964" s="116"/>
      <c r="U964" s="116"/>
      <c r="V964" s="142"/>
      <c r="W964" s="130"/>
      <c r="X964" s="130"/>
      <c r="Y964" s="116"/>
      <c r="Z964" s="116"/>
      <c r="AA964" s="116"/>
      <c r="AB964" s="116"/>
      <c r="AC964" s="116"/>
      <c r="AD964" s="116"/>
      <c r="AE964" s="116"/>
      <c r="AF964" s="116"/>
      <c r="AG964" s="119"/>
      <c r="AH964" s="116"/>
    </row>
    <row r="965" spans="1:34" ht="13.2">
      <c r="A965" s="103"/>
      <c r="B965" s="125"/>
      <c r="C965" s="126"/>
      <c r="D965" s="128"/>
      <c r="E965" s="126"/>
      <c r="F965" s="121"/>
      <c r="G965" s="121"/>
      <c r="H965" s="121"/>
      <c r="I965" s="117"/>
      <c r="J965" s="117"/>
      <c r="K965" s="117"/>
      <c r="L965" s="122"/>
      <c r="M965" s="116"/>
      <c r="N965" s="115"/>
      <c r="O965" s="116"/>
      <c r="P965" s="116"/>
      <c r="Q965" s="116"/>
      <c r="R965" s="116"/>
      <c r="S965" s="116"/>
      <c r="T965" s="116"/>
      <c r="U965" s="116"/>
      <c r="V965" s="188"/>
      <c r="W965" s="130"/>
      <c r="X965" s="130"/>
      <c r="Y965" s="116"/>
      <c r="Z965" s="116"/>
      <c r="AA965" s="116"/>
      <c r="AB965" s="116"/>
      <c r="AC965" s="116"/>
      <c r="AD965" s="116"/>
      <c r="AE965" s="116"/>
      <c r="AF965" s="116"/>
      <c r="AG965" s="119"/>
      <c r="AH965" s="116"/>
    </row>
    <row r="966" spans="1:34" ht="13.2">
      <c r="A966" s="103"/>
      <c r="B966" s="125"/>
      <c r="C966" s="126"/>
      <c r="D966" s="128"/>
      <c r="E966" s="126"/>
      <c r="F966" s="121"/>
      <c r="G966" s="121"/>
      <c r="H966" s="121"/>
      <c r="I966" s="116"/>
      <c r="J966" s="117"/>
      <c r="K966" s="117"/>
      <c r="L966" s="122"/>
      <c r="M966" s="116"/>
      <c r="N966" s="115"/>
      <c r="O966" s="116"/>
      <c r="P966" s="116"/>
      <c r="Q966" s="116"/>
      <c r="R966" s="116"/>
      <c r="S966" s="116"/>
      <c r="T966" s="116"/>
      <c r="U966" s="116"/>
      <c r="V966" s="142"/>
      <c r="W966" s="130"/>
      <c r="X966" s="130"/>
      <c r="Y966" s="116"/>
      <c r="Z966" s="116"/>
      <c r="AA966" s="116"/>
      <c r="AB966" s="116"/>
      <c r="AC966" s="116"/>
      <c r="AD966" s="116"/>
      <c r="AE966" s="116"/>
      <c r="AF966" s="116"/>
      <c r="AG966" s="119"/>
      <c r="AH966" s="116"/>
    </row>
    <row r="967" spans="1:34" ht="13.2">
      <c r="A967" s="103"/>
      <c r="B967" s="125"/>
      <c r="C967" s="126"/>
      <c r="D967" s="128"/>
      <c r="E967" s="126"/>
      <c r="F967" s="121"/>
      <c r="G967" s="121"/>
      <c r="H967" s="121"/>
      <c r="I967" s="117"/>
      <c r="J967" s="117"/>
      <c r="K967" s="117"/>
      <c r="L967" s="122"/>
      <c r="M967" s="116"/>
      <c r="N967" s="115"/>
      <c r="O967" s="116"/>
      <c r="P967" s="116"/>
      <c r="Q967" s="116"/>
      <c r="R967" s="116"/>
      <c r="S967" s="116"/>
      <c r="T967" s="115"/>
      <c r="U967" s="116"/>
      <c r="V967" s="187"/>
      <c r="W967" s="130"/>
      <c r="X967" s="130"/>
      <c r="Y967" s="116"/>
      <c r="Z967" s="116"/>
      <c r="AA967" s="116"/>
      <c r="AB967" s="116"/>
      <c r="AC967" s="116"/>
      <c r="AD967" s="116"/>
      <c r="AE967" s="116"/>
      <c r="AF967" s="116"/>
      <c r="AG967" s="119"/>
      <c r="AH967" s="116"/>
    </row>
    <row r="968" spans="1:34" ht="13.2">
      <c r="A968" s="103"/>
      <c r="B968" s="125"/>
      <c r="C968" s="126"/>
      <c r="D968" s="128"/>
      <c r="E968" s="126"/>
      <c r="F968" s="121"/>
      <c r="G968" s="121"/>
      <c r="H968" s="121"/>
      <c r="I968" s="117"/>
      <c r="J968" s="117"/>
      <c r="K968" s="117"/>
      <c r="L968" s="122"/>
      <c r="M968" s="116"/>
      <c r="N968" s="115"/>
      <c r="O968" s="116"/>
      <c r="P968" s="116"/>
      <c r="Q968" s="116"/>
      <c r="R968" s="116"/>
      <c r="S968" s="116"/>
      <c r="T968" s="116"/>
      <c r="U968" s="116"/>
      <c r="V968" s="188"/>
      <c r="W968" s="130"/>
      <c r="X968" s="130"/>
      <c r="Y968" s="116"/>
      <c r="Z968" s="116"/>
      <c r="AA968" s="116"/>
      <c r="AB968" s="116"/>
      <c r="AC968" s="116"/>
      <c r="AD968" s="116"/>
      <c r="AE968" s="116"/>
      <c r="AF968" s="116"/>
      <c r="AG968" s="119"/>
      <c r="AH968" s="116"/>
    </row>
    <row r="969" spans="1:34" ht="13.2">
      <c r="A969" s="103"/>
      <c r="B969" s="125"/>
      <c r="C969" s="126"/>
      <c r="D969" s="128"/>
      <c r="E969" s="126"/>
      <c r="F969" s="121"/>
      <c r="G969" s="121"/>
      <c r="H969" s="121"/>
      <c r="I969" s="117"/>
      <c r="J969" s="117"/>
      <c r="K969" s="117"/>
      <c r="L969" s="122"/>
      <c r="M969" s="116"/>
      <c r="N969" s="115"/>
      <c r="O969" s="116"/>
      <c r="P969" s="116"/>
      <c r="Q969" s="117"/>
      <c r="R969" s="117"/>
      <c r="S969" s="117"/>
      <c r="T969" s="117"/>
      <c r="U969" s="116"/>
      <c r="V969" s="191"/>
      <c r="W969" s="130"/>
      <c r="X969" s="130"/>
      <c r="Y969" s="116"/>
      <c r="Z969" s="116"/>
      <c r="AA969" s="116"/>
      <c r="AB969" s="116"/>
      <c r="AC969" s="116"/>
      <c r="AD969" s="116"/>
      <c r="AE969" s="116"/>
      <c r="AF969" s="116"/>
      <c r="AG969" s="119"/>
      <c r="AH969" s="116"/>
    </row>
    <row r="970" spans="1:34" ht="13.2">
      <c r="A970" s="103"/>
      <c r="B970" s="125"/>
      <c r="C970" s="126"/>
      <c r="D970" s="128"/>
      <c r="E970" s="126"/>
      <c r="F970" s="121"/>
      <c r="G970" s="121"/>
      <c r="H970" s="121"/>
      <c r="I970" s="117"/>
      <c r="J970" s="117"/>
      <c r="K970" s="117"/>
      <c r="L970" s="122"/>
      <c r="M970" s="116"/>
      <c r="N970" s="115"/>
      <c r="O970" s="116"/>
      <c r="P970" s="116"/>
      <c r="Q970" s="116"/>
      <c r="R970" s="116"/>
      <c r="S970" s="116"/>
      <c r="T970" s="116"/>
      <c r="U970" s="116"/>
      <c r="V970" s="188"/>
      <c r="W970" s="130"/>
      <c r="X970" s="130"/>
      <c r="Y970" s="116"/>
      <c r="Z970" s="116"/>
      <c r="AA970" s="116"/>
      <c r="AB970" s="116"/>
      <c r="AC970" s="116"/>
      <c r="AD970" s="116"/>
      <c r="AE970" s="116"/>
      <c r="AF970" s="116"/>
      <c r="AG970" s="119"/>
      <c r="AH970" s="116"/>
    </row>
    <row r="971" spans="1:34" ht="13.8" thickBot="1">
      <c r="A971" s="103"/>
      <c r="B971" s="125"/>
      <c r="C971" s="126"/>
      <c r="D971" s="128"/>
      <c r="E971" s="126"/>
      <c r="F971" s="121"/>
      <c r="G971" s="121"/>
      <c r="H971" s="121"/>
      <c r="I971" s="117"/>
      <c r="J971" s="117"/>
      <c r="K971" s="117"/>
      <c r="L971" s="122"/>
      <c r="M971" s="116"/>
      <c r="N971" s="115"/>
      <c r="O971" s="116"/>
      <c r="P971" s="116"/>
      <c r="Q971" s="116"/>
      <c r="R971" s="117"/>
      <c r="S971" s="117"/>
      <c r="T971" s="117"/>
      <c r="U971" s="116"/>
      <c r="V971" s="138"/>
      <c r="W971" s="130"/>
      <c r="X971" s="130"/>
      <c r="Y971" s="116"/>
      <c r="Z971" s="116"/>
      <c r="AA971" s="116"/>
      <c r="AB971" s="116"/>
      <c r="AC971" s="116"/>
      <c r="AD971" s="116"/>
      <c r="AE971" s="116"/>
      <c r="AF971" s="116"/>
      <c r="AG971" s="119"/>
      <c r="AH971" s="116"/>
    </row>
    <row r="972" spans="1:34" ht="13.2">
      <c r="A972" s="103"/>
      <c r="B972" s="125"/>
      <c r="C972" s="126"/>
      <c r="D972" s="128"/>
      <c r="E972" s="126"/>
      <c r="F972" s="121"/>
      <c r="G972" s="121"/>
      <c r="H972" s="121"/>
      <c r="I972" s="117"/>
      <c r="J972" s="117"/>
      <c r="K972" s="117"/>
      <c r="L972" s="122"/>
      <c r="M972" s="116"/>
      <c r="N972" s="115"/>
      <c r="O972" s="116"/>
      <c r="P972" s="116"/>
      <c r="Q972" s="117"/>
      <c r="R972" s="117"/>
      <c r="S972" s="117"/>
      <c r="T972" s="117"/>
      <c r="U972" s="116"/>
      <c r="V972" s="189"/>
      <c r="W972" s="130"/>
      <c r="X972" s="130"/>
      <c r="Y972" s="116"/>
      <c r="Z972" s="116"/>
      <c r="AA972" s="116"/>
      <c r="AB972" s="116"/>
      <c r="AC972" s="116"/>
      <c r="AD972" s="116"/>
      <c r="AE972" s="116"/>
      <c r="AF972" s="116"/>
      <c r="AG972" s="119"/>
      <c r="AH972" s="116"/>
    </row>
    <row r="973" spans="1:34" ht="13.2">
      <c r="A973" s="103"/>
      <c r="B973" s="125"/>
      <c r="C973" s="126"/>
      <c r="D973" s="128"/>
      <c r="E973" s="126"/>
      <c r="F973" s="121"/>
      <c r="G973" s="121"/>
      <c r="H973" s="121"/>
      <c r="I973" s="117"/>
      <c r="J973" s="117"/>
      <c r="K973" s="117"/>
      <c r="L973" s="122"/>
      <c r="M973" s="116"/>
      <c r="N973" s="115"/>
      <c r="O973" s="116"/>
      <c r="P973" s="116"/>
      <c r="Q973" s="117"/>
      <c r="R973" s="117"/>
      <c r="S973" s="117"/>
      <c r="T973" s="117"/>
      <c r="U973" s="116"/>
      <c r="V973" s="139"/>
      <c r="W973" s="130"/>
      <c r="X973" s="130"/>
      <c r="Y973" s="116"/>
      <c r="Z973" s="116"/>
      <c r="AA973" s="116"/>
      <c r="AB973" s="116"/>
      <c r="AC973" s="116"/>
      <c r="AD973" s="116"/>
      <c r="AE973" s="116"/>
      <c r="AF973" s="116"/>
      <c r="AG973" s="119"/>
      <c r="AH973" s="116"/>
    </row>
    <row r="974" spans="1:34" ht="13.2">
      <c r="A974" s="103"/>
      <c r="B974" s="125"/>
      <c r="C974" s="126"/>
      <c r="D974" s="128"/>
      <c r="E974" s="126"/>
      <c r="F974" s="121"/>
      <c r="G974" s="121"/>
      <c r="H974" s="121"/>
      <c r="I974" s="117"/>
      <c r="J974" s="117"/>
      <c r="K974" s="117"/>
      <c r="L974" s="122"/>
      <c r="M974" s="116"/>
      <c r="N974" s="115"/>
      <c r="O974" s="116"/>
      <c r="P974" s="116"/>
      <c r="Q974" s="117"/>
      <c r="R974" s="117"/>
      <c r="S974" s="117"/>
      <c r="T974" s="117"/>
      <c r="U974" s="116"/>
      <c r="V974" s="188"/>
      <c r="W974" s="130"/>
      <c r="X974" s="130"/>
      <c r="Y974" s="116"/>
      <c r="Z974" s="116"/>
      <c r="AA974" s="116"/>
      <c r="AB974" s="116"/>
      <c r="AC974" s="116"/>
      <c r="AD974" s="116"/>
      <c r="AE974" s="116"/>
      <c r="AF974" s="116"/>
      <c r="AG974" s="119"/>
      <c r="AH974" s="116"/>
    </row>
    <row r="975" spans="1:34" ht="13.2">
      <c r="A975" s="103"/>
      <c r="B975" s="125"/>
      <c r="C975" s="126"/>
      <c r="D975" s="128"/>
      <c r="E975" s="126"/>
      <c r="F975" s="121"/>
      <c r="G975" s="121"/>
      <c r="H975" s="121"/>
      <c r="I975" s="117"/>
      <c r="J975" s="117"/>
      <c r="K975" s="117"/>
      <c r="L975" s="122"/>
      <c r="M975" s="116"/>
      <c r="N975" s="115"/>
      <c r="O975" s="116"/>
      <c r="P975" s="116"/>
      <c r="Q975" s="116"/>
      <c r="R975" s="117"/>
      <c r="S975" s="117"/>
      <c r="T975" s="117"/>
      <c r="U975" s="116"/>
      <c r="V975" s="138"/>
      <c r="W975" s="130"/>
      <c r="X975" s="130"/>
      <c r="Y975" s="116"/>
      <c r="Z975" s="116"/>
      <c r="AA975" s="116"/>
      <c r="AB975" s="116"/>
      <c r="AC975" s="116"/>
      <c r="AD975" s="116"/>
      <c r="AE975" s="116"/>
      <c r="AF975" s="116"/>
      <c r="AG975" s="119"/>
      <c r="AH975" s="116"/>
    </row>
    <row r="976" spans="1:34" ht="13.2">
      <c r="A976" s="103"/>
      <c r="B976" s="125"/>
      <c r="C976" s="126"/>
      <c r="D976" s="128"/>
      <c r="E976" s="126"/>
      <c r="F976" s="121"/>
      <c r="G976" s="121"/>
      <c r="H976" s="121"/>
      <c r="I976" s="117"/>
      <c r="J976" s="117"/>
      <c r="K976" s="117"/>
      <c r="L976" s="122"/>
      <c r="M976" s="116"/>
      <c r="N976" s="115"/>
      <c r="O976" s="116"/>
      <c r="P976" s="116"/>
      <c r="Q976" s="116"/>
      <c r="R976" s="116"/>
      <c r="S976" s="116"/>
      <c r="T976" s="115"/>
      <c r="U976" s="116"/>
      <c r="V976" s="187"/>
      <c r="W976" s="130"/>
      <c r="X976" s="130"/>
      <c r="Y976" s="116"/>
      <c r="Z976" s="116"/>
      <c r="AA976" s="116"/>
      <c r="AB976" s="116"/>
      <c r="AC976" s="116"/>
      <c r="AD976" s="116"/>
      <c r="AE976" s="116"/>
      <c r="AF976" s="116"/>
      <c r="AG976" s="119"/>
      <c r="AH976" s="116"/>
    </row>
    <row r="977" spans="1:35" ht="14.4">
      <c r="A977" s="103"/>
      <c r="B977" s="125"/>
      <c r="C977" s="126"/>
      <c r="D977" s="128"/>
      <c r="E977" s="126"/>
      <c r="F977" s="121"/>
      <c r="G977" s="121"/>
      <c r="H977" s="121"/>
      <c r="I977" s="117"/>
      <c r="J977" s="117"/>
      <c r="K977" s="117"/>
      <c r="L977" s="122"/>
      <c r="M977" s="116"/>
      <c r="N977" s="115"/>
      <c r="O977" s="116"/>
      <c r="P977" s="116"/>
      <c r="Q977" s="117"/>
      <c r="R977" s="117"/>
      <c r="S977" s="117"/>
      <c r="T977" s="117"/>
      <c r="U977" s="116"/>
      <c r="V977" s="139"/>
      <c r="W977" s="130"/>
      <c r="X977" s="130"/>
      <c r="Y977" s="116"/>
      <c r="Z977" s="116"/>
      <c r="AA977" s="116"/>
      <c r="AB977" s="116"/>
      <c r="AC977" s="116"/>
      <c r="AD977" s="116"/>
      <c r="AE977" s="116"/>
      <c r="AF977" s="116"/>
      <c r="AG977" s="119"/>
      <c r="AH977" s="116"/>
      <c r="AI977" s="104"/>
    </row>
    <row r="978" spans="1:35" ht="14.4">
      <c r="A978" s="103"/>
      <c r="B978" s="125"/>
      <c r="C978" s="126"/>
      <c r="D978" s="128"/>
      <c r="E978" s="126"/>
      <c r="F978" s="121"/>
      <c r="G978" s="121"/>
      <c r="H978" s="121"/>
      <c r="I978" s="117"/>
      <c r="J978" s="117"/>
      <c r="K978" s="117"/>
      <c r="L978" s="122"/>
      <c r="M978" s="116"/>
      <c r="N978" s="115"/>
      <c r="O978" s="116"/>
      <c r="P978" s="116"/>
      <c r="Q978" s="116"/>
      <c r="R978" s="117"/>
      <c r="S978" s="117"/>
      <c r="T978" s="117"/>
      <c r="U978" s="116"/>
      <c r="V978" s="187"/>
      <c r="W978" s="130"/>
      <c r="X978" s="130"/>
      <c r="Y978" s="116"/>
      <c r="Z978" s="116"/>
      <c r="AA978" s="116"/>
      <c r="AB978" s="116"/>
      <c r="AC978" s="116"/>
      <c r="AD978" s="116"/>
      <c r="AE978" s="116"/>
      <c r="AF978" s="116"/>
      <c r="AG978" s="119"/>
      <c r="AH978" s="116"/>
      <c r="AI978" s="104"/>
    </row>
    <row r="979" spans="1:35" ht="14.4">
      <c r="A979" s="103"/>
      <c r="B979" s="125"/>
      <c r="C979" s="126"/>
      <c r="D979" s="128"/>
      <c r="E979" s="126"/>
      <c r="F979" s="121"/>
      <c r="G979" s="121"/>
      <c r="H979" s="121"/>
      <c r="I979" s="117"/>
      <c r="J979" s="117"/>
      <c r="K979" s="117"/>
      <c r="L979" s="122"/>
      <c r="M979" s="116"/>
      <c r="N979" s="115"/>
      <c r="O979" s="116"/>
      <c r="P979" s="116"/>
      <c r="Q979" s="116"/>
      <c r="R979" s="116"/>
      <c r="S979" s="116"/>
      <c r="T979" s="116"/>
      <c r="U979" s="116"/>
      <c r="V979" s="190"/>
      <c r="W979" s="130"/>
      <c r="X979" s="130"/>
      <c r="Y979" s="116"/>
      <c r="Z979" s="116"/>
      <c r="AA979" s="116"/>
      <c r="AB979" s="116"/>
      <c r="AC979" s="116"/>
      <c r="AD979" s="116"/>
      <c r="AE979" s="116"/>
      <c r="AF979" s="116"/>
      <c r="AG979" s="119"/>
      <c r="AH979" s="116"/>
      <c r="AI979" s="104"/>
    </row>
    <row r="980" spans="1:35" ht="14.4">
      <c r="A980" s="103"/>
      <c r="B980" s="125"/>
      <c r="C980" s="126"/>
      <c r="D980" s="128"/>
      <c r="E980" s="126"/>
      <c r="F980" s="121"/>
      <c r="G980" s="121"/>
      <c r="H980" s="121"/>
      <c r="I980" s="117"/>
      <c r="J980" s="117"/>
      <c r="K980" s="117"/>
      <c r="L980" s="122"/>
      <c r="M980" s="116"/>
      <c r="N980" s="115"/>
      <c r="O980" s="116"/>
      <c r="P980" s="116"/>
      <c r="Q980" s="117"/>
      <c r="R980" s="117"/>
      <c r="S980" s="117"/>
      <c r="T980" s="117"/>
      <c r="U980" s="116"/>
      <c r="V980" s="139"/>
      <c r="W980" s="130"/>
      <c r="X980" s="130"/>
      <c r="Y980" s="116"/>
      <c r="Z980" s="116"/>
      <c r="AA980" s="116"/>
      <c r="AB980" s="116"/>
      <c r="AC980" s="116"/>
      <c r="AD980" s="116"/>
      <c r="AE980" s="116"/>
      <c r="AF980" s="116"/>
      <c r="AG980" s="119"/>
      <c r="AH980" s="116"/>
      <c r="AI980" s="104"/>
    </row>
    <row r="981" spans="1:35" ht="14.4">
      <c r="A981" s="103"/>
      <c r="B981" s="125"/>
      <c r="C981" s="126"/>
      <c r="D981" s="128"/>
      <c r="E981" s="126"/>
      <c r="F981" s="121"/>
      <c r="G981" s="121"/>
      <c r="H981" s="121"/>
      <c r="I981" s="117"/>
      <c r="J981" s="117"/>
      <c r="K981" s="117"/>
      <c r="L981" s="122"/>
      <c r="M981" s="116"/>
      <c r="N981" s="115"/>
      <c r="O981" s="116"/>
      <c r="P981" s="116"/>
      <c r="Q981" s="116"/>
      <c r="R981" s="116"/>
      <c r="S981" s="116"/>
      <c r="T981" s="116"/>
      <c r="U981" s="116"/>
      <c r="V981" s="188"/>
      <c r="W981" s="130"/>
      <c r="X981" s="130"/>
      <c r="Y981" s="116"/>
      <c r="Z981" s="116"/>
      <c r="AA981" s="116"/>
      <c r="AB981" s="116"/>
      <c r="AC981" s="116"/>
      <c r="AD981" s="116"/>
      <c r="AE981" s="116"/>
      <c r="AF981" s="116"/>
      <c r="AG981" s="119"/>
      <c r="AH981" s="116"/>
      <c r="AI981" s="104"/>
    </row>
    <row r="982" spans="1:35" ht="14.4">
      <c r="A982" s="103"/>
      <c r="B982" s="125"/>
      <c r="C982" s="126"/>
      <c r="D982" s="128"/>
      <c r="E982" s="126"/>
      <c r="F982" s="121"/>
      <c r="G982" s="121"/>
      <c r="H982" s="121"/>
      <c r="I982" s="117"/>
      <c r="J982" s="117"/>
      <c r="K982" s="117"/>
      <c r="L982" s="122"/>
      <c r="M982" s="116"/>
      <c r="N982" s="115"/>
      <c r="O982" s="116"/>
      <c r="P982" s="116"/>
      <c r="Q982" s="116"/>
      <c r="R982" s="117"/>
      <c r="S982" s="117"/>
      <c r="T982" s="117"/>
      <c r="U982" s="116"/>
      <c r="V982" s="138"/>
      <c r="W982" s="130"/>
      <c r="X982" s="130"/>
      <c r="Y982" s="116"/>
      <c r="Z982" s="116"/>
      <c r="AA982" s="116"/>
      <c r="AB982" s="116"/>
      <c r="AC982" s="116"/>
      <c r="AD982" s="116"/>
      <c r="AE982" s="116"/>
      <c r="AF982" s="116"/>
      <c r="AG982" s="119"/>
      <c r="AH982" s="116"/>
      <c r="AI982" s="104"/>
    </row>
    <row r="983" spans="1:35" ht="14.4">
      <c r="A983" s="103"/>
      <c r="B983" s="125"/>
      <c r="C983" s="126"/>
      <c r="D983" s="128"/>
      <c r="E983" s="126"/>
      <c r="F983" s="121"/>
      <c r="G983" s="121"/>
      <c r="H983" s="121"/>
      <c r="I983" s="117"/>
      <c r="J983" s="117"/>
      <c r="K983" s="117"/>
      <c r="L983" s="122"/>
      <c r="M983" s="116"/>
      <c r="N983" s="115"/>
      <c r="O983" s="116"/>
      <c r="P983" s="116"/>
      <c r="Q983" s="117"/>
      <c r="R983" s="117"/>
      <c r="S983" s="117"/>
      <c r="T983" s="117"/>
      <c r="U983" s="116"/>
      <c r="V983" s="191"/>
      <c r="W983" s="130"/>
      <c r="X983" s="130"/>
      <c r="Y983" s="116"/>
      <c r="Z983" s="116"/>
      <c r="AA983" s="116"/>
      <c r="AB983" s="116"/>
      <c r="AC983" s="116"/>
      <c r="AD983" s="116"/>
      <c r="AE983" s="116"/>
      <c r="AF983" s="116"/>
      <c r="AG983" s="119"/>
      <c r="AH983" s="116"/>
      <c r="AI983" s="104"/>
    </row>
    <row r="984" spans="1:35" ht="14.4">
      <c r="A984" s="103"/>
      <c r="B984" s="125"/>
      <c r="C984" s="126"/>
      <c r="D984" s="128"/>
      <c r="E984" s="126"/>
      <c r="F984" s="121"/>
      <c r="G984" s="121"/>
      <c r="H984" s="121"/>
      <c r="I984" s="116"/>
      <c r="J984" s="117"/>
      <c r="K984" s="117"/>
      <c r="L984" s="122"/>
      <c r="M984" s="116"/>
      <c r="N984" s="115"/>
      <c r="O984" s="116"/>
      <c r="P984" s="116"/>
      <c r="Q984" s="116"/>
      <c r="R984" s="116"/>
      <c r="S984" s="116"/>
      <c r="T984" s="116"/>
      <c r="U984" s="116"/>
      <c r="V984" s="142"/>
      <c r="W984" s="130"/>
      <c r="X984" s="130"/>
      <c r="Y984" s="116"/>
      <c r="Z984" s="116"/>
      <c r="AA984" s="116"/>
      <c r="AB984" s="116"/>
      <c r="AC984" s="116"/>
      <c r="AD984" s="116"/>
      <c r="AE984" s="116"/>
      <c r="AF984" s="116"/>
      <c r="AG984" s="119"/>
      <c r="AH984" s="116"/>
      <c r="AI984" s="104"/>
    </row>
    <row r="985" spans="1:35" ht="14.4">
      <c r="A985" s="103"/>
      <c r="B985" s="125"/>
      <c r="C985" s="126"/>
      <c r="D985" s="128"/>
      <c r="E985" s="126"/>
      <c r="F985" s="121"/>
      <c r="G985" s="121"/>
      <c r="H985" s="121"/>
      <c r="I985" s="117"/>
      <c r="J985" s="117"/>
      <c r="K985" s="117"/>
      <c r="L985" s="122"/>
      <c r="M985" s="116"/>
      <c r="N985" s="115"/>
      <c r="O985" s="116"/>
      <c r="P985" s="116"/>
      <c r="Q985" s="117"/>
      <c r="R985" s="117"/>
      <c r="S985" s="117"/>
      <c r="T985" s="117"/>
      <c r="U985" s="116"/>
      <c r="V985" s="188"/>
      <c r="W985" s="130"/>
      <c r="X985" s="130"/>
      <c r="Y985" s="116"/>
      <c r="Z985" s="116"/>
      <c r="AA985" s="116"/>
      <c r="AB985" s="116"/>
      <c r="AC985" s="116"/>
      <c r="AD985" s="116"/>
      <c r="AE985" s="116"/>
      <c r="AF985" s="116"/>
      <c r="AG985" s="119"/>
      <c r="AH985" s="116"/>
      <c r="AI985" s="104"/>
    </row>
    <row r="986" spans="1:35" ht="14.4">
      <c r="A986" s="103"/>
      <c r="B986" s="125"/>
      <c r="C986" s="126"/>
      <c r="D986" s="128"/>
      <c r="E986" s="126"/>
      <c r="F986" s="121"/>
      <c r="G986" s="121"/>
      <c r="H986" s="121"/>
      <c r="I986" s="117"/>
      <c r="J986" s="117"/>
      <c r="K986" s="117"/>
      <c r="L986" s="122"/>
      <c r="M986" s="116"/>
      <c r="N986" s="115"/>
      <c r="O986" s="116"/>
      <c r="P986" s="116"/>
      <c r="Q986" s="117"/>
      <c r="R986" s="117"/>
      <c r="S986" s="117"/>
      <c r="T986" s="117"/>
      <c r="U986" s="116"/>
      <c r="V986" s="139"/>
      <c r="W986" s="130"/>
      <c r="X986" s="130"/>
      <c r="Y986" s="116"/>
      <c r="Z986" s="116"/>
      <c r="AA986" s="116"/>
      <c r="AB986" s="116"/>
      <c r="AC986" s="116"/>
      <c r="AD986" s="116"/>
      <c r="AE986" s="116"/>
      <c r="AF986" s="116"/>
      <c r="AG986" s="119"/>
      <c r="AH986" s="116"/>
      <c r="AI986" s="104"/>
    </row>
    <row r="987" spans="1:35" ht="14.4">
      <c r="A987" s="103"/>
      <c r="B987" s="125"/>
      <c r="C987" s="126"/>
      <c r="D987" s="128"/>
      <c r="E987" s="126"/>
      <c r="F987" s="121"/>
      <c r="G987" s="121"/>
      <c r="H987" s="121"/>
      <c r="I987" s="117"/>
      <c r="J987" s="117"/>
      <c r="K987" s="117"/>
      <c r="L987" s="122"/>
      <c r="M987" s="116"/>
      <c r="N987" s="115"/>
      <c r="O987" s="116"/>
      <c r="P987" s="116"/>
      <c r="Q987" s="117"/>
      <c r="R987" s="117"/>
      <c r="S987" s="117"/>
      <c r="T987" s="117"/>
      <c r="U987" s="116"/>
      <c r="V987" s="139"/>
      <c r="W987" s="130"/>
      <c r="X987" s="130"/>
      <c r="Y987" s="116"/>
      <c r="Z987" s="116"/>
      <c r="AA987" s="116"/>
      <c r="AB987" s="116"/>
      <c r="AC987" s="116"/>
      <c r="AD987" s="116"/>
      <c r="AE987" s="116"/>
      <c r="AF987" s="116"/>
      <c r="AG987" s="119"/>
      <c r="AH987" s="116"/>
      <c r="AI987" s="104"/>
    </row>
    <row r="988" spans="1:35" ht="14.4">
      <c r="A988" s="103"/>
      <c r="B988" s="125"/>
      <c r="C988" s="126"/>
      <c r="D988" s="128"/>
      <c r="E988" s="126"/>
      <c r="F988" s="121"/>
      <c r="G988" s="121"/>
      <c r="H988" s="121"/>
      <c r="I988" s="117"/>
      <c r="J988" s="117"/>
      <c r="K988" s="117"/>
      <c r="L988" s="122"/>
      <c r="M988" s="116"/>
      <c r="N988" s="115"/>
      <c r="O988" s="116"/>
      <c r="P988" s="116"/>
      <c r="Q988" s="116"/>
      <c r="R988" s="116"/>
      <c r="S988" s="116"/>
      <c r="T988" s="116"/>
      <c r="U988" s="116"/>
      <c r="V988" s="139"/>
      <c r="W988" s="130"/>
      <c r="X988" s="130"/>
      <c r="Y988" s="116"/>
      <c r="Z988" s="116"/>
      <c r="AA988" s="116"/>
      <c r="AB988" s="116"/>
      <c r="AC988" s="116"/>
      <c r="AD988" s="116"/>
      <c r="AE988" s="116"/>
      <c r="AF988" s="116"/>
      <c r="AG988" s="119"/>
      <c r="AH988" s="116"/>
      <c r="AI988" s="104"/>
    </row>
    <row r="989" spans="1:35" ht="13.2">
      <c r="A989" s="103"/>
      <c r="B989" s="125"/>
      <c r="C989" s="126"/>
      <c r="D989" s="128"/>
      <c r="E989" s="126"/>
      <c r="F989" s="121"/>
      <c r="G989" s="121"/>
      <c r="H989" s="121"/>
      <c r="I989" s="117"/>
      <c r="J989" s="117"/>
      <c r="K989" s="117"/>
      <c r="L989" s="122"/>
      <c r="M989" s="116"/>
      <c r="N989" s="115"/>
      <c r="O989" s="116"/>
      <c r="P989" s="116"/>
      <c r="Q989" s="117"/>
      <c r="R989" s="117"/>
      <c r="S989" s="117"/>
      <c r="T989" s="117"/>
      <c r="U989" s="126"/>
      <c r="V989" s="129"/>
      <c r="W989" s="130"/>
      <c r="X989" s="130"/>
      <c r="Y989" s="116"/>
      <c r="Z989" s="116"/>
      <c r="AA989" s="116"/>
      <c r="AB989" s="116"/>
      <c r="AC989" s="116"/>
      <c r="AD989" s="116"/>
      <c r="AE989" s="116"/>
      <c r="AF989" s="116"/>
      <c r="AG989" s="119"/>
      <c r="AH989" s="116"/>
      <c r="AI989" s="115"/>
    </row>
    <row r="990" spans="1:35" ht="13.2">
      <c r="A990" s="103"/>
      <c r="B990" s="125"/>
      <c r="C990" s="126"/>
      <c r="D990" s="128"/>
      <c r="E990" s="126"/>
      <c r="F990" s="121"/>
      <c r="G990" s="121"/>
      <c r="H990" s="121"/>
      <c r="I990" s="117"/>
      <c r="J990" s="117"/>
      <c r="K990" s="117"/>
      <c r="L990" s="122"/>
      <c r="M990" s="116"/>
      <c r="N990" s="115"/>
      <c r="O990" s="116"/>
      <c r="P990" s="116"/>
      <c r="Q990" s="117"/>
      <c r="R990" s="117"/>
      <c r="S990" s="117"/>
      <c r="T990" s="117"/>
      <c r="U990" s="126"/>
      <c r="V990" s="145"/>
      <c r="W990" s="130"/>
      <c r="X990" s="130"/>
      <c r="Y990" s="116"/>
      <c r="Z990" s="116"/>
      <c r="AA990" s="116"/>
      <c r="AB990" s="116"/>
      <c r="AC990" s="116"/>
      <c r="AD990" s="116"/>
      <c r="AE990" s="116"/>
      <c r="AF990" s="116"/>
      <c r="AG990" s="119"/>
      <c r="AH990" s="116"/>
      <c r="AI990" s="115"/>
    </row>
    <row r="991" spans="1:35" ht="13.2">
      <c r="A991" s="103"/>
      <c r="B991" s="125"/>
      <c r="C991" s="126"/>
      <c r="D991" s="128"/>
      <c r="E991" s="126"/>
      <c r="F991" s="121"/>
      <c r="G991" s="121"/>
      <c r="H991" s="121"/>
      <c r="I991" s="117"/>
      <c r="J991" s="117"/>
      <c r="K991" s="117"/>
      <c r="L991" s="122"/>
      <c r="M991" s="116"/>
      <c r="N991" s="115"/>
      <c r="O991" s="116"/>
      <c r="P991" s="116"/>
      <c r="Q991" s="117"/>
      <c r="R991" s="117"/>
      <c r="S991" s="117"/>
      <c r="T991" s="117"/>
      <c r="U991" s="126"/>
      <c r="V991" s="145"/>
      <c r="W991" s="130"/>
      <c r="X991" s="130"/>
      <c r="Y991" s="116"/>
      <c r="Z991" s="116"/>
      <c r="AA991" s="116"/>
      <c r="AB991" s="116"/>
      <c r="AC991" s="116"/>
      <c r="AD991" s="116"/>
      <c r="AE991" s="116"/>
      <c r="AF991" s="116"/>
      <c r="AG991" s="119"/>
      <c r="AH991" s="116"/>
      <c r="AI991" s="115"/>
    </row>
    <row r="992" spans="1:35" ht="13.2">
      <c r="A992" s="103"/>
      <c r="B992" s="125"/>
      <c r="C992" s="126"/>
      <c r="D992" s="128"/>
      <c r="E992" s="126"/>
      <c r="F992" s="121"/>
      <c r="G992" s="121"/>
      <c r="H992" s="121"/>
      <c r="I992" s="117"/>
      <c r="J992" s="117"/>
      <c r="K992" s="117"/>
      <c r="L992" s="122"/>
      <c r="M992" s="116"/>
      <c r="N992" s="115"/>
      <c r="O992" s="116"/>
      <c r="P992" s="116"/>
      <c r="Q992" s="117"/>
      <c r="R992" s="117"/>
      <c r="S992" s="117"/>
      <c r="T992" s="117"/>
      <c r="U992" s="126"/>
      <c r="V992" s="145"/>
      <c r="W992" s="130"/>
      <c r="X992" s="130"/>
      <c r="Y992" s="116"/>
      <c r="Z992" s="116"/>
      <c r="AA992" s="116"/>
      <c r="AB992" s="116"/>
      <c r="AC992" s="116"/>
      <c r="AD992" s="116"/>
      <c r="AE992" s="116"/>
      <c r="AF992" s="116"/>
      <c r="AG992" s="119"/>
      <c r="AH992" s="116"/>
      <c r="AI992" s="115"/>
    </row>
    <row r="993" spans="1:35" ht="13.2">
      <c r="A993" s="103"/>
      <c r="B993" s="125"/>
      <c r="C993" s="126"/>
      <c r="D993" s="128"/>
      <c r="E993" s="126"/>
      <c r="F993" s="121"/>
      <c r="G993" s="121"/>
      <c r="H993" s="121"/>
      <c r="I993" s="117"/>
      <c r="J993" s="117"/>
      <c r="K993" s="117"/>
      <c r="L993" s="122"/>
      <c r="M993" s="116"/>
      <c r="N993" s="115"/>
      <c r="O993" s="116"/>
      <c r="P993" s="116"/>
      <c r="Q993" s="117"/>
      <c r="R993" s="115"/>
      <c r="S993" s="115"/>
      <c r="T993" s="135"/>
      <c r="U993" s="126"/>
      <c r="V993" s="137"/>
      <c r="W993" s="130"/>
      <c r="X993" s="130"/>
      <c r="Y993" s="116"/>
      <c r="Z993" s="116"/>
      <c r="AA993" s="116"/>
      <c r="AB993" s="116"/>
      <c r="AC993" s="116"/>
      <c r="AD993" s="116"/>
      <c r="AE993" s="116"/>
      <c r="AF993" s="116"/>
      <c r="AG993" s="119"/>
      <c r="AH993" s="116"/>
      <c r="AI993" s="115"/>
    </row>
    <row r="994" spans="1:35" ht="13.2">
      <c r="A994" s="103"/>
      <c r="B994" s="125"/>
      <c r="C994" s="126"/>
      <c r="D994" s="128"/>
      <c r="E994" s="126"/>
      <c r="F994" s="121"/>
      <c r="G994" s="121"/>
      <c r="H994" s="121"/>
      <c r="I994" s="117"/>
      <c r="J994" s="117"/>
      <c r="K994" s="117"/>
      <c r="L994" s="122"/>
      <c r="M994" s="116"/>
      <c r="N994" s="115"/>
      <c r="O994" s="116"/>
      <c r="P994" s="116"/>
      <c r="Q994" s="117"/>
      <c r="R994" s="117"/>
      <c r="S994" s="117"/>
      <c r="T994" s="117"/>
      <c r="U994" s="126"/>
      <c r="V994" s="129"/>
      <c r="W994" s="130"/>
      <c r="X994" s="130"/>
      <c r="Y994" s="116"/>
      <c r="Z994" s="116"/>
      <c r="AA994" s="116"/>
      <c r="AB994" s="116"/>
      <c r="AC994" s="116"/>
      <c r="AD994" s="116"/>
      <c r="AE994" s="116"/>
      <c r="AF994" s="116"/>
      <c r="AG994" s="119"/>
      <c r="AH994" s="116"/>
      <c r="AI994" s="115"/>
    </row>
    <row r="995" spans="1:35" ht="13.2">
      <c r="A995" s="103"/>
      <c r="B995" s="125"/>
      <c r="C995" s="126"/>
      <c r="D995" s="128"/>
      <c r="E995" s="126"/>
      <c r="F995" s="121"/>
      <c r="G995" s="121"/>
      <c r="H995" s="121"/>
      <c r="I995" s="117"/>
      <c r="J995" s="117"/>
      <c r="K995" s="117"/>
      <c r="L995" s="122"/>
      <c r="M995" s="116"/>
      <c r="N995" s="115"/>
      <c r="O995" s="116"/>
      <c r="P995" s="116"/>
      <c r="Q995" s="117"/>
      <c r="R995" s="115"/>
      <c r="S995" s="115"/>
      <c r="T995" s="135"/>
      <c r="U995" s="126"/>
      <c r="V995" s="110"/>
      <c r="W995" s="130"/>
      <c r="X995" s="130"/>
      <c r="Y995" s="116"/>
      <c r="Z995" s="116"/>
      <c r="AA995" s="116"/>
      <c r="AB995" s="116"/>
      <c r="AC995" s="116"/>
      <c r="AD995" s="116"/>
      <c r="AE995" s="116"/>
      <c r="AF995" s="116"/>
      <c r="AG995" s="119"/>
      <c r="AH995" s="116"/>
      <c r="AI995" s="115"/>
    </row>
    <row r="996" spans="1:35" ht="13.2">
      <c r="A996" s="103"/>
      <c r="B996" s="125"/>
      <c r="C996" s="126"/>
      <c r="D996" s="128"/>
      <c r="E996" s="126"/>
      <c r="F996" s="121"/>
      <c r="G996" s="121"/>
      <c r="H996" s="121"/>
      <c r="I996" s="117"/>
      <c r="J996" s="117"/>
      <c r="K996" s="117"/>
      <c r="L996" s="122"/>
      <c r="M996" s="116"/>
      <c r="N996" s="115"/>
      <c r="O996" s="116"/>
      <c r="P996" s="116"/>
      <c r="Q996" s="117"/>
      <c r="R996" s="117"/>
      <c r="S996" s="117"/>
      <c r="T996" s="117"/>
      <c r="U996" s="126"/>
      <c r="V996" s="145"/>
      <c r="W996" s="130"/>
      <c r="X996" s="130"/>
      <c r="Y996" s="116"/>
      <c r="Z996" s="116"/>
      <c r="AA996" s="116"/>
      <c r="AB996" s="116"/>
      <c r="AC996" s="116"/>
      <c r="AD996" s="116"/>
      <c r="AE996" s="116"/>
      <c r="AF996" s="116"/>
      <c r="AG996" s="119"/>
      <c r="AH996" s="116"/>
      <c r="AI996" s="115"/>
    </row>
    <row r="997" spans="1:35" ht="13.2">
      <c r="A997" s="103"/>
      <c r="B997" s="125"/>
      <c r="C997" s="126"/>
      <c r="D997" s="128"/>
      <c r="E997" s="126"/>
      <c r="F997" s="121"/>
      <c r="G997" s="121"/>
      <c r="H997" s="121"/>
      <c r="I997" s="117"/>
      <c r="J997" s="117"/>
      <c r="K997" s="117"/>
      <c r="L997" s="122"/>
      <c r="M997" s="116"/>
      <c r="N997" s="115"/>
      <c r="O997" s="116"/>
      <c r="P997" s="116"/>
      <c r="Q997" s="117"/>
      <c r="R997" s="117"/>
      <c r="S997" s="117"/>
      <c r="T997" s="117"/>
      <c r="U997" s="126"/>
      <c r="V997" s="145"/>
      <c r="W997" s="130"/>
      <c r="X997" s="130"/>
      <c r="Y997" s="116"/>
      <c r="Z997" s="116"/>
      <c r="AA997" s="116"/>
      <c r="AB997" s="116"/>
      <c r="AC997" s="116"/>
      <c r="AD997" s="116"/>
      <c r="AE997" s="116"/>
      <c r="AF997" s="116"/>
      <c r="AG997" s="119"/>
      <c r="AH997" s="119"/>
      <c r="AI997" s="115"/>
    </row>
    <row r="998" spans="1:35" ht="13.2">
      <c r="A998" s="103"/>
      <c r="B998" s="125"/>
      <c r="C998" s="126"/>
      <c r="D998" s="128"/>
      <c r="E998" s="126"/>
      <c r="F998" s="121"/>
      <c r="G998" s="121"/>
      <c r="H998" s="121"/>
      <c r="I998" s="117"/>
      <c r="J998" s="117"/>
      <c r="K998" s="117"/>
      <c r="L998" s="122"/>
      <c r="M998" s="116"/>
      <c r="N998" s="115"/>
      <c r="O998" s="116"/>
      <c r="P998" s="116"/>
      <c r="Q998" s="117"/>
      <c r="R998" s="117"/>
      <c r="S998" s="117"/>
      <c r="T998" s="117"/>
      <c r="U998" s="126"/>
      <c r="V998" s="145"/>
      <c r="W998" s="130"/>
      <c r="X998" s="130"/>
      <c r="Y998" s="116"/>
      <c r="Z998" s="116"/>
      <c r="AA998" s="116"/>
      <c r="AB998" s="116"/>
      <c r="AC998" s="116"/>
      <c r="AD998" s="116"/>
      <c r="AE998" s="116"/>
      <c r="AF998" s="116"/>
      <c r="AG998" s="119"/>
      <c r="AH998" s="116"/>
      <c r="AI998" s="115"/>
    </row>
    <row r="999" spans="1:35" ht="13.2">
      <c r="A999" s="103"/>
      <c r="B999" s="125"/>
      <c r="C999" s="126"/>
      <c r="D999" s="128"/>
      <c r="E999" s="126"/>
      <c r="F999" s="121"/>
      <c r="G999" s="121"/>
      <c r="H999" s="121"/>
      <c r="I999" s="117"/>
      <c r="J999" s="117"/>
      <c r="K999" s="117"/>
      <c r="L999" s="122"/>
      <c r="M999" s="116"/>
      <c r="N999" s="115"/>
      <c r="O999" s="116"/>
      <c r="P999" s="116"/>
      <c r="Q999" s="117"/>
      <c r="R999" s="117"/>
      <c r="S999" s="117"/>
      <c r="T999" s="117"/>
      <c r="U999" s="126"/>
      <c r="V999" s="145"/>
      <c r="W999" s="130"/>
      <c r="X999" s="130"/>
      <c r="Y999" s="116"/>
      <c r="Z999" s="116"/>
      <c r="AA999" s="116"/>
      <c r="AB999" s="116"/>
      <c r="AC999" s="116"/>
      <c r="AD999" s="116"/>
      <c r="AE999" s="116"/>
      <c r="AF999" s="116"/>
      <c r="AG999" s="119"/>
      <c r="AH999" s="116"/>
      <c r="AI999" s="115"/>
    </row>
    <row r="1000" spans="1:35" ht="13.2">
      <c r="A1000" s="103"/>
      <c r="B1000" s="125"/>
      <c r="C1000" s="126"/>
      <c r="D1000" s="128"/>
      <c r="E1000" s="126"/>
      <c r="F1000" s="121"/>
      <c r="G1000" s="121"/>
      <c r="H1000" s="121"/>
      <c r="I1000" s="117"/>
      <c r="J1000" s="117"/>
      <c r="K1000" s="117"/>
      <c r="L1000" s="122"/>
      <c r="M1000" s="116"/>
      <c r="N1000" s="115"/>
      <c r="O1000" s="116"/>
      <c r="P1000" s="116"/>
      <c r="Q1000" s="117"/>
      <c r="R1000" s="115"/>
      <c r="S1000" s="115"/>
      <c r="T1000" s="135"/>
      <c r="U1000" s="126"/>
      <c r="V1000" s="145"/>
      <c r="W1000" s="130"/>
      <c r="X1000" s="130"/>
      <c r="Y1000" s="116"/>
      <c r="Z1000" s="116"/>
      <c r="AA1000" s="116"/>
      <c r="AB1000" s="116"/>
      <c r="AC1000" s="116"/>
      <c r="AD1000" s="116"/>
      <c r="AE1000" s="116"/>
      <c r="AF1000" s="116"/>
      <c r="AG1000" s="119"/>
      <c r="AH1000" s="116"/>
      <c r="AI1000" s="115"/>
    </row>
    <row r="1001" spans="1:35" ht="13.2">
      <c r="A1001" s="103"/>
      <c r="B1001" s="125"/>
      <c r="C1001" s="126"/>
      <c r="D1001" s="128"/>
      <c r="E1001" s="126"/>
      <c r="F1001" s="121"/>
      <c r="G1001" s="121"/>
      <c r="H1001" s="121"/>
      <c r="I1001" s="117"/>
      <c r="J1001" s="117"/>
      <c r="K1001" s="117"/>
      <c r="L1001" s="122"/>
      <c r="M1001" s="116"/>
      <c r="N1001" s="115"/>
      <c r="O1001" s="116"/>
      <c r="P1001" s="116"/>
      <c r="Q1001" s="117"/>
      <c r="R1001" s="117"/>
      <c r="S1001" s="117"/>
      <c r="T1001" s="117"/>
      <c r="U1001" s="126"/>
      <c r="V1001" s="145"/>
      <c r="W1001" s="130"/>
      <c r="X1001" s="130"/>
      <c r="Y1001" s="116"/>
      <c r="Z1001" s="116"/>
      <c r="AA1001" s="116"/>
      <c r="AB1001" s="116"/>
      <c r="AC1001" s="116"/>
      <c r="AD1001" s="116"/>
      <c r="AE1001" s="116"/>
      <c r="AF1001" s="116"/>
      <c r="AG1001" s="119"/>
      <c r="AH1001" s="116"/>
      <c r="AI1001" s="115"/>
    </row>
    <row r="1002" spans="1:35" ht="13.2">
      <c r="A1002" s="103"/>
      <c r="B1002" s="125"/>
      <c r="C1002" s="126"/>
      <c r="D1002" s="128"/>
      <c r="E1002" s="126"/>
      <c r="F1002" s="121"/>
      <c r="G1002" s="121"/>
      <c r="H1002" s="121"/>
      <c r="I1002" s="117"/>
      <c r="J1002" s="117"/>
      <c r="K1002" s="117"/>
      <c r="L1002" s="122"/>
      <c r="M1002" s="116"/>
      <c r="N1002" s="115"/>
      <c r="O1002" s="116"/>
      <c r="P1002" s="116"/>
      <c r="Q1002" s="117"/>
      <c r="R1002" s="117"/>
      <c r="S1002" s="117"/>
      <c r="T1002" s="117"/>
      <c r="U1002" s="126"/>
      <c r="V1002" s="145"/>
      <c r="W1002" s="130"/>
      <c r="X1002" s="130"/>
      <c r="Y1002" s="116"/>
      <c r="Z1002" s="116"/>
      <c r="AA1002" s="116"/>
      <c r="AB1002" s="116"/>
      <c r="AC1002" s="116"/>
      <c r="AD1002" s="116"/>
      <c r="AE1002" s="116"/>
      <c r="AF1002" s="116"/>
      <c r="AG1002" s="119"/>
      <c r="AH1002" s="116"/>
      <c r="AI1002" s="115"/>
    </row>
    <row r="1003" spans="1:35" ht="13.8" thickBot="1">
      <c r="A1003" s="103"/>
      <c r="B1003" s="125"/>
      <c r="C1003" s="126"/>
      <c r="D1003" s="128"/>
      <c r="E1003" s="126"/>
      <c r="F1003" s="121"/>
      <c r="G1003" s="121"/>
      <c r="H1003" s="121"/>
      <c r="I1003" s="117"/>
      <c r="J1003" s="117"/>
      <c r="K1003" s="117"/>
      <c r="L1003" s="122"/>
      <c r="M1003" s="116"/>
      <c r="N1003" s="115"/>
      <c r="O1003" s="116"/>
      <c r="P1003" s="116"/>
      <c r="Q1003" s="117"/>
      <c r="R1003" s="115"/>
      <c r="S1003" s="115"/>
      <c r="T1003" s="135"/>
      <c r="U1003" s="126"/>
      <c r="V1003" s="145"/>
      <c r="W1003" s="130"/>
      <c r="X1003" s="130"/>
      <c r="Y1003" s="116"/>
      <c r="Z1003" s="116"/>
      <c r="AA1003" s="116"/>
      <c r="AB1003" s="116"/>
      <c r="AC1003" s="116"/>
      <c r="AD1003" s="116"/>
      <c r="AE1003" s="116"/>
      <c r="AF1003" s="116"/>
      <c r="AG1003" s="119"/>
      <c r="AH1003" s="116"/>
      <c r="AI1003" s="115"/>
    </row>
    <row r="1004" spans="1:35" ht="14.4">
      <c r="A1004" s="103"/>
      <c r="B1004" s="125"/>
      <c r="C1004" s="126"/>
      <c r="D1004" s="128"/>
      <c r="E1004" s="126"/>
      <c r="F1004" s="121"/>
      <c r="G1004" s="121"/>
      <c r="H1004" s="121"/>
      <c r="I1004" s="117"/>
      <c r="J1004" s="117"/>
      <c r="K1004" s="117"/>
      <c r="L1004" s="122"/>
      <c r="M1004" s="116"/>
      <c r="N1004" s="115"/>
      <c r="O1004" s="116"/>
      <c r="P1004" s="116"/>
      <c r="Q1004" s="117"/>
      <c r="R1004" s="117"/>
      <c r="S1004" s="117"/>
      <c r="T1004" s="117"/>
      <c r="U1004" s="126"/>
      <c r="V1004" s="108"/>
      <c r="W1004" s="130"/>
      <c r="X1004" s="130"/>
      <c r="Y1004" s="116"/>
      <c r="Z1004" s="116"/>
      <c r="AA1004" s="116"/>
      <c r="AB1004" s="116"/>
      <c r="AC1004" s="116"/>
      <c r="AD1004" s="116"/>
      <c r="AE1004" s="116"/>
      <c r="AF1004" s="116"/>
      <c r="AG1004" s="119"/>
      <c r="AH1004" s="116"/>
      <c r="AI1004" s="104"/>
    </row>
    <row r="1005" spans="1:35" ht="14.4">
      <c r="A1005" s="103"/>
      <c r="B1005" s="125"/>
      <c r="C1005" s="126"/>
      <c r="D1005" s="128"/>
      <c r="E1005" s="126"/>
      <c r="F1005" s="121"/>
      <c r="G1005" s="121"/>
      <c r="H1005" s="121"/>
      <c r="I1005" s="117"/>
      <c r="J1005" s="117"/>
      <c r="K1005" s="117"/>
      <c r="L1005" s="122"/>
      <c r="M1005" s="116"/>
      <c r="N1005" s="115"/>
      <c r="O1005" s="116"/>
      <c r="P1005" s="116"/>
      <c r="Q1005" s="117"/>
      <c r="R1005" s="115"/>
      <c r="S1005" s="115"/>
      <c r="T1005" s="135"/>
      <c r="U1005" s="126"/>
      <c r="V1005" s="145"/>
      <c r="W1005" s="130"/>
      <c r="X1005" s="130"/>
      <c r="Y1005" s="116"/>
      <c r="Z1005" s="116"/>
      <c r="AA1005" s="116"/>
      <c r="AB1005" s="116"/>
      <c r="AC1005" s="116"/>
      <c r="AD1005" s="116"/>
      <c r="AE1005" s="116"/>
      <c r="AF1005" s="116"/>
      <c r="AG1005" s="119"/>
      <c r="AH1005" s="116"/>
      <c r="AI1005" s="104"/>
    </row>
    <row r="1006" spans="1:35" ht="14.4">
      <c r="A1006" s="103"/>
      <c r="B1006" s="125"/>
      <c r="C1006" s="126"/>
      <c r="D1006" s="128"/>
      <c r="E1006" s="126"/>
      <c r="F1006" s="121"/>
      <c r="G1006" s="121"/>
      <c r="H1006" s="121"/>
      <c r="I1006" s="117"/>
      <c r="J1006" s="117"/>
      <c r="K1006" s="117"/>
      <c r="L1006" s="122"/>
      <c r="M1006" s="116"/>
      <c r="N1006" s="115"/>
      <c r="O1006" s="116"/>
      <c r="P1006" s="116"/>
      <c r="Q1006" s="117"/>
      <c r="R1006" s="117"/>
      <c r="S1006" s="117"/>
      <c r="T1006" s="117"/>
      <c r="U1006" s="126"/>
      <c r="V1006" s="129"/>
      <c r="W1006" s="130"/>
      <c r="X1006" s="130"/>
      <c r="Y1006" s="116"/>
      <c r="Z1006" s="116"/>
      <c r="AA1006" s="116"/>
      <c r="AB1006" s="116"/>
      <c r="AC1006" s="116"/>
      <c r="AD1006" s="116"/>
      <c r="AE1006" s="116"/>
      <c r="AF1006" s="116"/>
      <c r="AG1006" s="119"/>
      <c r="AH1006" s="116"/>
      <c r="AI1006" s="104"/>
    </row>
    <row r="1007" spans="1:35" ht="14.4">
      <c r="A1007" s="103"/>
      <c r="B1007" s="125"/>
      <c r="C1007" s="126"/>
      <c r="D1007" s="128"/>
      <c r="E1007" s="126"/>
      <c r="F1007" s="121"/>
      <c r="G1007" s="121"/>
      <c r="H1007" s="121"/>
      <c r="I1007" s="117"/>
      <c r="J1007" s="117"/>
      <c r="K1007" s="117"/>
      <c r="L1007" s="122"/>
      <c r="M1007" s="116"/>
      <c r="N1007" s="115"/>
      <c r="O1007" s="116"/>
      <c r="P1007" s="116"/>
      <c r="Q1007" s="117"/>
      <c r="R1007" s="117"/>
      <c r="S1007" s="117"/>
      <c r="T1007" s="117"/>
      <c r="U1007" s="126"/>
      <c r="V1007" s="110"/>
      <c r="W1007" s="130"/>
      <c r="X1007" s="130"/>
      <c r="Y1007" s="116"/>
      <c r="Z1007" s="116"/>
      <c r="AA1007" s="116"/>
      <c r="AB1007" s="116"/>
      <c r="AC1007" s="116"/>
      <c r="AD1007" s="116"/>
      <c r="AE1007" s="116"/>
      <c r="AF1007" s="116"/>
      <c r="AG1007" s="119"/>
      <c r="AH1007" s="116"/>
      <c r="AI1007" s="104"/>
    </row>
    <row r="1008" spans="1:35" ht="14.4">
      <c r="A1008" s="103"/>
      <c r="B1008" s="125"/>
      <c r="C1008" s="126"/>
      <c r="D1008" s="128"/>
      <c r="E1008" s="126"/>
      <c r="F1008" s="121"/>
      <c r="G1008" s="121"/>
      <c r="H1008" s="121"/>
      <c r="I1008" s="117"/>
      <c r="J1008" s="117"/>
      <c r="K1008" s="117"/>
      <c r="L1008" s="122"/>
      <c r="M1008" s="116"/>
      <c r="N1008" s="115"/>
      <c r="O1008" s="116"/>
      <c r="P1008" s="116"/>
      <c r="Q1008" s="117"/>
      <c r="R1008" s="117"/>
      <c r="S1008" s="117"/>
      <c r="T1008" s="117"/>
      <c r="U1008" s="126"/>
      <c r="V1008" s="129"/>
      <c r="W1008" s="130"/>
      <c r="X1008" s="130"/>
      <c r="Y1008" s="116"/>
      <c r="Z1008" s="116"/>
      <c r="AA1008" s="116"/>
      <c r="AB1008" s="116"/>
      <c r="AC1008" s="116"/>
      <c r="AD1008" s="116"/>
      <c r="AE1008" s="116"/>
      <c r="AF1008" s="116"/>
      <c r="AG1008" s="119"/>
      <c r="AH1008" s="116"/>
      <c r="AI1008" s="104"/>
    </row>
    <row r="1009" spans="1:34" ht="13.2">
      <c r="A1009" s="103"/>
      <c r="B1009" s="125"/>
      <c r="C1009" s="126"/>
      <c r="D1009" s="128"/>
      <c r="E1009" s="126"/>
      <c r="F1009" s="121"/>
      <c r="G1009" s="121"/>
      <c r="H1009" s="121"/>
      <c r="I1009" s="117"/>
      <c r="J1009" s="117"/>
      <c r="K1009" s="117"/>
      <c r="L1009" s="122"/>
      <c r="M1009" s="116"/>
      <c r="N1009" s="115"/>
      <c r="O1009" s="116"/>
      <c r="P1009" s="116"/>
      <c r="Q1009" s="117"/>
      <c r="R1009" s="117"/>
      <c r="S1009" s="117"/>
      <c r="T1009" s="117"/>
      <c r="U1009" s="126"/>
      <c r="V1009" s="129"/>
      <c r="W1009" s="130"/>
      <c r="X1009" s="130"/>
      <c r="Y1009" s="116"/>
      <c r="Z1009" s="116"/>
      <c r="AA1009" s="116"/>
      <c r="AB1009" s="116"/>
      <c r="AC1009" s="116"/>
      <c r="AD1009" s="116"/>
      <c r="AE1009" s="116"/>
      <c r="AF1009" s="116"/>
      <c r="AG1009" s="119"/>
      <c r="AH1009" s="116"/>
    </row>
    <row r="1010" spans="1:34" ht="13.2">
      <c r="A1010" s="103"/>
      <c r="B1010" s="125"/>
      <c r="C1010" s="126"/>
      <c r="D1010" s="128"/>
      <c r="E1010" s="126"/>
      <c r="F1010" s="121"/>
      <c r="G1010" s="121"/>
      <c r="H1010" s="121"/>
      <c r="I1010" s="117"/>
      <c r="J1010" s="117"/>
      <c r="K1010" s="117"/>
      <c r="L1010" s="122"/>
      <c r="M1010" s="116"/>
      <c r="N1010" s="115"/>
      <c r="O1010" s="116"/>
      <c r="P1010" s="116"/>
      <c r="Q1010" s="117"/>
      <c r="R1010" s="117"/>
      <c r="S1010" s="117"/>
      <c r="T1010" s="117"/>
      <c r="U1010" s="126"/>
      <c r="V1010" s="145"/>
      <c r="W1010" s="130"/>
      <c r="X1010" s="130"/>
      <c r="Y1010" s="116"/>
      <c r="Z1010" s="116"/>
      <c r="AA1010" s="116"/>
      <c r="AB1010" s="116"/>
      <c r="AC1010" s="116"/>
      <c r="AD1010" s="116"/>
      <c r="AE1010" s="116"/>
      <c r="AF1010" s="116"/>
      <c r="AG1010" s="119"/>
      <c r="AH1010" s="116"/>
    </row>
    <row r="1011" spans="1:34" ht="13.2">
      <c r="A1011" s="103"/>
      <c r="B1011" s="125"/>
      <c r="C1011" s="126"/>
      <c r="D1011" s="128"/>
      <c r="E1011" s="126"/>
      <c r="F1011" s="121"/>
      <c r="G1011" s="121"/>
      <c r="H1011" s="121"/>
      <c r="I1011" s="117"/>
      <c r="J1011" s="117"/>
      <c r="K1011" s="117"/>
      <c r="L1011" s="122"/>
      <c r="M1011" s="116"/>
      <c r="N1011" s="115"/>
      <c r="O1011" s="116"/>
      <c r="P1011" s="116"/>
      <c r="Q1011" s="117"/>
      <c r="R1011" s="117"/>
      <c r="S1011" s="117"/>
      <c r="T1011" s="117"/>
      <c r="U1011" s="126"/>
      <c r="V1011" s="145"/>
      <c r="W1011" s="130"/>
      <c r="X1011" s="130"/>
      <c r="Y1011" s="116"/>
      <c r="Z1011" s="116"/>
      <c r="AA1011" s="116"/>
      <c r="AB1011" s="116"/>
      <c r="AC1011" s="116"/>
      <c r="AD1011" s="116"/>
      <c r="AE1011" s="116"/>
      <c r="AF1011" s="116"/>
      <c r="AG1011" s="119"/>
      <c r="AH1011" s="116"/>
    </row>
    <row r="1012" spans="1:34" ht="13.2">
      <c r="A1012" s="103"/>
      <c r="B1012" s="125"/>
      <c r="C1012" s="126"/>
      <c r="D1012" s="128"/>
      <c r="E1012" s="126"/>
      <c r="F1012" s="121"/>
      <c r="G1012" s="121"/>
      <c r="H1012" s="121"/>
      <c r="I1012" s="117"/>
      <c r="J1012" s="117"/>
      <c r="K1012" s="117"/>
      <c r="L1012" s="122"/>
      <c r="M1012" s="116"/>
      <c r="N1012" s="115"/>
      <c r="O1012" s="116"/>
      <c r="P1012" s="116"/>
      <c r="Q1012" s="117"/>
      <c r="R1012" s="117"/>
      <c r="S1012" s="117"/>
      <c r="T1012" s="117"/>
      <c r="U1012" s="126"/>
      <c r="V1012" s="145"/>
      <c r="W1012" s="130"/>
      <c r="X1012" s="130"/>
      <c r="Y1012" s="116"/>
      <c r="Z1012" s="116"/>
      <c r="AA1012" s="116"/>
      <c r="AB1012" s="116"/>
      <c r="AC1012" s="116"/>
      <c r="AD1012" s="116"/>
      <c r="AE1012" s="116"/>
      <c r="AF1012" s="116"/>
      <c r="AG1012" s="119"/>
      <c r="AH1012" s="116"/>
    </row>
    <row r="1013" spans="1:34" ht="13.2">
      <c r="A1013" s="103"/>
      <c r="B1013" s="125"/>
      <c r="C1013" s="126"/>
      <c r="D1013" s="128"/>
      <c r="E1013" s="126"/>
      <c r="F1013" s="121"/>
      <c r="G1013" s="121"/>
      <c r="H1013" s="121"/>
      <c r="I1013" s="117"/>
      <c r="J1013" s="117"/>
      <c r="K1013" s="117"/>
      <c r="L1013" s="122"/>
      <c r="M1013" s="116"/>
      <c r="N1013" s="115"/>
      <c r="O1013" s="117"/>
      <c r="P1013" s="117"/>
      <c r="Q1013" s="117"/>
      <c r="R1013" s="117"/>
      <c r="S1013" s="117"/>
      <c r="T1013" s="117"/>
      <c r="U1013" s="136"/>
      <c r="V1013" s="145"/>
      <c r="W1013" s="196"/>
      <c r="X1013" s="196"/>
      <c r="Y1013" s="116"/>
      <c r="Z1013" s="116"/>
      <c r="AA1013" s="116"/>
      <c r="AB1013" s="116"/>
      <c r="AC1013" s="116"/>
      <c r="AD1013" s="116"/>
      <c r="AE1013" s="116"/>
      <c r="AF1013" s="116"/>
      <c r="AG1013" s="119"/>
      <c r="AH1013" s="116"/>
    </row>
    <row r="1014" spans="1:34" ht="13.2">
      <c r="A1014" s="103"/>
      <c r="B1014" s="125"/>
      <c r="C1014" s="126"/>
      <c r="D1014" s="128"/>
      <c r="E1014" s="126"/>
      <c r="F1014" s="121"/>
      <c r="G1014" s="121"/>
      <c r="H1014" s="121"/>
      <c r="I1014" s="117"/>
      <c r="J1014" s="117"/>
      <c r="K1014" s="117"/>
      <c r="L1014" s="122"/>
      <c r="M1014" s="116"/>
      <c r="N1014" s="115"/>
      <c r="O1014" s="116"/>
      <c r="P1014" s="116"/>
      <c r="Q1014" s="117"/>
      <c r="R1014" s="117"/>
      <c r="S1014" s="117"/>
      <c r="T1014" s="117"/>
      <c r="U1014" s="126"/>
      <c r="V1014" s="129"/>
      <c r="W1014" s="130"/>
      <c r="X1014" s="130"/>
      <c r="Y1014" s="116"/>
      <c r="Z1014" s="116"/>
      <c r="AA1014" s="116"/>
      <c r="AB1014" s="116"/>
      <c r="AC1014" s="116"/>
      <c r="AD1014" s="116"/>
      <c r="AE1014" s="116"/>
      <c r="AF1014" s="116"/>
      <c r="AG1014" s="119"/>
      <c r="AH1014" s="116"/>
    </row>
    <row r="1015" spans="1:34" ht="13.2">
      <c r="A1015" s="93"/>
      <c r="B1015" s="194"/>
      <c r="C1015" s="136"/>
      <c r="D1015" s="195"/>
      <c r="E1015" s="136"/>
      <c r="F1015" s="118"/>
      <c r="G1015" s="118"/>
      <c r="H1015" s="118"/>
      <c r="I1015" s="117"/>
      <c r="J1015" s="117"/>
      <c r="K1015" s="117"/>
      <c r="L1015" s="117"/>
      <c r="M1015" s="117"/>
      <c r="N1015" s="115"/>
      <c r="O1015" s="116"/>
      <c r="P1015" s="116"/>
      <c r="Q1015" s="117"/>
      <c r="R1015" s="117"/>
      <c r="S1015" s="117"/>
      <c r="T1015" s="117"/>
      <c r="U1015" s="126"/>
      <c r="V1015" s="145"/>
      <c r="W1015" s="130"/>
      <c r="X1015" s="130"/>
      <c r="Y1015" s="116"/>
      <c r="Z1015" s="116"/>
      <c r="AA1015" s="116"/>
      <c r="AB1015" s="116"/>
      <c r="AC1015" s="116"/>
      <c r="AD1015" s="116"/>
      <c r="AE1015" s="116"/>
      <c r="AF1015" s="116"/>
      <c r="AG1015" s="119"/>
      <c r="AH1015" s="116"/>
    </row>
    <row r="1016" spans="1:34" ht="13.2">
      <c r="A1016" s="93"/>
      <c r="B1016" s="194"/>
      <c r="C1016" s="136"/>
      <c r="D1016" s="195"/>
      <c r="E1016" s="136"/>
      <c r="F1016" s="118"/>
      <c r="G1016" s="118"/>
      <c r="H1016" s="118"/>
      <c r="I1016" s="117"/>
      <c r="J1016" s="117"/>
      <c r="K1016" s="117"/>
      <c r="L1016" s="117"/>
      <c r="M1016" s="117"/>
      <c r="N1016" s="117"/>
      <c r="O1016" s="117"/>
      <c r="P1016" s="117"/>
      <c r="Q1016" s="117"/>
      <c r="R1016" s="117"/>
      <c r="S1016" s="117"/>
      <c r="T1016" s="117"/>
      <c r="U1016" s="136"/>
      <c r="V1016" s="145"/>
      <c r="W1016" s="196"/>
      <c r="X1016" s="196"/>
      <c r="Y1016" s="116"/>
      <c r="Z1016" s="116"/>
      <c r="AA1016" s="116"/>
      <c r="AB1016" s="116"/>
      <c r="AC1016" s="116"/>
      <c r="AD1016" s="116"/>
      <c r="AE1016" s="116"/>
      <c r="AF1016" s="116"/>
      <c r="AG1016" s="119"/>
      <c r="AH1016" s="116"/>
    </row>
    <row r="1017" spans="1:34" ht="13.2">
      <c r="A1017" s="103"/>
      <c r="B1017" s="125"/>
      <c r="C1017" s="126"/>
      <c r="D1017" s="128"/>
      <c r="E1017" s="126"/>
      <c r="F1017" s="121"/>
      <c r="G1017" s="121"/>
      <c r="H1017" s="121"/>
      <c r="I1017" s="117"/>
      <c r="J1017" s="117"/>
      <c r="K1017" s="117"/>
      <c r="L1017" s="122"/>
      <c r="M1017" s="116"/>
      <c r="N1017" s="115"/>
      <c r="O1017" s="116"/>
      <c r="P1017" s="116"/>
      <c r="Q1017" s="117"/>
      <c r="R1017" s="117"/>
      <c r="S1017" s="117"/>
      <c r="T1017" s="117"/>
      <c r="U1017" s="126"/>
      <c r="V1017" s="145"/>
      <c r="W1017" s="130"/>
      <c r="X1017" s="130"/>
      <c r="Y1017" s="116"/>
      <c r="Z1017" s="116"/>
      <c r="AA1017" s="116"/>
      <c r="AB1017" s="116"/>
      <c r="AC1017" s="116"/>
      <c r="AD1017" s="116"/>
      <c r="AE1017" s="116"/>
      <c r="AF1017" s="116"/>
      <c r="AG1017" s="119"/>
      <c r="AH1017" s="116"/>
    </row>
    <row r="1018" spans="1:34" ht="13.2">
      <c r="A1018" s="103"/>
      <c r="B1018" s="125"/>
      <c r="C1018" s="126"/>
      <c r="D1018" s="128"/>
      <c r="E1018" s="126"/>
      <c r="F1018" s="121"/>
      <c r="G1018" s="121"/>
      <c r="H1018" s="121"/>
      <c r="I1018" s="117"/>
      <c r="J1018" s="117"/>
      <c r="K1018" s="117"/>
      <c r="L1018" s="122"/>
      <c r="M1018" s="116"/>
      <c r="N1018" s="115"/>
      <c r="O1018" s="116"/>
      <c r="P1018" s="116"/>
      <c r="Q1018" s="117"/>
      <c r="R1018" s="117"/>
      <c r="S1018" s="117"/>
      <c r="T1018" s="117"/>
      <c r="U1018" s="126"/>
      <c r="V1018" s="145"/>
      <c r="W1018" s="130"/>
      <c r="X1018" s="130"/>
      <c r="Y1018" s="116"/>
      <c r="Z1018" s="116"/>
      <c r="AA1018" s="116"/>
      <c r="AB1018" s="116"/>
      <c r="AC1018" s="116"/>
      <c r="AD1018" s="116"/>
      <c r="AE1018" s="116"/>
      <c r="AF1018" s="116"/>
      <c r="AG1018" s="119"/>
      <c r="AH1018" s="116"/>
    </row>
    <row r="1019" spans="1:34" ht="13.2">
      <c r="A1019" s="103"/>
      <c r="B1019" s="125"/>
      <c r="C1019" s="126"/>
      <c r="D1019" s="128"/>
      <c r="E1019" s="126"/>
      <c r="F1019" s="121"/>
      <c r="G1019" s="121"/>
      <c r="H1019" s="121"/>
      <c r="I1019" s="117"/>
      <c r="J1019" s="117"/>
      <c r="K1019" s="117"/>
      <c r="L1019" s="122"/>
      <c r="M1019" s="116"/>
      <c r="N1019" s="115"/>
      <c r="O1019" s="116"/>
      <c r="P1019" s="116"/>
      <c r="Q1019" s="117"/>
      <c r="R1019" s="115"/>
      <c r="S1019" s="115"/>
      <c r="T1019" s="135"/>
      <c r="U1019" s="126"/>
      <c r="V1019" s="110"/>
      <c r="W1019" s="130"/>
      <c r="X1019" s="130"/>
      <c r="Y1019" s="116"/>
      <c r="Z1019" s="116"/>
      <c r="AA1019" s="116"/>
      <c r="AB1019" s="116"/>
      <c r="AC1019" s="116"/>
      <c r="AD1019" s="116"/>
      <c r="AE1019" s="116"/>
      <c r="AF1019" s="116"/>
      <c r="AG1019" s="119"/>
      <c r="AH1019" s="116"/>
    </row>
    <row r="1020" spans="1:34" ht="13.2">
      <c r="A1020" s="103"/>
      <c r="B1020" s="125"/>
      <c r="C1020" s="126"/>
      <c r="D1020" s="128"/>
      <c r="E1020" s="126"/>
      <c r="F1020" s="121"/>
      <c r="G1020" s="121"/>
      <c r="H1020" s="121"/>
      <c r="I1020" s="117"/>
      <c r="J1020" s="117"/>
      <c r="K1020" s="117"/>
      <c r="L1020" s="122"/>
      <c r="M1020" s="116"/>
      <c r="N1020" s="115"/>
      <c r="O1020" s="116"/>
      <c r="P1020" s="116"/>
      <c r="Q1020" s="117"/>
      <c r="R1020" s="117"/>
      <c r="S1020" s="117"/>
      <c r="T1020" s="117"/>
      <c r="U1020" s="126"/>
      <c r="V1020" s="145"/>
      <c r="W1020" s="130"/>
      <c r="X1020" s="130"/>
      <c r="Y1020" s="116"/>
      <c r="Z1020" s="116"/>
      <c r="AA1020" s="116"/>
      <c r="AB1020" s="116"/>
      <c r="AC1020" s="116"/>
      <c r="AD1020" s="116"/>
      <c r="AE1020" s="116"/>
      <c r="AF1020" s="116"/>
      <c r="AG1020" s="119"/>
      <c r="AH1020" s="116"/>
    </row>
    <row r="1021" spans="1:34" ht="13.2">
      <c r="A1021" s="103"/>
      <c r="B1021" s="125"/>
      <c r="C1021" s="126"/>
      <c r="D1021" s="128"/>
      <c r="E1021" s="126"/>
      <c r="F1021" s="121"/>
      <c r="G1021" s="121"/>
      <c r="H1021" s="121"/>
      <c r="I1021" s="117"/>
      <c r="J1021" s="117"/>
      <c r="K1021" s="117"/>
      <c r="L1021" s="122"/>
      <c r="M1021" s="116"/>
      <c r="N1021" s="115"/>
      <c r="O1021" s="116"/>
      <c r="P1021" s="116"/>
      <c r="Q1021" s="117"/>
      <c r="R1021" s="117"/>
      <c r="S1021" s="117"/>
      <c r="T1021" s="117"/>
      <c r="U1021" s="126"/>
      <c r="V1021" s="145"/>
      <c r="W1021" s="130"/>
      <c r="X1021" s="130"/>
      <c r="Y1021" s="116"/>
      <c r="Z1021" s="116"/>
      <c r="AA1021" s="116"/>
      <c r="AB1021" s="116"/>
      <c r="AC1021" s="116"/>
      <c r="AD1021" s="116"/>
      <c r="AE1021" s="116"/>
      <c r="AF1021" s="116"/>
      <c r="AG1021" s="119"/>
      <c r="AH1021" s="119"/>
    </row>
    <row r="1022" spans="1:34" ht="13.2">
      <c r="A1022" s="103"/>
      <c r="B1022" s="125"/>
      <c r="C1022" s="126"/>
      <c r="D1022" s="128"/>
      <c r="E1022" s="126"/>
      <c r="F1022" s="121"/>
      <c r="G1022" s="121"/>
      <c r="H1022" s="121"/>
      <c r="I1022" s="117"/>
      <c r="J1022" s="117"/>
      <c r="K1022" s="117"/>
      <c r="L1022" s="122"/>
      <c r="M1022" s="116"/>
      <c r="N1022" s="115"/>
      <c r="O1022" s="116"/>
      <c r="P1022" s="116"/>
      <c r="Q1022" s="117"/>
      <c r="R1022" s="115"/>
      <c r="S1022" s="115"/>
      <c r="T1022" s="135"/>
      <c r="U1022" s="126"/>
      <c r="V1022" s="110"/>
      <c r="W1022" s="130"/>
      <c r="X1022" s="130"/>
      <c r="Y1022" s="116"/>
      <c r="Z1022" s="116"/>
      <c r="AA1022" s="116"/>
      <c r="AB1022" s="116"/>
      <c r="AC1022" s="116"/>
      <c r="AD1022" s="116"/>
      <c r="AE1022" s="116"/>
      <c r="AF1022" s="116"/>
      <c r="AG1022" s="119"/>
      <c r="AH1022" s="116"/>
    </row>
    <row r="1023" spans="1:34" ht="13.2">
      <c r="A1023" s="103"/>
      <c r="B1023" s="125"/>
      <c r="C1023" s="126"/>
      <c r="D1023" s="128"/>
      <c r="E1023" s="126"/>
      <c r="F1023" s="121"/>
      <c r="G1023" s="121"/>
      <c r="H1023" s="121"/>
      <c r="I1023" s="117"/>
      <c r="J1023" s="117"/>
      <c r="K1023" s="117"/>
      <c r="L1023" s="122"/>
      <c r="M1023" s="116"/>
      <c r="N1023" s="115"/>
      <c r="O1023" s="116"/>
      <c r="P1023" s="116"/>
      <c r="Q1023" s="117"/>
      <c r="R1023" s="117"/>
      <c r="S1023" s="117"/>
      <c r="T1023" s="117"/>
      <c r="U1023" s="126"/>
      <c r="V1023" s="145"/>
      <c r="W1023" s="130"/>
      <c r="X1023" s="130"/>
      <c r="Y1023" s="116"/>
      <c r="Z1023" s="116"/>
      <c r="AA1023" s="116"/>
      <c r="AB1023" s="116"/>
      <c r="AC1023" s="116"/>
      <c r="AD1023" s="116"/>
      <c r="AE1023" s="116"/>
      <c r="AF1023" s="116"/>
      <c r="AG1023" s="119"/>
      <c r="AH1023" s="116"/>
    </row>
    <row r="1024" spans="1:34" ht="13.2">
      <c r="A1024" s="103"/>
      <c r="B1024" s="125"/>
      <c r="C1024" s="126"/>
      <c r="D1024" s="128"/>
      <c r="E1024" s="126"/>
      <c r="F1024" s="121"/>
      <c r="G1024" s="121"/>
      <c r="H1024" s="121"/>
      <c r="I1024" s="117"/>
      <c r="J1024" s="117"/>
      <c r="K1024" s="117"/>
      <c r="L1024" s="122"/>
      <c r="M1024" s="116"/>
      <c r="N1024" s="115"/>
      <c r="O1024" s="116"/>
      <c r="P1024" s="116"/>
      <c r="Q1024" s="117"/>
      <c r="R1024" s="117"/>
      <c r="S1024" s="117"/>
      <c r="T1024" s="117"/>
      <c r="U1024" s="126"/>
      <c r="V1024" s="129"/>
      <c r="W1024" s="130"/>
      <c r="X1024" s="130"/>
      <c r="Y1024" s="116"/>
      <c r="Z1024" s="116"/>
      <c r="AA1024" s="116"/>
      <c r="AB1024" s="116"/>
      <c r="AC1024" s="116"/>
      <c r="AD1024" s="116"/>
      <c r="AE1024" s="116"/>
      <c r="AF1024" s="116"/>
      <c r="AG1024" s="119"/>
      <c r="AH1024" s="119"/>
    </row>
    <row r="1025" spans="1:34" ht="13.2">
      <c r="A1025" s="103"/>
      <c r="B1025" s="125"/>
      <c r="C1025" s="126"/>
      <c r="D1025" s="128"/>
      <c r="E1025" s="126"/>
      <c r="F1025" s="121"/>
      <c r="G1025" s="121"/>
      <c r="H1025" s="121"/>
      <c r="I1025" s="117"/>
      <c r="J1025" s="117"/>
      <c r="K1025" s="117"/>
      <c r="L1025" s="122"/>
      <c r="M1025" s="116"/>
      <c r="N1025" s="115"/>
      <c r="O1025" s="116"/>
      <c r="P1025" s="116"/>
      <c r="Q1025" s="117"/>
      <c r="R1025" s="117"/>
      <c r="S1025" s="117"/>
      <c r="T1025" s="117"/>
      <c r="U1025" s="126"/>
      <c r="V1025" s="145"/>
      <c r="W1025" s="130"/>
      <c r="X1025" s="130"/>
      <c r="Y1025" s="116"/>
      <c r="Z1025" s="116"/>
      <c r="AA1025" s="116"/>
      <c r="AB1025" s="116"/>
      <c r="AC1025" s="116"/>
      <c r="AD1025" s="116"/>
      <c r="AE1025" s="116"/>
      <c r="AF1025" s="116"/>
      <c r="AG1025" s="119"/>
      <c r="AH1025" s="116"/>
    </row>
    <row r="1026" spans="1:34" ht="13.2">
      <c r="A1026" s="103"/>
      <c r="B1026" s="125"/>
      <c r="C1026" s="126"/>
      <c r="D1026" s="128"/>
      <c r="E1026" s="126"/>
      <c r="F1026" s="121"/>
      <c r="G1026" s="121"/>
      <c r="H1026" s="121"/>
      <c r="I1026" s="117"/>
      <c r="J1026" s="117"/>
      <c r="K1026" s="117"/>
      <c r="L1026" s="122"/>
      <c r="M1026" s="116"/>
      <c r="N1026" s="115"/>
      <c r="O1026" s="116"/>
      <c r="P1026" s="116"/>
      <c r="Q1026" s="117"/>
      <c r="R1026" s="117"/>
      <c r="S1026" s="117"/>
      <c r="T1026" s="117"/>
      <c r="U1026" s="126"/>
      <c r="V1026" s="145"/>
      <c r="W1026" s="130"/>
      <c r="X1026" s="130"/>
      <c r="Y1026" s="116"/>
      <c r="Z1026" s="116"/>
      <c r="AA1026" s="116"/>
      <c r="AB1026" s="116"/>
      <c r="AC1026" s="116"/>
      <c r="AD1026" s="116"/>
      <c r="AE1026" s="116"/>
      <c r="AF1026" s="116"/>
      <c r="AG1026" s="119"/>
      <c r="AH1026" s="116"/>
    </row>
    <row r="1027" spans="1:34" ht="13.2">
      <c r="A1027" s="103"/>
      <c r="B1027" s="125"/>
      <c r="C1027" s="126"/>
      <c r="D1027" s="128"/>
      <c r="E1027" s="126"/>
      <c r="F1027" s="121"/>
      <c r="G1027" s="121"/>
      <c r="H1027" s="121"/>
      <c r="I1027" s="117"/>
      <c r="J1027" s="117"/>
      <c r="K1027" s="117"/>
      <c r="L1027" s="122"/>
      <c r="M1027" s="116"/>
      <c r="N1027" s="115"/>
      <c r="O1027" s="116"/>
      <c r="P1027" s="116"/>
      <c r="Q1027" s="117"/>
      <c r="R1027" s="117"/>
      <c r="S1027" s="117"/>
      <c r="T1027" s="117"/>
      <c r="U1027" s="126"/>
      <c r="V1027" s="110"/>
      <c r="W1027" s="130"/>
      <c r="X1027" s="130"/>
      <c r="Y1027" s="116"/>
      <c r="Z1027" s="116"/>
      <c r="AA1027" s="116"/>
      <c r="AB1027" s="116"/>
      <c r="AC1027" s="116"/>
      <c r="AD1027" s="116"/>
      <c r="AE1027" s="116"/>
      <c r="AF1027" s="116"/>
      <c r="AG1027" s="119"/>
      <c r="AH1027" s="119"/>
    </row>
    <row r="1028" spans="1:34" ht="13.2">
      <c r="A1028" s="103"/>
      <c r="B1028" s="125"/>
      <c r="C1028" s="126"/>
      <c r="D1028" s="128"/>
      <c r="E1028" s="126"/>
      <c r="F1028" s="121"/>
      <c r="G1028" s="121"/>
      <c r="H1028" s="121"/>
      <c r="I1028" s="117"/>
      <c r="J1028" s="117"/>
      <c r="K1028" s="117"/>
      <c r="L1028" s="122"/>
      <c r="M1028" s="116"/>
      <c r="N1028" s="115"/>
      <c r="O1028" s="116"/>
      <c r="P1028" s="116"/>
      <c r="Q1028" s="117"/>
      <c r="R1028" s="117"/>
      <c r="S1028" s="117"/>
      <c r="T1028" s="117"/>
      <c r="U1028" s="126"/>
      <c r="V1028" s="145"/>
      <c r="W1028" s="130"/>
      <c r="X1028" s="130"/>
      <c r="Y1028" s="116"/>
      <c r="Z1028" s="116"/>
      <c r="AA1028" s="116"/>
      <c r="AB1028" s="116"/>
      <c r="AC1028" s="116"/>
      <c r="AD1028" s="116"/>
      <c r="AE1028" s="116"/>
      <c r="AF1028" s="116"/>
      <c r="AG1028" s="119"/>
      <c r="AH1028" s="116"/>
    </row>
    <row r="1029" spans="1:34" ht="13.2">
      <c r="A1029" s="103"/>
      <c r="B1029" s="125"/>
      <c r="C1029" s="126"/>
      <c r="D1029" s="128"/>
      <c r="E1029" s="126"/>
      <c r="F1029" s="121"/>
      <c r="G1029" s="121"/>
      <c r="H1029" s="121"/>
      <c r="I1029" s="117"/>
      <c r="J1029" s="117"/>
      <c r="K1029" s="117"/>
      <c r="L1029" s="122"/>
      <c r="M1029" s="116"/>
      <c r="N1029" s="115"/>
      <c r="O1029" s="116"/>
      <c r="P1029" s="116"/>
      <c r="Q1029" s="117"/>
      <c r="R1029" s="117"/>
      <c r="S1029" s="117"/>
      <c r="T1029" s="117"/>
      <c r="U1029" s="126"/>
      <c r="V1029" s="129"/>
      <c r="W1029" s="130"/>
      <c r="X1029" s="130"/>
      <c r="Y1029" s="116"/>
      <c r="Z1029" s="116"/>
      <c r="AA1029" s="116"/>
      <c r="AB1029" s="116"/>
      <c r="AC1029" s="116"/>
      <c r="AD1029" s="116"/>
      <c r="AE1029" s="116"/>
      <c r="AF1029" s="116"/>
      <c r="AG1029" s="119"/>
      <c r="AH1029" s="116"/>
    </row>
    <row r="1030" spans="1:34" ht="13.2">
      <c r="A1030" s="103"/>
      <c r="B1030" s="125"/>
      <c r="C1030" s="126"/>
      <c r="D1030" s="128"/>
      <c r="E1030" s="126"/>
      <c r="F1030" s="121"/>
      <c r="G1030" s="121"/>
      <c r="H1030" s="121"/>
      <c r="I1030" s="117"/>
      <c r="J1030" s="117"/>
      <c r="K1030" s="117"/>
      <c r="L1030" s="122"/>
      <c r="M1030" s="116"/>
      <c r="N1030" s="115"/>
      <c r="O1030" s="116"/>
      <c r="P1030" s="116"/>
      <c r="Q1030" s="117"/>
      <c r="R1030" s="117"/>
      <c r="S1030" s="117"/>
      <c r="T1030" s="117"/>
      <c r="U1030" s="126"/>
      <c r="V1030" s="145"/>
      <c r="W1030" s="130"/>
      <c r="X1030" s="130"/>
      <c r="Y1030" s="116"/>
      <c r="Z1030" s="116"/>
      <c r="AA1030" s="116"/>
      <c r="AB1030" s="116"/>
      <c r="AC1030" s="116"/>
      <c r="AD1030" s="116"/>
      <c r="AE1030" s="116"/>
      <c r="AF1030" s="116"/>
      <c r="AG1030" s="119"/>
      <c r="AH1030" s="116"/>
    </row>
    <row r="1031" spans="1:34" ht="13.2">
      <c r="A1031" s="103"/>
      <c r="B1031" s="125"/>
      <c r="C1031" s="126"/>
      <c r="D1031" s="128"/>
      <c r="E1031" s="126"/>
      <c r="F1031" s="121"/>
      <c r="G1031" s="121"/>
      <c r="H1031" s="121"/>
      <c r="I1031" s="117"/>
      <c r="J1031" s="117"/>
      <c r="K1031" s="117"/>
      <c r="L1031" s="122"/>
      <c r="M1031" s="116"/>
      <c r="N1031" s="115"/>
      <c r="O1031" s="116"/>
      <c r="P1031" s="116"/>
      <c r="Q1031" s="117"/>
      <c r="R1031" s="117"/>
      <c r="S1031" s="117"/>
      <c r="T1031" s="117"/>
      <c r="U1031" s="126"/>
      <c r="V1031" s="145"/>
      <c r="W1031" s="130"/>
      <c r="X1031" s="130"/>
      <c r="Y1031" s="116"/>
      <c r="Z1031" s="116"/>
      <c r="AA1031" s="116"/>
      <c r="AB1031" s="116"/>
      <c r="AC1031" s="116"/>
      <c r="AD1031" s="116"/>
      <c r="AE1031" s="116"/>
      <c r="AF1031" s="116"/>
      <c r="AG1031" s="119"/>
      <c r="AH1031" s="116"/>
    </row>
    <row r="1032" spans="1:34" ht="13.2">
      <c r="A1032" s="103"/>
      <c r="B1032" s="125"/>
      <c r="C1032" s="126"/>
      <c r="D1032" s="128"/>
      <c r="E1032" s="126"/>
      <c r="F1032" s="121"/>
      <c r="G1032" s="121"/>
      <c r="H1032" s="121"/>
      <c r="I1032" s="117"/>
      <c r="J1032" s="117"/>
      <c r="K1032" s="117"/>
      <c r="L1032" s="122"/>
      <c r="M1032" s="116"/>
      <c r="N1032" s="115"/>
      <c r="O1032" s="116"/>
      <c r="P1032" s="116"/>
      <c r="Q1032" s="117"/>
      <c r="R1032" s="117"/>
      <c r="S1032" s="117"/>
      <c r="T1032" s="117"/>
      <c r="U1032" s="126"/>
      <c r="V1032" s="110"/>
      <c r="W1032" s="130"/>
      <c r="X1032" s="130"/>
      <c r="Y1032" s="116"/>
      <c r="Z1032" s="116"/>
      <c r="AA1032" s="116"/>
      <c r="AB1032" s="116"/>
      <c r="AC1032" s="116"/>
      <c r="AD1032" s="116"/>
      <c r="AE1032" s="116"/>
      <c r="AF1032" s="116"/>
      <c r="AG1032" s="119"/>
      <c r="AH1032" s="119"/>
    </row>
    <row r="1033" spans="1:34" ht="13.2">
      <c r="A1033" s="103"/>
      <c r="B1033" s="125"/>
      <c r="C1033" s="126"/>
      <c r="D1033" s="128"/>
      <c r="E1033" s="126"/>
      <c r="F1033" s="121"/>
      <c r="G1033" s="121"/>
      <c r="H1033" s="121"/>
      <c r="I1033" s="117"/>
      <c r="J1033" s="117"/>
      <c r="K1033" s="117"/>
      <c r="L1033" s="122"/>
      <c r="M1033" s="116"/>
      <c r="N1033" s="115"/>
      <c r="O1033" s="116"/>
      <c r="P1033" s="116"/>
      <c r="Q1033" s="117"/>
      <c r="R1033" s="117"/>
      <c r="S1033" s="117"/>
      <c r="T1033" s="117"/>
      <c r="U1033" s="126"/>
      <c r="V1033" s="145"/>
      <c r="W1033" s="130"/>
      <c r="X1033" s="130"/>
      <c r="Y1033" s="116"/>
      <c r="Z1033" s="116"/>
      <c r="AA1033" s="116"/>
      <c r="AB1033" s="116"/>
      <c r="AC1033" s="116"/>
      <c r="AD1033" s="116"/>
      <c r="AE1033" s="116"/>
      <c r="AF1033" s="116"/>
      <c r="AG1033" s="119"/>
      <c r="AH1033" s="116"/>
    </row>
    <row r="1034" spans="1:34" ht="13.8" thickBot="1">
      <c r="A1034" s="103"/>
      <c r="B1034" s="125"/>
      <c r="C1034" s="126"/>
      <c r="D1034" s="128"/>
      <c r="E1034" s="126"/>
      <c r="F1034" s="121"/>
      <c r="G1034" s="121"/>
      <c r="H1034" s="121"/>
      <c r="I1034" s="117"/>
      <c r="J1034" s="117"/>
      <c r="K1034" s="117"/>
      <c r="L1034" s="122"/>
      <c r="M1034" s="116"/>
      <c r="N1034" s="115"/>
      <c r="O1034" s="116"/>
      <c r="P1034" s="116"/>
      <c r="Q1034" s="117"/>
      <c r="R1034" s="117"/>
      <c r="S1034" s="117"/>
      <c r="T1034" s="117"/>
      <c r="U1034" s="126"/>
      <c r="V1034" s="145"/>
      <c r="W1034" s="130"/>
      <c r="X1034" s="130"/>
      <c r="Y1034" s="116"/>
      <c r="Z1034" s="116"/>
      <c r="AA1034" s="116"/>
      <c r="AB1034" s="116"/>
      <c r="AC1034" s="116"/>
      <c r="AD1034" s="116"/>
      <c r="AE1034" s="116"/>
      <c r="AF1034" s="116"/>
      <c r="AG1034" s="119"/>
      <c r="AH1034" s="116"/>
    </row>
    <row r="1035" spans="1:34" ht="13.2">
      <c r="A1035" s="103"/>
      <c r="B1035" s="125"/>
      <c r="C1035" s="126"/>
      <c r="D1035" s="128"/>
      <c r="E1035" s="126"/>
      <c r="F1035" s="121"/>
      <c r="G1035" s="121"/>
      <c r="H1035" s="121"/>
      <c r="I1035" s="117"/>
      <c r="J1035" s="117"/>
      <c r="K1035" s="117"/>
      <c r="L1035" s="122"/>
      <c r="M1035" s="116"/>
      <c r="N1035" s="115"/>
      <c r="O1035" s="116"/>
      <c r="P1035" s="116"/>
      <c r="Q1035" s="117"/>
      <c r="R1035" s="117"/>
      <c r="S1035" s="117"/>
      <c r="T1035" s="117"/>
      <c r="U1035" s="126"/>
      <c r="V1035" s="108"/>
      <c r="W1035" s="130"/>
      <c r="X1035" s="130"/>
      <c r="Y1035" s="116"/>
      <c r="Z1035" s="116"/>
      <c r="AA1035" s="116"/>
      <c r="AB1035" s="116"/>
      <c r="AC1035" s="116"/>
      <c r="AD1035" s="116"/>
      <c r="AE1035" s="116"/>
      <c r="AF1035" s="116"/>
      <c r="AG1035" s="119"/>
      <c r="AH1035" s="116"/>
    </row>
    <row r="1036" spans="1:34" ht="13.2">
      <c r="A1036" s="103"/>
      <c r="B1036" s="125"/>
      <c r="C1036" s="126"/>
      <c r="D1036" s="128"/>
      <c r="E1036" s="126"/>
      <c r="F1036" s="121"/>
      <c r="G1036" s="121"/>
      <c r="H1036" s="121"/>
      <c r="I1036" s="117"/>
      <c r="J1036" s="117"/>
      <c r="K1036" s="117"/>
      <c r="L1036" s="122"/>
      <c r="M1036" s="116"/>
      <c r="N1036" s="115"/>
      <c r="O1036" s="116"/>
      <c r="P1036" s="116"/>
      <c r="Q1036" s="117"/>
      <c r="R1036" s="117"/>
      <c r="S1036" s="117"/>
      <c r="T1036" s="117"/>
      <c r="U1036" s="126"/>
      <c r="V1036" s="145"/>
      <c r="W1036" s="130"/>
      <c r="X1036" s="130"/>
      <c r="Y1036" s="116"/>
      <c r="Z1036" s="116"/>
      <c r="AA1036" s="116"/>
      <c r="AB1036" s="116"/>
      <c r="AC1036" s="116"/>
      <c r="AD1036" s="116"/>
      <c r="AE1036" s="116"/>
      <c r="AF1036" s="116"/>
      <c r="AG1036" s="119"/>
      <c r="AH1036" s="116"/>
    </row>
    <row r="1037" spans="1:34" ht="13.2">
      <c r="A1037" s="103"/>
      <c r="B1037" s="125"/>
      <c r="C1037" s="126"/>
      <c r="D1037" s="128"/>
      <c r="E1037" s="126"/>
      <c r="F1037" s="121"/>
      <c r="G1037" s="121"/>
      <c r="H1037" s="121"/>
      <c r="I1037" s="117"/>
      <c r="J1037" s="117"/>
      <c r="K1037" s="117"/>
      <c r="L1037" s="122"/>
      <c r="M1037" s="116"/>
      <c r="N1037" s="115"/>
      <c r="O1037" s="116"/>
      <c r="P1037" s="116"/>
      <c r="Q1037" s="117"/>
      <c r="R1037" s="117"/>
      <c r="S1037" s="117"/>
      <c r="T1037" s="117"/>
      <c r="U1037" s="126"/>
      <c r="V1037" s="145"/>
      <c r="W1037" s="130"/>
      <c r="X1037" s="130"/>
      <c r="Y1037" s="116"/>
      <c r="Z1037" s="116"/>
      <c r="AA1037" s="116"/>
      <c r="AB1037" s="116"/>
      <c r="AC1037" s="116"/>
      <c r="AD1037" s="116"/>
      <c r="AE1037" s="116"/>
      <c r="AF1037" s="116"/>
      <c r="AG1037" s="119"/>
      <c r="AH1037" s="116"/>
    </row>
    <row r="1038" spans="1:34" ht="13.2">
      <c r="A1038" s="103"/>
      <c r="B1038" s="125"/>
      <c r="C1038" s="126"/>
      <c r="D1038" s="128"/>
      <c r="E1038" s="126"/>
      <c r="F1038" s="121"/>
      <c r="G1038" s="121"/>
      <c r="H1038" s="121"/>
      <c r="I1038" s="117"/>
      <c r="J1038" s="117"/>
      <c r="K1038" s="117"/>
      <c r="L1038" s="122"/>
      <c r="M1038" s="116"/>
      <c r="N1038" s="115"/>
      <c r="O1038" s="116"/>
      <c r="P1038" s="116"/>
      <c r="Q1038" s="117"/>
      <c r="R1038" s="117"/>
      <c r="S1038" s="117"/>
      <c r="T1038" s="117"/>
      <c r="U1038" s="126"/>
      <c r="V1038" s="129"/>
      <c r="W1038" s="130"/>
      <c r="X1038" s="130"/>
      <c r="Y1038" s="116"/>
      <c r="Z1038" s="116"/>
      <c r="AA1038" s="116"/>
      <c r="AB1038" s="116"/>
      <c r="AC1038" s="116"/>
      <c r="AD1038" s="116"/>
      <c r="AE1038" s="116"/>
      <c r="AF1038" s="116"/>
      <c r="AG1038" s="119"/>
      <c r="AH1038" s="116"/>
    </row>
    <row r="1039" spans="1:34" ht="13.2">
      <c r="A1039" s="103"/>
      <c r="B1039" s="125"/>
      <c r="C1039" s="126"/>
      <c r="D1039" s="128"/>
      <c r="E1039" s="126"/>
      <c r="F1039" s="121"/>
      <c r="G1039" s="121"/>
      <c r="H1039" s="121"/>
      <c r="I1039" s="117"/>
      <c r="J1039" s="117"/>
      <c r="K1039" s="117"/>
      <c r="L1039" s="122"/>
      <c r="M1039" s="116"/>
      <c r="N1039" s="115"/>
      <c r="O1039" s="116"/>
      <c r="P1039" s="116"/>
      <c r="Q1039" s="117"/>
      <c r="R1039" s="117"/>
      <c r="S1039" s="117"/>
      <c r="T1039" s="117"/>
      <c r="U1039" s="126"/>
      <c r="V1039" s="110"/>
      <c r="W1039" s="130"/>
      <c r="X1039" s="130"/>
      <c r="Y1039" s="116"/>
      <c r="Z1039" s="116"/>
      <c r="AA1039" s="116"/>
      <c r="AB1039" s="116"/>
      <c r="AC1039" s="116"/>
      <c r="AD1039" s="116"/>
      <c r="AE1039" s="116"/>
      <c r="AF1039" s="116"/>
      <c r="AG1039" s="119"/>
      <c r="AH1039" s="116"/>
    </row>
    <row r="1040" spans="1:34" ht="13.2">
      <c r="A1040" s="103"/>
      <c r="B1040" s="125"/>
      <c r="C1040" s="126"/>
      <c r="D1040" s="128"/>
      <c r="E1040" s="126"/>
      <c r="F1040" s="121"/>
      <c r="G1040" s="121"/>
      <c r="H1040" s="121"/>
      <c r="I1040" s="117"/>
      <c r="J1040" s="117"/>
      <c r="K1040" s="117"/>
      <c r="L1040" s="122"/>
      <c r="M1040" s="116"/>
      <c r="N1040" s="115"/>
      <c r="O1040" s="116"/>
      <c r="P1040" s="116"/>
      <c r="Q1040" s="117"/>
      <c r="R1040" s="117"/>
      <c r="S1040" s="117"/>
      <c r="T1040" s="117"/>
      <c r="U1040" s="126"/>
      <c r="V1040" s="145"/>
      <c r="W1040" s="130"/>
      <c r="X1040" s="130"/>
      <c r="Y1040" s="116"/>
      <c r="Z1040" s="116"/>
      <c r="AA1040" s="116"/>
      <c r="AB1040" s="116"/>
      <c r="AC1040" s="116"/>
      <c r="AD1040" s="116"/>
      <c r="AE1040" s="116"/>
      <c r="AF1040" s="116"/>
      <c r="AG1040" s="119"/>
      <c r="AH1040" s="116"/>
    </row>
    <row r="1041" spans="1:34" ht="13.2">
      <c r="A1041" s="103"/>
      <c r="B1041" s="125"/>
      <c r="C1041" s="126"/>
      <c r="D1041" s="128"/>
      <c r="E1041" s="126"/>
      <c r="F1041" s="121"/>
      <c r="G1041" s="121"/>
      <c r="H1041" s="121"/>
      <c r="I1041" s="117"/>
      <c r="J1041" s="117"/>
      <c r="K1041" s="117"/>
      <c r="L1041" s="122"/>
      <c r="M1041" s="116"/>
      <c r="N1041" s="115"/>
      <c r="O1041" s="116"/>
      <c r="P1041" s="116"/>
      <c r="Q1041" s="117"/>
      <c r="R1041" s="117"/>
      <c r="S1041" s="117"/>
      <c r="T1041" s="117"/>
      <c r="U1041" s="126"/>
      <c r="V1041" s="129"/>
      <c r="W1041" s="130"/>
      <c r="X1041" s="130"/>
      <c r="Y1041" s="116"/>
      <c r="Z1041" s="116"/>
      <c r="AA1041" s="116"/>
      <c r="AB1041" s="116"/>
      <c r="AC1041" s="116"/>
      <c r="AD1041" s="116"/>
      <c r="AE1041" s="116"/>
      <c r="AF1041" s="116"/>
      <c r="AG1041" s="119"/>
      <c r="AH1041" s="116"/>
    </row>
    <row r="1042" spans="1:34" ht="13.2">
      <c r="A1042" s="103"/>
      <c r="B1042" s="125"/>
      <c r="C1042" s="126"/>
      <c r="D1042" s="128"/>
      <c r="E1042" s="126"/>
      <c r="F1042" s="121"/>
      <c r="G1042" s="121"/>
      <c r="H1042" s="121"/>
      <c r="I1042" s="117"/>
      <c r="J1042" s="117"/>
      <c r="K1042" s="117"/>
      <c r="L1042" s="122"/>
      <c r="M1042" s="116"/>
      <c r="N1042" s="115"/>
      <c r="O1042" s="116"/>
      <c r="P1042" s="116"/>
      <c r="Q1042" s="117"/>
      <c r="R1042" s="117"/>
      <c r="S1042" s="117"/>
      <c r="T1042" s="117"/>
      <c r="U1042" s="126"/>
      <c r="V1042" s="145"/>
      <c r="W1042" s="130"/>
      <c r="X1042" s="130"/>
      <c r="Y1042" s="116"/>
      <c r="Z1042" s="116"/>
      <c r="AA1042" s="116"/>
      <c r="AB1042" s="116"/>
      <c r="AC1042" s="116"/>
      <c r="AD1042" s="116"/>
      <c r="AE1042" s="116"/>
      <c r="AF1042" s="116"/>
      <c r="AG1042" s="119"/>
      <c r="AH1042" s="116"/>
    </row>
    <row r="1043" spans="1:34" ht="13.2">
      <c r="A1043" s="103"/>
      <c r="B1043" s="125"/>
      <c r="C1043" s="126"/>
      <c r="D1043" s="128"/>
      <c r="E1043" s="126"/>
      <c r="F1043" s="121"/>
      <c r="G1043" s="121"/>
      <c r="H1043" s="121"/>
      <c r="I1043" s="117"/>
      <c r="J1043" s="117"/>
      <c r="K1043" s="117"/>
      <c r="L1043" s="122"/>
      <c r="M1043" s="116"/>
      <c r="N1043" s="115"/>
      <c r="O1043" s="116"/>
      <c r="P1043" s="116"/>
      <c r="Q1043" s="117"/>
      <c r="R1043" s="117"/>
      <c r="S1043" s="117"/>
      <c r="T1043" s="117"/>
      <c r="U1043" s="126"/>
      <c r="V1043" s="145"/>
      <c r="W1043" s="130"/>
      <c r="X1043" s="130"/>
      <c r="Y1043" s="116"/>
      <c r="Z1043" s="116"/>
      <c r="AA1043" s="116"/>
      <c r="AB1043" s="116"/>
      <c r="AC1043" s="116"/>
      <c r="AD1043" s="116"/>
      <c r="AE1043" s="116"/>
      <c r="AF1043" s="116"/>
      <c r="AG1043" s="119"/>
      <c r="AH1043" s="116"/>
    </row>
    <row r="1044" spans="1:34" ht="13.2">
      <c r="A1044" s="103"/>
      <c r="B1044" s="125"/>
      <c r="C1044" s="126"/>
      <c r="D1044" s="128"/>
      <c r="E1044" s="126"/>
      <c r="F1044" s="121"/>
      <c r="G1044" s="121"/>
      <c r="H1044" s="121"/>
      <c r="I1044" s="117"/>
      <c r="J1044" s="117"/>
      <c r="K1044" s="117"/>
      <c r="L1044" s="122"/>
      <c r="M1044" s="116"/>
      <c r="N1044" s="115"/>
      <c r="O1044" s="116"/>
      <c r="P1044" s="116"/>
      <c r="Q1044" s="117"/>
      <c r="R1044" s="117"/>
      <c r="S1044" s="117"/>
      <c r="T1044" s="117"/>
      <c r="U1044" s="126"/>
      <c r="V1044" s="110"/>
      <c r="W1044" s="130"/>
      <c r="X1044" s="130"/>
      <c r="Y1044" s="116"/>
      <c r="Z1044" s="116"/>
      <c r="AA1044" s="116"/>
      <c r="AB1044" s="116"/>
      <c r="AC1044" s="116"/>
      <c r="AD1044" s="116"/>
      <c r="AE1044" s="116"/>
      <c r="AF1044" s="116"/>
      <c r="AG1044" s="119"/>
      <c r="AH1044" s="116"/>
    </row>
    <row r="1045" spans="1:34" ht="13.2">
      <c r="A1045" s="103"/>
      <c r="B1045" s="125"/>
      <c r="C1045" s="126"/>
      <c r="D1045" s="128"/>
      <c r="E1045" s="126"/>
      <c r="F1045" s="121"/>
      <c r="G1045" s="121"/>
      <c r="H1045" s="121"/>
      <c r="I1045" s="117"/>
      <c r="J1045" s="117"/>
      <c r="K1045" s="117"/>
      <c r="L1045" s="122"/>
      <c r="M1045" s="116"/>
      <c r="N1045" s="115"/>
      <c r="O1045" s="116"/>
      <c r="P1045" s="116"/>
      <c r="Q1045" s="117"/>
      <c r="R1045" s="117"/>
      <c r="S1045" s="117"/>
      <c r="T1045" s="117"/>
      <c r="U1045" s="126"/>
      <c r="V1045" s="145"/>
      <c r="W1045" s="130"/>
      <c r="X1045" s="130"/>
      <c r="Y1045" s="116"/>
      <c r="Z1045" s="116"/>
      <c r="AA1045" s="116"/>
      <c r="AB1045" s="116"/>
      <c r="AC1045" s="116"/>
      <c r="AD1045" s="116"/>
      <c r="AE1045" s="116"/>
      <c r="AF1045" s="116"/>
      <c r="AG1045" s="119"/>
      <c r="AH1045" s="116"/>
    </row>
    <row r="1046" spans="1:34" ht="13.2">
      <c r="A1046" s="103"/>
      <c r="B1046" s="125"/>
      <c r="C1046" s="126"/>
      <c r="D1046" s="128"/>
      <c r="E1046" s="126"/>
      <c r="F1046" s="121"/>
      <c r="G1046" s="121"/>
      <c r="H1046" s="121"/>
      <c r="I1046" s="117"/>
      <c r="J1046" s="117"/>
      <c r="K1046" s="117"/>
      <c r="L1046" s="122"/>
      <c r="M1046" s="116"/>
      <c r="N1046" s="115"/>
      <c r="O1046" s="116"/>
      <c r="P1046" s="116"/>
      <c r="Q1046" s="117"/>
      <c r="R1046" s="117"/>
      <c r="S1046" s="117"/>
      <c r="T1046" s="117"/>
      <c r="U1046" s="126"/>
      <c r="V1046" s="145"/>
      <c r="W1046" s="130"/>
      <c r="X1046" s="130"/>
      <c r="Y1046" s="116"/>
      <c r="Z1046" s="116"/>
      <c r="AA1046" s="116"/>
      <c r="AB1046" s="116"/>
      <c r="AC1046" s="116"/>
      <c r="AD1046" s="116"/>
      <c r="AE1046" s="116"/>
      <c r="AF1046" s="116"/>
      <c r="AG1046" s="119"/>
      <c r="AH1046" s="116"/>
    </row>
    <row r="1047" spans="1:34" ht="13.2">
      <c r="A1047" s="103"/>
      <c r="B1047" s="125"/>
      <c r="C1047" s="126"/>
      <c r="D1047" s="128"/>
      <c r="E1047" s="126"/>
      <c r="F1047" s="121"/>
      <c r="G1047" s="121"/>
      <c r="H1047" s="121"/>
      <c r="I1047" s="117"/>
      <c r="J1047" s="117"/>
      <c r="K1047" s="117"/>
      <c r="L1047" s="122"/>
      <c r="M1047" s="116"/>
      <c r="N1047" s="115"/>
      <c r="O1047" s="116"/>
      <c r="P1047" s="116"/>
      <c r="Q1047" s="117"/>
      <c r="R1047" s="117"/>
      <c r="S1047" s="117"/>
      <c r="T1047" s="117"/>
      <c r="U1047" s="126"/>
      <c r="V1047" s="145"/>
      <c r="W1047" s="130"/>
      <c r="X1047" s="130"/>
      <c r="Y1047" s="116"/>
      <c r="Z1047" s="116"/>
      <c r="AA1047" s="116"/>
      <c r="AB1047" s="116"/>
      <c r="AC1047" s="116"/>
      <c r="AD1047" s="116"/>
      <c r="AE1047" s="116"/>
      <c r="AF1047" s="116"/>
      <c r="AG1047" s="119"/>
      <c r="AH1047" s="116"/>
    </row>
    <row r="1048" spans="1:34" ht="13.2">
      <c r="A1048" s="103"/>
      <c r="B1048" s="125"/>
      <c r="C1048" s="126"/>
      <c r="D1048" s="128"/>
      <c r="E1048" s="126"/>
      <c r="F1048" s="121"/>
      <c r="G1048" s="121"/>
      <c r="H1048" s="121"/>
      <c r="I1048" s="117"/>
      <c r="J1048" s="117"/>
      <c r="K1048" s="117"/>
      <c r="L1048" s="122"/>
      <c r="M1048" s="116"/>
      <c r="N1048" s="115"/>
      <c r="O1048" s="116"/>
      <c r="P1048" s="116"/>
      <c r="Q1048" s="117"/>
      <c r="R1048" s="117"/>
      <c r="S1048" s="117"/>
      <c r="T1048" s="117"/>
      <c r="U1048" s="126"/>
      <c r="V1048" s="145"/>
      <c r="W1048" s="130"/>
      <c r="X1048" s="130"/>
      <c r="Y1048" s="116"/>
      <c r="Z1048" s="116"/>
      <c r="AA1048" s="116"/>
      <c r="AB1048" s="116"/>
      <c r="AC1048" s="116"/>
      <c r="AD1048" s="116"/>
      <c r="AE1048" s="116"/>
      <c r="AF1048" s="116"/>
      <c r="AG1048" s="119"/>
      <c r="AH1048" s="116"/>
    </row>
    <row r="1049" spans="1:34" ht="13.2">
      <c r="A1049" s="103"/>
      <c r="B1049" s="125"/>
      <c r="C1049" s="126"/>
      <c r="D1049" s="128"/>
      <c r="E1049" s="126"/>
      <c r="F1049" s="121"/>
      <c r="G1049" s="121"/>
      <c r="H1049" s="121"/>
      <c r="I1049" s="117"/>
      <c r="J1049" s="117"/>
      <c r="K1049" s="117"/>
      <c r="L1049" s="122"/>
      <c r="M1049" s="116"/>
      <c r="N1049" s="115"/>
      <c r="O1049" s="116"/>
      <c r="P1049" s="116"/>
      <c r="Q1049" s="117"/>
      <c r="R1049" s="117"/>
      <c r="S1049" s="117"/>
      <c r="T1049" s="117"/>
      <c r="U1049" s="126"/>
      <c r="V1049" s="145"/>
      <c r="W1049" s="130"/>
      <c r="X1049" s="130"/>
      <c r="Y1049" s="116"/>
      <c r="Z1049" s="116"/>
      <c r="AA1049" s="116"/>
      <c r="AB1049" s="116"/>
      <c r="AC1049" s="116"/>
      <c r="AD1049" s="116"/>
      <c r="AE1049" s="116"/>
      <c r="AF1049" s="116"/>
      <c r="AG1049" s="119"/>
      <c r="AH1049" s="116"/>
    </row>
    <row r="1050" spans="1:34" ht="13.2">
      <c r="A1050" s="103"/>
      <c r="B1050" s="125"/>
      <c r="C1050" s="126"/>
      <c r="D1050" s="128"/>
      <c r="E1050" s="126"/>
      <c r="F1050" s="121"/>
      <c r="G1050" s="121"/>
      <c r="H1050" s="121"/>
      <c r="I1050" s="117"/>
      <c r="J1050" s="117"/>
      <c r="K1050" s="117"/>
      <c r="L1050" s="122"/>
      <c r="M1050" s="116"/>
      <c r="N1050" s="115"/>
      <c r="O1050" s="116"/>
      <c r="P1050" s="116"/>
      <c r="Q1050" s="117"/>
      <c r="R1050" s="117"/>
      <c r="S1050" s="117"/>
      <c r="T1050" s="117"/>
      <c r="U1050" s="126"/>
      <c r="V1050" s="145"/>
      <c r="W1050" s="130"/>
      <c r="X1050" s="130"/>
      <c r="Y1050" s="116"/>
      <c r="Z1050" s="116"/>
      <c r="AA1050" s="116"/>
      <c r="AB1050" s="116"/>
      <c r="AC1050" s="116"/>
      <c r="AD1050" s="116"/>
      <c r="AE1050" s="116"/>
      <c r="AF1050" s="116"/>
      <c r="AG1050" s="119"/>
      <c r="AH1050" s="116"/>
    </row>
    <row r="1051" spans="1:34" ht="13.2">
      <c r="A1051" s="103"/>
      <c r="B1051" s="125"/>
      <c r="C1051" s="126"/>
      <c r="D1051" s="128"/>
      <c r="E1051" s="126"/>
      <c r="F1051" s="121"/>
      <c r="G1051" s="121"/>
      <c r="H1051" s="121"/>
      <c r="I1051" s="117"/>
      <c r="J1051" s="117"/>
      <c r="K1051" s="117"/>
      <c r="L1051" s="122"/>
      <c r="M1051" s="116"/>
      <c r="N1051" s="115"/>
      <c r="O1051" s="116"/>
      <c r="P1051" s="116"/>
      <c r="Q1051" s="117"/>
      <c r="R1051" s="115"/>
      <c r="S1051" s="115"/>
      <c r="T1051" s="135"/>
      <c r="U1051" s="126"/>
      <c r="V1051" s="137"/>
      <c r="W1051" s="130"/>
      <c r="X1051" s="130"/>
      <c r="Y1051" s="116"/>
      <c r="Z1051" s="116"/>
      <c r="AA1051" s="116"/>
      <c r="AB1051" s="116"/>
      <c r="AC1051" s="116"/>
      <c r="AD1051" s="116"/>
      <c r="AE1051" s="116"/>
      <c r="AF1051" s="116"/>
      <c r="AG1051" s="119"/>
      <c r="AH1051" s="116"/>
    </row>
    <row r="1052" spans="1:34" ht="13.2">
      <c r="A1052" s="103"/>
      <c r="B1052" s="125"/>
      <c r="C1052" s="126"/>
      <c r="D1052" s="128"/>
      <c r="E1052" s="126"/>
      <c r="F1052" s="121"/>
      <c r="G1052" s="121"/>
      <c r="H1052" s="121"/>
      <c r="I1052" s="117"/>
      <c r="J1052" s="117"/>
      <c r="K1052" s="117"/>
      <c r="L1052" s="122"/>
      <c r="M1052" s="116"/>
      <c r="N1052" s="115"/>
      <c r="O1052" s="116"/>
      <c r="P1052" s="116"/>
      <c r="Q1052" s="117"/>
      <c r="R1052" s="117"/>
      <c r="S1052" s="117"/>
      <c r="T1052" s="117"/>
      <c r="U1052" s="126"/>
      <c r="V1052" s="129"/>
      <c r="W1052" s="130"/>
      <c r="X1052" s="130"/>
      <c r="Y1052" s="116"/>
      <c r="Z1052" s="116"/>
      <c r="AA1052" s="116"/>
      <c r="AB1052" s="116"/>
      <c r="AC1052" s="116"/>
      <c r="AD1052" s="116"/>
      <c r="AE1052" s="116"/>
      <c r="AF1052" s="116"/>
      <c r="AG1052" s="119"/>
      <c r="AH1052" s="116"/>
    </row>
    <row r="1053" spans="1:34" ht="13.2">
      <c r="A1053" s="103"/>
      <c r="B1053" s="125"/>
      <c r="C1053" s="126"/>
      <c r="D1053" s="128"/>
      <c r="E1053" s="126"/>
      <c r="F1053" s="121"/>
      <c r="G1053" s="121"/>
      <c r="H1053" s="121"/>
      <c r="I1053" s="117"/>
      <c r="J1053" s="117"/>
      <c r="K1053" s="117"/>
      <c r="L1053" s="122"/>
      <c r="M1053" s="116"/>
      <c r="N1053" s="115"/>
      <c r="O1053" s="116"/>
      <c r="P1053" s="116"/>
      <c r="Q1053" s="117"/>
      <c r="R1053" s="115"/>
      <c r="S1053" s="115"/>
      <c r="T1053" s="135"/>
      <c r="U1053" s="126"/>
      <c r="V1053" s="110"/>
      <c r="W1053" s="130"/>
      <c r="X1053" s="130"/>
      <c r="Y1053" s="116"/>
      <c r="Z1053" s="116"/>
      <c r="AA1053" s="116"/>
      <c r="AB1053" s="116"/>
      <c r="AC1053" s="116"/>
      <c r="AD1053" s="116"/>
      <c r="AE1053" s="116"/>
      <c r="AF1053" s="116"/>
      <c r="AG1053" s="119"/>
      <c r="AH1053" s="116"/>
    </row>
    <row r="1054" spans="1:34" ht="13.2">
      <c r="A1054" s="103"/>
      <c r="B1054" s="125"/>
      <c r="C1054" s="126"/>
      <c r="D1054" s="128"/>
      <c r="E1054" s="126"/>
      <c r="F1054" s="121"/>
      <c r="G1054" s="121"/>
      <c r="H1054" s="121"/>
      <c r="I1054" s="117"/>
      <c r="J1054" s="117"/>
      <c r="K1054" s="117"/>
      <c r="L1054" s="122"/>
      <c r="M1054" s="116"/>
      <c r="N1054" s="115"/>
      <c r="O1054" s="116"/>
      <c r="P1054" s="116"/>
      <c r="Q1054" s="117"/>
      <c r="R1054" s="117"/>
      <c r="S1054" s="117"/>
      <c r="T1054" s="117"/>
      <c r="U1054" s="126"/>
      <c r="V1054" s="129"/>
      <c r="W1054" s="130"/>
      <c r="X1054" s="130"/>
      <c r="Y1054" s="116"/>
      <c r="Z1054" s="116"/>
      <c r="AA1054" s="116"/>
      <c r="AB1054" s="116"/>
      <c r="AC1054" s="116"/>
      <c r="AD1054" s="116"/>
      <c r="AE1054" s="116"/>
      <c r="AF1054" s="116"/>
      <c r="AG1054" s="119"/>
      <c r="AH1054" s="116"/>
    </row>
    <row r="1055" spans="1:34" ht="13.2">
      <c r="A1055" s="103"/>
      <c r="B1055" s="125"/>
      <c r="C1055" s="126"/>
      <c r="D1055" s="128"/>
      <c r="E1055" s="126"/>
      <c r="F1055" s="121"/>
      <c r="G1055" s="121"/>
      <c r="H1055" s="121"/>
      <c r="I1055" s="117"/>
      <c r="J1055" s="117"/>
      <c r="K1055" s="117"/>
      <c r="L1055" s="122"/>
      <c r="M1055" s="116"/>
      <c r="N1055" s="115"/>
      <c r="O1055" s="116"/>
      <c r="P1055" s="116"/>
      <c r="Q1055" s="117"/>
      <c r="R1055" s="115"/>
      <c r="S1055" s="115"/>
      <c r="T1055" s="135"/>
      <c r="U1055" s="126"/>
      <c r="V1055" s="145"/>
      <c r="W1055" s="130"/>
      <c r="X1055" s="130"/>
      <c r="Y1055" s="116"/>
      <c r="Z1055" s="116"/>
      <c r="AA1055" s="116"/>
      <c r="AB1055" s="116"/>
      <c r="AC1055" s="116"/>
      <c r="AD1055" s="116"/>
      <c r="AE1055" s="116"/>
      <c r="AF1055" s="116"/>
      <c r="AG1055" s="119"/>
      <c r="AH1055" s="116"/>
    </row>
    <row r="1056" spans="1:34" ht="13.2">
      <c r="A1056" s="103"/>
      <c r="B1056" s="125"/>
      <c r="C1056" s="126"/>
      <c r="D1056" s="128"/>
      <c r="E1056" s="126"/>
      <c r="F1056" s="121"/>
      <c r="G1056" s="121"/>
      <c r="H1056" s="121"/>
      <c r="I1056" s="117"/>
      <c r="J1056" s="117"/>
      <c r="K1056" s="117"/>
      <c r="L1056" s="122"/>
      <c r="M1056" s="116"/>
      <c r="N1056" s="115"/>
      <c r="O1056" s="116"/>
      <c r="P1056" s="116"/>
      <c r="Q1056" s="117"/>
      <c r="R1056" s="115"/>
      <c r="S1056" s="115"/>
      <c r="T1056" s="135"/>
      <c r="U1056" s="126"/>
      <c r="V1056" s="110"/>
      <c r="W1056" s="130"/>
      <c r="X1056" s="130"/>
      <c r="Y1056" s="116"/>
      <c r="Z1056" s="116"/>
      <c r="AA1056" s="116"/>
      <c r="AB1056" s="116"/>
      <c r="AC1056" s="116"/>
      <c r="AD1056" s="116"/>
      <c r="AE1056" s="116"/>
      <c r="AF1056" s="116"/>
      <c r="AG1056" s="119"/>
      <c r="AH1056" s="116"/>
    </row>
    <row r="1057" spans="1:34" ht="13.2">
      <c r="A1057" s="103"/>
      <c r="B1057" s="125"/>
      <c r="C1057" s="126"/>
      <c r="D1057" s="128"/>
      <c r="E1057" s="126"/>
      <c r="F1057" s="121"/>
      <c r="G1057" s="121"/>
      <c r="H1057" s="121"/>
      <c r="I1057" s="117"/>
      <c r="J1057" s="117"/>
      <c r="K1057" s="117"/>
      <c r="L1057" s="122"/>
      <c r="M1057" s="116"/>
      <c r="N1057" s="115"/>
      <c r="O1057" s="116"/>
      <c r="P1057" s="116"/>
      <c r="Q1057" s="117"/>
      <c r="R1057" s="117"/>
      <c r="S1057" s="117"/>
      <c r="T1057" s="117"/>
      <c r="U1057" s="126"/>
      <c r="V1057" s="145"/>
      <c r="W1057" s="130"/>
      <c r="X1057" s="130"/>
      <c r="Y1057" s="116"/>
      <c r="Z1057" s="116"/>
      <c r="AA1057" s="116"/>
      <c r="AB1057" s="116"/>
      <c r="AC1057" s="116"/>
      <c r="AD1057" s="116"/>
      <c r="AE1057" s="116"/>
      <c r="AF1057" s="116"/>
      <c r="AG1057" s="119"/>
      <c r="AH1057" s="116"/>
    </row>
    <row r="1058" spans="1:34" ht="13.2">
      <c r="A1058" s="103"/>
      <c r="B1058" s="125"/>
      <c r="C1058" s="126"/>
      <c r="D1058" s="128"/>
      <c r="E1058" s="126"/>
      <c r="F1058" s="121"/>
      <c r="G1058" s="121"/>
      <c r="H1058" s="121"/>
      <c r="I1058" s="117"/>
      <c r="J1058" s="117"/>
      <c r="K1058" s="117"/>
      <c r="L1058" s="122"/>
      <c r="M1058" s="116"/>
      <c r="N1058" s="115"/>
      <c r="O1058" s="116"/>
      <c r="P1058" s="116"/>
      <c r="Q1058" s="117"/>
      <c r="R1058" s="115"/>
      <c r="S1058" s="115"/>
      <c r="T1058" s="135"/>
      <c r="U1058" s="126"/>
      <c r="V1058" s="137"/>
      <c r="W1058" s="130"/>
      <c r="X1058" s="130"/>
      <c r="Y1058" s="116"/>
      <c r="Z1058" s="116"/>
      <c r="AA1058" s="116"/>
      <c r="AB1058" s="116"/>
      <c r="AC1058" s="116"/>
      <c r="AD1058" s="116"/>
      <c r="AE1058" s="116"/>
      <c r="AF1058" s="116"/>
      <c r="AG1058" s="119"/>
      <c r="AH1058" s="116"/>
    </row>
    <row r="1059" spans="1:34" ht="13.2">
      <c r="A1059" s="103"/>
      <c r="B1059" s="125"/>
      <c r="C1059" s="126"/>
      <c r="D1059" s="128"/>
      <c r="E1059" s="126"/>
      <c r="F1059" s="121"/>
      <c r="G1059" s="121"/>
      <c r="H1059" s="121"/>
      <c r="I1059" s="117"/>
      <c r="J1059" s="117"/>
      <c r="K1059" s="117"/>
      <c r="L1059" s="122"/>
      <c r="M1059" s="116"/>
      <c r="N1059" s="115"/>
      <c r="O1059" s="116"/>
      <c r="P1059" s="116"/>
      <c r="Q1059" s="117"/>
      <c r="R1059" s="117"/>
      <c r="S1059" s="117"/>
      <c r="T1059" s="117"/>
      <c r="U1059" s="126"/>
      <c r="V1059" s="145"/>
      <c r="W1059" s="130"/>
      <c r="X1059" s="130"/>
      <c r="Y1059" s="116"/>
      <c r="Z1059" s="116"/>
      <c r="AA1059" s="116"/>
      <c r="AB1059" s="116"/>
      <c r="AC1059" s="116"/>
      <c r="AD1059" s="116"/>
      <c r="AE1059" s="116"/>
      <c r="AF1059" s="116"/>
      <c r="AG1059" s="119"/>
      <c r="AH1059" s="116"/>
    </row>
    <row r="1060" spans="1:34" ht="13.2">
      <c r="A1060" s="103"/>
      <c r="B1060" s="125"/>
      <c r="C1060" s="126"/>
      <c r="D1060" s="128"/>
      <c r="E1060" s="126"/>
      <c r="F1060" s="121"/>
      <c r="G1060" s="121"/>
      <c r="H1060" s="121"/>
      <c r="I1060" s="117"/>
      <c r="J1060" s="117"/>
      <c r="K1060" s="117"/>
      <c r="L1060" s="122"/>
      <c r="M1060" s="116"/>
      <c r="N1060" s="115"/>
      <c r="O1060" s="116"/>
      <c r="P1060" s="116"/>
      <c r="Q1060" s="117"/>
      <c r="R1060" s="115"/>
      <c r="S1060" s="115"/>
      <c r="T1060" s="135"/>
      <c r="U1060" s="126"/>
      <c r="V1060" s="145"/>
      <c r="W1060" s="130"/>
      <c r="X1060" s="130"/>
      <c r="Y1060" s="116"/>
      <c r="Z1060" s="116"/>
      <c r="AA1060" s="116"/>
      <c r="AB1060" s="116"/>
      <c r="AC1060" s="116"/>
      <c r="AD1060" s="116"/>
      <c r="AE1060" s="116"/>
      <c r="AF1060" s="116"/>
      <c r="AG1060" s="119"/>
      <c r="AH1060" s="116"/>
    </row>
    <row r="1061" spans="1:34" ht="13.2">
      <c r="A1061" s="103"/>
      <c r="B1061" s="125"/>
      <c r="C1061" s="126"/>
      <c r="D1061" s="128"/>
      <c r="E1061" s="126"/>
      <c r="F1061" s="121"/>
      <c r="G1061" s="121"/>
      <c r="H1061" s="121"/>
      <c r="I1061" s="117"/>
      <c r="J1061" s="117"/>
      <c r="K1061" s="117"/>
      <c r="L1061" s="122"/>
      <c r="M1061" s="116"/>
      <c r="N1061" s="115"/>
      <c r="O1061" s="116"/>
      <c r="P1061" s="116"/>
      <c r="Q1061" s="117"/>
      <c r="R1061" s="115"/>
      <c r="S1061" s="115"/>
      <c r="T1061" s="135"/>
      <c r="U1061" s="126"/>
      <c r="V1061" s="137"/>
      <c r="W1061" s="130"/>
      <c r="X1061" s="130"/>
      <c r="Y1061" s="116"/>
      <c r="Z1061" s="116"/>
      <c r="AA1061" s="116"/>
      <c r="AB1061" s="116"/>
      <c r="AC1061" s="116"/>
      <c r="AD1061" s="116"/>
      <c r="AE1061" s="116"/>
      <c r="AF1061" s="116"/>
      <c r="AG1061" s="119"/>
      <c r="AH1061" s="116"/>
    </row>
    <row r="1062" spans="1:34" ht="13.2">
      <c r="A1062" s="103"/>
      <c r="B1062" s="125"/>
      <c r="C1062" s="126"/>
      <c r="D1062" s="128"/>
      <c r="E1062" s="126"/>
      <c r="F1062" s="121"/>
      <c r="G1062" s="121"/>
      <c r="H1062" s="121"/>
      <c r="I1062" s="117"/>
      <c r="J1062" s="117"/>
      <c r="K1062" s="117"/>
      <c r="L1062" s="122"/>
      <c r="M1062" s="116"/>
      <c r="N1062" s="115"/>
      <c r="O1062" s="116"/>
      <c r="P1062" s="116"/>
      <c r="Q1062" s="117"/>
      <c r="R1062" s="117"/>
      <c r="S1062" s="117"/>
      <c r="T1062" s="117"/>
      <c r="U1062" s="126"/>
      <c r="V1062" s="145"/>
      <c r="W1062" s="130"/>
      <c r="X1062" s="130"/>
      <c r="Y1062" s="116"/>
      <c r="Z1062" s="116"/>
      <c r="AA1062" s="116"/>
      <c r="AB1062" s="116"/>
      <c r="AC1062" s="116"/>
      <c r="AD1062" s="116"/>
      <c r="AE1062" s="116"/>
      <c r="AF1062" s="116"/>
      <c r="AG1062" s="119"/>
      <c r="AH1062" s="116"/>
    </row>
    <row r="1063" spans="1:34" ht="13.2">
      <c r="A1063" s="103"/>
      <c r="B1063" s="125"/>
      <c r="C1063" s="126"/>
      <c r="D1063" s="128"/>
      <c r="E1063" s="126"/>
      <c r="F1063" s="121"/>
      <c r="G1063" s="121"/>
      <c r="H1063" s="121"/>
      <c r="I1063" s="117"/>
      <c r="J1063" s="117"/>
      <c r="K1063" s="117"/>
      <c r="L1063" s="122"/>
      <c r="M1063" s="116"/>
      <c r="N1063" s="115"/>
      <c r="O1063" s="116"/>
      <c r="P1063" s="116"/>
      <c r="Q1063" s="117"/>
      <c r="R1063" s="117"/>
      <c r="S1063" s="117"/>
      <c r="T1063" s="117"/>
      <c r="U1063" s="126"/>
      <c r="V1063" s="129"/>
      <c r="W1063" s="130"/>
      <c r="X1063" s="130"/>
      <c r="Y1063" s="116"/>
      <c r="Z1063" s="116"/>
      <c r="AA1063" s="116"/>
      <c r="AB1063" s="116"/>
      <c r="AC1063" s="116"/>
      <c r="AD1063" s="116"/>
      <c r="AE1063" s="116"/>
      <c r="AF1063" s="116"/>
      <c r="AG1063" s="119"/>
      <c r="AH1063" s="116"/>
    </row>
    <row r="1064" spans="1:34" ht="13.2">
      <c r="A1064" s="103"/>
      <c r="B1064" s="125"/>
      <c r="C1064" s="126"/>
      <c r="D1064" s="128"/>
      <c r="E1064" s="126"/>
      <c r="F1064" s="121"/>
      <c r="G1064" s="121"/>
      <c r="H1064" s="121"/>
      <c r="I1064" s="117"/>
      <c r="J1064" s="117"/>
      <c r="K1064" s="117"/>
      <c r="L1064" s="122"/>
      <c r="M1064" s="116"/>
      <c r="N1064" s="115"/>
      <c r="O1064" s="116"/>
      <c r="P1064" s="116"/>
      <c r="Q1064" s="117"/>
      <c r="R1064" s="117"/>
      <c r="S1064" s="117"/>
      <c r="T1064" s="117"/>
      <c r="U1064" s="126"/>
      <c r="V1064" s="145"/>
      <c r="W1064" s="130"/>
      <c r="X1064" s="130"/>
      <c r="Y1064" s="116"/>
      <c r="Z1064" s="116"/>
      <c r="AA1064" s="116"/>
      <c r="AB1064" s="116"/>
      <c r="AC1064" s="116"/>
      <c r="AD1064" s="116"/>
      <c r="AE1064" s="116"/>
      <c r="AF1064" s="116"/>
      <c r="AG1064" s="119"/>
      <c r="AH1064" s="116"/>
    </row>
    <row r="1065" spans="1:34" ht="13.2">
      <c r="A1065" s="103"/>
      <c r="B1065" s="125"/>
      <c r="C1065" s="126"/>
      <c r="D1065" s="128"/>
      <c r="E1065" s="126"/>
      <c r="F1065" s="121"/>
      <c r="G1065" s="121"/>
      <c r="H1065" s="121"/>
      <c r="I1065" s="117"/>
      <c r="J1065" s="117"/>
      <c r="K1065" s="117"/>
      <c r="L1065" s="122"/>
      <c r="M1065" s="116"/>
      <c r="N1065" s="115"/>
      <c r="O1065" s="116"/>
      <c r="P1065" s="116"/>
      <c r="Q1065" s="117"/>
      <c r="R1065" s="117"/>
      <c r="S1065" s="117"/>
      <c r="T1065" s="117"/>
      <c r="U1065" s="126"/>
      <c r="V1065" s="145"/>
      <c r="W1065" s="130"/>
      <c r="X1065" s="130"/>
      <c r="Y1065" s="116"/>
      <c r="Z1065" s="116"/>
      <c r="AA1065" s="116"/>
      <c r="AB1065" s="116"/>
      <c r="AC1065" s="116"/>
      <c r="AD1065" s="116"/>
      <c r="AE1065" s="116"/>
      <c r="AF1065" s="116"/>
      <c r="AG1065" s="119"/>
      <c r="AH1065" s="116"/>
    </row>
    <row r="1066" spans="1:34" ht="13.2">
      <c r="A1066" s="103"/>
      <c r="B1066" s="125"/>
      <c r="C1066" s="126"/>
      <c r="D1066" s="128"/>
      <c r="E1066" s="126"/>
      <c r="F1066" s="121"/>
      <c r="G1066" s="121"/>
      <c r="H1066" s="121"/>
      <c r="I1066" s="117"/>
      <c r="J1066" s="117"/>
      <c r="K1066" s="117"/>
      <c r="L1066" s="122"/>
      <c r="M1066" s="116"/>
      <c r="N1066" s="115"/>
      <c r="O1066" s="116"/>
      <c r="P1066" s="116"/>
      <c r="Q1066" s="117"/>
      <c r="R1066" s="115"/>
      <c r="S1066" s="115"/>
      <c r="T1066" s="135"/>
      <c r="U1066" s="126"/>
      <c r="V1066" s="110"/>
      <c r="W1066" s="130"/>
      <c r="X1066" s="130"/>
      <c r="Y1066" s="116"/>
      <c r="Z1066" s="116"/>
      <c r="AA1066" s="116"/>
      <c r="AB1066" s="116"/>
      <c r="AC1066" s="116"/>
      <c r="AD1066" s="116"/>
      <c r="AE1066" s="116"/>
      <c r="AF1066" s="116"/>
      <c r="AG1066" s="119"/>
      <c r="AH1066" s="116"/>
    </row>
    <row r="1067" spans="1:34" ht="13.2">
      <c r="A1067" s="103"/>
      <c r="B1067" s="125"/>
      <c r="C1067" s="126"/>
      <c r="D1067" s="128"/>
      <c r="E1067" s="126"/>
      <c r="F1067" s="121"/>
      <c r="G1067" s="121"/>
      <c r="H1067" s="121"/>
      <c r="I1067" s="117"/>
      <c r="J1067" s="117"/>
      <c r="K1067" s="117"/>
      <c r="L1067" s="122"/>
      <c r="M1067" s="116"/>
      <c r="N1067" s="115"/>
      <c r="O1067" s="116"/>
      <c r="P1067" s="116"/>
      <c r="Q1067" s="117"/>
      <c r="R1067" s="117"/>
      <c r="S1067" s="117"/>
      <c r="T1067" s="117"/>
      <c r="U1067" s="126"/>
      <c r="V1067" s="145"/>
      <c r="W1067" s="130"/>
      <c r="X1067" s="130"/>
      <c r="Y1067" s="116"/>
      <c r="Z1067" s="116"/>
      <c r="AA1067" s="116"/>
      <c r="AB1067" s="116"/>
      <c r="AC1067" s="116"/>
      <c r="AD1067" s="116"/>
      <c r="AE1067" s="116"/>
      <c r="AF1067" s="116"/>
      <c r="AG1067" s="119"/>
      <c r="AH1067" s="116"/>
    </row>
    <row r="1068" spans="1:34" ht="13.2">
      <c r="A1068" s="103"/>
      <c r="B1068" s="125"/>
      <c r="C1068" s="126"/>
      <c r="D1068" s="128"/>
      <c r="E1068" s="126"/>
      <c r="F1068" s="121"/>
      <c r="G1068" s="121"/>
      <c r="H1068" s="121"/>
      <c r="I1068" s="117"/>
      <c r="J1068" s="117"/>
      <c r="K1068" s="117"/>
      <c r="L1068" s="122"/>
      <c r="M1068" s="116"/>
      <c r="N1068" s="115"/>
      <c r="O1068" s="116"/>
      <c r="P1068" s="116"/>
      <c r="Q1068" s="117"/>
      <c r="R1068" s="117"/>
      <c r="S1068" s="117"/>
      <c r="T1068" s="117"/>
      <c r="U1068" s="126"/>
      <c r="V1068" s="145"/>
      <c r="W1068" s="130"/>
      <c r="X1068" s="130"/>
      <c r="Y1068" s="116"/>
      <c r="Z1068" s="116"/>
      <c r="AA1068" s="116"/>
      <c r="AB1068" s="116"/>
      <c r="AC1068" s="116"/>
      <c r="AD1068" s="116"/>
      <c r="AE1068" s="116"/>
      <c r="AF1068" s="116"/>
      <c r="AG1068" s="119"/>
      <c r="AH1068" s="116"/>
    </row>
    <row r="1069" spans="1:34" ht="13.2">
      <c r="A1069" s="103"/>
      <c r="B1069" s="125"/>
      <c r="C1069" s="126"/>
      <c r="D1069" s="128"/>
      <c r="E1069" s="126"/>
      <c r="F1069" s="121"/>
      <c r="G1069" s="121"/>
      <c r="H1069" s="121"/>
      <c r="I1069" s="117"/>
      <c r="J1069" s="117"/>
      <c r="K1069" s="117"/>
      <c r="L1069" s="122"/>
      <c r="M1069" s="116"/>
      <c r="N1069" s="115"/>
      <c r="O1069" s="116"/>
      <c r="P1069" s="116"/>
      <c r="Q1069" s="117"/>
      <c r="R1069" s="117"/>
      <c r="S1069" s="117"/>
      <c r="T1069" s="117"/>
      <c r="U1069" s="126"/>
      <c r="V1069" s="145"/>
      <c r="W1069" s="130"/>
      <c r="X1069" s="130"/>
      <c r="Y1069" s="116"/>
      <c r="Z1069" s="116"/>
      <c r="AA1069" s="116"/>
      <c r="AB1069" s="116"/>
      <c r="AC1069" s="116"/>
      <c r="AD1069" s="116"/>
      <c r="AE1069" s="116"/>
      <c r="AF1069" s="116"/>
      <c r="AG1069" s="119"/>
      <c r="AH1069" s="116"/>
    </row>
    <row r="1070" spans="1:34" ht="13.2">
      <c r="A1070" s="103"/>
      <c r="B1070" s="125"/>
      <c r="C1070" s="126"/>
      <c r="D1070" s="128"/>
      <c r="E1070" s="126"/>
      <c r="F1070" s="121"/>
      <c r="G1070" s="121"/>
      <c r="H1070" s="121"/>
      <c r="I1070" s="117"/>
      <c r="J1070" s="117"/>
      <c r="K1070" s="117"/>
      <c r="L1070" s="122"/>
      <c r="M1070" s="116"/>
      <c r="N1070" s="115"/>
      <c r="O1070" s="116"/>
      <c r="P1070" s="116"/>
      <c r="Q1070" s="117"/>
      <c r="R1070" s="117"/>
      <c r="S1070" s="117"/>
      <c r="T1070" s="117"/>
      <c r="U1070" s="126"/>
      <c r="V1070" s="145"/>
      <c r="W1070" s="130"/>
      <c r="X1070" s="130"/>
      <c r="Y1070" s="116"/>
      <c r="Z1070" s="116"/>
      <c r="AA1070" s="116"/>
      <c r="AB1070" s="116"/>
      <c r="AC1070" s="116"/>
      <c r="AD1070" s="116"/>
      <c r="AE1070" s="116"/>
      <c r="AF1070" s="116"/>
      <c r="AG1070" s="119"/>
      <c r="AH1070" s="116"/>
    </row>
    <row r="1071" spans="1:34" ht="13.8" thickBot="1">
      <c r="A1071" s="103"/>
      <c r="B1071" s="125"/>
      <c r="C1071" s="126"/>
      <c r="D1071" s="128"/>
      <c r="E1071" s="126"/>
      <c r="F1071" s="121"/>
      <c r="G1071" s="121"/>
      <c r="H1071" s="121"/>
      <c r="I1071" s="117"/>
      <c r="J1071" s="117"/>
      <c r="K1071" s="117"/>
      <c r="L1071" s="122"/>
      <c r="M1071" s="116"/>
      <c r="N1071" s="115"/>
      <c r="O1071" s="116"/>
      <c r="P1071" s="116"/>
      <c r="Q1071" s="117"/>
      <c r="R1071" s="117"/>
      <c r="S1071" s="117"/>
      <c r="T1071" s="117"/>
      <c r="U1071" s="126"/>
      <c r="V1071" s="145"/>
      <c r="W1071" s="130"/>
      <c r="X1071" s="130"/>
      <c r="Y1071" s="116"/>
      <c r="Z1071" s="116"/>
      <c r="AA1071" s="116"/>
      <c r="AB1071" s="116"/>
      <c r="AC1071" s="116"/>
      <c r="AD1071" s="116"/>
      <c r="AE1071" s="116"/>
      <c r="AF1071" s="116"/>
      <c r="AG1071" s="119"/>
      <c r="AH1071" s="116"/>
    </row>
    <row r="1072" spans="1:34" ht="13.2">
      <c r="A1072" s="103"/>
      <c r="B1072" s="125"/>
      <c r="C1072" s="126"/>
      <c r="D1072" s="128"/>
      <c r="E1072" s="126"/>
      <c r="F1072" s="121"/>
      <c r="G1072" s="121"/>
      <c r="H1072" s="121"/>
      <c r="I1072" s="117"/>
      <c r="J1072" s="117"/>
      <c r="K1072" s="117"/>
      <c r="L1072" s="122"/>
      <c r="M1072" s="116"/>
      <c r="N1072" s="115"/>
      <c r="O1072" s="116"/>
      <c r="P1072" s="116"/>
      <c r="Q1072" s="117"/>
      <c r="R1072" s="117"/>
      <c r="S1072" s="117"/>
      <c r="T1072" s="117"/>
      <c r="U1072" s="126"/>
      <c r="V1072" s="108"/>
      <c r="W1072" s="130"/>
      <c r="X1072" s="130"/>
      <c r="Y1072" s="116"/>
      <c r="Z1072" s="116"/>
      <c r="AA1072" s="116"/>
      <c r="AB1072" s="116"/>
      <c r="AC1072" s="116"/>
      <c r="AD1072" s="116"/>
      <c r="AE1072" s="116"/>
      <c r="AF1072" s="116"/>
      <c r="AG1072" s="119"/>
      <c r="AH1072" s="116"/>
    </row>
    <row r="1073" spans="1:34" ht="13.2">
      <c r="A1073" s="103"/>
      <c r="B1073" s="125"/>
      <c r="C1073" s="126"/>
      <c r="D1073" s="128"/>
      <c r="E1073" s="126"/>
      <c r="F1073" s="121"/>
      <c r="G1073" s="121"/>
      <c r="H1073" s="121"/>
      <c r="I1073" s="117"/>
      <c r="J1073" s="117"/>
      <c r="K1073" s="117"/>
      <c r="L1073" s="122"/>
      <c r="M1073" s="116"/>
      <c r="N1073" s="115"/>
      <c r="O1073" s="116"/>
      <c r="P1073" s="116"/>
      <c r="Q1073" s="117"/>
      <c r="R1073" s="117"/>
      <c r="S1073" s="117"/>
      <c r="T1073" s="117"/>
      <c r="U1073" s="126"/>
      <c r="V1073" s="129"/>
      <c r="W1073" s="130"/>
      <c r="X1073" s="130"/>
      <c r="Y1073" s="116"/>
      <c r="Z1073" s="116"/>
      <c r="AA1073" s="116"/>
      <c r="AB1073" s="116"/>
      <c r="AC1073" s="116"/>
      <c r="AD1073" s="116"/>
      <c r="AE1073" s="116"/>
      <c r="AF1073" s="116"/>
      <c r="AG1073" s="119"/>
      <c r="AH1073" s="116"/>
    </row>
    <row r="1074" spans="1:34" ht="13.2">
      <c r="A1074" s="103"/>
      <c r="B1074" s="125"/>
      <c r="C1074" s="126"/>
      <c r="D1074" s="128"/>
      <c r="E1074" s="126"/>
      <c r="F1074" s="121"/>
      <c r="G1074" s="121"/>
      <c r="H1074" s="121"/>
      <c r="I1074" s="117"/>
      <c r="J1074" s="117"/>
      <c r="K1074" s="117"/>
      <c r="L1074" s="122"/>
      <c r="M1074" s="116"/>
      <c r="N1074" s="115"/>
      <c r="O1074" s="116"/>
      <c r="P1074" s="116"/>
      <c r="Q1074" s="117"/>
      <c r="R1074" s="117"/>
      <c r="S1074" s="117"/>
      <c r="T1074" s="117"/>
      <c r="U1074" s="126"/>
      <c r="V1074" s="129"/>
      <c r="W1074" s="130"/>
      <c r="X1074" s="130"/>
      <c r="Y1074" s="116"/>
      <c r="Z1074" s="116"/>
      <c r="AA1074" s="116"/>
      <c r="AB1074" s="116"/>
      <c r="AC1074" s="116"/>
      <c r="AD1074" s="116"/>
      <c r="AE1074" s="116"/>
      <c r="AF1074" s="116"/>
      <c r="AG1074" s="119"/>
      <c r="AH1074" s="116"/>
    </row>
    <row r="1075" spans="1:34" ht="13.2">
      <c r="A1075" s="103"/>
      <c r="B1075" s="125"/>
      <c r="C1075" s="126"/>
      <c r="D1075" s="128"/>
      <c r="E1075" s="126"/>
      <c r="F1075" s="121"/>
      <c r="G1075" s="121"/>
      <c r="H1075" s="121"/>
      <c r="I1075" s="117"/>
      <c r="J1075" s="117"/>
      <c r="K1075" s="117"/>
      <c r="L1075" s="122"/>
      <c r="M1075" s="116"/>
      <c r="N1075" s="115"/>
      <c r="O1075" s="116"/>
      <c r="P1075" s="116"/>
      <c r="Q1075" s="117"/>
      <c r="R1075" s="117"/>
      <c r="S1075" s="117"/>
      <c r="T1075" s="117"/>
      <c r="U1075" s="126"/>
      <c r="V1075" s="129"/>
      <c r="W1075" s="130"/>
      <c r="X1075" s="130"/>
      <c r="Y1075" s="116"/>
      <c r="Z1075" s="116"/>
      <c r="AA1075" s="116"/>
      <c r="AB1075" s="116"/>
      <c r="AC1075" s="116"/>
      <c r="AD1075" s="116"/>
      <c r="AE1075" s="116"/>
      <c r="AF1075" s="116"/>
      <c r="AG1075" s="119"/>
      <c r="AH1075" s="116"/>
    </row>
    <row r="1076" spans="1:34" ht="13.2">
      <c r="A1076" s="103"/>
      <c r="B1076" s="125"/>
      <c r="C1076" s="126"/>
      <c r="D1076" s="128"/>
      <c r="E1076" s="126"/>
      <c r="F1076" s="121"/>
      <c r="G1076" s="121"/>
      <c r="H1076" s="121"/>
      <c r="I1076" s="117"/>
      <c r="J1076" s="117"/>
      <c r="K1076" s="117"/>
      <c r="L1076" s="122"/>
      <c r="M1076" s="116"/>
      <c r="N1076" s="115"/>
      <c r="O1076" s="116"/>
      <c r="P1076" s="116"/>
      <c r="Q1076" s="117"/>
      <c r="R1076" s="117"/>
      <c r="S1076" s="117"/>
      <c r="T1076" s="117"/>
      <c r="U1076" s="126"/>
      <c r="V1076" s="145"/>
      <c r="W1076" s="130"/>
      <c r="X1076" s="130"/>
      <c r="Y1076" s="116"/>
      <c r="Z1076" s="116"/>
      <c r="AA1076" s="116"/>
      <c r="AB1076" s="116"/>
      <c r="AC1076" s="116"/>
      <c r="AD1076" s="116"/>
      <c r="AE1076" s="116"/>
      <c r="AF1076" s="116"/>
      <c r="AG1076" s="119"/>
      <c r="AH1076" s="116"/>
    </row>
    <row r="1077" spans="1:34" ht="13.2">
      <c r="A1077" s="103"/>
      <c r="B1077" s="125"/>
      <c r="C1077" s="126"/>
      <c r="D1077" s="128"/>
      <c r="E1077" s="126"/>
      <c r="F1077" s="121"/>
      <c r="G1077" s="121"/>
      <c r="H1077" s="121"/>
      <c r="I1077" s="117"/>
      <c r="J1077" s="117"/>
      <c r="K1077" s="117"/>
      <c r="L1077" s="122"/>
      <c r="M1077" s="116"/>
      <c r="N1077" s="115"/>
      <c r="O1077" s="116"/>
      <c r="P1077" s="116"/>
      <c r="Q1077" s="117"/>
      <c r="R1077" s="117"/>
      <c r="S1077" s="117"/>
      <c r="T1077" s="117"/>
      <c r="U1077" s="126"/>
      <c r="V1077" s="110"/>
      <c r="W1077" s="130"/>
      <c r="X1077" s="130"/>
      <c r="Y1077" s="116"/>
      <c r="Z1077" s="116"/>
      <c r="AA1077" s="116"/>
      <c r="AB1077" s="116"/>
      <c r="AC1077" s="116"/>
      <c r="AD1077" s="116"/>
      <c r="AE1077" s="116"/>
      <c r="AF1077" s="116"/>
      <c r="AG1077" s="119"/>
      <c r="AH1077" s="116"/>
    </row>
    <row r="1078" spans="1:34" ht="13.2">
      <c r="A1078" s="103"/>
      <c r="B1078" s="125"/>
      <c r="C1078" s="126"/>
      <c r="D1078" s="128"/>
      <c r="E1078" s="126"/>
      <c r="F1078" s="121"/>
      <c r="G1078" s="121"/>
      <c r="H1078" s="121"/>
      <c r="I1078" s="117"/>
      <c r="J1078" s="117"/>
      <c r="K1078" s="117"/>
      <c r="L1078" s="122"/>
      <c r="M1078" s="116"/>
      <c r="N1078" s="115"/>
      <c r="O1078" s="116"/>
      <c r="P1078" s="116"/>
      <c r="Q1078" s="117"/>
      <c r="R1078" s="117"/>
      <c r="S1078" s="117"/>
      <c r="T1078" s="117"/>
      <c r="U1078" s="126"/>
      <c r="V1078" s="145"/>
      <c r="W1078" s="130"/>
      <c r="X1078" s="130"/>
      <c r="Y1078" s="116"/>
      <c r="Z1078" s="116"/>
      <c r="AA1078" s="116"/>
      <c r="AB1078" s="116"/>
      <c r="AC1078" s="116"/>
      <c r="AD1078" s="116"/>
      <c r="AE1078" s="116"/>
      <c r="AF1078" s="116"/>
      <c r="AG1078" s="119"/>
      <c r="AH1078" s="116"/>
    </row>
    <row r="1079" spans="1:34" ht="13.2">
      <c r="A1079" s="103"/>
      <c r="B1079" s="125"/>
      <c r="C1079" s="126"/>
      <c r="D1079" s="128"/>
      <c r="E1079" s="126"/>
      <c r="F1079" s="121"/>
      <c r="G1079" s="121"/>
      <c r="H1079" s="121"/>
      <c r="I1079" s="117"/>
      <c r="J1079" s="117"/>
      <c r="K1079" s="117"/>
      <c r="L1079" s="122"/>
      <c r="M1079" s="116"/>
      <c r="N1079" s="115"/>
      <c r="O1079" s="116"/>
      <c r="P1079" s="116"/>
      <c r="Q1079" s="117"/>
      <c r="R1079" s="117"/>
      <c r="S1079" s="117"/>
      <c r="T1079" s="117"/>
      <c r="U1079" s="126"/>
      <c r="V1079" s="145"/>
      <c r="W1079" s="130"/>
      <c r="X1079" s="130"/>
      <c r="Y1079" s="116"/>
      <c r="Z1079" s="116"/>
      <c r="AA1079" s="116"/>
      <c r="AB1079" s="116"/>
      <c r="AC1079" s="116"/>
      <c r="AD1079" s="116"/>
      <c r="AE1079" s="116"/>
      <c r="AF1079" s="116"/>
      <c r="AG1079" s="119"/>
      <c r="AH1079" s="116"/>
    </row>
    <row r="1080" spans="1:34" ht="13.2">
      <c r="A1080" s="103"/>
      <c r="B1080" s="125"/>
      <c r="C1080" s="126"/>
      <c r="D1080" s="128"/>
      <c r="E1080" s="126"/>
      <c r="F1080" s="121"/>
      <c r="G1080" s="121"/>
      <c r="H1080" s="121"/>
      <c r="I1080" s="117"/>
      <c r="J1080" s="117"/>
      <c r="K1080" s="117"/>
      <c r="L1080" s="122"/>
      <c r="M1080" s="116"/>
      <c r="N1080" s="115"/>
      <c r="O1080" s="116"/>
      <c r="P1080" s="116"/>
      <c r="Q1080" s="117"/>
      <c r="R1080" s="117"/>
      <c r="S1080" s="117"/>
      <c r="T1080" s="117"/>
      <c r="U1080" s="126"/>
      <c r="V1080" s="145"/>
      <c r="W1080" s="130"/>
      <c r="X1080" s="130"/>
      <c r="Y1080" s="116"/>
      <c r="Z1080" s="116"/>
      <c r="AA1080" s="116"/>
      <c r="AB1080" s="116"/>
      <c r="AC1080" s="116"/>
      <c r="AD1080" s="116"/>
      <c r="AE1080" s="116"/>
      <c r="AF1080" s="116"/>
      <c r="AG1080" s="119"/>
      <c r="AH1080" s="116"/>
    </row>
    <row r="1081" spans="1:34" ht="13.2">
      <c r="A1081" s="103"/>
      <c r="B1081" s="125"/>
      <c r="C1081" s="126"/>
      <c r="D1081" s="128"/>
      <c r="E1081" s="126"/>
      <c r="F1081" s="121"/>
      <c r="G1081" s="121"/>
      <c r="H1081" s="121"/>
      <c r="I1081" s="117"/>
      <c r="J1081" s="117"/>
      <c r="K1081" s="117"/>
      <c r="L1081" s="122"/>
      <c r="M1081" s="116"/>
      <c r="N1081" s="115"/>
      <c r="O1081" s="116"/>
      <c r="P1081" s="116"/>
      <c r="Q1081" s="117"/>
      <c r="R1081" s="115"/>
      <c r="S1081" s="115"/>
      <c r="T1081" s="135"/>
      <c r="U1081" s="126"/>
      <c r="V1081" s="110"/>
      <c r="W1081" s="130"/>
      <c r="X1081" s="130"/>
      <c r="Y1081" s="116"/>
      <c r="Z1081" s="116"/>
      <c r="AA1081" s="116"/>
      <c r="AB1081" s="116"/>
      <c r="AC1081" s="116"/>
      <c r="AD1081" s="116"/>
      <c r="AE1081" s="116"/>
      <c r="AF1081" s="116"/>
      <c r="AG1081" s="119"/>
      <c r="AH1081" s="116"/>
    </row>
    <row r="1082" spans="1:34" ht="13.2">
      <c r="A1082" s="103"/>
      <c r="B1082" s="125"/>
      <c r="C1082" s="126"/>
      <c r="D1082" s="128"/>
      <c r="E1082" s="126"/>
      <c r="F1082" s="121"/>
      <c r="G1082" s="121"/>
      <c r="H1082" s="121"/>
      <c r="I1082" s="117"/>
      <c r="J1082" s="117"/>
      <c r="K1082" s="117"/>
      <c r="L1082" s="122"/>
      <c r="M1082" s="116"/>
      <c r="N1082" s="115"/>
      <c r="O1082" s="116"/>
      <c r="P1082" s="116"/>
      <c r="Q1082" s="117"/>
      <c r="R1082" s="117"/>
      <c r="S1082" s="117"/>
      <c r="T1082" s="117"/>
      <c r="U1082" s="126"/>
      <c r="V1082" s="110"/>
      <c r="W1082" s="130"/>
      <c r="X1082" s="130"/>
      <c r="Y1082" s="116"/>
      <c r="Z1082" s="116"/>
      <c r="AA1082" s="116"/>
      <c r="AB1082" s="116"/>
      <c r="AC1082" s="116"/>
      <c r="AD1082" s="116"/>
      <c r="AE1082" s="116"/>
      <c r="AF1082" s="116"/>
      <c r="AG1082" s="119"/>
      <c r="AH1082" s="116"/>
    </row>
    <row r="1083" spans="1:34" ht="13.8" thickBot="1">
      <c r="A1083" s="103"/>
      <c r="B1083" s="125"/>
      <c r="C1083" s="126"/>
      <c r="D1083" s="128"/>
      <c r="E1083" s="126"/>
      <c r="F1083" s="121"/>
      <c r="G1083" s="121"/>
      <c r="H1083" s="121"/>
      <c r="I1083" s="117"/>
      <c r="J1083" s="117"/>
      <c r="K1083" s="117"/>
      <c r="L1083" s="122"/>
      <c r="M1083" s="116"/>
      <c r="N1083" s="115"/>
      <c r="O1083" s="116"/>
      <c r="P1083" s="116"/>
      <c r="Q1083" s="117"/>
      <c r="R1083" s="117"/>
      <c r="S1083" s="117"/>
      <c r="T1083" s="117"/>
      <c r="U1083" s="126"/>
      <c r="V1083" s="145"/>
      <c r="W1083" s="130"/>
      <c r="X1083" s="130"/>
      <c r="Y1083" s="116"/>
      <c r="Z1083" s="116"/>
      <c r="AA1083" s="116"/>
      <c r="AB1083" s="116"/>
      <c r="AC1083" s="116"/>
      <c r="AD1083" s="116"/>
      <c r="AE1083" s="116"/>
      <c r="AF1083" s="116"/>
      <c r="AG1083" s="119"/>
      <c r="AH1083" s="116"/>
    </row>
    <row r="1084" spans="1:34" ht="13.2">
      <c r="A1084" s="103"/>
      <c r="B1084" s="125"/>
      <c r="C1084" s="126"/>
      <c r="D1084" s="128"/>
      <c r="E1084" s="126"/>
      <c r="F1084" s="121"/>
      <c r="G1084" s="121"/>
      <c r="H1084" s="121"/>
      <c r="I1084" s="117"/>
      <c r="J1084" s="117"/>
      <c r="K1084" s="117"/>
      <c r="L1084" s="122"/>
      <c r="M1084" s="116"/>
      <c r="N1084" s="115"/>
      <c r="O1084" s="116"/>
      <c r="P1084" s="116"/>
      <c r="Q1084" s="117"/>
      <c r="R1084" s="117"/>
      <c r="S1084" s="117"/>
      <c r="T1084" s="117"/>
      <c r="U1084" s="126"/>
      <c r="V1084" s="108"/>
      <c r="W1084" s="130"/>
      <c r="X1084" s="130"/>
      <c r="Y1084" s="116"/>
      <c r="Z1084" s="116"/>
      <c r="AA1084" s="116"/>
      <c r="AB1084" s="116"/>
      <c r="AC1084" s="116"/>
      <c r="AD1084" s="116"/>
      <c r="AE1084" s="116"/>
      <c r="AF1084" s="116"/>
      <c r="AG1084" s="119"/>
      <c r="AH1084" s="116"/>
    </row>
    <row r="1085" spans="1:34" ht="13.2">
      <c r="A1085" s="103"/>
      <c r="B1085" s="125"/>
      <c r="C1085" s="126"/>
      <c r="D1085" s="128"/>
      <c r="E1085" s="126"/>
      <c r="F1085" s="121"/>
      <c r="G1085" s="121"/>
      <c r="H1085" s="121"/>
      <c r="I1085" s="117"/>
      <c r="J1085" s="117"/>
      <c r="K1085" s="117"/>
      <c r="L1085" s="122"/>
      <c r="M1085" s="116"/>
      <c r="N1085" s="115"/>
      <c r="O1085" s="116"/>
      <c r="P1085" s="116"/>
      <c r="Q1085" s="117"/>
      <c r="R1085" s="117"/>
      <c r="S1085" s="117"/>
      <c r="T1085" s="117"/>
      <c r="U1085" s="126"/>
      <c r="V1085" s="145"/>
      <c r="W1085" s="130"/>
      <c r="X1085" s="130"/>
      <c r="Y1085" s="116"/>
      <c r="Z1085" s="116"/>
      <c r="AA1085" s="116"/>
      <c r="AB1085" s="116"/>
      <c r="AC1085" s="116"/>
      <c r="AD1085" s="116"/>
      <c r="AE1085" s="116"/>
      <c r="AF1085" s="116"/>
      <c r="AG1085" s="119"/>
      <c r="AH1085" s="116"/>
    </row>
    <row r="1086" spans="1:34" ht="13.2">
      <c r="A1086" s="103"/>
      <c r="B1086" s="125"/>
      <c r="C1086" s="126"/>
      <c r="D1086" s="128"/>
      <c r="E1086" s="126"/>
      <c r="F1086" s="121"/>
      <c r="G1086" s="121"/>
      <c r="H1086" s="121"/>
      <c r="I1086" s="117"/>
      <c r="J1086" s="117"/>
      <c r="K1086" s="117"/>
      <c r="L1086" s="122"/>
      <c r="M1086" s="116"/>
      <c r="N1086" s="115"/>
      <c r="O1086" s="116"/>
      <c r="P1086" s="116"/>
      <c r="Q1086" s="117"/>
      <c r="R1086" s="115"/>
      <c r="S1086" s="115"/>
      <c r="T1086" s="135"/>
      <c r="U1086" s="126"/>
      <c r="V1086" s="110"/>
      <c r="W1086" s="130"/>
      <c r="X1086" s="130"/>
      <c r="Y1086" s="116"/>
      <c r="Z1086" s="116"/>
      <c r="AA1086" s="116"/>
      <c r="AB1086" s="116"/>
      <c r="AC1086" s="116"/>
      <c r="AD1086" s="116"/>
      <c r="AE1086" s="116"/>
      <c r="AF1086" s="116"/>
      <c r="AG1086" s="119"/>
      <c r="AH1086" s="116"/>
    </row>
    <row r="1087" spans="1:34" ht="13.2">
      <c r="A1087" s="103"/>
      <c r="B1087" s="125"/>
      <c r="C1087" s="126"/>
      <c r="D1087" s="128"/>
      <c r="E1087" s="126"/>
      <c r="F1087" s="121"/>
      <c r="G1087" s="121"/>
      <c r="H1087" s="121"/>
      <c r="I1087" s="117"/>
      <c r="J1087" s="117"/>
      <c r="K1087" s="117"/>
      <c r="L1087" s="122"/>
      <c r="M1087" s="116"/>
      <c r="N1087" s="115"/>
      <c r="O1087" s="116"/>
      <c r="P1087" s="116"/>
      <c r="Q1087" s="117"/>
      <c r="R1087" s="117"/>
      <c r="S1087" s="117"/>
      <c r="T1087" s="117"/>
      <c r="U1087" s="126"/>
      <c r="V1087" s="145"/>
      <c r="W1087" s="130"/>
      <c r="X1087" s="130"/>
      <c r="Y1087" s="116"/>
      <c r="Z1087" s="116"/>
      <c r="AA1087" s="116"/>
      <c r="AB1087" s="116"/>
      <c r="AC1087" s="116"/>
      <c r="AD1087" s="116"/>
      <c r="AE1087" s="116"/>
      <c r="AF1087" s="116"/>
      <c r="AG1087" s="119"/>
      <c r="AH1087" s="116"/>
    </row>
    <row r="1088" spans="1:34" ht="13.2">
      <c r="A1088" s="103"/>
      <c r="B1088" s="125"/>
      <c r="C1088" s="126"/>
      <c r="D1088" s="128"/>
      <c r="E1088" s="126"/>
      <c r="F1088" s="121"/>
      <c r="G1088" s="121"/>
      <c r="H1088" s="121"/>
      <c r="I1088" s="117"/>
      <c r="J1088" s="117"/>
      <c r="K1088" s="117"/>
      <c r="L1088" s="122"/>
      <c r="M1088" s="116"/>
      <c r="N1088" s="115"/>
      <c r="O1088" s="116"/>
      <c r="P1088" s="116"/>
      <c r="Q1088" s="117"/>
      <c r="R1088" s="117"/>
      <c r="S1088" s="117"/>
      <c r="T1088" s="117"/>
      <c r="U1088" s="126"/>
      <c r="V1088" s="129"/>
      <c r="W1088" s="130"/>
      <c r="X1088" s="130"/>
      <c r="Y1088" s="116"/>
      <c r="Z1088" s="116"/>
      <c r="AA1088" s="116"/>
      <c r="AB1088" s="116"/>
      <c r="AC1088" s="116"/>
      <c r="AD1088" s="116"/>
      <c r="AE1088" s="116"/>
      <c r="AF1088" s="116"/>
      <c r="AG1088" s="119"/>
      <c r="AH1088" s="116"/>
    </row>
    <row r="1089" spans="1:34" ht="13.2">
      <c r="A1089" s="103"/>
      <c r="B1089" s="125"/>
      <c r="C1089" s="126"/>
      <c r="D1089" s="128"/>
      <c r="E1089" s="126"/>
      <c r="F1089" s="121"/>
      <c r="G1089" s="121"/>
      <c r="H1089" s="121"/>
      <c r="I1089" s="117"/>
      <c r="J1089" s="117"/>
      <c r="K1089" s="117"/>
      <c r="L1089" s="122"/>
      <c r="M1089" s="116"/>
      <c r="N1089" s="115"/>
      <c r="O1089" s="116"/>
      <c r="P1089" s="116"/>
      <c r="Q1089" s="117"/>
      <c r="R1089" s="117"/>
      <c r="S1089" s="117"/>
      <c r="T1089" s="117"/>
      <c r="U1089" s="126"/>
      <c r="V1089" s="145"/>
      <c r="W1089" s="130"/>
      <c r="X1089" s="130"/>
      <c r="Y1089" s="116"/>
      <c r="Z1089" s="116"/>
      <c r="AA1089" s="116"/>
      <c r="AB1089" s="116"/>
      <c r="AC1089" s="116"/>
      <c r="AD1089" s="116"/>
      <c r="AE1089" s="116"/>
      <c r="AF1089" s="116"/>
      <c r="AG1089" s="119"/>
      <c r="AH1089" s="116"/>
    </row>
    <row r="1090" spans="1:34" ht="13.2">
      <c r="A1090" s="103"/>
      <c r="B1090" s="125"/>
      <c r="C1090" s="126"/>
      <c r="D1090" s="128"/>
      <c r="E1090" s="126"/>
      <c r="F1090" s="121"/>
      <c r="G1090" s="121"/>
      <c r="H1090" s="121"/>
      <c r="I1090" s="117"/>
      <c r="J1090" s="117"/>
      <c r="K1090" s="117"/>
      <c r="L1090" s="122"/>
      <c r="M1090" s="116"/>
      <c r="N1090" s="115"/>
      <c r="O1090" s="116"/>
      <c r="P1090" s="116"/>
      <c r="Q1090" s="117"/>
      <c r="R1090" s="117"/>
      <c r="S1090" s="117"/>
      <c r="T1090" s="117"/>
      <c r="U1090" s="126"/>
      <c r="V1090" s="129"/>
      <c r="W1090" s="130"/>
      <c r="X1090" s="130"/>
      <c r="Y1090" s="116"/>
      <c r="Z1090" s="116"/>
      <c r="AA1090" s="116"/>
      <c r="AB1090" s="116"/>
      <c r="AC1090" s="116"/>
      <c r="AD1090" s="116"/>
      <c r="AE1090" s="116"/>
      <c r="AF1090" s="116"/>
      <c r="AG1090" s="119"/>
      <c r="AH1090" s="116"/>
    </row>
    <row r="1091" spans="1:34" ht="13.2">
      <c r="A1091" s="103"/>
      <c r="B1091" s="125"/>
      <c r="C1091" s="126"/>
      <c r="D1091" s="128"/>
      <c r="E1091" s="126"/>
      <c r="F1091" s="121"/>
      <c r="G1091" s="121"/>
      <c r="H1091" s="121"/>
      <c r="I1091" s="117"/>
      <c r="J1091" s="117"/>
      <c r="K1091" s="117"/>
      <c r="L1091" s="122"/>
      <c r="M1091" s="116"/>
      <c r="N1091" s="115"/>
      <c r="O1091" s="116"/>
      <c r="P1091" s="116"/>
      <c r="Q1091" s="117"/>
      <c r="R1091" s="117"/>
      <c r="S1091" s="117"/>
      <c r="T1091" s="117"/>
      <c r="U1091" s="126"/>
      <c r="V1091" s="145"/>
      <c r="W1091" s="130"/>
      <c r="X1091" s="130"/>
      <c r="Y1091" s="116"/>
      <c r="Z1091" s="116"/>
      <c r="AA1091" s="116"/>
      <c r="AB1091" s="116"/>
      <c r="AC1091" s="116"/>
      <c r="AD1091" s="116"/>
      <c r="AE1091" s="116"/>
      <c r="AF1091" s="116"/>
      <c r="AG1091" s="119"/>
      <c r="AH1091" s="116"/>
    </row>
    <row r="1092" spans="1:34" ht="13.2">
      <c r="A1092" s="103"/>
      <c r="B1092" s="125"/>
      <c r="C1092" s="126"/>
      <c r="D1092" s="128"/>
      <c r="E1092" s="126"/>
      <c r="F1092" s="121"/>
      <c r="G1092" s="121"/>
      <c r="H1092" s="121"/>
      <c r="I1092" s="117"/>
      <c r="J1092" s="117"/>
      <c r="K1092" s="117"/>
      <c r="L1092" s="122"/>
      <c r="M1092" s="116"/>
      <c r="N1092" s="115"/>
      <c r="O1092" s="116"/>
      <c r="P1092" s="116"/>
      <c r="Q1092" s="117"/>
      <c r="R1092" s="117"/>
      <c r="S1092" s="117"/>
      <c r="T1092" s="117"/>
      <c r="U1092" s="126"/>
      <c r="V1092" s="145"/>
      <c r="W1092" s="130"/>
      <c r="X1092" s="130"/>
      <c r="Y1092" s="116"/>
      <c r="Z1092" s="116"/>
      <c r="AA1092" s="116"/>
      <c r="AB1092" s="116"/>
      <c r="AC1092" s="116"/>
      <c r="AD1092" s="116"/>
      <c r="AE1092" s="116"/>
      <c r="AF1092" s="116"/>
      <c r="AG1092" s="119"/>
      <c r="AH1092" s="116"/>
    </row>
    <row r="1093" spans="1:34" ht="13.2">
      <c r="A1093" s="103"/>
      <c r="B1093" s="125"/>
      <c r="C1093" s="126"/>
      <c r="D1093" s="128"/>
      <c r="E1093" s="126"/>
      <c r="F1093" s="121"/>
      <c r="G1093" s="121"/>
      <c r="H1093" s="121"/>
      <c r="I1093" s="117"/>
      <c r="J1093" s="117"/>
      <c r="K1093" s="117"/>
      <c r="L1093" s="122"/>
      <c r="M1093" s="116"/>
      <c r="N1093" s="115"/>
      <c r="O1093" s="116"/>
      <c r="P1093" s="116"/>
      <c r="Q1093" s="117"/>
      <c r="R1093" s="117"/>
      <c r="S1093" s="117"/>
      <c r="T1093" s="117"/>
      <c r="U1093" s="126"/>
      <c r="V1093" s="145"/>
      <c r="W1093" s="130"/>
      <c r="X1093" s="130"/>
      <c r="Y1093" s="116"/>
      <c r="Z1093" s="116"/>
      <c r="AA1093" s="116"/>
      <c r="AB1093" s="116"/>
      <c r="AC1093" s="116"/>
      <c r="AD1093" s="116"/>
      <c r="AE1093" s="116"/>
      <c r="AF1093" s="116"/>
      <c r="AG1093" s="119"/>
      <c r="AH1093" s="116"/>
    </row>
    <row r="1094" spans="1:34" ht="13.2">
      <c r="A1094" s="103"/>
      <c r="B1094" s="125"/>
      <c r="C1094" s="126"/>
      <c r="D1094" s="128"/>
      <c r="E1094" s="126"/>
      <c r="F1094" s="121"/>
      <c r="G1094" s="121"/>
      <c r="H1094" s="121"/>
      <c r="I1094" s="117"/>
      <c r="J1094" s="117"/>
      <c r="K1094" s="117"/>
      <c r="L1094" s="122"/>
      <c r="M1094" s="116"/>
      <c r="N1094" s="115"/>
      <c r="O1094" s="116"/>
      <c r="P1094" s="116"/>
      <c r="Q1094" s="117"/>
      <c r="R1094" s="117"/>
      <c r="S1094" s="117"/>
      <c r="T1094" s="117"/>
      <c r="U1094" s="126"/>
      <c r="V1094" s="145"/>
      <c r="W1094" s="130"/>
      <c r="X1094" s="130"/>
      <c r="Y1094" s="116"/>
      <c r="Z1094" s="116"/>
      <c r="AA1094" s="116"/>
      <c r="AB1094" s="116"/>
      <c r="AC1094" s="116"/>
      <c r="AD1094" s="116"/>
      <c r="AE1094" s="116"/>
      <c r="AF1094" s="116"/>
      <c r="AG1094" s="119"/>
      <c r="AH1094" s="116"/>
    </row>
    <row r="1095" spans="1:34" ht="13.2">
      <c r="A1095" s="103"/>
      <c r="B1095" s="125"/>
      <c r="C1095" s="126"/>
      <c r="D1095" s="128"/>
      <c r="E1095" s="126"/>
      <c r="F1095" s="121"/>
      <c r="G1095" s="121"/>
      <c r="H1095" s="121"/>
      <c r="I1095" s="117"/>
      <c r="J1095" s="117"/>
      <c r="K1095" s="117"/>
      <c r="L1095" s="122"/>
      <c r="M1095" s="116"/>
      <c r="N1095" s="115"/>
      <c r="O1095" s="116"/>
      <c r="P1095" s="116"/>
      <c r="Q1095" s="117"/>
      <c r="R1095" s="115"/>
      <c r="S1095" s="115"/>
      <c r="T1095" s="135"/>
      <c r="U1095" s="126"/>
      <c r="V1095" s="110"/>
      <c r="W1095" s="130"/>
      <c r="X1095" s="130"/>
      <c r="Y1095" s="116"/>
      <c r="Z1095" s="116"/>
      <c r="AA1095" s="116"/>
      <c r="AB1095" s="116"/>
      <c r="AC1095" s="116"/>
      <c r="AD1095" s="116"/>
      <c r="AE1095" s="116"/>
      <c r="AF1095" s="116"/>
      <c r="AG1095" s="119"/>
      <c r="AH1095" s="116"/>
    </row>
    <row r="1096" spans="1:34" ht="13.2">
      <c r="A1096" s="103"/>
      <c r="B1096" s="125"/>
      <c r="C1096" s="126"/>
      <c r="D1096" s="128"/>
      <c r="E1096" s="126"/>
      <c r="F1096" s="121"/>
      <c r="G1096" s="121"/>
      <c r="H1096" s="121"/>
      <c r="I1096" s="117"/>
      <c r="J1096" s="117"/>
      <c r="K1096" s="117"/>
      <c r="L1096" s="122"/>
      <c r="M1096" s="116"/>
      <c r="N1096" s="115"/>
      <c r="O1096" s="116"/>
      <c r="P1096" s="116"/>
      <c r="Q1096" s="117"/>
      <c r="R1096" s="117"/>
      <c r="S1096" s="117"/>
      <c r="T1096" s="117"/>
      <c r="U1096" s="126"/>
      <c r="V1096" s="145"/>
      <c r="W1096" s="130"/>
      <c r="X1096" s="130"/>
      <c r="Y1096" s="116"/>
      <c r="Z1096" s="116"/>
      <c r="AA1096" s="116"/>
      <c r="AB1096" s="116"/>
      <c r="AC1096" s="116"/>
      <c r="AD1096" s="116"/>
      <c r="AE1096" s="116"/>
      <c r="AF1096" s="116"/>
      <c r="AG1096" s="119"/>
      <c r="AH1096" s="116"/>
    </row>
    <row r="1097" spans="1:34" ht="13.2">
      <c r="A1097" s="103"/>
      <c r="B1097" s="125"/>
      <c r="C1097" s="126"/>
      <c r="D1097" s="128"/>
      <c r="E1097" s="126"/>
      <c r="F1097" s="121"/>
      <c r="G1097" s="121"/>
      <c r="H1097" s="121"/>
      <c r="I1097" s="117"/>
      <c r="J1097" s="117"/>
      <c r="K1097" s="117"/>
      <c r="L1097" s="122"/>
      <c r="M1097" s="116"/>
      <c r="N1097" s="115"/>
      <c r="O1097" s="116"/>
      <c r="P1097" s="116"/>
      <c r="Q1097" s="117"/>
      <c r="R1097" s="115"/>
      <c r="S1097" s="115"/>
      <c r="T1097" s="135"/>
      <c r="U1097" s="126"/>
      <c r="V1097" s="110"/>
      <c r="W1097" s="130"/>
      <c r="X1097" s="130"/>
      <c r="Y1097" s="116"/>
      <c r="Z1097" s="116"/>
      <c r="AA1097" s="116"/>
      <c r="AB1097" s="116"/>
      <c r="AC1097" s="116"/>
      <c r="AD1097" s="116"/>
      <c r="AE1097" s="116"/>
      <c r="AF1097" s="116"/>
      <c r="AG1097" s="119"/>
      <c r="AH1097" s="116"/>
    </row>
    <row r="1098" spans="1:34" ht="13.2">
      <c r="A1098" s="103"/>
      <c r="B1098" s="125"/>
      <c r="C1098" s="126"/>
      <c r="D1098" s="128"/>
      <c r="E1098" s="126"/>
      <c r="F1098" s="121"/>
      <c r="G1098" s="121"/>
      <c r="H1098" s="121"/>
      <c r="I1098" s="117"/>
      <c r="J1098" s="117"/>
      <c r="K1098" s="117"/>
      <c r="L1098" s="122"/>
      <c r="M1098" s="116"/>
      <c r="N1098" s="115"/>
      <c r="O1098" s="116"/>
      <c r="P1098" s="116"/>
      <c r="Q1098" s="117"/>
      <c r="R1098" s="117"/>
      <c r="S1098" s="117"/>
      <c r="T1098" s="117"/>
      <c r="U1098" s="126"/>
      <c r="V1098" s="145"/>
      <c r="W1098" s="130"/>
      <c r="X1098" s="130"/>
      <c r="Y1098" s="116"/>
      <c r="Z1098" s="116"/>
      <c r="AA1098" s="116"/>
      <c r="AB1098" s="116"/>
      <c r="AC1098" s="116"/>
      <c r="AD1098" s="116"/>
      <c r="AE1098" s="116"/>
      <c r="AF1098" s="116"/>
      <c r="AG1098" s="119"/>
      <c r="AH1098" s="116"/>
    </row>
    <row r="1099" spans="1:34" ht="13.2">
      <c r="A1099" s="103"/>
      <c r="B1099" s="125"/>
      <c r="C1099" s="126"/>
      <c r="D1099" s="128"/>
      <c r="E1099" s="126"/>
      <c r="F1099" s="121"/>
      <c r="G1099" s="121"/>
      <c r="H1099" s="121"/>
      <c r="I1099" s="117"/>
      <c r="J1099" s="117"/>
      <c r="K1099" s="117"/>
      <c r="L1099" s="122"/>
      <c r="M1099" s="116"/>
      <c r="N1099" s="115"/>
      <c r="O1099" s="116"/>
      <c r="P1099" s="116"/>
      <c r="Q1099" s="117"/>
      <c r="R1099" s="117"/>
      <c r="S1099" s="117"/>
      <c r="T1099" s="117"/>
      <c r="U1099" s="126"/>
      <c r="V1099" s="145"/>
      <c r="W1099" s="130"/>
      <c r="X1099" s="130"/>
      <c r="Y1099" s="116"/>
      <c r="Z1099" s="116"/>
      <c r="AA1099" s="116"/>
      <c r="AB1099" s="116"/>
      <c r="AC1099" s="116"/>
      <c r="AD1099" s="116"/>
      <c r="AE1099" s="116"/>
      <c r="AF1099" s="116"/>
      <c r="AG1099" s="119"/>
      <c r="AH1099" s="116"/>
    </row>
    <row r="1100" spans="1:34" ht="13.2">
      <c r="A1100" s="103"/>
      <c r="B1100" s="125"/>
      <c r="C1100" s="126"/>
      <c r="D1100" s="128"/>
      <c r="E1100" s="126"/>
      <c r="F1100" s="121"/>
      <c r="G1100" s="121"/>
      <c r="H1100" s="121"/>
      <c r="I1100" s="117"/>
      <c r="J1100" s="117"/>
      <c r="K1100" s="117"/>
      <c r="L1100" s="122"/>
      <c r="M1100" s="116"/>
      <c r="N1100" s="115"/>
      <c r="O1100" s="116"/>
      <c r="P1100" s="116"/>
      <c r="Q1100" s="117"/>
      <c r="R1100" s="115"/>
      <c r="S1100" s="115"/>
      <c r="T1100" s="135"/>
      <c r="U1100" s="126"/>
      <c r="V1100" s="110"/>
      <c r="W1100" s="130"/>
      <c r="X1100" s="130"/>
      <c r="Y1100" s="116"/>
      <c r="Z1100" s="116"/>
      <c r="AA1100" s="116"/>
      <c r="AB1100" s="116"/>
      <c r="AC1100" s="116"/>
      <c r="AD1100" s="116"/>
      <c r="AE1100" s="116"/>
      <c r="AF1100" s="116"/>
      <c r="AG1100" s="119"/>
      <c r="AH1100" s="116"/>
    </row>
    <row r="1101" spans="1:34" ht="13.2">
      <c r="A1101" s="103"/>
      <c r="B1101" s="125"/>
      <c r="C1101" s="126"/>
      <c r="D1101" s="128"/>
      <c r="E1101" s="126"/>
      <c r="F1101" s="121"/>
      <c r="G1101" s="121"/>
      <c r="H1101" s="121"/>
      <c r="I1101" s="117"/>
      <c r="J1101" s="117"/>
      <c r="K1101" s="117"/>
      <c r="L1101" s="122"/>
      <c r="M1101" s="116"/>
      <c r="N1101" s="115"/>
      <c r="O1101" s="116"/>
      <c r="P1101" s="116"/>
      <c r="Q1101" s="117"/>
      <c r="R1101" s="117"/>
      <c r="S1101" s="117"/>
      <c r="T1101" s="117"/>
      <c r="U1101" s="126"/>
      <c r="V1101" s="145"/>
      <c r="W1101" s="130"/>
      <c r="X1101" s="130"/>
      <c r="Y1101" s="116"/>
      <c r="Z1101" s="116"/>
      <c r="AA1101" s="116"/>
      <c r="AB1101" s="116"/>
      <c r="AC1101" s="116"/>
      <c r="AD1101" s="116"/>
      <c r="AE1101" s="116"/>
      <c r="AF1101" s="116"/>
      <c r="AG1101" s="119"/>
      <c r="AH1101" s="116"/>
    </row>
    <row r="1102" spans="1:34" ht="13.2">
      <c r="A1102" s="103"/>
      <c r="B1102" s="125"/>
      <c r="C1102" s="126"/>
      <c r="D1102" s="128"/>
      <c r="E1102" s="126"/>
      <c r="F1102" s="121"/>
      <c r="G1102" s="121"/>
      <c r="H1102" s="121"/>
      <c r="I1102" s="117"/>
      <c r="J1102" s="117"/>
      <c r="K1102" s="117"/>
      <c r="L1102" s="122"/>
      <c r="M1102" s="116"/>
      <c r="N1102" s="115"/>
      <c r="O1102" s="116"/>
      <c r="P1102" s="116"/>
      <c r="Q1102" s="117"/>
      <c r="R1102" s="115"/>
      <c r="S1102" s="115"/>
      <c r="T1102" s="135"/>
      <c r="U1102" s="126"/>
      <c r="V1102" s="137"/>
      <c r="W1102" s="130"/>
      <c r="X1102" s="130"/>
      <c r="Y1102" s="116"/>
      <c r="Z1102" s="116"/>
      <c r="AA1102" s="116"/>
      <c r="AB1102" s="116"/>
      <c r="AC1102" s="116"/>
      <c r="AD1102" s="116"/>
      <c r="AE1102" s="116"/>
      <c r="AF1102" s="116"/>
      <c r="AG1102" s="119"/>
      <c r="AH1102" s="116"/>
    </row>
    <row r="1103" spans="1:34" ht="13.2">
      <c r="A1103" s="103"/>
      <c r="B1103" s="125"/>
      <c r="C1103" s="126"/>
      <c r="D1103" s="128"/>
      <c r="E1103" s="126"/>
      <c r="F1103" s="121"/>
      <c r="G1103" s="121"/>
      <c r="H1103" s="121"/>
      <c r="I1103" s="117"/>
      <c r="J1103" s="117"/>
      <c r="K1103" s="117"/>
      <c r="L1103" s="122"/>
      <c r="M1103" s="116"/>
      <c r="N1103" s="115"/>
      <c r="O1103" s="116"/>
      <c r="P1103" s="116"/>
      <c r="Q1103" s="117"/>
      <c r="R1103" s="117"/>
      <c r="S1103" s="117"/>
      <c r="T1103" s="117"/>
      <c r="U1103" s="126"/>
      <c r="V1103" s="129"/>
      <c r="W1103" s="130"/>
      <c r="X1103" s="130"/>
      <c r="Y1103" s="116"/>
      <c r="Z1103" s="116"/>
      <c r="AA1103" s="116"/>
      <c r="AB1103" s="116"/>
      <c r="AC1103" s="116"/>
      <c r="AD1103" s="116"/>
      <c r="AE1103" s="116"/>
      <c r="AF1103" s="116"/>
      <c r="AG1103" s="119"/>
      <c r="AH1103" s="116"/>
    </row>
    <row r="1104" spans="1:34" ht="13.2">
      <c r="A1104" s="103"/>
      <c r="B1104" s="125"/>
      <c r="C1104" s="126"/>
      <c r="D1104" s="128"/>
      <c r="E1104" s="126"/>
      <c r="F1104" s="121"/>
      <c r="G1104" s="121"/>
      <c r="H1104" s="121"/>
      <c r="I1104" s="117"/>
      <c r="J1104" s="117"/>
      <c r="K1104" s="117"/>
      <c r="L1104" s="122"/>
      <c r="M1104" s="116"/>
      <c r="N1104" s="115"/>
      <c r="O1104" s="116"/>
      <c r="P1104" s="116"/>
      <c r="Q1104" s="117"/>
      <c r="R1104" s="117"/>
      <c r="S1104" s="117"/>
      <c r="T1104" s="117"/>
      <c r="U1104" s="126"/>
      <c r="V1104" s="129"/>
      <c r="W1104" s="130"/>
      <c r="X1104" s="130"/>
      <c r="Y1104" s="116"/>
      <c r="Z1104" s="116"/>
      <c r="AA1104" s="116"/>
      <c r="AB1104" s="116"/>
      <c r="AC1104" s="116"/>
      <c r="AD1104" s="116"/>
      <c r="AE1104" s="116"/>
      <c r="AF1104" s="116"/>
      <c r="AG1104" s="119"/>
      <c r="AH1104" s="116"/>
    </row>
    <row r="1105" spans="1:34" ht="13.2">
      <c r="A1105" s="103"/>
      <c r="B1105" s="125"/>
      <c r="C1105" s="126"/>
      <c r="D1105" s="128"/>
      <c r="E1105" s="126"/>
      <c r="F1105" s="121"/>
      <c r="G1105" s="121"/>
      <c r="H1105" s="121"/>
      <c r="I1105" s="117"/>
      <c r="J1105" s="117"/>
      <c r="K1105" s="117"/>
      <c r="L1105" s="122"/>
      <c r="M1105" s="116"/>
      <c r="N1105" s="115"/>
      <c r="O1105" s="116"/>
      <c r="P1105" s="116"/>
      <c r="Q1105" s="117"/>
      <c r="R1105" s="117"/>
      <c r="S1105" s="117"/>
      <c r="T1105" s="117"/>
      <c r="U1105" s="126"/>
      <c r="V1105" s="129"/>
      <c r="W1105" s="130"/>
      <c r="X1105" s="130"/>
      <c r="Y1105" s="116"/>
      <c r="Z1105" s="116"/>
      <c r="AA1105" s="116"/>
      <c r="AB1105" s="116"/>
      <c r="AC1105" s="116"/>
      <c r="AD1105" s="116"/>
      <c r="AE1105" s="116"/>
      <c r="AF1105" s="116"/>
      <c r="AG1105" s="119"/>
      <c r="AH1105" s="116"/>
    </row>
    <row r="1106" spans="1:34" ht="13.2">
      <c r="A1106" s="103"/>
      <c r="B1106" s="125"/>
      <c r="C1106" s="126"/>
      <c r="D1106" s="128"/>
      <c r="E1106" s="126"/>
      <c r="F1106" s="121"/>
      <c r="G1106" s="121"/>
      <c r="H1106" s="121"/>
      <c r="I1106" s="117"/>
      <c r="J1106" s="117"/>
      <c r="K1106" s="117"/>
      <c r="L1106" s="122"/>
      <c r="M1106" s="116"/>
      <c r="N1106" s="115"/>
      <c r="O1106" s="116"/>
      <c r="P1106" s="116"/>
      <c r="Q1106" s="117"/>
      <c r="R1106" s="117"/>
      <c r="S1106" s="117"/>
      <c r="T1106" s="117"/>
      <c r="U1106" s="126"/>
      <c r="V1106" s="145"/>
      <c r="W1106" s="130"/>
      <c r="X1106" s="130"/>
      <c r="Y1106" s="116"/>
      <c r="Z1106" s="116"/>
      <c r="AA1106" s="116"/>
      <c r="AB1106" s="116"/>
      <c r="AC1106" s="116"/>
      <c r="AD1106" s="116"/>
      <c r="AE1106" s="116"/>
      <c r="AF1106" s="116"/>
      <c r="AG1106" s="119"/>
      <c r="AH1106" s="116"/>
    </row>
    <row r="1107" spans="1:34" ht="13.2">
      <c r="A1107" s="103"/>
      <c r="B1107" s="125"/>
      <c r="C1107" s="126"/>
      <c r="D1107" s="128"/>
      <c r="E1107" s="126"/>
      <c r="F1107" s="121"/>
      <c r="G1107" s="121"/>
      <c r="H1107" s="121"/>
      <c r="I1107" s="117"/>
      <c r="J1107" s="117"/>
      <c r="K1107" s="117"/>
      <c r="L1107" s="122"/>
      <c r="M1107" s="116"/>
      <c r="N1107" s="115"/>
      <c r="O1107" s="116"/>
      <c r="P1107" s="116"/>
      <c r="Q1107" s="117"/>
      <c r="R1107" s="117"/>
      <c r="S1107" s="117"/>
      <c r="T1107" s="117"/>
      <c r="U1107" s="126"/>
      <c r="V1107" s="145"/>
      <c r="W1107" s="130"/>
      <c r="X1107" s="130"/>
      <c r="Y1107" s="116"/>
      <c r="Z1107" s="116"/>
      <c r="AA1107" s="116"/>
      <c r="AB1107" s="116"/>
      <c r="AC1107" s="116"/>
      <c r="AD1107" s="116"/>
      <c r="AE1107" s="116"/>
      <c r="AF1107" s="116"/>
      <c r="AG1107" s="119"/>
      <c r="AH1107" s="116"/>
    </row>
    <row r="1108" spans="1:34" ht="13.2">
      <c r="A1108" s="103"/>
      <c r="B1108" s="125"/>
      <c r="C1108" s="126"/>
      <c r="D1108" s="128"/>
      <c r="E1108" s="126"/>
      <c r="F1108" s="121"/>
      <c r="G1108" s="121"/>
      <c r="H1108" s="121"/>
      <c r="I1108" s="117"/>
      <c r="J1108" s="117"/>
      <c r="K1108" s="117"/>
      <c r="L1108" s="122"/>
      <c r="M1108" s="116"/>
      <c r="N1108" s="115"/>
      <c r="O1108" s="116"/>
      <c r="P1108" s="116"/>
      <c r="Q1108" s="117"/>
      <c r="R1108" s="117"/>
      <c r="S1108" s="117"/>
      <c r="T1108" s="117"/>
      <c r="U1108" s="126"/>
      <c r="V1108" s="145"/>
      <c r="W1108" s="130"/>
      <c r="X1108" s="130"/>
      <c r="Y1108" s="116"/>
      <c r="Z1108" s="116"/>
      <c r="AA1108" s="116"/>
      <c r="AB1108" s="116"/>
      <c r="AC1108" s="116"/>
      <c r="AD1108" s="116"/>
      <c r="AE1108" s="116"/>
      <c r="AF1108" s="116"/>
      <c r="AG1108" s="119"/>
      <c r="AH1108" s="116"/>
    </row>
    <row r="1109" spans="1:34" ht="13.2">
      <c r="A1109" s="103"/>
      <c r="B1109" s="125"/>
      <c r="C1109" s="126"/>
      <c r="D1109" s="128"/>
      <c r="E1109" s="126"/>
      <c r="F1109" s="121"/>
      <c r="G1109" s="121"/>
      <c r="H1109" s="121"/>
      <c r="I1109" s="117"/>
      <c r="J1109" s="117"/>
      <c r="K1109" s="117"/>
      <c r="L1109" s="122"/>
      <c r="M1109" s="116"/>
      <c r="N1109" s="115"/>
      <c r="O1109" s="116"/>
      <c r="P1109" s="116"/>
      <c r="Q1109" s="117"/>
      <c r="R1109" s="117"/>
      <c r="S1109" s="117"/>
      <c r="T1109" s="117"/>
      <c r="U1109" s="126"/>
      <c r="V1109" s="145"/>
      <c r="W1109" s="130"/>
      <c r="X1109" s="130"/>
      <c r="Y1109" s="116"/>
      <c r="Z1109" s="116"/>
      <c r="AA1109" s="116"/>
      <c r="AB1109" s="116"/>
      <c r="AC1109" s="116"/>
      <c r="AD1109" s="116"/>
      <c r="AE1109" s="116"/>
      <c r="AF1109" s="116"/>
      <c r="AG1109" s="119"/>
      <c r="AH1109" s="116"/>
    </row>
    <row r="1110" spans="1:34" ht="13.2">
      <c r="A1110" s="103"/>
      <c r="B1110" s="125"/>
      <c r="C1110" s="126"/>
      <c r="D1110" s="128"/>
      <c r="E1110" s="126"/>
      <c r="F1110" s="121"/>
      <c r="G1110" s="121"/>
      <c r="H1110" s="121"/>
      <c r="I1110" s="117"/>
      <c r="J1110" s="117"/>
      <c r="K1110" s="117"/>
      <c r="L1110" s="122"/>
      <c r="M1110" s="116"/>
      <c r="N1110" s="115"/>
      <c r="O1110" s="116"/>
      <c r="P1110" s="116"/>
      <c r="Q1110" s="117"/>
      <c r="R1110" s="117"/>
      <c r="S1110" s="117"/>
      <c r="T1110" s="117"/>
      <c r="U1110" s="126"/>
      <c r="V1110" s="145"/>
      <c r="W1110" s="130"/>
      <c r="X1110" s="130"/>
      <c r="Y1110" s="116"/>
      <c r="Z1110" s="116"/>
      <c r="AA1110" s="116"/>
      <c r="AB1110" s="116"/>
      <c r="AC1110" s="116"/>
      <c r="AD1110" s="116"/>
      <c r="AE1110" s="116"/>
      <c r="AF1110" s="116"/>
      <c r="AG1110" s="119"/>
      <c r="AH1110" s="116"/>
    </row>
    <row r="1111" spans="1:34" ht="13.2">
      <c r="A1111" s="103"/>
      <c r="B1111" s="125"/>
      <c r="C1111" s="126"/>
      <c r="D1111" s="128"/>
      <c r="E1111" s="126"/>
      <c r="F1111" s="121"/>
      <c r="G1111" s="121"/>
      <c r="H1111" s="121"/>
      <c r="I1111" s="117"/>
      <c r="J1111" s="117"/>
      <c r="K1111" s="117"/>
      <c r="L1111" s="122"/>
      <c r="M1111" s="116"/>
      <c r="N1111" s="115"/>
      <c r="O1111" s="116"/>
      <c r="P1111" s="116"/>
      <c r="Q1111" s="117"/>
      <c r="R1111" s="117"/>
      <c r="S1111" s="117"/>
      <c r="T1111" s="117"/>
      <c r="U1111" s="126"/>
      <c r="V1111" s="129"/>
      <c r="W1111" s="130"/>
      <c r="X1111" s="130"/>
      <c r="Y1111" s="116"/>
      <c r="Z1111" s="116"/>
      <c r="AA1111" s="116"/>
      <c r="AB1111" s="116"/>
      <c r="AC1111" s="116"/>
      <c r="AD1111" s="116"/>
      <c r="AE1111" s="116"/>
      <c r="AF1111" s="116"/>
      <c r="AG1111" s="119"/>
      <c r="AH1111" s="116"/>
    </row>
    <row r="1112" spans="1:34" ht="13.2">
      <c r="A1112" s="103"/>
      <c r="B1112" s="125"/>
      <c r="C1112" s="126"/>
      <c r="D1112" s="128"/>
      <c r="E1112" s="126"/>
      <c r="F1112" s="121"/>
      <c r="G1112" s="121"/>
      <c r="H1112" s="121"/>
      <c r="I1112" s="117"/>
      <c r="J1112" s="117"/>
      <c r="K1112" s="117"/>
      <c r="L1112" s="122"/>
      <c r="M1112" s="116"/>
      <c r="N1112" s="115"/>
      <c r="O1112" s="116"/>
      <c r="P1112" s="116"/>
      <c r="Q1112" s="117"/>
      <c r="R1112" s="117"/>
      <c r="S1112" s="117"/>
      <c r="T1112" s="117"/>
      <c r="U1112" s="126"/>
      <c r="V1112" s="145"/>
      <c r="W1112" s="130"/>
      <c r="X1112" s="130"/>
      <c r="Y1112" s="116"/>
      <c r="Z1112" s="116"/>
      <c r="AA1112" s="116"/>
      <c r="AB1112" s="116"/>
      <c r="AC1112" s="116"/>
      <c r="AD1112" s="116"/>
      <c r="AE1112" s="116"/>
      <c r="AF1112" s="116"/>
      <c r="AG1112" s="119"/>
      <c r="AH1112" s="116"/>
    </row>
    <row r="1113" spans="1:34" ht="13.2">
      <c r="A1113" s="103"/>
      <c r="B1113" s="125"/>
      <c r="C1113" s="126"/>
      <c r="D1113" s="128"/>
      <c r="E1113" s="126"/>
      <c r="F1113" s="121"/>
      <c r="G1113" s="121"/>
      <c r="H1113" s="121"/>
      <c r="I1113" s="117"/>
      <c r="J1113" s="117"/>
      <c r="K1113" s="117"/>
      <c r="L1113" s="122"/>
      <c r="M1113" s="116"/>
      <c r="N1113" s="115"/>
      <c r="O1113" s="116"/>
      <c r="P1113" s="116"/>
      <c r="Q1113" s="117"/>
      <c r="R1113" s="117"/>
      <c r="S1113" s="117"/>
      <c r="T1113" s="117"/>
      <c r="U1113" s="126"/>
      <c r="V1113" s="145"/>
      <c r="W1113" s="130"/>
      <c r="X1113" s="130"/>
      <c r="Y1113" s="116"/>
      <c r="Z1113" s="116"/>
      <c r="AA1113" s="116"/>
      <c r="AB1113" s="116"/>
      <c r="AC1113" s="116"/>
      <c r="AD1113" s="116"/>
      <c r="AE1113" s="116"/>
      <c r="AF1113" s="116"/>
      <c r="AG1113" s="119"/>
      <c r="AH1113" s="116"/>
    </row>
    <row r="1114" spans="1:34" ht="13.2">
      <c r="A1114" s="103"/>
      <c r="B1114" s="125"/>
      <c r="C1114" s="126"/>
      <c r="D1114" s="128"/>
      <c r="E1114" s="126"/>
      <c r="F1114" s="121"/>
      <c r="G1114" s="121"/>
      <c r="H1114" s="121"/>
      <c r="I1114" s="117"/>
      <c r="J1114" s="117"/>
      <c r="K1114" s="117"/>
      <c r="L1114" s="122"/>
      <c r="M1114" s="116"/>
      <c r="N1114" s="115"/>
      <c r="O1114" s="116"/>
      <c r="P1114" s="116"/>
      <c r="Q1114" s="117"/>
      <c r="R1114" s="117"/>
      <c r="S1114" s="117"/>
      <c r="T1114" s="117"/>
      <c r="U1114" s="126"/>
      <c r="V1114" s="145"/>
      <c r="W1114" s="130"/>
      <c r="X1114" s="130"/>
      <c r="Y1114" s="116"/>
      <c r="Z1114" s="116"/>
      <c r="AA1114" s="116"/>
      <c r="AB1114" s="116"/>
      <c r="AC1114" s="116"/>
      <c r="AD1114" s="116"/>
      <c r="AE1114" s="116"/>
      <c r="AF1114" s="116"/>
      <c r="AG1114" s="119"/>
      <c r="AH1114" s="116"/>
    </row>
    <row r="1115" spans="1:34" ht="13.2">
      <c r="A1115" s="103"/>
      <c r="B1115" s="125"/>
      <c r="C1115" s="126"/>
      <c r="D1115" s="128"/>
      <c r="E1115" s="126"/>
      <c r="F1115" s="121"/>
      <c r="G1115" s="121"/>
      <c r="H1115" s="121"/>
      <c r="I1115" s="117"/>
      <c r="J1115" s="117"/>
      <c r="K1115" s="117"/>
      <c r="L1115" s="122"/>
      <c r="M1115" s="116"/>
      <c r="N1115" s="115"/>
      <c r="O1115" s="116"/>
      <c r="P1115" s="116"/>
      <c r="Q1115" s="117"/>
      <c r="R1115" s="117"/>
      <c r="S1115" s="117"/>
      <c r="T1115" s="117"/>
      <c r="U1115" s="126"/>
      <c r="V1115" s="145"/>
      <c r="W1115" s="130"/>
      <c r="X1115" s="130"/>
      <c r="Y1115" s="116"/>
      <c r="Z1115" s="116"/>
      <c r="AA1115" s="116"/>
      <c r="AB1115" s="116"/>
      <c r="AC1115" s="116"/>
      <c r="AD1115" s="116"/>
      <c r="AE1115" s="116"/>
      <c r="AF1115" s="116"/>
      <c r="AG1115" s="119"/>
      <c r="AH1115" s="116"/>
    </row>
    <row r="1116" spans="1:34" ht="13.2">
      <c r="A1116" s="103"/>
      <c r="B1116" s="125"/>
      <c r="C1116" s="126"/>
      <c r="D1116" s="128"/>
      <c r="E1116" s="126"/>
      <c r="F1116" s="121"/>
      <c r="G1116" s="121"/>
      <c r="H1116" s="121"/>
      <c r="I1116" s="117"/>
      <c r="J1116" s="117"/>
      <c r="K1116" s="117"/>
      <c r="L1116" s="122"/>
      <c r="M1116" s="116"/>
      <c r="N1116" s="115"/>
      <c r="O1116" s="116"/>
      <c r="P1116" s="116"/>
      <c r="Q1116" s="117"/>
      <c r="R1116" s="117"/>
      <c r="S1116" s="117"/>
      <c r="T1116" s="117"/>
      <c r="U1116" s="126"/>
      <c r="V1116" s="145"/>
      <c r="W1116" s="130"/>
      <c r="X1116" s="130"/>
      <c r="Y1116" s="116"/>
      <c r="Z1116" s="116"/>
      <c r="AA1116" s="116"/>
      <c r="AB1116" s="116"/>
      <c r="AC1116" s="116"/>
      <c r="AD1116" s="116"/>
      <c r="AE1116" s="116"/>
      <c r="AF1116" s="116"/>
      <c r="AG1116" s="119"/>
      <c r="AH1116" s="116"/>
    </row>
    <row r="1117" spans="1:34" ht="13.2">
      <c r="A1117" s="103"/>
      <c r="B1117" s="125"/>
      <c r="C1117" s="126"/>
      <c r="D1117" s="128"/>
      <c r="E1117" s="126"/>
      <c r="F1117" s="121"/>
      <c r="G1117" s="121"/>
      <c r="H1117" s="121"/>
      <c r="I1117" s="117"/>
      <c r="J1117" s="117"/>
      <c r="K1117" s="117"/>
      <c r="L1117" s="122"/>
      <c r="M1117" s="116"/>
      <c r="N1117" s="115"/>
      <c r="O1117" s="116"/>
      <c r="P1117" s="116"/>
      <c r="Q1117" s="117"/>
      <c r="R1117" s="117"/>
      <c r="S1117" s="117"/>
      <c r="T1117" s="117"/>
      <c r="U1117" s="126"/>
      <c r="V1117" s="145"/>
      <c r="W1117" s="130"/>
      <c r="X1117" s="130"/>
      <c r="Y1117" s="116"/>
      <c r="Z1117" s="116"/>
      <c r="AA1117" s="116"/>
      <c r="AB1117" s="116"/>
      <c r="AC1117" s="116"/>
      <c r="AD1117" s="116"/>
      <c r="AE1117" s="116"/>
      <c r="AF1117" s="116"/>
      <c r="AG1117" s="119"/>
      <c r="AH1117" s="116"/>
    </row>
    <row r="1118" spans="1:34" ht="13.2">
      <c r="A1118" s="103"/>
      <c r="B1118" s="125"/>
      <c r="C1118" s="126"/>
      <c r="D1118" s="128"/>
      <c r="E1118" s="126"/>
      <c r="F1118" s="121"/>
      <c r="G1118" s="121"/>
      <c r="H1118" s="121"/>
      <c r="I1118" s="117"/>
      <c r="J1118" s="117"/>
      <c r="K1118" s="117"/>
      <c r="L1118" s="122"/>
      <c r="M1118" s="116"/>
      <c r="N1118" s="115"/>
      <c r="O1118" s="116"/>
      <c r="P1118" s="116"/>
      <c r="Q1118" s="117"/>
      <c r="R1118" s="117"/>
      <c r="S1118" s="117"/>
      <c r="T1118" s="117"/>
      <c r="U1118" s="126"/>
      <c r="V1118" s="145"/>
      <c r="W1118" s="130"/>
      <c r="X1118" s="130"/>
      <c r="Y1118" s="116"/>
      <c r="Z1118" s="116"/>
      <c r="AA1118" s="116"/>
      <c r="AB1118" s="116"/>
      <c r="AC1118" s="116"/>
      <c r="AD1118" s="116"/>
      <c r="AE1118" s="116"/>
      <c r="AF1118" s="116"/>
      <c r="AG1118" s="119"/>
      <c r="AH1118" s="116"/>
    </row>
    <row r="1119" spans="1:34" ht="13.2">
      <c r="A1119" s="103"/>
      <c r="B1119" s="125"/>
      <c r="C1119" s="126"/>
      <c r="D1119" s="128"/>
      <c r="E1119" s="126"/>
      <c r="F1119" s="121"/>
      <c r="G1119" s="121"/>
      <c r="H1119" s="121"/>
      <c r="I1119" s="117"/>
      <c r="J1119" s="117"/>
      <c r="K1119" s="117"/>
      <c r="L1119" s="122"/>
      <c r="M1119" s="116"/>
      <c r="N1119" s="115"/>
      <c r="O1119" s="116"/>
      <c r="P1119" s="116"/>
      <c r="Q1119" s="117"/>
      <c r="R1119" s="117"/>
      <c r="S1119" s="117"/>
      <c r="T1119" s="117"/>
      <c r="U1119" s="126"/>
      <c r="V1119" s="129"/>
      <c r="W1119" s="130"/>
      <c r="X1119" s="130"/>
      <c r="Y1119" s="116"/>
      <c r="Z1119" s="116"/>
      <c r="AA1119" s="116"/>
      <c r="AB1119" s="116"/>
      <c r="AC1119" s="116"/>
      <c r="AD1119" s="116"/>
      <c r="AE1119" s="116"/>
      <c r="AF1119" s="116"/>
      <c r="AG1119" s="119"/>
      <c r="AH1119" s="116"/>
    </row>
    <row r="1120" spans="1:34" ht="13.2">
      <c r="A1120" s="103"/>
      <c r="B1120" s="125"/>
      <c r="C1120" s="126"/>
      <c r="D1120" s="128"/>
      <c r="E1120" s="126"/>
      <c r="F1120" s="121"/>
      <c r="G1120" s="121"/>
      <c r="H1120" s="121"/>
      <c r="I1120" s="117"/>
      <c r="J1120" s="117"/>
      <c r="K1120" s="117"/>
      <c r="L1120" s="122"/>
      <c r="M1120" s="116"/>
      <c r="N1120" s="115"/>
      <c r="O1120" s="116"/>
      <c r="P1120" s="116"/>
      <c r="Q1120" s="117"/>
      <c r="R1120" s="117"/>
      <c r="S1120" s="117"/>
      <c r="T1120" s="117"/>
      <c r="U1120" s="126"/>
      <c r="V1120" s="145"/>
      <c r="W1120" s="130"/>
      <c r="X1120" s="130"/>
      <c r="Y1120" s="116"/>
      <c r="Z1120" s="116"/>
      <c r="AA1120" s="116"/>
      <c r="AB1120" s="116"/>
      <c r="AC1120" s="116"/>
      <c r="AD1120" s="116"/>
      <c r="AE1120" s="116"/>
      <c r="AF1120" s="116"/>
      <c r="AG1120" s="119"/>
      <c r="AH1120" s="116"/>
    </row>
    <row r="1121" spans="1:34" ht="13.2">
      <c r="A1121" s="103"/>
      <c r="B1121" s="125"/>
      <c r="C1121" s="126"/>
      <c r="D1121" s="128"/>
      <c r="E1121" s="126"/>
      <c r="F1121" s="121"/>
      <c r="G1121" s="121"/>
      <c r="H1121" s="121"/>
      <c r="I1121" s="117"/>
      <c r="J1121" s="117"/>
      <c r="K1121" s="117"/>
      <c r="L1121" s="122"/>
      <c r="M1121" s="116"/>
      <c r="N1121" s="115"/>
      <c r="O1121" s="116"/>
      <c r="P1121" s="116"/>
      <c r="Q1121" s="117"/>
      <c r="R1121" s="117"/>
      <c r="S1121" s="117"/>
      <c r="T1121" s="117"/>
      <c r="U1121" s="126"/>
      <c r="V1121" s="145"/>
      <c r="W1121" s="130"/>
      <c r="X1121" s="130"/>
      <c r="Y1121" s="116"/>
      <c r="Z1121" s="116"/>
      <c r="AA1121" s="116"/>
      <c r="AB1121" s="116"/>
      <c r="AC1121" s="116"/>
      <c r="AD1121" s="116"/>
      <c r="AE1121" s="116"/>
      <c r="AF1121" s="116"/>
      <c r="AG1121" s="119"/>
      <c r="AH1121" s="116"/>
    </row>
    <row r="1122" spans="1:34" ht="13.2">
      <c r="A1122" s="103"/>
      <c r="B1122" s="125"/>
      <c r="C1122" s="126"/>
      <c r="D1122" s="128"/>
      <c r="E1122" s="126"/>
      <c r="F1122" s="121"/>
      <c r="G1122" s="121"/>
      <c r="H1122" s="121"/>
      <c r="I1122" s="117"/>
      <c r="J1122" s="117"/>
      <c r="K1122" s="117"/>
      <c r="L1122" s="122"/>
      <c r="M1122" s="116"/>
      <c r="N1122" s="115"/>
      <c r="O1122" s="116"/>
      <c r="P1122" s="116"/>
      <c r="Q1122" s="117"/>
      <c r="R1122" s="117"/>
      <c r="S1122" s="117"/>
      <c r="T1122" s="117"/>
      <c r="U1122" s="126"/>
      <c r="V1122" s="129"/>
      <c r="W1122" s="130"/>
      <c r="X1122" s="130"/>
      <c r="Y1122" s="116"/>
      <c r="Z1122" s="116"/>
      <c r="AA1122" s="116"/>
      <c r="AB1122" s="116"/>
      <c r="AC1122" s="116"/>
      <c r="AD1122" s="116"/>
      <c r="AE1122" s="116"/>
      <c r="AF1122" s="116"/>
      <c r="AG1122" s="119"/>
      <c r="AH1122" s="116"/>
    </row>
    <row r="1123" spans="1:34" ht="13.2">
      <c r="A1123" s="103"/>
      <c r="B1123" s="125"/>
      <c r="C1123" s="126"/>
      <c r="D1123" s="128"/>
      <c r="E1123" s="126"/>
      <c r="F1123" s="121"/>
      <c r="G1123" s="121"/>
      <c r="H1123" s="121"/>
      <c r="I1123" s="117"/>
      <c r="J1123" s="117"/>
      <c r="K1123" s="117"/>
      <c r="L1123" s="122"/>
      <c r="M1123" s="116"/>
      <c r="N1123" s="115"/>
      <c r="O1123" s="116"/>
      <c r="P1123" s="116"/>
      <c r="Q1123" s="117"/>
      <c r="R1123" s="117"/>
      <c r="S1123" s="117"/>
      <c r="T1123" s="117"/>
      <c r="U1123" s="126"/>
      <c r="V1123" s="129"/>
      <c r="W1123" s="130"/>
      <c r="X1123" s="130"/>
      <c r="Y1123" s="116"/>
      <c r="Z1123" s="116"/>
      <c r="AA1123" s="116"/>
      <c r="AB1123" s="116"/>
      <c r="AC1123" s="116"/>
      <c r="AD1123" s="116"/>
      <c r="AE1123" s="116"/>
      <c r="AF1123" s="116"/>
      <c r="AG1123" s="119"/>
      <c r="AH1123" s="116"/>
    </row>
    <row r="1124" spans="1:34" ht="13.2">
      <c r="A1124" s="103"/>
      <c r="B1124" s="125"/>
      <c r="C1124" s="126"/>
      <c r="D1124" s="128"/>
      <c r="E1124" s="126"/>
      <c r="F1124" s="121"/>
      <c r="G1124" s="121"/>
      <c r="H1124" s="121"/>
      <c r="I1124" s="117"/>
      <c r="J1124" s="117"/>
      <c r="K1124" s="117"/>
      <c r="L1124" s="122"/>
      <c r="M1124" s="116"/>
      <c r="N1124" s="115"/>
      <c r="O1124" s="116"/>
      <c r="P1124" s="116"/>
      <c r="Q1124" s="117"/>
      <c r="R1124" s="117"/>
      <c r="S1124" s="117"/>
      <c r="T1124" s="117"/>
      <c r="U1124" s="126"/>
      <c r="V1124" s="145"/>
      <c r="W1124" s="130"/>
      <c r="X1124" s="130"/>
      <c r="Y1124" s="116"/>
      <c r="Z1124" s="116"/>
      <c r="AA1124" s="116"/>
      <c r="AB1124" s="116"/>
      <c r="AC1124" s="116"/>
      <c r="AD1124" s="116"/>
      <c r="AE1124" s="116"/>
      <c r="AF1124" s="116"/>
      <c r="AG1124" s="119"/>
      <c r="AH1124" s="116"/>
    </row>
    <row r="1125" spans="1:34" ht="13.2">
      <c r="A1125" s="103"/>
      <c r="B1125" s="125"/>
      <c r="C1125" s="126"/>
      <c r="D1125" s="128"/>
      <c r="E1125" s="126"/>
      <c r="F1125" s="121"/>
      <c r="G1125" s="121"/>
      <c r="H1125" s="121"/>
      <c r="I1125" s="117"/>
      <c r="J1125" s="117"/>
      <c r="K1125" s="117"/>
      <c r="L1125" s="122"/>
      <c r="M1125" s="116"/>
      <c r="N1125" s="115"/>
      <c r="O1125" s="116"/>
      <c r="P1125" s="116"/>
      <c r="Q1125" s="117"/>
      <c r="R1125" s="117"/>
      <c r="S1125" s="117"/>
      <c r="T1125" s="117"/>
      <c r="U1125" s="126"/>
      <c r="V1125" s="129"/>
      <c r="W1125" s="130"/>
      <c r="X1125" s="130"/>
      <c r="Y1125" s="116"/>
      <c r="Z1125" s="116"/>
      <c r="AA1125" s="116"/>
      <c r="AB1125" s="116"/>
      <c r="AC1125" s="116"/>
      <c r="AD1125" s="116"/>
      <c r="AE1125" s="116"/>
      <c r="AF1125" s="116"/>
      <c r="AG1125" s="119"/>
      <c r="AH1125" s="116"/>
    </row>
    <row r="1126" spans="1:34" ht="13.2">
      <c r="A1126" s="103"/>
      <c r="B1126" s="125"/>
      <c r="C1126" s="126"/>
      <c r="D1126" s="128"/>
      <c r="E1126" s="126"/>
      <c r="F1126" s="121"/>
      <c r="G1126" s="121"/>
      <c r="H1126" s="121"/>
      <c r="I1126" s="117"/>
      <c r="J1126" s="117"/>
      <c r="K1126" s="117"/>
      <c r="L1126" s="122"/>
      <c r="M1126" s="116"/>
      <c r="N1126" s="115"/>
      <c r="O1126" s="116"/>
      <c r="P1126" s="116"/>
      <c r="Q1126" s="117"/>
      <c r="R1126" s="117"/>
      <c r="S1126" s="117"/>
      <c r="T1126" s="117"/>
      <c r="U1126" s="126"/>
      <c r="V1126" s="129"/>
      <c r="W1126" s="130"/>
      <c r="X1126" s="130"/>
      <c r="Y1126" s="116"/>
      <c r="Z1126" s="116"/>
      <c r="AA1126" s="116"/>
      <c r="AB1126" s="116"/>
      <c r="AC1126" s="116"/>
      <c r="AD1126" s="116"/>
      <c r="AE1126" s="116"/>
      <c r="AF1126" s="116"/>
      <c r="AG1126" s="119"/>
      <c r="AH1126" s="116"/>
    </row>
    <row r="1127" spans="1:34" ht="13.2">
      <c r="A1127" s="103"/>
      <c r="B1127" s="125"/>
      <c r="C1127" s="126"/>
      <c r="D1127" s="128"/>
      <c r="E1127" s="126"/>
      <c r="F1127" s="121"/>
      <c r="G1127" s="121"/>
      <c r="H1127" s="121"/>
      <c r="I1127" s="117"/>
      <c r="J1127" s="117"/>
      <c r="K1127" s="117"/>
      <c r="L1127" s="122"/>
      <c r="M1127" s="116"/>
      <c r="N1127" s="115"/>
      <c r="O1127" s="116"/>
      <c r="P1127" s="116"/>
      <c r="Q1127" s="117"/>
      <c r="R1127" s="117"/>
      <c r="S1127" s="117"/>
      <c r="T1127" s="117"/>
      <c r="U1127" s="126"/>
      <c r="V1127" s="129"/>
      <c r="W1127" s="130"/>
      <c r="X1127" s="130"/>
      <c r="Y1127" s="116"/>
      <c r="Z1127" s="116"/>
      <c r="AA1127" s="116"/>
      <c r="AB1127" s="116"/>
      <c r="AC1127" s="116"/>
      <c r="AD1127" s="116"/>
      <c r="AE1127" s="116"/>
      <c r="AF1127" s="116"/>
      <c r="AG1127" s="119"/>
      <c r="AH1127" s="116"/>
    </row>
    <row r="1128" spans="1:34" ht="13.2">
      <c r="A1128" s="103"/>
      <c r="B1128" s="125"/>
      <c r="C1128" s="126"/>
      <c r="D1128" s="128"/>
      <c r="E1128" s="126"/>
      <c r="F1128" s="121"/>
      <c r="G1128" s="121"/>
      <c r="H1128" s="121"/>
      <c r="I1128" s="117"/>
      <c r="J1128" s="117"/>
      <c r="K1128" s="117"/>
      <c r="L1128" s="122"/>
      <c r="M1128" s="116"/>
      <c r="N1128" s="115"/>
      <c r="O1128" s="116"/>
      <c r="P1128" s="116"/>
      <c r="Q1128" s="117"/>
      <c r="R1128" s="117"/>
      <c r="S1128" s="117"/>
      <c r="T1128" s="117"/>
      <c r="U1128" s="126"/>
      <c r="V1128" s="145"/>
      <c r="W1128" s="130"/>
      <c r="X1128" s="130"/>
      <c r="Y1128" s="116"/>
      <c r="Z1128" s="116"/>
      <c r="AA1128" s="116"/>
      <c r="AB1128" s="116"/>
      <c r="AC1128" s="116"/>
      <c r="AD1128" s="116"/>
      <c r="AE1128" s="116"/>
      <c r="AF1128" s="116"/>
      <c r="AG1128" s="119"/>
      <c r="AH1128" s="116"/>
    </row>
    <row r="1129" spans="1:34" ht="13.2">
      <c r="A1129" s="103"/>
      <c r="B1129" s="125"/>
      <c r="C1129" s="126"/>
      <c r="D1129" s="128"/>
      <c r="E1129" s="126"/>
      <c r="F1129" s="121"/>
      <c r="G1129" s="121"/>
      <c r="H1129" s="121"/>
      <c r="I1129" s="117"/>
      <c r="J1129" s="117"/>
      <c r="K1129" s="117"/>
      <c r="L1129" s="122"/>
      <c r="M1129" s="116"/>
      <c r="N1129" s="115"/>
      <c r="O1129" s="116"/>
      <c r="P1129" s="116"/>
      <c r="Q1129" s="117"/>
      <c r="R1129" s="115"/>
      <c r="S1129" s="115"/>
      <c r="T1129" s="135"/>
      <c r="U1129" s="126"/>
      <c r="V1129" s="110"/>
      <c r="W1129" s="130"/>
      <c r="X1129" s="130"/>
      <c r="Y1129" s="116"/>
      <c r="Z1129" s="116"/>
      <c r="AA1129" s="116"/>
      <c r="AB1129" s="116"/>
      <c r="AC1129" s="116"/>
      <c r="AD1129" s="116"/>
      <c r="AE1129" s="116"/>
      <c r="AF1129" s="116"/>
      <c r="AG1129" s="119"/>
      <c r="AH1129" s="116"/>
    </row>
    <row r="1130" spans="1:34" ht="13.2">
      <c r="A1130" s="103"/>
      <c r="B1130" s="125"/>
      <c r="C1130" s="126"/>
      <c r="D1130" s="128"/>
      <c r="E1130" s="126"/>
      <c r="F1130" s="121"/>
      <c r="G1130" s="121"/>
      <c r="H1130" s="121"/>
      <c r="I1130" s="117"/>
      <c r="J1130" s="117"/>
      <c r="K1130" s="117"/>
      <c r="L1130" s="122"/>
      <c r="M1130" s="116"/>
      <c r="N1130" s="115"/>
      <c r="O1130" s="116"/>
      <c r="P1130" s="116"/>
      <c r="Q1130" s="117"/>
      <c r="R1130" s="117"/>
      <c r="S1130" s="117"/>
      <c r="T1130" s="117"/>
      <c r="U1130" s="126"/>
      <c r="V1130" s="129"/>
      <c r="W1130" s="130"/>
      <c r="X1130" s="130"/>
      <c r="Y1130" s="116"/>
      <c r="Z1130" s="116"/>
      <c r="AA1130" s="116"/>
      <c r="AB1130" s="116"/>
      <c r="AC1130" s="116"/>
      <c r="AD1130" s="116"/>
      <c r="AE1130" s="116"/>
      <c r="AF1130" s="116"/>
      <c r="AG1130" s="119"/>
      <c r="AH1130" s="116"/>
    </row>
    <row r="1131" spans="1:34" ht="13.2">
      <c r="A1131" s="103"/>
      <c r="B1131" s="125"/>
      <c r="C1131" s="126"/>
      <c r="D1131" s="128"/>
      <c r="E1131" s="126"/>
      <c r="F1131" s="121"/>
      <c r="G1131" s="121"/>
      <c r="H1131" s="121"/>
      <c r="I1131" s="117"/>
      <c r="J1131" s="117"/>
      <c r="K1131" s="117"/>
      <c r="L1131" s="122"/>
      <c r="M1131" s="116"/>
      <c r="N1131" s="115"/>
      <c r="O1131" s="116"/>
      <c r="P1131" s="116"/>
      <c r="Q1131" s="117"/>
      <c r="R1131" s="117"/>
      <c r="S1131" s="117"/>
      <c r="T1131" s="117"/>
      <c r="U1131" s="126"/>
      <c r="V1131" s="110"/>
      <c r="W1131" s="130"/>
      <c r="X1131" s="130"/>
      <c r="Y1131" s="116"/>
      <c r="Z1131" s="116"/>
      <c r="AA1131" s="116"/>
      <c r="AB1131" s="116"/>
      <c r="AC1131" s="116"/>
      <c r="AD1131" s="116"/>
      <c r="AE1131" s="116"/>
      <c r="AF1131" s="116"/>
      <c r="AG1131" s="119"/>
      <c r="AH1131" s="116"/>
    </row>
    <row r="1132" spans="1:34" ht="13.2">
      <c r="A1132" s="103"/>
      <c r="B1132" s="125"/>
      <c r="C1132" s="126"/>
      <c r="D1132" s="128"/>
      <c r="E1132" s="126"/>
      <c r="F1132" s="121"/>
      <c r="G1132" s="121"/>
      <c r="H1132" s="121"/>
      <c r="I1132" s="117"/>
      <c r="J1132" s="117"/>
      <c r="K1132" s="117"/>
      <c r="L1132" s="122"/>
      <c r="M1132" s="116"/>
      <c r="N1132" s="115"/>
      <c r="O1132" s="116"/>
      <c r="P1132" s="116"/>
      <c r="Q1132" s="117"/>
      <c r="R1132" s="115"/>
      <c r="S1132" s="115"/>
      <c r="T1132" s="135"/>
      <c r="U1132" s="126"/>
      <c r="V1132" s="137"/>
      <c r="W1132" s="130"/>
      <c r="X1132" s="130"/>
      <c r="Y1132" s="116"/>
      <c r="Z1132" s="116"/>
      <c r="AA1132" s="116"/>
      <c r="AB1132" s="116"/>
      <c r="AC1132" s="116"/>
      <c r="AD1132" s="116"/>
      <c r="AE1132" s="116"/>
      <c r="AF1132" s="116"/>
      <c r="AG1132" s="119"/>
      <c r="AH1132" s="116"/>
    </row>
    <row r="1133" spans="1:34" ht="13.2">
      <c r="A1133" s="103"/>
      <c r="B1133" s="125"/>
      <c r="C1133" s="126"/>
      <c r="D1133" s="128"/>
      <c r="E1133" s="126"/>
      <c r="F1133" s="121"/>
      <c r="G1133" s="121"/>
      <c r="H1133" s="121"/>
      <c r="I1133" s="117"/>
      <c r="J1133" s="117"/>
      <c r="K1133" s="117"/>
      <c r="L1133" s="122"/>
      <c r="M1133" s="116"/>
      <c r="N1133" s="115"/>
      <c r="O1133" s="116"/>
      <c r="P1133" s="116"/>
      <c r="Q1133" s="117"/>
      <c r="R1133" s="117"/>
      <c r="S1133" s="117"/>
      <c r="T1133" s="117"/>
      <c r="U1133" s="126"/>
      <c r="V1133" s="145"/>
      <c r="W1133" s="130"/>
      <c r="X1133" s="130"/>
      <c r="Y1133" s="116"/>
      <c r="Z1133" s="116"/>
      <c r="AA1133" s="116"/>
      <c r="AB1133" s="116"/>
      <c r="AC1133" s="116"/>
      <c r="AD1133" s="116"/>
      <c r="AE1133" s="116"/>
      <c r="AF1133" s="116"/>
      <c r="AG1133" s="119"/>
      <c r="AH1133" s="116"/>
    </row>
    <row r="1134" spans="1:34" ht="13.2">
      <c r="A1134" s="103"/>
      <c r="B1134" s="125"/>
      <c r="C1134" s="126"/>
      <c r="D1134" s="128"/>
      <c r="E1134" s="126"/>
      <c r="F1134" s="121"/>
      <c r="G1134" s="121"/>
      <c r="H1134" s="121"/>
      <c r="I1134" s="117"/>
      <c r="J1134" s="117"/>
      <c r="K1134" s="117"/>
      <c r="L1134" s="122"/>
      <c r="M1134" s="116"/>
      <c r="N1134" s="115"/>
      <c r="O1134" s="116"/>
      <c r="P1134" s="116"/>
      <c r="Q1134" s="117"/>
      <c r="R1134" s="117"/>
      <c r="S1134" s="117"/>
      <c r="T1134" s="117"/>
      <c r="U1134" s="126"/>
      <c r="V1134" s="110"/>
      <c r="W1134" s="130"/>
      <c r="X1134" s="130"/>
      <c r="Y1134" s="116"/>
      <c r="Z1134" s="116"/>
      <c r="AA1134" s="116"/>
      <c r="AB1134" s="116"/>
      <c r="AC1134" s="116"/>
      <c r="AD1134" s="116"/>
      <c r="AE1134" s="116"/>
      <c r="AF1134" s="116"/>
      <c r="AG1134" s="119"/>
      <c r="AH1134" s="116"/>
    </row>
    <row r="1135" spans="1:34" ht="13.2">
      <c r="A1135" s="103"/>
      <c r="B1135" s="125"/>
      <c r="C1135" s="126"/>
      <c r="D1135" s="128"/>
      <c r="E1135" s="126"/>
      <c r="F1135" s="121"/>
      <c r="G1135" s="121"/>
      <c r="H1135" s="121"/>
      <c r="I1135" s="117"/>
      <c r="J1135" s="117"/>
      <c r="K1135" s="117"/>
      <c r="L1135" s="122"/>
      <c r="M1135" s="116"/>
      <c r="N1135" s="115"/>
      <c r="O1135" s="116"/>
      <c r="P1135" s="116"/>
      <c r="Q1135" s="117"/>
      <c r="R1135" s="117"/>
      <c r="S1135" s="117"/>
      <c r="T1135" s="117"/>
      <c r="U1135" s="126"/>
      <c r="V1135" s="145"/>
      <c r="W1135" s="130"/>
      <c r="X1135" s="130"/>
      <c r="Y1135" s="116"/>
      <c r="Z1135" s="116"/>
      <c r="AA1135" s="116"/>
      <c r="AB1135" s="116"/>
      <c r="AC1135" s="116"/>
      <c r="AD1135" s="116"/>
      <c r="AE1135" s="116"/>
      <c r="AF1135" s="116"/>
      <c r="AG1135" s="119"/>
      <c r="AH1135" s="116"/>
    </row>
    <row r="1136" spans="1:34" ht="13.2">
      <c r="A1136" s="103"/>
      <c r="B1136" s="125"/>
      <c r="C1136" s="126"/>
      <c r="D1136" s="128"/>
      <c r="E1136" s="126"/>
      <c r="F1136" s="121"/>
      <c r="G1136" s="121"/>
      <c r="H1136" s="121"/>
      <c r="I1136" s="117"/>
      <c r="J1136" s="117"/>
      <c r="K1136" s="117"/>
      <c r="L1136" s="122"/>
      <c r="M1136" s="116"/>
      <c r="N1136" s="115"/>
      <c r="O1136" s="116"/>
      <c r="P1136" s="116"/>
      <c r="Q1136" s="117"/>
      <c r="R1136" s="117"/>
      <c r="S1136" s="117"/>
      <c r="T1136" s="117"/>
      <c r="U1136" s="126"/>
      <c r="V1136" s="145"/>
      <c r="W1136" s="130"/>
      <c r="X1136" s="130"/>
      <c r="Y1136" s="116"/>
      <c r="Z1136" s="116"/>
      <c r="AA1136" s="116"/>
      <c r="AB1136" s="116"/>
      <c r="AC1136" s="116"/>
      <c r="AD1136" s="116"/>
      <c r="AE1136" s="116"/>
      <c r="AF1136" s="116"/>
      <c r="AG1136" s="119"/>
      <c r="AH1136" s="116"/>
    </row>
    <row r="1137" spans="1:34" ht="13.2">
      <c r="A1137" s="103"/>
      <c r="B1137" s="125"/>
      <c r="C1137" s="126"/>
      <c r="D1137" s="128"/>
      <c r="E1137" s="126"/>
      <c r="F1137" s="121"/>
      <c r="G1137" s="121"/>
      <c r="H1137" s="121"/>
      <c r="I1137" s="117"/>
      <c r="J1137" s="117"/>
      <c r="K1137" s="117"/>
      <c r="L1137" s="122"/>
      <c r="M1137" s="116"/>
      <c r="N1137" s="115"/>
      <c r="O1137" s="116"/>
      <c r="P1137" s="116"/>
      <c r="Q1137" s="117"/>
      <c r="R1137" s="117"/>
      <c r="S1137" s="117"/>
      <c r="T1137" s="117"/>
      <c r="U1137" s="126"/>
      <c r="V1137" s="129"/>
      <c r="W1137" s="130"/>
      <c r="X1137" s="130"/>
      <c r="Y1137" s="116"/>
      <c r="Z1137" s="116"/>
      <c r="AA1137" s="116"/>
      <c r="AB1137" s="116"/>
      <c r="AC1137" s="116"/>
      <c r="AD1137" s="116"/>
      <c r="AE1137" s="116"/>
      <c r="AF1137" s="116"/>
      <c r="AG1137" s="119"/>
      <c r="AH1137" s="116"/>
    </row>
    <row r="1138" spans="1:34" ht="13.2">
      <c r="A1138" s="103"/>
      <c r="B1138" s="125"/>
      <c r="C1138" s="126"/>
      <c r="D1138" s="128"/>
      <c r="E1138" s="126"/>
      <c r="F1138" s="121"/>
      <c r="G1138" s="121"/>
      <c r="H1138" s="121"/>
      <c r="I1138" s="117"/>
      <c r="J1138" s="117"/>
      <c r="K1138" s="117"/>
      <c r="L1138" s="122"/>
      <c r="M1138" s="116"/>
      <c r="N1138" s="115"/>
      <c r="O1138" s="116"/>
      <c r="P1138" s="116"/>
      <c r="Q1138" s="117"/>
      <c r="R1138" s="117"/>
      <c r="S1138" s="117"/>
      <c r="T1138" s="117"/>
      <c r="U1138" s="126"/>
      <c r="V1138" s="145"/>
      <c r="W1138" s="130"/>
      <c r="X1138" s="130"/>
      <c r="Y1138" s="116"/>
      <c r="Z1138" s="116"/>
      <c r="AA1138" s="116"/>
      <c r="AB1138" s="116"/>
      <c r="AC1138" s="116"/>
      <c r="AD1138" s="116"/>
      <c r="AE1138" s="116"/>
      <c r="AF1138" s="116"/>
      <c r="AG1138" s="119"/>
      <c r="AH1138" s="116"/>
    </row>
    <row r="1139" spans="1:34" ht="13.2">
      <c r="A1139" s="103"/>
      <c r="B1139" s="125"/>
      <c r="C1139" s="126"/>
      <c r="D1139" s="128"/>
      <c r="E1139" s="126"/>
      <c r="F1139" s="121"/>
      <c r="G1139" s="121"/>
      <c r="H1139" s="121"/>
      <c r="I1139" s="117"/>
      <c r="J1139" s="117"/>
      <c r="K1139" s="117"/>
      <c r="L1139" s="122"/>
      <c r="M1139" s="116"/>
      <c r="N1139" s="115"/>
      <c r="O1139" s="116"/>
      <c r="P1139" s="116"/>
      <c r="Q1139" s="117"/>
      <c r="R1139" s="115"/>
      <c r="S1139" s="115"/>
      <c r="T1139" s="135"/>
      <c r="U1139" s="126"/>
      <c r="V1139" s="145"/>
      <c r="W1139" s="130"/>
      <c r="X1139" s="130"/>
      <c r="Y1139" s="116"/>
      <c r="Z1139" s="116"/>
      <c r="AA1139" s="116"/>
      <c r="AB1139" s="116"/>
      <c r="AC1139" s="116"/>
      <c r="AD1139" s="116"/>
      <c r="AE1139" s="116"/>
      <c r="AF1139" s="116"/>
      <c r="AG1139" s="119"/>
      <c r="AH1139" s="116"/>
    </row>
    <row r="1140" spans="1:34" ht="13.2">
      <c r="A1140" s="103"/>
      <c r="B1140" s="125"/>
      <c r="C1140" s="126"/>
      <c r="D1140" s="128"/>
      <c r="E1140" s="126"/>
      <c r="F1140" s="121"/>
      <c r="G1140" s="121"/>
      <c r="H1140" s="121"/>
      <c r="I1140" s="117"/>
      <c r="J1140" s="117"/>
      <c r="K1140" s="117"/>
      <c r="L1140" s="122"/>
      <c r="M1140" s="116"/>
      <c r="N1140" s="115"/>
      <c r="O1140" s="116"/>
      <c r="P1140" s="116"/>
      <c r="Q1140" s="117"/>
      <c r="R1140" s="117"/>
      <c r="S1140" s="117"/>
      <c r="T1140" s="117"/>
      <c r="U1140" s="126"/>
      <c r="V1140" s="145"/>
      <c r="W1140" s="130"/>
      <c r="X1140" s="130"/>
      <c r="Y1140" s="116"/>
      <c r="Z1140" s="116"/>
      <c r="AA1140" s="116"/>
      <c r="AB1140" s="116"/>
      <c r="AC1140" s="116"/>
      <c r="AD1140" s="116"/>
      <c r="AE1140" s="116"/>
      <c r="AF1140" s="116"/>
      <c r="AG1140" s="119"/>
      <c r="AH1140" s="116"/>
    </row>
    <row r="1141" spans="1:34" ht="13.2">
      <c r="A1141" s="103"/>
      <c r="B1141" s="125"/>
      <c r="C1141" s="126"/>
      <c r="D1141" s="128"/>
      <c r="E1141" s="126"/>
      <c r="F1141" s="121"/>
      <c r="G1141" s="121"/>
      <c r="H1141" s="121"/>
      <c r="I1141" s="117"/>
      <c r="J1141" s="117"/>
      <c r="K1141" s="117"/>
      <c r="L1141" s="122"/>
      <c r="M1141" s="116"/>
      <c r="N1141" s="115"/>
      <c r="O1141" s="116"/>
      <c r="P1141" s="116"/>
      <c r="Q1141" s="117"/>
      <c r="R1141" s="117"/>
      <c r="S1141" s="117"/>
      <c r="T1141" s="117"/>
      <c r="U1141" s="126"/>
      <c r="V1141" s="129"/>
      <c r="W1141" s="130"/>
      <c r="X1141" s="130"/>
      <c r="Y1141" s="116"/>
      <c r="Z1141" s="116"/>
      <c r="AA1141" s="116"/>
      <c r="AB1141" s="116"/>
      <c r="AC1141" s="116"/>
      <c r="AD1141" s="116"/>
      <c r="AE1141" s="116"/>
      <c r="AF1141" s="116"/>
      <c r="AG1141" s="119"/>
      <c r="AH1141" s="116"/>
    </row>
    <row r="1142" spans="1:34" ht="13.2">
      <c r="A1142" s="103"/>
      <c r="B1142" s="125"/>
      <c r="C1142" s="126"/>
      <c r="D1142" s="128"/>
      <c r="E1142" s="126"/>
      <c r="F1142" s="121"/>
      <c r="G1142" s="121"/>
      <c r="H1142" s="121"/>
      <c r="I1142" s="117"/>
      <c r="J1142" s="117"/>
      <c r="K1142" s="117"/>
      <c r="L1142" s="122"/>
      <c r="M1142" s="116"/>
      <c r="N1142" s="115"/>
      <c r="O1142" s="116"/>
      <c r="P1142" s="116"/>
      <c r="Q1142" s="117"/>
      <c r="R1142" s="115"/>
      <c r="S1142" s="115"/>
      <c r="T1142" s="135"/>
      <c r="U1142" s="126"/>
      <c r="V1142" s="145"/>
      <c r="W1142" s="130"/>
      <c r="X1142" s="130"/>
      <c r="Y1142" s="116"/>
      <c r="Z1142" s="116"/>
      <c r="AA1142" s="116"/>
      <c r="AB1142" s="116"/>
      <c r="AC1142" s="116"/>
      <c r="AD1142" s="116"/>
      <c r="AE1142" s="116"/>
      <c r="AF1142" s="116"/>
      <c r="AG1142" s="119"/>
      <c r="AH1142" s="116"/>
    </row>
    <row r="1143" spans="1:34" ht="13.2">
      <c r="A1143" s="103"/>
      <c r="B1143" s="125"/>
      <c r="C1143" s="126"/>
      <c r="D1143" s="128"/>
      <c r="E1143" s="126"/>
      <c r="F1143" s="121"/>
      <c r="G1143" s="121"/>
      <c r="H1143" s="121"/>
      <c r="I1143" s="117"/>
      <c r="J1143" s="117"/>
      <c r="K1143" s="117"/>
      <c r="L1143" s="122"/>
      <c r="M1143" s="116"/>
      <c r="N1143" s="115"/>
      <c r="O1143" s="116"/>
      <c r="P1143" s="116"/>
      <c r="Q1143" s="117"/>
      <c r="R1143" s="117"/>
      <c r="S1143" s="117"/>
      <c r="T1143" s="117"/>
      <c r="U1143" s="126"/>
      <c r="V1143" s="145"/>
      <c r="W1143" s="130"/>
      <c r="X1143" s="130"/>
      <c r="Y1143" s="116"/>
      <c r="Z1143" s="116"/>
      <c r="AA1143" s="116"/>
      <c r="AB1143" s="116"/>
      <c r="AC1143" s="116"/>
      <c r="AD1143" s="116"/>
      <c r="AE1143" s="116"/>
      <c r="AF1143" s="116"/>
      <c r="AG1143" s="119"/>
      <c r="AH1143" s="116"/>
    </row>
    <row r="1144" spans="1:34" ht="13.2">
      <c r="A1144" s="103"/>
      <c r="B1144" s="125"/>
      <c r="C1144" s="126"/>
      <c r="D1144" s="128"/>
      <c r="E1144" s="126"/>
      <c r="F1144" s="121"/>
      <c r="G1144" s="121"/>
      <c r="H1144" s="121"/>
      <c r="I1144" s="117"/>
      <c r="J1144" s="117"/>
      <c r="K1144" s="117"/>
      <c r="L1144" s="122"/>
      <c r="M1144" s="116"/>
      <c r="N1144" s="115"/>
      <c r="O1144" s="116"/>
      <c r="P1144" s="116"/>
      <c r="Q1144" s="117"/>
      <c r="R1144" s="117"/>
      <c r="S1144" s="117"/>
      <c r="T1144" s="117"/>
      <c r="U1144" s="126"/>
      <c r="V1144" s="145"/>
      <c r="W1144" s="130"/>
      <c r="X1144" s="130"/>
      <c r="Y1144" s="116"/>
      <c r="Z1144" s="116"/>
      <c r="AA1144" s="116"/>
      <c r="AB1144" s="116"/>
      <c r="AC1144" s="116"/>
      <c r="AD1144" s="116"/>
      <c r="AE1144" s="116"/>
      <c r="AF1144" s="116"/>
      <c r="AG1144" s="119"/>
      <c r="AH1144" s="116"/>
    </row>
    <row r="1145" spans="1:34" ht="13.2">
      <c r="A1145" s="103"/>
      <c r="B1145" s="125"/>
      <c r="C1145" s="126"/>
      <c r="D1145" s="128"/>
      <c r="E1145" s="126"/>
      <c r="F1145" s="121"/>
      <c r="G1145" s="121"/>
      <c r="H1145" s="121"/>
      <c r="I1145" s="117"/>
      <c r="J1145" s="117"/>
      <c r="K1145" s="117"/>
      <c r="L1145" s="122"/>
      <c r="M1145" s="116"/>
      <c r="N1145" s="115"/>
      <c r="O1145" s="116"/>
      <c r="P1145" s="116"/>
      <c r="Q1145" s="117"/>
      <c r="R1145" s="117"/>
      <c r="S1145" s="117"/>
      <c r="T1145" s="117"/>
      <c r="U1145" s="126"/>
      <c r="V1145" s="129"/>
      <c r="W1145" s="130"/>
      <c r="X1145" s="130"/>
      <c r="Y1145" s="116"/>
      <c r="Z1145" s="116"/>
      <c r="AA1145" s="116"/>
      <c r="AB1145" s="116"/>
      <c r="AC1145" s="116"/>
      <c r="AD1145" s="116"/>
      <c r="AE1145" s="116"/>
      <c r="AF1145" s="116"/>
      <c r="AG1145" s="119"/>
      <c r="AH1145" s="116"/>
    </row>
    <row r="1146" spans="1:34" ht="13.2">
      <c r="A1146" s="103"/>
      <c r="B1146" s="125"/>
      <c r="C1146" s="126"/>
      <c r="D1146" s="128"/>
      <c r="E1146" s="126"/>
      <c r="F1146" s="121"/>
      <c r="G1146" s="121"/>
      <c r="H1146" s="121"/>
      <c r="I1146" s="117"/>
      <c r="J1146" s="117"/>
      <c r="K1146" s="117"/>
      <c r="L1146" s="122"/>
      <c r="M1146" s="116"/>
      <c r="N1146" s="115"/>
      <c r="O1146" s="116"/>
      <c r="P1146" s="116"/>
      <c r="Q1146" s="117"/>
      <c r="R1146" s="117"/>
      <c r="S1146" s="117"/>
      <c r="T1146" s="117"/>
      <c r="U1146" s="126"/>
      <c r="V1146" s="145"/>
      <c r="W1146" s="130"/>
      <c r="X1146" s="130"/>
      <c r="Y1146" s="116"/>
      <c r="Z1146" s="116"/>
      <c r="AA1146" s="116"/>
      <c r="AB1146" s="116"/>
      <c r="AC1146" s="116"/>
      <c r="AD1146" s="116"/>
      <c r="AE1146" s="116"/>
      <c r="AF1146" s="116"/>
      <c r="AG1146" s="119"/>
      <c r="AH1146" s="116"/>
    </row>
    <row r="1147" spans="1:34" ht="13.2">
      <c r="A1147" s="103"/>
      <c r="B1147" s="125"/>
      <c r="C1147" s="126"/>
      <c r="D1147" s="128"/>
      <c r="E1147" s="126"/>
      <c r="F1147" s="121"/>
      <c r="G1147" s="121"/>
      <c r="H1147" s="121"/>
      <c r="I1147" s="117"/>
      <c r="J1147" s="117"/>
      <c r="K1147" s="117"/>
      <c r="L1147" s="122"/>
      <c r="M1147" s="116"/>
      <c r="N1147" s="115"/>
      <c r="O1147" s="116"/>
      <c r="P1147" s="116"/>
      <c r="Q1147" s="117"/>
      <c r="R1147" s="117"/>
      <c r="S1147" s="117"/>
      <c r="T1147" s="117"/>
      <c r="U1147" s="126"/>
      <c r="V1147" s="145"/>
      <c r="W1147" s="130"/>
      <c r="X1147" s="130"/>
      <c r="Y1147" s="116"/>
      <c r="Z1147" s="116"/>
      <c r="AA1147" s="116"/>
      <c r="AB1147" s="116"/>
      <c r="AC1147" s="116"/>
      <c r="AD1147" s="116"/>
      <c r="AE1147" s="116"/>
      <c r="AF1147" s="116"/>
      <c r="AG1147" s="119"/>
      <c r="AH1147" s="116"/>
    </row>
    <row r="1148" spans="1:34" ht="13.2">
      <c r="A1148" s="103"/>
      <c r="B1148" s="125"/>
      <c r="C1148" s="126"/>
      <c r="D1148" s="128"/>
      <c r="E1148" s="126"/>
      <c r="F1148" s="121"/>
      <c r="G1148" s="121"/>
      <c r="H1148" s="121"/>
      <c r="I1148" s="117"/>
      <c r="J1148" s="117"/>
      <c r="K1148" s="117"/>
      <c r="L1148" s="122"/>
      <c r="M1148" s="116"/>
      <c r="N1148" s="115"/>
      <c r="O1148" s="116"/>
      <c r="P1148" s="116"/>
      <c r="Q1148" s="117"/>
      <c r="R1148" s="117"/>
      <c r="S1148" s="117"/>
      <c r="T1148" s="117"/>
      <c r="U1148" s="126"/>
      <c r="V1148" s="145"/>
      <c r="W1148" s="130"/>
      <c r="X1148" s="130"/>
      <c r="Y1148" s="116"/>
      <c r="Z1148" s="116"/>
      <c r="AA1148" s="116"/>
      <c r="AB1148" s="116"/>
      <c r="AC1148" s="116"/>
      <c r="AD1148" s="116"/>
      <c r="AE1148" s="116"/>
      <c r="AF1148" s="116"/>
      <c r="AG1148" s="119"/>
      <c r="AH1148" s="116"/>
    </row>
    <row r="1149" spans="1:34" ht="13.2">
      <c r="A1149" s="103"/>
      <c r="B1149" s="125"/>
      <c r="C1149" s="126"/>
      <c r="D1149" s="128"/>
      <c r="E1149" s="126"/>
      <c r="F1149" s="121"/>
      <c r="G1149" s="121"/>
      <c r="H1149" s="121"/>
      <c r="I1149" s="117"/>
      <c r="J1149" s="117"/>
      <c r="K1149" s="117"/>
      <c r="L1149" s="122"/>
      <c r="M1149" s="116"/>
      <c r="N1149" s="115"/>
      <c r="O1149" s="116"/>
      <c r="P1149" s="116"/>
      <c r="Q1149" s="117"/>
      <c r="R1149" s="117"/>
      <c r="S1149" s="117"/>
      <c r="T1149" s="117"/>
      <c r="U1149" s="126"/>
      <c r="V1149" s="145"/>
      <c r="W1149" s="130"/>
      <c r="X1149" s="130"/>
      <c r="Y1149" s="116"/>
      <c r="Z1149" s="116"/>
      <c r="AA1149" s="116"/>
      <c r="AB1149" s="116"/>
      <c r="AC1149" s="116"/>
      <c r="AD1149" s="116"/>
      <c r="AE1149" s="116"/>
      <c r="AF1149" s="116"/>
      <c r="AG1149" s="119"/>
      <c r="AH1149" s="116"/>
    </row>
    <row r="1150" spans="1:34" ht="13.2">
      <c r="A1150" s="103"/>
      <c r="B1150" s="125"/>
      <c r="C1150" s="126"/>
      <c r="D1150" s="128"/>
      <c r="E1150" s="126"/>
      <c r="F1150" s="121"/>
      <c r="G1150" s="121"/>
      <c r="H1150" s="121"/>
      <c r="I1150" s="117"/>
      <c r="J1150" s="117"/>
      <c r="K1150" s="117"/>
      <c r="L1150" s="122"/>
      <c r="M1150" s="116"/>
      <c r="N1150" s="115"/>
      <c r="O1150" s="116"/>
      <c r="P1150" s="116"/>
      <c r="Q1150" s="117"/>
      <c r="R1150" s="117"/>
      <c r="S1150" s="117"/>
      <c r="T1150" s="117"/>
      <c r="U1150" s="126"/>
      <c r="V1150" s="145"/>
      <c r="W1150" s="130"/>
      <c r="X1150" s="130"/>
      <c r="Y1150" s="116"/>
      <c r="Z1150" s="116"/>
      <c r="AA1150" s="116"/>
      <c r="AB1150" s="116"/>
      <c r="AC1150" s="116"/>
      <c r="AD1150" s="116"/>
      <c r="AE1150" s="116"/>
      <c r="AF1150" s="116"/>
      <c r="AG1150" s="119"/>
      <c r="AH1150" s="116"/>
    </row>
    <row r="1151" spans="1:34" ht="13.2">
      <c r="A1151" s="103"/>
      <c r="B1151" s="125"/>
      <c r="C1151" s="126"/>
      <c r="D1151" s="128"/>
      <c r="E1151" s="126"/>
      <c r="F1151" s="121"/>
      <c r="G1151" s="121"/>
      <c r="H1151" s="121"/>
      <c r="I1151" s="117"/>
      <c r="J1151" s="117"/>
      <c r="K1151" s="117"/>
      <c r="L1151" s="122"/>
      <c r="M1151" s="116"/>
      <c r="N1151" s="115"/>
      <c r="O1151" s="116"/>
      <c r="P1151" s="116"/>
      <c r="Q1151" s="117"/>
      <c r="R1151" s="117"/>
      <c r="S1151" s="117"/>
      <c r="T1151" s="117"/>
      <c r="U1151" s="126"/>
      <c r="V1151" s="129"/>
      <c r="W1151" s="130"/>
      <c r="X1151" s="130"/>
      <c r="Y1151" s="116"/>
      <c r="Z1151" s="116"/>
      <c r="AA1151" s="116"/>
      <c r="AB1151" s="116"/>
      <c r="AC1151" s="116"/>
      <c r="AD1151" s="116"/>
      <c r="AE1151" s="116"/>
      <c r="AF1151" s="116"/>
      <c r="AG1151" s="119"/>
      <c r="AH1151" s="116"/>
    </row>
    <row r="1152" spans="1:34" ht="13.2">
      <c r="A1152" s="103"/>
      <c r="B1152" s="125"/>
      <c r="C1152" s="126"/>
      <c r="D1152" s="128"/>
      <c r="E1152" s="126"/>
      <c r="F1152" s="121"/>
      <c r="G1152" s="121"/>
      <c r="H1152" s="121"/>
      <c r="I1152" s="117"/>
      <c r="J1152" s="117"/>
      <c r="K1152" s="117"/>
      <c r="L1152" s="122"/>
      <c r="M1152" s="116"/>
      <c r="N1152" s="115"/>
      <c r="O1152" s="116"/>
      <c r="P1152" s="116"/>
      <c r="Q1152" s="117"/>
      <c r="R1152" s="117"/>
      <c r="S1152" s="117"/>
      <c r="T1152" s="117"/>
      <c r="U1152" s="126"/>
      <c r="V1152" s="129"/>
      <c r="W1152" s="130"/>
      <c r="X1152" s="130"/>
      <c r="Y1152" s="116"/>
      <c r="Z1152" s="116"/>
      <c r="AA1152" s="116"/>
      <c r="AB1152" s="116"/>
      <c r="AC1152" s="116"/>
      <c r="AD1152" s="116"/>
      <c r="AE1152" s="116"/>
      <c r="AF1152" s="116"/>
      <c r="AG1152" s="119"/>
      <c r="AH1152" s="116"/>
    </row>
    <row r="1153" spans="1:34" ht="13.2">
      <c r="A1153" s="103"/>
      <c r="B1153" s="125"/>
      <c r="C1153" s="126"/>
      <c r="D1153" s="128"/>
      <c r="E1153" s="126"/>
      <c r="F1153" s="121"/>
      <c r="G1153" s="121"/>
      <c r="H1153" s="121"/>
      <c r="I1153" s="117"/>
      <c r="J1153" s="117"/>
      <c r="K1153" s="117"/>
      <c r="L1153" s="122"/>
      <c r="M1153" s="116"/>
      <c r="N1153" s="115"/>
      <c r="O1153" s="116"/>
      <c r="P1153" s="116"/>
      <c r="Q1153" s="117"/>
      <c r="R1153" s="117"/>
      <c r="S1153" s="117"/>
      <c r="T1153" s="117"/>
      <c r="U1153" s="126"/>
      <c r="V1153" s="145"/>
      <c r="W1153" s="130"/>
      <c r="X1153" s="130"/>
      <c r="Y1153" s="116"/>
      <c r="Z1153" s="116"/>
      <c r="AA1153" s="116"/>
      <c r="AB1153" s="116"/>
      <c r="AC1153" s="116"/>
      <c r="AD1153" s="116"/>
      <c r="AE1153" s="116"/>
      <c r="AF1153" s="116"/>
      <c r="AG1153" s="119"/>
      <c r="AH1153" s="116"/>
    </row>
    <row r="1154" spans="1:34" ht="13.2">
      <c r="A1154" s="103"/>
      <c r="B1154" s="125"/>
      <c r="C1154" s="126"/>
      <c r="D1154" s="128"/>
      <c r="E1154" s="126"/>
      <c r="F1154" s="121"/>
      <c r="G1154" s="121"/>
      <c r="H1154" s="121"/>
      <c r="I1154" s="117"/>
      <c r="J1154" s="117"/>
      <c r="K1154" s="117"/>
      <c r="L1154" s="122"/>
      <c r="M1154" s="116"/>
      <c r="N1154" s="115"/>
      <c r="O1154" s="116"/>
      <c r="P1154" s="116"/>
      <c r="Q1154" s="117"/>
      <c r="R1154" s="117"/>
      <c r="S1154" s="117"/>
      <c r="T1154" s="117"/>
      <c r="U1154" s="126"/>
      <c r="V1154" s="129"/>
      <c r="W1154" s="130"/>
      <c r="X1154" s="130"/>
      <c r="Y1154" s="116"/>
      <c r="Z1154" s="116"/>
      <c r="AA1154" s="116"/>
      <c r="AB1154" s="116"/>
      <c r="AC1154" s="116"/>
      <c r="AD1154" s="116"/>
      <c r="AE1154" s="116"/>
      <c r="AF1154" s="116"/>
      <c r="AG1154" s="119"/>
      <c r="AH1154" s="116"/>
    </row>
    <row r="1155" spans="1:34" ht="13.2">
      <c r="A1155" s="103"/>
      <c r="B1155" s="125"/>
      <c r="C1155" s="126"/>
      <c r="D1155" s="128"/>
      <c r="E1155" s="126"/>
      <c r="F1155" s="121"/>
      <c r="G1155" s="121"/>
      <c r="H1155" s="121"/>
      <c r="I1155" s="117"/>
      <c r="J1155" s="117"/>
      <c r="K1155" s="117"/>
      <c r="L1155" s="122"/>
      <c r="M1155" s="116"/>
      <c r="N1155" s="115"/>
      <c r="O1155" s="116"/>
      <c r="P1155" s="116"/>
      <c r="Q1155" s="117"/>
      <c r="R1155" s="117"/>
      <c r="S1155" s="117"/>
      <c r="T1155" s="117"/>
      <c r="U1155" s="126"/>
      <c r="V1155" s="145"/>
      <c r="W1155" s="130"/>
      <c r="X1155" s="130"/>
      <c r="Y1155" s="116"/>
      <c r="Z1155" s="116"/>
      <c r="AA1155" s="116"/>
      <c r="AB1155" s="116"/>
      <c r="AC1155" s="116"/>
      <c r="AD1155" s="116"/>
      <c r="AE1155" s="116"/>
      <c r="AF1155" s="116"/>
      <c r="AG1155" s="119"/>
      <c r="AH1155" s="116"/>
    </row>
    <row r="1156" spans="1:34" ht="13.2">
      <c r="A1156" s="103"/>
      <c r="B1156" s="125"/>
      <c r="C1156" s="126"/>
      <c r="D1156" s="128"/>
      <c r="E1156" s="126"/>
      <c r="F1156" s="121"/>
      <c r="G1156" s="121"/>
      <c r="H1156" s="121"/>
      <c r="I1156" s="117"/>
      <c r="J1156" s="117"/>
      <c r="K1156" s="117"/>
      <c r="L1156" s="122"/>
      <c r="M1156" s="116"/>
      <c r="N1156" s="115"/>
      <c r="O1156" s="116"/>
      <c r="P1156" s="116"/>
      <c r="Q1156" s="117"/>
      <c r="R1156" s="115"/>
      <c r="S1156" s="115"/>
      <c r="T1156" s="135"/>
      <c r="U1156" s="126"/>
      <c r="V1156" s="110"/>
      <c r="W1156" s="130"/>
      <c r="X1156" s="130"/>
      <c r="Y1156" s="116"/>
      <c r="Z1156" s="116"/>
      <c r="AA1156" s="116"/>
      <c r="AB1156" s="116"/>
      <c r="AC1156" s="116"/>
      <c r="AD1156" s="116"/>
      <c r="AE1156" s="116"/>
      <c r="AF1156" s="116"/>
      <c r="AG1156" s="119"/>
      <c r="AH1156" s="116"/>
    </row>
    <row r="1157" spans="1:34" ht="13.2">
      <c r="A1157" s="103"/>
      <c r="B1157" s="125"/>
      <c r="C1157" s="126"/>
      <c r="D1157" s="128"/>
      <c r="E1157" s="126"/>
      <c r="F1157" s="121"/>
      <c r="G1157" s="121"/>
      <c r="H1157" s="121"/>
      <c r="I1157" s="117"/>
      <c r="J1157" s="117"/>
      <c r="K1157" s="117"/>
      <c r="L1157" s="122"/>
      <c r="M1157" s="116"/>
      <c r="N1157" s="115"/>
      <c r="O1157" s="116"/>
      <c r="P1157" s="116"/>
      <c r="Q1157" s="117"/>
      <c r="R1157" s="117"/>
      <c r="S1157" s="117"/>
      <c r="T1157" s="117"/>
      <c r="U1157" s="126"/>
      <c r="V1157" s="145"/>
      <c r="W1157" s="130"/>
      <c r="X1157" s="130"/>
      <c r="Y1157" s="116"/>
      <c r="Z1157" s="116"/>
      <c r="AA1157" s="116"/>
      <c r="AB1157" s="116"/>
      <c r="AC1157" s="116"/>
      <c r="AD1157" s="116"/>
      <c r="AE1157" s="116"/>
      <c r="AF1157" s="116"/>
      <c r="AG1157" s="119"/>
      <c r="AH1157" s="116"/>
    </row>
    <row r="1158" spans="1:34" ht="13.2">
      <c r="A1158" s="103"/>
      <c r="B1158" s="125"/>
      <c r="C1158" s="126"/>
      <c r="D1158" s="128"/>
      <c r="E1158" s="126"/>
      <c r="F1158" s="121"/>
      <c r="G1158" s="121"/>
      <c r="H1158" s="121"/>
      <c r="I1158" s="117"/>
      <c r="J1158" s="117"/>
      <c r="K1158" s="117"/>
      <c r="L1158" s="122"/>
      <c r="M1158" s="116"/>
      <c r="N1158" s="115"/>
      <c r="O1158" s="116"/>
      <c r="P1158" s="116"/>
      <c r="Q1158" s="117"/>
      <c r="R1158" s="115"/>
      <c r="S1158" s="115"/>
      <c r="T1158" s="135"/>
      <c r="U1158" s="126"/>
      <c r="V1158" s="145"/>
      <c r="W1158" s="130"/>
      <c r="X1158" s="130"/>
      <c r="Y1158" s="116"/>
      <c r="Z1158" s="116"/>
      <c r="AA1158" s="116"/>
      <c r="AB1158" s="116"/>
      <c r="AC1158" s="116"/>
      <c r="AD1158" s="116"/>
      <c r="AE1158" s="116"/>
      <c r="AF1158" s="116"/>
      <c r="AG1158" s="119"/>
      <c r="AH1158" s="116"/>
    </row>
    <row r="1159" spans="1:34" ht="13.2">
      <c r="A1159" s="103"/>
      <c r="B1159" s="125"/>
      <c r="C1159" s="126"/>
      <c r="D1159" s="128"/>
      <c r="E1159" s="126"/>
      <c r="F1159" s="121"/>
      <c r="G1159" s="121"/>
      <c r="H1159" s="121"/>
      <c r="I1159" s="117"/>
      <c r="J1159" s="117"/>
      <c r="K1159" s="117"/>
      <c r="L1159" s="122"/>
      <c r="M1159" s="116"/>
      <c r="N1159" s="115"/>
      <c r="O1159" s="116"/>
      <c r="P1159" s="116"/>
      <c r="Q1159" s="117"/>
      <c r="R1159" s="115"/>
      <c r="S1159" s="115"/>
      <c r="T1159" s="135"/>
      <c r="U1159" s="126"/>
      <c r="V1159" s="110"/>
      <c r="W1159" s="130"/>
      <c r="X1159" s="130"/>
      <c r="Y1159" s="116"/>
      <c r="Z1159" s="116"/>
      <c r="AA1159" s="116"/>
      <c r="AB1159" s="116"/>
      <c r="AC1159" s="116"/>
      <c r="AD1159" s="116"/>
      <c r="AE1159" s="116"/>
      <c r="AF1159" s="116"/>
      <c r="AG1159" s="119"/>
      <c r="AH1159" s="116"/>
    </row>
    <row r="1160" spans="1:34" ht="13.2">
      <c r="A1160" s="103"/>
      <c r="B1160" s="125"/>
      <c r="C1160" s="126"/>
      <c r="D1160" s="128"/>
      <c r="E1160" s="126"/>
      <c r="F1160" s="121"/>
      <c r="G1160" s="121"/>
      <c r="H1160" s="121"/>
      <c r="I1160" s="117"/>
      <c r="J1160" s="117"/>
      <c r="K1160" s="117"/>
      <c r="L1160" s="122"/>
      <c r="M1160" s="116"/>
      <c r="N1160" s="115"/>
      <c r="O1160" s="116"/>
      <c r="P1160" s="116"/>
      <c r="Q1160" s="117"/>
      <c r="R1160" s="117"/>
      <c r="S1160" s="117"/>
      <c r="T1160" s="117"/>
      <c r="U1160" s="126"/>
      <c r="V1160" s="145"/>
      <c r="W1160" s="130"/>
      <c r="X1160" s="130"/>
      <c r="Y1160" s="116"/>
      <c r="Z1160" s="116"/>
      <c r="AA1160" s="116"/>
      <c r="AB1160" s="116"/>
      <c r="AC1160" s="116"/>
      <c r="AD1160" s="116"/>
      <c r="AE1160" s="116"/>
      <c r="AF1160" s="116"/>
      <c r="AG1160" s="119"/>
      <c r="AH1160" s="116"/>
    </row>
    <row r="1161" spans="1:34" ht="13.2">
      <c r="A1161" s="103"/>
      <c r="B1161" s="125"/>
      <c r="C1161" s="126"/>
      <c r="D1161" s="128"/>
      <c r="E1161" s="126"/>
      <c r="F1161" s="121"/>
      <c r="G1161" s="121"/>
      <c r="H1161" s="121"/>
      <c r="I1161" s="117"/>
      <c r="J1161" s="117"/>
      <c r="K1161" s="117"/>
      <c r="L1161" s="122"/>
      <c r="M1161" s="116"/>
      <c r="N1161" s="115"/>
      <c r="O1161" s="116"/>
      <c r="P1161" s="116"/>
      <c r="Q1161" s="117"/>
      <c r="R1161" s="115"/>
      <c r="S1161" s="115"/>
      <c r="T1161" s="135"/>
      <c r="U1161" s="126"/>
      <c r="V1161" s="129"/>
      <c r="W1161" s="130"/>
      <c r="X1161" s="130"/>
      <c r="Y1161" s="116"/>
      <c r="Z1161" s="116"/>
      <c r="AA1161" s="116"/>
      <c r="AB1161" s="116"/>
      <c r="AC1161" s="116"/>
      <c r="AD1161" s="116"/>
      <c r="AE1161" s="116"/>
      <c r="AF1161" s="116"/>
      <c r="AG1161" s="119"/>
      <c r="AH1161" s="116"/>
    </row>
    <row r="1162" spans="1:34" ht="13.2">
      <c r="A1162" s="103"/>
      <c r="B1162" s="125"/>
      <c r="C1162" s="126"/>
      <c r="D1162" s="128"/>
      <c r="E1162" s="126"/>
      <c r="F1162" s="121"/>
      <c r="G1162" s="121"/>
      <c r="H1162" s="121"/>
      <c r="I1162" s="117"/>
      <c r="J1162" s="117"/>
      <c r="K1162" s="117"/>
      <c r="L1162" s="122"/>
      <c r="M1162" s="116"/>
      <c r="N1162" s="115"/>
      <c r="O1162" s="116"/>
      <c r="P1162" s="116"/>
      <c r="Q1162" s="117"/>
      <c r="R1162" s="117"/>
      <c r="S1162" s="117"/>
      <c r="T1162" s="117"/>
      <c r="U1162" s="126"/>
      <c r="V1162" s="145"/>
      <c r="W1162" s="130"/>
      <c r="X1162" s="130"/>
      <c r="Y1162" s="116"/>
      <c r="Z1162" s="116"/>
      <c r="AA1162" s="116"/>
      <c r="AB1162" s="116"/>
      <c r="AC1162" s="116"/>
      <c r="AD1162" s="116"/>
      <c r="AE1162" s="116"/>
      <c r="AF1162" s="116"/>
      <c r="AG1162" s="119"/>
      <c r="AH1162" s="116"/>
    </row>
    <row r="1163" spans="1:34" ht="13.2">
      <c r="A1163" s="103"/>
      <c r="B1163" s="125"/>
      <c r="C1163" s="126"/>
      <c r="D1163" s="128"/>
      <c r="E1163" s="126"/>
      <c r="F1163" s="121"/>
      <c r="G1163" s="121"/>
      <c r="H1163" s="121"/>
      <c r="I1163" s="117"/>
      <c r="J1163" s="117"/>
      <c r="K1163" s="117"/>
      <c r="L1163" s="122"/>
      <c r="M1163" s="116"/>
      <c r="N1163" s="115"/>
      <c r="O1163" s="116"/>
      <c r="P1163" s="116"/>
      <c r="Q1163" s="117"/>
      <c r="R1163" s="117"/>
      <c r="S1163" s="117"/>
      <c r="T1163" s="117"/>
      <c r="U1163" s="126"/>
      <c r="V1163" s="145"/>
      <c r="W1163" s="130"/>
      <c r="X1163" s="130"/>
      <c r="Y1163" s="116"/>
      <c r="Z1163" s="116"/>
      <c r="AA1163" s="116"/>
      <c r="AB1163" s="116"/>
      <c r="AC1163" s="116"/>
      <c r="AD1163" s="116"/>
      <c r="AE1163" s="116"/>
      <c r="AF1163" s="116"/>
      <c r="AG1163" s="119"/>
      <c r="AH1163" s="116"/>
    </row>
    <row r="1164" spans="1:34" ht="13.2">
      <c r="A1164" s="103"/>
      <c r="B1164" s="125"/>
      <c r="C1164" s="126"/>
      <c r="D1164" s="128"/>
      <c r="E1164" s="126"/>
      <c r="F1164" s="121"/>
      <c r="G1164" s="121"/>
      <c r="H1164" s="121"/>
      <c r="I1164" s="117"/>
      <c r="J1164" s="117"/>
      <c r="K1164" s="117"/>
      <c r="L1164" s="122"/>
      <c r="M1164" s="116"/>
      <c r="N1164" s="115"/>
      <c r="O1164" s="116"/>
      <c r="P1164" s="116"/>
      <c r="Q1164" s="117"/>
      <c r="R1164" s="117"/>
      <c r="S1164" s="117"/>
      <c r="T1164" s="117"/>
      <c r="U1164" s="126"/>
      <c r="V1164" s="145"/>
      <c r="W1164" s="130"/>
      <c r="X1164" s="130"/>
      <c r="Y1164" s="116"/>
      <c r="Z1164" s="116"/>
      <c r="AA1164" s="116"/>
      <c r="AB1164" s="116"/>
      <c r="AC1164" s="116"/>
      <c r="AD1164" s="116"/>
      <c r="AE1164" s="116"/>
      <c r="AF1164" s="116"/>
      <c r="AG1164" s="119"/>
      <c r="AH1164" s="116"/>
    </row>
    <row r="1165" spans="1:34" ht="13.2">
      <c r="A1165" s="103"/>
      <c r="B1165" s="125"/>
      <c r="C1165" s="126"/>
      <c r="D1165" s="128"/>
      <c r="E1165" s="126"/>
      <c r="F1165" s="121"/>
      <c r="G1165" s="121"/>
      <c r="H1165" s="121"/>
      <c r="I1165" s="117"/>
      <c r="J1165" s="117"/>
      <c r="K1165" s="117"/>
      <c r="L1165" s="122"/>
      <c r="M1165" s="116"/>
      <c r="N1165" s="115"/>
      <c r="O1165" s="116"/>
      <c r="P1165" s="116"/>
      <c r="Q1165" s="117"/>
      <c r="R1165" s="117"/>
      <c r="S1165" s="117"/>
      <c r="T1165" s="117"/>
      <c r="U1165" s="126"/>
      <c r="V1165" s="145"/>
      <c r="W1165" s="130"/>
      <c r="X1165" s="130"/>
      <c r="Y1165" s="116"/>
      <c r="Z1165" s="116"/>
      <c r="AA1165" s="116"/>
      <c r="AB1165" s="116"/>
      <c r="AC1165" s="116"/>
      <c r="AD1165" s="116"/>
      <c r="AE1165" s="116"/>
      <c r="AF1165" s="116"/>
      <c r="AG1165" s="119"/>
      <c r="AH1165" s="116"/>
    </row>
    <row r="1166" spans="1:34" ht="13.2">
      <c r="A1166" s="103"/>
      <c r="B1166" s="125"/>
      <c r="C1166" s="126"/>
      <c r="D1166" s="128"/>
      <c r="E1166" s="126"/>
      <c r="F1166" s="121"/>
      <c r="G1166" s="121"/>
      <c r="H1166" s="121"/>
      <c r="I1166" s="117"/>
      <c r="J1166" s="117"/>
      <c r="K1166" s="117"/>
      <c r="L1166" s="122"/>
      <c r="M1166" s="116"/>
      <c r="N1166" s="115"/>
      <c r="O1166" s="116"/>
      <c r="P1166" s="116"/>
      <c r="Q1166" s="117"/>
      <c r="R1166" s="117"/>
      <c r="S1166" s="117"/>
      <c r="T1166" s="117"/>
      <c r="U1166" s="126"/>
      <c r="V1166" s="145"/>
      <c r="W1166" s="130"/>
      <c r="X1166" s="130"/>
      <c r="Y1166" s="116"/>
      <c r="Z1166" s="116"/>
      <c r="AA1166" s="116"/>
      <c r="AB1166" s="116"/>
      <c r="AC1166" s="116"/>
      <c r="AD1166" s="116"/>
      <c r="AE1166" s="116"/>
      <c r="AF1166" s="116"/>
      <c r="AG1166" s="119"/>
      <c r="AH1166" s="116"/>
    </row>
    <row r="1167" spans="1:34" ht="13.2">
      <c r="A1167" s="103"/>
      <c r="B1167" s="125"/>
      <c r="C1167" s="126"/>
      <c r="D1167" s="128"/>
      <c r="E1167" s="126"/>
      <c r="F1167" s="121"/>
      <c r="G1167" s="121"/>
      <c r="H1167" s="121"/>
      <c r="I1167" s="117"/>
      <c r="J1167" s="117"/>
      <c r="K1167" s="117"/>
      <c r="L1167" s="122"/>
      <c r="M1167" s="116"/>
      <c r="N1167" s="115"/>
      <c r="O1167" s="116"/>
      <c r="P1167" s="116"/>
      <c r="Q1167" s="117"/>
      <c r="R1167" s="117"/>
      <c r="S1167" s="117"/>
      <c r="T1167" s="117"/>
      <c r="U1167" s="126"/>
      <c r="V1167" s="129"/>
      <c r="W1167" s="130"/>
      <c r="X1167" s="130"/>
      <c r="Y1167" s="116"/>
      <c r="Z1167" s="116"/>
      <c r="AA1167" s="116"/>
      <c r="AB1167" s="116"/>
      <c r="AC1167" s="116"/>
      <c r="AD1167" s="116"/>
      <c r="AE1167" s="116"/>
      <c r="AF1167" s="116"/>
      <c r="AG1167" s="119"/>
      <c r="AH1167" s="116"/>
    </row>
    <row r="1168" spans="1:34" ht="13.2">
      <c r="A1168" s="103"/>
      <c r="B1168" s="125"/>
      <c r="C1168" s="126"/>
      <c r="D1168" s="128"/>
      <c r="E1168" s="126"/>
      <c r="F1168" s="121"/>
      <c r="G1168" s="121"/>
      <c r="H1168" s="121"/>
      <c r="I1168" s="117"/>
      <c r="J1168" s="117"/>
      <c r="K1168" s="117"/>
      <c r="L1168" s="122"/>
      <c r="M1168" s="116"/>
      <c r="N1168" s="115"/>
      <c r="O1168" s="116"/>
      <c r="P1168" s="116"/>
      <c r="Q1168" s="117"/>
      <c r="R1168" s="117"/>
      <c r="S1168" s="117"/>
      <c r="T1168" s="117"/>
      <c r="U1168" s="126"/>
      <c r="V1168" s="145"/>
      <c r="W1168" s="130"/>
      <c r="X1168" s="130"/>
      <c r="Y1168" s="116"/>
      <c r="Z1168" s="116"/>
      <c r="AA1168" s="116"/>
      <c r="AB1168" s="116"/>
      <c r="AC1168" s="116"/>
      <c r="AD1168" s="116"/>
      <c r="AE1168" s="116"/>
      <c r="AF1168" s="116"/>
      <c r="AG1168" s="119"/>
      <c r="AH1168" s="116"/>
    </row>
    <row r="1169" spans="1:34" ht="13.2">
      <c r="A1169" s="103"/>
      <c r="B1169" s="125"/>
      <c r="C1169" s="126"/>
      <c r="D1169" s="128"/>
      <c r="E1169" s="126"/>
      <c r="F1169" s="121"/>
      <c r="G1169" s="121"/>
      <c r="H1169" s="121"/>
      <c r="I1169" s="117"/>
      <c r="J1169" s="117"/>
      <c r="K1169" s="117"/>
      <c r="L1169" s="122"/>
      <c r="M1169" s="116"/>
      <c r="N1169" s="115"/>
      <c r="O1169" s="116"/>
      <c r="P1169" s="116"/>
      <c r="Q1169" s="117"/>
      <c r="R1169" s="117"/>
      <c r="S1169" s="117"/>
      <c r="T1169" s="117"/>
      <c r="U1169" s="126"/>
      <c r="V1169" s="129"/>
      <c r="W1169" s="130"/>
      <c r="X1169" s="130"/>
      <c r="Y1169" s="116"/>
      <c r="Z1169" s="116"/>
      <c r="AA1169" s="116"/>
      <c r="AB1169" s="116"/>
      <c r="AC1169" s="116"/>
      <c r="AD1169" s="116"/>
      <c r="AE1169" s="116"/>
      <c r="AF1169" s="116"/>
      <c r="AG1169" s="119"/>
      <c r="AH1169" s="116"/>
    </row>
    <row r="1170" spans="1:34" ht="13.2">
      <c r="A1170" s="103"/>
      <c r="B1170" s="125"/>
      <c r="C1170" s="126"/>
      <c r="D1170" s="128"/>
      <c r="E1170" s="126"/>
      <c r="F1170" s="121"/>
      <c r="G1170" s="121"/>
      <c r="H1170" s="121"/>
      <c r="I1170" s="117"/>
      <c r="J1170" s="117"/>
      <c r="K1170" s="117"/>
      <c r="L1170" s="122"/>
      <c r="M1170" s="116"/>
      <c r="N1170" s="115"/>
      <c r="O1170" s="116"/>
      <c r="P1170" s="116"/>
      <c r="Q1170" s="117"/>
      <c r="R1170" s="117"/>
      <c r="S1170" s="117"/>
      <c r="T1170" s="117"/>
      <c r="U1170" s="126"/>
      <c r="V1170" s="145"/>
      <c r="W1170" s="130"/>
      <c r="X1170" s="130"/>
      <c r="Y1170" s="116"/>
      <c r="Z1170" s="116"/>
      <c r="AA1170" s="116"/>
      <c r="AB1170" s="116"/>
      <c r="AC1170" s="116"/>
      <c r="AD1170" s="116"/>
      <c r="AE1170" s="116"/>
      <c r="AF1170" s="116"/>
      <c r="AG1170" s="119"/>
      <c r="AH1170" s="116"/>
    </row>
    <row r="1171" spans="1:34" ht="13.2">
      <c r="A1171" s="103"/>
      <c r="B1171" s="125"/>
      <c r="C1171" s="126"/>
      <c r="D1171" s="128"/>
      <c r="E1171" s="126"/>
      <c r="F1171" s="121"/>
      <c r="G1171" s="121"/>
      <c r="H1171" s="121"/>
      <c r="I1171" s="117"/>
      <c r="J1171" s="117"/>
      <c r="K1171" s="117"/>
      <c r="L1171" s="122"/>
      <c r="M1171" s="116"/>
      <c r="N1171" s="115"/>
      <c r="O1171" s="116"/>
      <c r="P1171" s="116"/>
      <c r="Q1171" s="117"/>
      <c r="R1171" s="117"/>
      <c r="S1171" s="117"/>
      <c r="T1171" s="117"/>
      <c r="U1171" s="126"/>
      <c r="V1171" s="129"/>
      <c r="W1171" s="130"/>
      <c r="X1171" s="130"/>
      <c r="Y1171" s="116"/>
      <c r="Z1171" s="116"/>
      <c r="AA1171" s="116"/>
      <c r="AB1171" s="116"/>
      <c r="AC1171" s="116"/>
      <c r="AD1171" s="116"/>
      <c r="AE1171" s="116"/>
      <c r="AF1171" s="116"/>
      <c r="AG1171" s="119"/>
      <c r="AH1171" s="116"/>
    </row>
    <row r="1172" spans="1:34" ht="13.2">
      <c r="A1172" s="103"/>
      <c r="B1172" s="125"/>
      <c r="C1172" s="126"/>
      <c r="D1172" s="128"/>
      <c r="E1172" s="126"/>
      <c r="F1172" s="121"/>
      <c r="G1172" s="121"/>
      <c r="H1172" s="121"/>
      <c r="I1172" s="117"/>
      <c r="J1172" s="117"/>
      <c r="K1172" s="117"/>
      <c r="L1172" s="122"/>
      <c r="M1172" s="116"/>
      <c r="N1172" s="115"/>
      <c r="O1172" s="116"/>
      <c r="P1172" s="116"/>
      <c r="Q1172" s="117"/>
      <c r="R1172" s="117"/>
      <c r="S1172" s="117"/>
      <c r="T1172" s="117"/>
      <c r="U1172" s="126"/>
      <c r="V1172" s="110"/>
      <c r="W1172" s="130"/>
      <c r="X1172" s="130"/>
      <c r="Y1172" s="116"/>
      <c r="Z1172" s="116"/>
      <c r="AA1172" s="116"/>
      <c r="AB1172" s="116"/>
      <c r="AC1172" s="116"/>
      <c r="AD1172" s="116"/>
      <c r="AE1172" s="116"/>
      <c r="AF1172" s="116"/>
      <c r="AG1172" s="119"/>
      <c r="AH1172" s="116"/>
    </row>
    <row r="1173" spans="1:34" ht="13.2">
      <c r="A1173" s="103"/>
      <c r="B1173" s="125"/>
      <c r="C1173" s="126"/>
      <c r="D1173" s="128"/>
      <c r="E1173" s="126"/>
      <c r="F1173" s="121"/>
      <c r="G1173" s="121"/>
      <c r="H1173" s="121"/>
      <c r="I1173" s="117"/>
      <c r="J1173" s="117"/>
      <c r="K1173" s="117"/>
      <c r="L1173" s="122"/>
      <c r="M1173" s="116"/>
      <c r="N1173" s="115"/>
      <c r="O1173" s="116"/>
      <c r="P1173" s="116"/>
      <c r="Q1173" s="117"/>
      <c r="R1173" s="117"/>
      <c r="S1173" s="117"/>
      <c r="T1173" s="117"/>
      <c r="U1173" s="126"/>
      <c r="V1173" s="129"/>
      <c r="W1173" s="130"/>
      <c r="X1173" s="130"/>
      <c r="Y1173" s="116"/>
      <c r="Z1173" s="116"/>
      <c r="AA1173" s="116"/>
      <c r="AB1173" s="116"/>
      <c r="AC1173" s="116"/>
      <c r="AD1173" s="116"/>
      <c r="AE1173" s="116"/>
      <c r="AF1173" s="116"/>
      <c r="AG1173" s="119"/>
      <c r="AH1173" s="116"/>
    </row>
    <row r="1174" spans="1:34" ht="13.2">
      <c r="A1174" s="103"/>
      <c r="B1174" s="125"/>
      <c r="C1174" s="126"/>
      <c r="D1174" s="128"/>
      <c r="E1174" s="126"/>
      <c r="F1174" s="121"/>
      <c r="G1174" s="121"/>
      <c r="H1174" s="121"/>
      <c r="I1174" s="117"/>
      <c r="J1174" s="117"/>
      <c r="K1174" s="117"/>
      <c r="L1174" s="122"/>
      <c r="M1174" s="116"/>
      <c r="N1174" s="115"/>
      <c r="O1174" s="116"/>
      <c r="P1174" s="116"/>
      <c r="Q1174" s="117"/>
      <c r="R1174" s="117"/>
      <c r="S1174" s="117"/>
      <c r="T1174" s="117"/>
      <c r="U1174" s="126"/>
      <c r="V1174" s="145"/>
      <c r="W1174" s="130"/>
      <c r="X1174" s="130"/>
      <c r="Y1174" s="116"/>
      <c r="Z1174" s="116"/>
      <c r="AA1174" s="116"/>
      <c r="AB1174" s="116"/>
      <c r="AC1174" s="116"/>
      <c r="AD1174" s="116"/>
      <c r="AE1174" s="116"/>
      <c r="AF1174" s="116"/>
      <c r="AG1174" s="119"/>
      <c r="AH1174" s="116"/>
    </row>
    <row r="1175" spans="1:34" ht="13.2">
      <c r="A1175" s="103"/>
      <c r="B1175" s="125"/>
      <c r="C1175" s="126"/>
      <c r="D1175" s="128"/>
      <c r="E1175" s="126"/>
      <c r="F1175" s="121"/>
      <c r="G1175" s="121"/>
      <c r="H1175" s="121"/>
      <c r="I1175" s="117"/>
      <c r="J1175" s="117"/>
      <c r="K1175" s="117"/>
      <c r="L1175" s="122"/>
      <c r="M1175" s="116"/>
      <c r="N1175" s="115"/>
      <c r="O1175" s="116"/>
      <c r="P1175" s="116"/>
      <c r="Q1175" s="117"/>
      <c r="R1175" s="117"/>
      <c r="S1175" s="117"/>
      <c r="T1175" s="117"/>
      <c r="U1175" s="126"/>
      <c r="V1175" s="105"/>
      <c r="W1175" s="130"/>
      <c r="X1175" s="130"/>
      <c r="Y1175" s="116"/>
      <c r="Z1175" s="116"/>
      <c r="AA1175" s="116"/>
      <c r="AB1175" s="116"/>
      <c r="AC1175" s="116"/>
      <c r="AD1175" s="116"/>
      <c r="AE1175" s="116"/>
      <c r="AF1175" s="116"/>
      <c r="AG1175" s="119"/>
      <c r="AH1175" s="116"/>
    </row>
    <row r="1176" spans="1:34" ht="13.8" thickBot="1">
      <c r="A1176" s="103"/>
      <c r="B1176" s="125"/>
      <c r="C1176" s="126"/>
      <c r="D1176" s="128"/>
      <c r="E1176" s="126"/>
      <c r="F1176" s="121"/>
      <c r="G1176" s="121"/>
      <c r="H1176" s="121"/>
      <c r="I1176" s="117"/>
      <c r="J1176" s="117"/>
      <c r="K1176" s="117"/>
      <c r="L1176" s="122"/>
      <c r="M1176" s="116"/>
      <c r="N1176" s="115"/>
      <c r="O1176" s="116"/>
      <c r="P1176" s="116"/>
      <c r="Q1176" s="117"/>
      <c r="R1176" s="115"/>
      <c r="S1176" s="115"/>
      <c r="T1176" s="135"/>
      <c r="U1176" s="126"/>
      <c r="V1176" s="129"/>
      <c r="W1176" s="130"/>
      <c r="X1176" s="130"/>
      <c r="Y1176" s="116"/>
      <c r="Z1176" s="116"/>
      <c r="AA1176" s="116"/>
      <c r="AB1176" s="116"/>
      <c r="AC1176" s="116"/>
      <c r="AD1176" s="116"/>
      <c r="AE1176" s="116"/>
      <c r="AF1176" s="116"/>
      <c r="AG1176" s="119"/>
      <c r="AH1176" s="116"/>
    </row>
    <row r="1177" spans="1:34" ht="13.2">
      <c r="A1177" s="103"/>
      <c r="B1177" s="125"/>
      <c r="C1177" s="126"/>
      <c r="D1177" s="128"/>
      <c r="E1177" s="126"/>
      <c r="F1177" s="121"/>
      <c r="G1177" s="121"/>
      <c r="H1177" s="121"/>
      <c r="I1177" s="117"/>
      <c r="J1177" s="117"/>
      <c r="K1177" s="117"/>
      <c r="L1177" s="122"/>
      <c r="M1177" s="116"/>
      <c r="N1177" s="115"/>
      <c r="O1177" s="116"/>
      <c r="P1177" s="116"/>
      <c r="Q1177" s="117"/>
      <c r="R1177" s="117"/>
      <c r="S1177" s="117"/>
      <c r="T1177" s="117"/>
      <c r="U1177" s="126"/>
      <c r="V1177" s="108"/>
      <c r="W1177" s="130"/>
      <c r="X1177" s="130"/>
      <c r="Y1177" s="116"/>
      <c r="Z1177" s="116"/>
      <c r="AA1177" s="116"/>
      <c r="AB1177" s="116"/>
      <c r="AC1177" s="116"/>
      <c r="AD1177" s="116"/>
      <c r="AE1177" s="116"/>
      <c r="AF1177" s="116"/>
      <c r="AG1177" s="119"/>
      <c r="AH1177" s="116"/>
    </row>
    <row r="1178" spans="1:34" ht="13.2">
      <c r="A1178" s="103"/>
      <c r="B1178" s="125"/>
      <c r="C1178" s="126"/>
      <c r="D1178" s="128"/>
      <c r="E1178" s="126"/>
      <c r="F1178" s="121"/>
      <c r="G1178" s="121"/>
      <c r="H1178" s="121"/>
      <c r="I1178" s="117"/>
      <c r="J1178" s="117"/>
      <c r="K1178" s="117"/>
      <c r="L1178" s="122"/>
      <c r="M1178" s="116"/>
      <c r="N1178" s="115"/>
      <c r="O1178" s="116"/>
      <c r="P1178" s="116"/>
      <c r="Q1178" s="117"/>
      <c r="R1178" s="117"/>
      <c r="S1178" s="117"/>
      <c r="T1178" s="117"/>
      <c r="U1178" s="126"/>
      <c r="V1178" s="145"/>
      <c r="W1178" s="130"/>
      <c r="X1178" s="130"/>
      <c r="Y1178" s="116"/>
      <c r="Z1178" s="116"/>
      <c r="AA1178" s="116"/>
      <c r="AB1178" s="116"/>
      <c r="AC1178" s="116"/>
      <c r="AD1178" s="116"/>
      <c r="AE1178" s="116"/>
      <c r="AF1178" s="116"/>
      <c r="AG1178" s="119"/>
      <c r="AH1178" s="119"/>
    </row>
    <row r="1179" spans="1:34" ht="13.2">
      <c r="A1179" s="103"/>
      <c r="B1179" s="125"/>
      <c r="C1179" s="126"/>
      <c r="D1179" s="128"/>
      <c r="E1179" s="126"/>
      <c r="F1179" s="121"/>
      <c r="G1179" s="121"/>
      <c r="H1179" s="121"/>
      <c r="I1179" s="117"/>
      <c r="J1179" s="117"/>
      <c r="K1179" s="117"/>
      <c r="L1179" s="122"/>
      <c r="M1179" s="116"/>
      <c r="N1179" s="115"/>
      <c r="O1179" s="116"/>
      <c r="P1179" s="116"/>
      <c r="Q1179" s="117"/>
      <c r="R1179" s="115"/>
      <c r="S1179" s="115"/>
      <c r="T1179" s="135"/>
      <c r="U1179" s="126"/>
      <c r="V1179" s="145"/>
      <c r="W1179" s="130"/>
      <c r="X1179" s="130"/>
      <c r="Y1179" s="116"/>
      <c r="Z1179" s="116"/>
      <c r="AA1179" s="116"/>
      <c r="AB1179" s="116"/>
      <c r="AC1179" s="116"/>
      <c r="AD1179" s="116"/>
      <c r="AE1179" s="116"/>
      <c r="AF1179" s="116"/>
      <c r="AG1179" s="119"/>
      <c r="AH1179" s="116"/>
    </row>
    <row r="1180" spans="1:34" ht="13.2">
      <c r="A1180" s="103"/>
      <c r="B1180" s="125"/>
      <c r="C1180" s="126"/>
      <c r="D1180" s="128"/>
      <c r="E1180" s="126"/>
      <c r="F1180" s="121"/>
      <c r="G1180" s="121"/>
      <c r="H1180" s="121"/>
      <c r="I1180" s="117"/>
      <c r="J1180" s="117"/>
      <c r="K1180" s="117"/>
      <c r="L1180" s="122"/>
      <c r="M1180" s="116"/>
      <c r="N1180" s="115"/>
      <c r="O1180" s="116"/>
      <c r="P1180" s="116"/>
      <c r="Q1180" s="117"/>
      <c r="R1180" s="117"/>
      <c r="S1180" s="117"/>
      <c r="T1180" s="117"/>
      <c r="U1180" s="126"/>
      <c r="V1180" s="145"/>
      <c r="W1180" s="130"/>
      <c r="X1180" s="130"/>
      <c r="Y1180" s="116"/>
      <c r="Z1180" s="116"/>
      <c r="AA1180" s="116"/>
      <c r="AB1180" s="116"/>
      <c r="AC1180" s="116"/>
      <c r="AD1180" s="116"/>
      <c r="AE1180" s="116"/>
      <c r="AF1180" s="116"/>
      <c r="AG1180" s="119"/>
      <c r="AH1180" s="116"/>
    </row>
    <row r="1181" spans="1:34" ht="13.2">
      <c r="A1181" s="103"/>
      <c r="B1181" s="125"/>
      <c r="C1181" s="126"/>
      <c r="D1181" s="128"/>
      <c r="E1181" s="126"/>
      <c r="F1181" s="121"/>
      <c r="G1181" s="121"/>
      <c r="H1181" s="121"/>
      <c r="I1181" s="117"/>
      <c r="J1181" s="117"/>
      <c r="K1181" s="117"/>
      <c r="L1181" s="122"/>
      <c r="M1181" s="116"/>
      <c r="N1181" s="115"/>
      <c r="O1181" s="116"/>
      <c r="P1181" s="116"/>
      <c r="Q1181" s="117"/>
      <c r="R1181" s="117"/>
      <c r="S1181" s="117"/>
      <c r="T1181" s="117"/>
      <c r="U1181" s="126"/>
      <c r="V1181" s="145"/>
      <c r="W1181" s="130"/>
      <c r="X1181" s="130"/>
      <c r="Y1181" s="116"/>
      <c r="Z1181" s="116"/>
      <c r="AA1181" s="116"/>
      <c r="AB1181" s="116"/>
      <c r="AC1181" s="116"/>
      <c r="AD1181" s="116"/>
      <c r="AE1181" s="116"/>
      <c r="AF1181" s="116"/>
      <c r="AG1181" s="119"/>
      <c r="AH1181" s="119"/>
    </row>
    <row r="1182" spans="1:34" ht="13.2">
      <c r="A1182" s="103"/>
      <c r="B1182" s="125"/>
      <c r="C1182" s="126"/>
      <c r="D1182" s="128"/>
      <c r="E1182" s="126"/>
      <c r="F1182" s="121"/>
      <c r="G1182" s="121"/>
      <c r="H1182" s="121"/>
      <c r="I1182" s="117"/>
      <c r="J1182" s="117"/>
      <c r="K1182" s="117"/>
      <c r="L1182" s="122"/>
      <c r="M1182" s="116"/>
      <c r="N1182" s="115"/>
      <c r="O1182" s="116"/>
      <c r="P1182" s="116"/>
      <c r="Q1182" s="117"/>
      <c r="R1182" s="117"/>
      <c r="S1182" s="117"/>
      <c r="T1182" s="117"/>
      <c r="U1182" s="126"/>
      <c r="V1182" s="129"/>
      <c r="W1182" s="130"/>
      <c r="X1182" s="130"/>
      <c r="Y1182" s="116"/>
      <c r="Z1182" s="116"/>
      <c r="AA1182" s="116"/>
      <c r="AB1182" s="116"/>
      <c r="AC1182" s="116"/>
      <c r="AD1182" s="116"/>
      <c r="AE1182" s="116"/>
      <c r="AF1182" s="116"/>
      <c r="AG1182" s="119"/>
      <c r="AH1182" s="116"/>
    </row>
    <row r="1183" spans="1:34" ht="13.2">
      <c r="A1183" s="103"/>
      <c r="B1183" s="125"/>
      <c r="C1183" s="126"/>
      <c r="D1183" s="128"/>
      <c r="E1183" s="126"/>
      <c r="F1183" s="121"/>
      <c r="G1183" s="121"/>
      <c r="H1183" s="121"/>
      <c r="I1183" s="117"/>
      <c r="J1183" s="117"/>
      <c r="K1183" s="117"/>
      <c r="L1183" s="122"/>
      <c r="M1183" s="116"/>
      <c r="N1183" s="115"/>
      <c r="O1183" s="116"/>
      <c r="P1183" s="116"/>
      <c r="Q1183" s="117"/>
      <c r="R1183" s="117"/>
      <c r="S1183" s="117"/>
      <c r="T1183" s="117"/>
      <c r="U1183" s="126"/>
      <c r="V1183" s="145"/>
      <c r="W1183" s="130"/>
      <c r="X1183" s="130"/>
      <c r="Y1183" s="116"/>
      <c r="Z1183" s="116"/>
      <c r="AA1183" s="116"/>
      <c r="AB1183" s="116"/>
      <c r="AC1183" s="116"/>
      <c r="AD1183" s="116"/>
      <c r="AE1183" s="116"/>
      <c r="AF1183" s="116"/>
      <c r="AG1183" s="119"/>
      <c r="AH1183" s="116"/>
    </row>
    <row r="1184" spans="1:34" ht="13.2">
      <c r="A1184" s="103"/>
      <c r="B1184" s="125"/>
      <c r="C1184" s="126"/>
      <c r="D1184" s="128"/>
      <c r="E1184" s="126"/>
      <c r="F1184" s="121"/>
      <c r="G1184" s="121"/>
      <c r="H1184" s="121"/>
      <c r="I1184" s="117"/>
      <c r="J1184" s="117"/>
      <c r="K1184" s="117"/>
      <c r="L1184" s="122"/>
      <c r="M1184" s="116"/>
      <c r="N1184" s="115"/>
      <c r="O1184" s="116"/>
      <c r="P1184" s="116"/>
      <c r="Q1184" s="117"/>
      <c r="R1184" s="117"/>
      <c r="S1184" s="117"/>
      <c r="T1184" s="117"/>
      <c r="U1184" s="126"/>
      <c r="V1184" s="145"/>
      <c r="W1184" s="130"/>
      <c r="X1184" s="130"/>
      <c r="Y1184" s="116"/>
      <c r="Z1184" s="116"/>
      <c r="AA1184" s="116"/>
      <c r="AB1184" s="116"/>
      <c r="AC1184" s="116"/>
      <c r="AD1184" s="116"/>
      <c r="AE1184" s="116"/>
      <c r="AF1184" s="116"/>
      <c r="AG1184" s="119"/>
      <c r="AH1184" s="116"/>
    </row>
    <row r="1185" spans="1:34" ht="13.2">
      <c r="A1185" s="103"/>
      <c r="B1185" s="125"/>
      <c r="C1185" s="126"/>
      <c r="D1185" s="128"/>
      <c r="E1185" s="126"/>
      <c r="F1185" s="121"/>
      <c r="G1185" s="121"/>
      <c r="H1185" s="121"/>
      <c r="I1185" s="117"/>
      <c r="J1185" s="117"/>
      <c r="K1185" s="117"/>
      <c r="L1185" s="122"/>
      <c r="M1185" s="116"/>
      <c r="N1185" s="115"/>
      <c r="O1185" s="116"/>
      <c r="P1185" s="116"/>
      <c r="Q1185" s="117"/>
      <c r="R1185" s="117"/>
      <c r="S1185" s="117"/>
      <c r="T1185" s="117"/>
      <c r="U1185" s="126"/>
      <c r="V1185" s="145"/>
      <c r="W1185" s="130"/>
      <c r="X1185" s="130"/>
      <c r="Y1185" s="116"/>
      <c r="Z1185" s="116"/>
      <c r="AA1185" s="116"/>
      <c r="AB1185" s="116"/>
      <c r="AC1185" s="116"/>
      <c r="AD1185" s="116"/>
      <c r="AE1185" s="116"/>
      <c r="AF1185" s="116"/>
      <c r="AG1185" s="119"/>
      <c r="AH1185" s="116"/>
    </row>
    <row r="1186" spans="1:34" ht="13.2">
      <c r="A1186" s="103"/>
      <c r="B1186" s="125"/>
      <c r="C1186" s="126"/>
      <c r="D1186" s="128"/>
      <c r="E1186" s="126"/>
      <c r="F1186" s="121"/>
      <c r="G1186" s="121"/>
      <c r="H1186" s="121"/>
      <c r="I1186" s="117"/>
      <c r="J1186" s="117"/>
      <c r="K1186" s="117"/>
      <c r="L1186" s="122"/>
      <c r="M1186" s="116"/>
      <c r="N1186" s="115"/>
      <c r="O1186" s="116"/>
      <c r="P1186" s="116"/>
      <c r="Q1186" s="117"/>
      <c r="R1186" s="115"/>
      <c r="S1186" s="115"/>
      <c r="T1186" s="135"/>
      <c r="U1186" s="126"/>
      <c r="V1186" s="145"/>
      <c r="W1186" s="130"/>
      <c r="X1186" s="130"/>
      <c r="Y1186" s="116"/>
      <c r="Z1186" s="116"/>
      <c r="AA1186" s="116"/>
      <c r="AB1186" s="116"/>
      <c r="AC1186" s="116"/>
      <c r="AD1186" s="116"/>
      <c r="AE1186" s="116"/>
      <c r="AF1186" s="116"/>
      <c r="AG1186" s="119"/>
      <c r="AH1186" s="116"/>
    </row>
    <row r="1187" spans="1:34" ht="13.2">
      <c r="A1187" s="103"/>
      <c r="B1187" s="125"/>
      <c r="C1187" s="126"/>
      <c r="D1187" s="128"/>
      <c r="E1187" s="126"/>
      <c r="F1187" s="121"/>
      <c r="G1187" s="121"/>
      <c r="H1187" s="121"/>
      <c r="I1187" s="117"/>
      <c r="J1187" s="117"/>
      <c r="K1187" s="117"/>
      <c r="L1187" s="122"/>
      <c r="M1187" s="116"/>
      <c r="N1187" s="115"/>
      <c r="O1187" s="116"/>
      <c r="P1187" s="116"/>
      <c r="Q1187" s="117"/>
      <c r="R1187" s="117"/>
      <c r="S1187" s="117"/>
      <c r="T1187" s="117"/>
      <c r="U1187" s="126"/>
      <c r="V1187" s="145"/>
      <c r="W1187" s="130"/>
      <c r="X1187" s="130"/>
      <c r="Y1187" s="116"/>
      <c r="Z1187" s="116"/>
      <c r="AA1187" s="116"/>
      <c r="AB1187" s="116"/>
      <c r="AC1187" s="116"/>
      <c r="AD1187" s="116"/>
      <c r="AE1187" s="116"/>
      <c r="AF1187" s="116"/>
      <c r="AG1187" s="119"/>
      <c r="AH1187" s="116"/>
    </row>
    <row r="1188" spans="1:34" ht="13.2">
      <c r="A1188" s="103"/>
      <c r="B1188" s="125"/>
      <c r="C1188" s="126"/>
      <c r="D1188" s="128"/>
      <c r="E1188" s="126"/>
      <c r="F1188" s="121"/>
      <c r="G1188" s="121"/>
      <c r="H1188" s="121"/>
      <c r="I1188" s="117"/>
      <c r="J1188" s="117"/>
      <c r="K1188" s="117"/>
      <c r="L1188" s="122"/>
      <c r="M1188" s="116"/>
      <c r="N1188" s="115"/>
      <c r="O1188" s="116"/>
      <c r="P1188" s="116"/>
      <c r="Q1188" s="117"/>
      <c r="R1188" s="115"/>
      <c r="S1188" s="115"/>
      <c r="T1188" s="135"/>
      <c r="U1188" s="126"/>
      <c r="V1188" s="145"/>
      <c r="W1188" s="130"/>
      <c r="X1188" s="130"/>
      <c r="Y1188" s="116"/>
      <c r="Z1188" s="116"/>
      <c r="AA1188" s="116"/>
      <c r="AB1188" s="116"/>
      <c r="AC1188" s="116"/>
      <c r="AD1188" s="116"/>
      <c r="AE1188" s="116"/>
      <c r="AF1188" s="116"/>
      <c r="AG1188" s="119"/>
      <c r="AH1188" s="116"/>
    </row>
    <row r="1189" spans="1:34" ht="13.2">
      <c r="A1189" s="103"/>
      <c r="B1189" s="125"/>
      <c r="C1189" s="126"/>
      <c r="D1189" s="128"/>
      <c r="E1189" s="126"/>
      <c r="F1189" s="121"/>
      <c r="G1189" s="121"/>
      <c r="H1189" s="121"/>
      <c r="I1189" s="117"/>
      <c r="J1189" s="117"/>
      <c r="K1189" s="117"/>
      <c r="L1189" s="122"/>
      <c r="M1189" s="116"/>
      <c r="N1189" s="115"/>
      <c r="O1189" s="116"/>
      <c r="P1189" s="116"/>
      <c r="Q1189" s="117"/>
      <c r="R1189" s="115"/>
      <c r="S1189" s="115"/>
      <c r="T1189" s="135"/>
      <c r="U1189" s="126"/>
      <c r="V1189" s="145"/>
      <c r="W1189" s="130"/>
      <c r="X1189" s="130"/>
      <c r="Y1189" s="116"/>
      <c r="Z1189" s="116"/>
      <c r="AA1189" s="116"/>
      <c r="AB1189" s="116"/>
      <c r="AC1189" s="116"/>
      <c r="AD1189" s="116"/>
      <c r="AE1189" s="116"/>
      <c r="AF1189" s="116"/>
      <c r="AG1189" s="119"/>
      <c r="AH1189" s="116"/>
    </row>
    <row r="1190" spans="1:34" ht="13.2">
      <c r="A1190" s="103"/>
      <c r="B1190" s="125"/>
      <c r="C1190" s="126"/>
      <c r="D1190" s="128"/>
      <c r="E1190" s="126"/>
      <c r="F1190" s="121"/>
      <c r="G1190" s="121"/>
      <c r="H1190" s="121"/>
      <c r="I1190" s="117"/>
      <c r="J1190" s="117"/>
      <c r="K1190" s="117"/>
      <c r="L1190" s="122"/>
      <c r="M1190" s="116"/>
      <c r="N1190" s="115"/>
      <c r="O1190" s="116"/>
      <c r="P1190" s="116"/>
      <c r="Q1190" s="117"/>
      <c r="R1190" s="117"/>
      <c r="S1190" s="117"/>
      <c r="T1190" s="117"/>
      <c r="U1190" s="126"/>
      <c r="V1190" s="129"/>
      <c r="W1190" s="130"/>
      <c r="X1190" s="130"/>
      <c r="Y1190" s="116"/>
      <c r="Z1190" s="116"/>
      <c r="AA1190" s="116"/>
      <c r="AB1190" s="116"/>
      <c r="AC1190" s="116"/>
      <c r="AD1190" s="116"/>
      <c r="AE1190" s="116"/>
      <c r="AF1190" s="116"/>
      <c r="AG1190" s="119"/>
      <c r="AH1190" s="116"/>
    </row>
    <row r="1191" spans="1:34" ht="13.2">
      <c r="A1191" s="103"/>
      <c r="B1191" s="125"/>
      <c r="C1191" s="126"/>
      <c r="D1191" s="128"/>
      <c r="E1191" s="126"/>
      <c r="F1191" s="121"/>
      <c r="G1191" s="121"/>
      <c r="H1191" s="121"/>
      <c r="I1191" s="117"/>
      <c r="J1191" s="117"/>
      <c r="K1191" s="117"/>
      <c r="L1191" s="122"/>
      <c r="M1191" s="116"/>
      <c r="N1191" s="115"/>
      <c r="O1191" s="116"/>
      <c r="P1191" s="116"/>
      <c r="Q1191" s="117"/>
      <c r="R1191" s="115"/>
      <c r="S1191" s="115"/>
      <c r="T1191" s="135"/>
      <c r="U1191" s="126"/>
      <c r="V1191" s="129"/>
      <c r="W1191" s="130"/>
      <c r="X1191" s="130"/>
      <c r="Y1191" s="116"/>
      <c r="Z1191" s="116"/>
      <c r="AA1191" s="116"/>
      <c r="AB1191" s="116"/>
      <c r="AC1191" s="116"/>
      <c r="AD1191" s="116"/>
      <c r="AE1191" s="116"/>
      <c r="AF1191" s="116"/>
      <c r="AG1191" s="119"/>
      <c r="AH1191" s="116"/>
    </row>
    <row r="1192" spans="1:34" ht="13.2">
      <c r="A1192" s="103"/>
      <c r="B1192" s="125"/>
      <c r="C1192" s="126"/>
      <c r="D1192" s="128"/>
      <c r="E1192" s="126"/>
      <c r="F1192" s="121"/>
      <c r="G1192" s="121"/>
      <c r="H1192" s="121"/>
      <c r="I1192" s="117"/>
      <c r="J1192" s="117"/>
      <c r="K1192" s="117"/>
      <c r="L1192" s="122"/>
      <c r="M1192" s="116"/>
      <c r="N1192" s="115"/>
      <c r="O1192" s="116"/>
      <c r="P1192" s="116"/>
      <c r="Q1192" s="117"/>
      <c r="R1192" s="117"/>
      <c r="S1192" s="117"/>
      <c r="T1192" s="117"/>
      <c r="U1192" s="126"/>
      <c r="V1192" s="129"/>
      <c r="W1192" s="130"/>
      <c r="X1192" s="130"/>
      <c r="Y1192" s="116"/>
      <c r="Z1192" s="116"/>
      <c r="AA1192" s="116"/>
      <c r="AB1192" s="116"/>
      <c r="AC1192" s="116"/>
      <c r="AD1192" s="116"/>
      <c r="AE1192" s="116"/>
      <c r="AF1192" s="116"/>
      <c r="AG1192" s="119"/>
      <c r="AH1192" s="116"/>
    </row>
    <row r="1193" spans="1:34" ht="13.2">
      <c r="A1193" s="103"/>
      <c r="B1193" s="125"/>
      <c r="C1193" s="126"/>
      <c r="D1193" s="128"/>
      <c r="E1193" s="126"/>
      <c r="F1193" s="121"/>
      <c r="G1193" s="121"/>
      <c r="H1193" s="121"/>
      <c r="I1193" s="117"/>
      <c r="J1193" s="117"/>
      <c r="K1193" s="117"/>
      <c r="L1193" s="122"/>
      <c r="M1193" s="116"/>
      <c r="N1193" s="115"/>
      <c r="O1193" s="116"/>
      <c r="P1193" s="116"/>
      <c r="Q1193" s="117"/>
      <c r="R1193" s="117"/>
      <c r="S1193" s="117"/>
      <c r="T1193" s="117"/>
      <c r="U1193" s="126"/>
      <c r="V1193" s="145"/>
      <c r="W1193" s="130"/>
      <c r="X1193" s="130"/>
      <c r="Y1193" s="116"/>
      <c r="Z1193" s="116"/>
      <c r="AA1193" s="116"/>
      <c r="AB1193" s="116"/>
      <c r="AC1193" s="116"/>
      <c r="AD1193" s="116"/>
      <c r="AE1193" s="116"/>
      <c r="AF1193" s="116"/>
      <c r="AG1193" s="119"/>
      <c r="AH1193" s="116"/>
    </row>
    <row r="1194" spans="1:34" ht="13.2">
      <c r="A1194" s="103"/>
      <c r="B1194" s="125"/>
      <c r="C1194" s="126"/>
      <c r="D1194" s="128"/>
      <c r="E1194" s="126"/>
      <c r="F1194" s="121"/>
      <c r="G1194" s="121"/>
      <c r="H1194" s="121"/>
      <c r="I1194" s="117"/>
      <c r="J1194" s="117"/>
      <c r="K1194" s="117"/>
      <c r="L1194" s="122"/>
      <c r="M1194" s="116"/>
      <c r="N1194" s="115"/>
      <c r="O1194" s="116"/>
      <c r="P1194" s="116"/>
      <c r="Q1194" s="117"/>
      <c r="R1194" s="117"/>
      <c r="S1194" s="117"/>
      <c r="T1194" s="117"/>
      <c r="U1194" s="126"/>
      <c r="V1194" s="145"/>
      <c r="W1194" s="130"/>
      <c r="X1194" s="130"/>
      <c r="Y1194" s="116"/>
      <c r="Z1194" s="116"/>
      <c r="AA1194" s="116"/>
      <c r="AB1194" s="116"/>
      <c r="AC1194" s="116"/>
      <c r="AD1194" s="116"/>
      <c r="AE1194" s="116"/>
      <c r="AF1194" s="116"/>
      <c r="AG1194" s="119"/>
      <c r="AH1194" s="116"/>
    </row>
    <row r="1195" spans="1:34" ht="13.2">
      <c r="A1195" s="103"/>
      <c r="B1195" s="125"/>
      <c r="C1195" s="126"/>
      <c r="D1195" s="128"/>
      <c r="E1195" s="126"/>
      <c r="F1195" s="121"/>
      <c r="G1195" s="121"/>
      <c r="H1195" s="121"/>
      <c r="I1195" s="117"/>
      <c r="J1195" s="117"/>
      <c r="K1195" s="117"/>
      <c r="L1195" s="122"/>
      <c r="M1195" s="116"/>
      <c r="N1195" s="115"/>
      <c r="O1195" s="116"/>
      <c r="P1195" s="116"/>
      <c r="Q1195" s="117"/>
      <c r="R1195" s="117"/>
      <c r="S1195" s="117"/>
      <c r="T1195" s="117"/>
      <c r="U1195" s="126"/>
      <c r="V1195" s="145"/>
      <c r="W1195" s="130"/>
      <c r="X1195" s="130"/>
      <c r="Y1195" s="116"/>
      <c r="Z1195" s="116"/>
      <c r="AA1195" s="116"/>
      <c r="AB1195" s="116"/>
      <c r="AC1195" s="116"/>
      <c r="AD1195" s="116"/>
      <c r="AE1195" s="116"/>
      <c r="AF1195" s="116"/>
      <c r="AG1195" s="119"/>
      <c r="AH1195" s="116"/>
    </row>
    <row r="1196" spans="1:34" ht="13.2">
      <c r="A1196" s="103"/>
      <c r="B1196" s="125"/>
      <c r="C1196" s="126"/>
      <c r="D1196" s="128"/>
      <c r="E1196" s="126"/>
      <c r="F1196" s="121"/>
      <c r="G1196" s="121"/>
      <c r="H1196" s="121"/>
      <c r="I1196" s="117"/>
      <c r="J1196" s="117"/>
      <c r="K1196" s="117"/>
      <c r="L1196" s="122"/>
      <c r="M1196" s="116"/>
      <c r="N1196" s="115"/>
      <c r="O1196" s="116"/>
      <c r="P1196" s="116"/>
      <c r="Q1196" s="117"/>
      <c r="R1196" s="117"/>
      <c r="S1196" s="117"/>
      <c r="T1196" s="117"/>
      <c r="U1196" s="126"/>
      <c r="V1196" s="137"/>
      <c r="W1196" s="130"/>
      <c r="X1196" s="130"/>
      <c r="Y1196" s="116"/>
      <c r="Z1196" s="116"/>
      <c r="AA1196" s="116"/>
      <c r="AB1196" s="116"/>
      <c r="AC1196" s="116"/>
      <c r="AD1196" s="116"/>
      <c r="AE1196" s="116"/>
      <c r="AF1196" s="116"/>
      <c r="AG1196" s="119"/>
      <c r="AH1196" s="119"/>
    </row>
    <row r="1197" spans="1:34" ht="13.2">
      <c r="A1197" s="103"/>
      <c r="B1197" s="125"/>
      <c r="C1197" s="126"/>
      <c r="D1197" s="128"/>
      <c r="E1197" s="126"/>
      <c r="F1197" s="121"/>
      <c r="G1197" s="121"/>
      <c r="H1197" s="121"/>
      <c r="I1197" s="117"/>
      <c r="J1197" s="117"/>
      <c r="K1197" s="117"/>
      <c r="L1197" s="122"/>
      <c r="M1197" s="116"/>
      <c r="N1197" s="115"/>
      <c r="O1197" s="116"/>
      <c r="P1197" s="116"/>
      <c r="Q1197" s="117"/>
      <c r="R1197" s="117"/>
      <c r="S1197" s="117"/>
      <c r="T1197" s="117"/>
      <c r="U1197" s="126"/>
      <c r="V1197" s="145"/>
      <c r="W1197" s="130"/>
      <c r="X1197" s="130"/>
      <c r="Y1197" s="116"/>
      <c r="Z1197" s="116"/>
      <c r="AA1197" s="116"/>
      <c r="AB1197" s="116"/>
      <c r="AC1197" s="116"/>
      <c r="AD1197" s="116"/>
      <c r="AE1197" s="116"/>
      <c r="AF1197" s="116"/>
      <c r="AG1197" s="119"/>
      <c r="AH1197" s="116"/>
    </row>
    <row r="1198" spans="1:34" ht="13.2">
      <c r="A1198" s="103"/>
      <c r="B1198" s="125"/>
      <c r="C1198" s="126"/>
      <c r="D1198" s="128"/>
      <c r="E1198" s="126"/>
      <c r="F1198" s="121"/>
      <c r="G1198" s="121"/>
      <c r="H1198" s="121"/>
      <c r="I1198" s="117"/>
      <c r="J1198" s="117"/>
      <c r="K1198" s="117"/>
      <c r="L1198" s="122"/>
      <c r="M1198" s="116"/>
      <c r="N1198" s="115"/>
      <c r="O1198" s="116"/>
      <c r="P1198" s="116"/>
      <c r="Q1198" s="117"/>
      <c r="R1198" s="115"/>
      <c r="S1198" s="115"/>
      <c r="T1198" s="135"/>
      <c r="U1198" s="126"/>
      <c r="V1198" s="145"/>
      <c r="W1198" s="130"/>
      <c r="X1198" s="130"/>
      <c r="Y1198" s="116"/>
      <c r="Z1198" s="116"/>
      <c r="AA1198" s="116"/>
      <c r="AB1198" s="116"/>
      <c r="AC1198" s="116"/>
      <c r="AD1198" s="116"/>
      <c r="AE1198" s="116"/>
      <c r="AF1198" s="116"/>
      <c r="AG1198" s="119"/>
      <c r="AH1198" s="116"/>
    </row>
    <row r="1199" spans="1:34" ht="13.2">
      <c r="A1199" s="103"/>
      <c r="B1199" s="125"/>
      <c r="C1199" s="126"/>
      <c r="D1199" s="128"/>
      <c r="E1199" s="126"/>
      <c r="F1199" s="121"/>
      <c r="G1199" s="121"/>
      <c r="H1199" s="121"/>
      <c r="I1199" s="117"/>
      <c r="J1199" s="117"/>
      <c r="K1199" s="117"/>
      <c r="L1199" s="122"/>
      <c r="M1199" s="116"/>
      <c r="N1199" s="115"/>
      <c r="O1199" s="116"/>
      <c r="P1199" s="116"/>
      <c r="Q1199" s="117"/>
      <c r="R1199" s="117"/>
      <c r="S1199" s="117"/>
      <c r="T1199" s="117"/>
      <c r="U1199" s="126"/>
      <c r="V1199" s="110"/>
      <c r="W1199" s="130"/>
      <c r="X1199" s="130"/>
      <c r="Y1199" s="116"/>
      <c r="Z1199" s="116"/>
      <c r="AA1199" s="116"/>
      <c r="AB1199" s="116"/>
      <c r="AC1199" s="116"/>
      <c r="AD1199" s="116"/>
      <c r="AE1199" s="116"/>
      <c r="AF1199" s="116"/>
      <c r="AG1199" s="119"/>
      <c r="AH1199" s="119"/>
    </row>
    <row r="1200" spans="1:34" ht="13.2">
      <c r="A1200" s="103"/>
      <c r="B1200" s="125"/>
      <c r="C1200" s="126"/>
      <c r="D1200" s="128"/>
      <c r="E1200" s="126"/>
      <c r="F1200" s="121"/>
      <c r="G1200" s="121"/>
      <c r="H1200" s="121"/>
      <c r="I1200" s="117"/>
      <c r="J1200" s="117"/>
      <c r="K1200" s="117"/>
      <c r="L1200" s="122"/>
      <c r="M1200" s="116"/>
      <c r="N1200" s="115"/>
      <c r="O1200" s="116"/>
      <c r="P1200" s="116"/>
      <c r="Q1200" s="117"/>
      <c r="R1200" s="117"/>
      <c r="S1200" s="117"/>
      <c r="T1200" s="117"/>
      <c r="U1200" s="126"/>
      <c r="V1200" s="145"/>
      <c r="W1200" s="130"/>
      <c r="X1200" s="130"/>
      <c r="Y1200" s="116"/>
      <c r="Z1200" s="116"/>
      <c r="AA1200" s="116"/>
      <c r="AB1200" s="116"/>
      <c r="AC1200" s="116"/>
      <c r="AD1200" s="116"/>
      <c r="AE1200" s="116"/>
      <c r="AF1200" s="116"/>
      <c r="AG1200" s="119"/>
      <c r="AH1200" s="116"/>
    </row>
    <row r="1201" spans="1:34" ht="13.2">
      <c r="A1201" s="103"/>
      <c r="B1201" s="125"/>
      <c r="C1201" s="126"/>
      <c r="D1201" s="128"/>
      <c r="E1201" s="126"/>
      <c r="F1201" s="121"/>
      <c r="G1201" s="121"/>
      <c r="H1201" s="121"/>
      <c r="I1201" s="117"/>
      <c r="J1201" s="117"/>
      <c r="K1201" s="117"/>
      <c r="L1201" s="122"/>
      <c r="M1201" s="116"/>
      <c r="N1201" s="115"/>
      <c r="O1201" s="116"/>
      <c r="P1201" s="116"/>
      <c r="Q1201" s="117"/>
      <c r="R1201" s="115"/>
      <c r="S1201" s="115"/>
      <c r="T1201" s="135"/>
      <c r="U1201" s="126"/>
      <c r="V1201" s="129"/>
      <c r="W1201" s="130"/>
      <c r="X1201" s="130"/>
      <c r="Y1201" s="116"/>
      <c r="Z1201" s="116"/>
      <c r="AA1201" s="116"/>
      <c r="AB1201" s="116"/>
      <c r="AC1201" s="116"/>
      <c r="AD1201" s="116"/>
      <c r="AE1201" s="116"/>
      <c r="AF1201" s="116"/>
      <c r="AG1201" s="119"/>
      <c r="AH1201" s="116"/>
    </row>
    <row r="1202" spans="1:34" ht="13.2">
      <c r="A1202" s="103"/>
      <c r="B1202" s="125"/>
      <c r="C1202" s="126"/>
      <c r="D1202" s="128"/>
      <c r="E1202" s="126"/>
      <c r="F1202" s="121"/>
      <c r="G1202" s="121"/>
      <c r="H1202" s="121"/>
      <c r="I1202" s="117"/>
      <c r="J1202" s="117"/>
      <c r="K1202" s="117"/>
      <c r="L1202" s="122"/>
      <c r="M1202" s="116"/>
      <c r="N1202" s="115"/>
      <c r="O1202" s="116"/>
      <c r="P1202" s="116"/>
      <c r="Q1202" s="117"/>
      <c r="R1202" s="117"/>
      <c r="S1202" s="117"/>
      <c r="T1202" s="117"/>
      <c r="U1202" s="126"/>
      <c r="V1202" s="110"/>
      <c r="W1202" s="130"/>
      <c r="X1202" s="130"/>
      <c r="Y1202" s="116"/>
      <c r="Z1202" s="116"/>
      <c r="AA1202" s="116"/>
      <c r="AB1202" s="116"/>
      <c r="AC1202" s="116"/>
      <c r="AD1202" s="116"/>
      <c r="AE1202" s="116"/>
      <c r="AF1202" s="116"/>
      <c r="AG1202" s="119"/>
      <c r="AH1202" s="116"/>
    </row>
    <row r="1203" spans="1:34" ht="13.2">
      <c r="A1203" s="103"/>
      <c r="B1203" s="125"/>
      <c r="C1203" s="126"/>
      <c r="D1203" s="128"/>
      <c r="E1203" s="126"/>
      <c r="F1203" s="121"/>
      <c r="G1203" s="121"/>
      <c r="H1203" s="121"/>
      <c r="I1203" s="117"/>
      <c r="J1203" s="117"/>
      <c r="K1203" s="117"/>
      <c r="L1203" s="122"/>
      <c r="M1203" s="116"/>
      <c r="N1203" s="115"/>
      <c r="O1203" s="116"/>
      <c r="P1203" s="116"/>
      <c r="Q1203" s="117"/>
      <c r="R1203" s="117"/>
      <c r="S1203" s="117"/>
      <c r="T1203" s="117"/>
      <c r="U1203" s="126"/>
      <c r="V1203" s="145"/>
      <c r="W1203" s="130"/>
      <c r="X1203" s="130"/>
      <c r="Y1203" s="116"/>
      <c r="Z1203" s="116"/>
      <c r="AA1203" s="116"/>
      <c r="AB1203" s="116"/>
      <c r="AC1203" s="116"/>
      <c r="AD1203" s="116"/>
      <c r="AE1203" s="116"/>
      <c r="AF1203" s="116"/>
      <c r="AG1203" s="119"/>
      <c r="AH1203" s="116"/>
    </row>
    <row r="1204" spans="1:34" ht="13.2">
      <c r="A1204" s="103"/>
      <c r="B1204" s="125"/>
      <c r="C1204" s="126"/>
      <c r="D1204" s="128"/>
      <c r="E1204" s="126"/>
      <c r="F1204" s="121"/>
      <c r="G1204" s="121"/>
      <c r="H1204" s="121"/>
      <c r="I1204" s="117"/>
      <c r="J1204" s="117"/>
      <c r="K1204" s="117"/>
      <c r="L1204" s="122"/>
      <c r="M1204" s="116"/>
      <c r="N1204" s="115"/>
      <c r="O1204" s="116"/>
      <c r="P1204" s="116"/>
      <c r="Q1204" s="117"/>
      <c r="R1204" s="117"/>
      <c r="S1204" s="117"/>
      <c r="T1204" s="117"/>
      <c r="U1204" s="126"/>
      <c r="V1204" s="129"/>
      <c r="W1204" s="130"/>
      <c r="X1204" s="130"/>
      <c r="Y1204" s="116"/>
      <c r="Z1204" s="116"/>
      <c r="AA1204" s="116"/>
      <c r="AB1204" s="116"/>
      <c r="AC1204" s="116"/>
      <c r="AD1204" s="116"/>
      <c r="AE1204" s="116"/>
      <c r="AF1204" s="116"/>
      <c r="AG1204" s="119"/>
      <c r="AH1204" s="116"/>
    </row>
    <row r="1205" spans="1:34" ht="13.2">
      <c r="A1205" s="103"/>
      <c r="B1205" s="125"/>
      <c r="C1205" s="126"/>
      <c r="D1205" s="128"/>
      <c r="E1205" s="126"/>
      <c r="F1205" s="121"/>
      <c r="G1205" s="121"/>
      <c r="H1205" s="121"/>
      <c r="I1205" s="117"/>
      <c r="J1205" s="117"/>
      <c r="K1205" s="117"/>
      <c r="L1205" s="122"/>
      <c r="M1205" s="116"/>
      <c r="N1205" s="115"/>
      <c r="O1205" s="116"/>
      <c r="P1205" s="116"/>
      <c r="Q1205" s="117"/>
      <c r="R1205" s="117"/>
      <c r="S1205" s="117"/>
      <c r="T1205" s="117"/>
      <c r="U1205" s="126"/>
      <c r="V1205" s="110"/>
      <c r="W1205" s="130"/>
      <c r="X1205" s="130"/>
      <c r="Y1205" s="116"/>
      <c r="Z1205" s="116"/>
      <c r="AA1205" s="116"/>
      <c r="AB1205" s="116"/>
      <c r="AC1205" s="116"/>
      <c r="AD1205" s="116"/>
      <c r="AE1205" s="116"/>
      <c r="AF1205" s="116"/>
      <c r="AG1205" s="119"/>
      <c r="AH1205" s="116"/>
    </row>
    <row r="1206" spans="1:34" ht="13.2">
      <c r="A1206" s="103"/>
      <c r="B1206" s="125"/>
      <c r="C1206" s="126"/>
      <c r="D1206" s="128"/>
      <c r="E1206" s="126"/>
      <c r="F1206" s="121"/>
      <c r="G1206" s="121"/>
      <c r="H1206" s="121"/>
      <c r="I1206" s="117"/>
      <c r="J1206" s="117"/>
      <c r="K1206" s="117"/>
      <c r="L1206" s="122"/>
      <c r="M1206" s="116"/>
      <c r="N1206" s="115"/>
      <c r="O1206" s="116"/>
      <c r="P1206" s="116"/>
      <c r="Q1206" s="117"/>
      <c r="R1206" s="117"/>
      <c r="S1206" s="117"/>
      <c r="T1206" s="117"/>
      <c r="U1206" s="126"/>
      <c r="V1206" s="145"/>
      <c r="W1206" s="130"/>
      <c r="X1206" s="130"/>
      <c r="Y1206" s="116"/>
      <c r="Z1206" s="116"/>
      <c r="AA1206" s="116"/>
      <c r="AB1206" s="116"/>
      <c r="AC1206" s="116"/>
      <c r="AD1206" s="116"/>
      <c r="AE1206" s="116"/>
      <c r="AF1206" s="116"/>
      <c r="AG1206" s="119"/>
      <c r="AH1206" s="116"/>
    </row>
    <row r="1207" spans="1:34" ht="13.2">
      <c r="A1207" s="103"/>
      <c r="B1207" s="125"/>
      <c r="C1207" s="126"/>
      <c r="D1207" s="128"/>
      <c r="E1207" s="126"/>
      <c r="F1207" s="121"/>
      <c r="G1207" s="121"/>
      <c r="H1207" s="121"/>
      <c r="I1207" s="117"/>
      <c r="J1207" s="117"/>
      <c r="K1207" s="117"/>
      <c r="L1207" s="122"/>
      <c r="M1207" s="116"/>
      <c r="N1207" s="115"/>
      <c r="O1207" s="116"/>
      <c r="P1207" s="116"/>
      <c r="Q1207" s="117"/>
      <c r="R1207" s="117"/>
      <c r="S1207" s="117"/>
      <c r="T1207" s="117"/>
      <c r="U1207" s="126"/>
      <c r="V1207" s="129"/>
      <c r="W1207" s="130"/>
      <c r="X1207" s="130"/>
      <c r="Y1207" s="116"/>
      <c r="Z1207" s="116"/>
      <c r="AA1207" s="116"/>
      <c r="AB1207" s="116"/>
      <c r="AC1207" s="116"/>
      <c r="AD1207" s="116"/>
      <c r="AE1207" s="116"/>
      <c r="AF1207" s="116"/>
      <c r="AG1207" s="119"/>
      <c r="AH1207" s="116"/>
    </row>
    <row r="1208" spans="1:34" ht="13.2">
      <c r="A1208" s="103"/>
      <c r="B1208" s="125"/>
      <c r="C1208" s="126"/>
      <c r="D1208" s="128"/>
      <c r="E1208" s="126"/>
      <c r="F1208" s="121"/>
      <c r="G1208" s="121"/>
      <c r="H1208" s="121"/>
      <c r="I1208" s="117"/>
      <c r="J1208" s="117"/>
      <c r="K1208" s="117"/>
      <c r="L1208" s="122"/>
      <c r="M1208" s="116"/>
      <c r="N1208" s="115"/>
      <c r="O1208" s="116"/>
      <c r="P1208" s="116"/>
      <c r="Q1208" s="117"/>
      <c r="R1208" s="115"/>
      <c r="S1208" s="115"/>
      <c r="T1208" s="135"/>
      <c r="U1208" s="126"/>
      <c r="V1208" s="129"/>
      <c r="W1208" s="130"/>
      <c r="X1208" s="130"/>
      <c r="Y1208" s="116"/>
      <c r="Z1208" s="116"/>
      <c r="AA1208" s="116"/>
      <c r="AB1208" s="116"/>
      <c r="AC1208" s="116"/>
      <c r="AD1208" s="116"/>
      <c r="AE1208" s="116"/>
      <c r="AF1208" s="116"/>
      <c r="AG1208" s="119"/>
      <c r="AH1208" s="116"/>
    </row>
    <row r="1209" spans="1:34" ht="13.2">
      <c r="A1209" s="103"/>
      <c r="B1209" s="125"/>
      <c r="C1209" s="126"/>
      <c r="D1209" s="128"/>
      <c r="E1209" s="126"/>
      <c r="F1209" s="121"/>
      <c r="G1209" s="121"/>
      <c r="H1209" s="121"/>
      <c r="I1209" s="117"/>
      <c r="J1209" s="117"/>
      <c r="K1209" s="117"/>
      <c r="L1209" s="122"/>
      <c r="M1209" s="116"/>
      <c r="N1209" s="115"/>
      <c r="O1209" s="116"/>
      <c r="P1209" s="116"/>
      <c r="Q1209" s="117"/>
      <c r="R1209" s="117"/>
      <c r="S1209" s="117"/>
      <c r="T1209" s="117"/>
      <c r="U1209" s="126"/>
      <c r="V1209" s="129"/>
      <c r="W1209" s="130"/>
      <c r="X1209" s="130"/>
      <c r="Y1209" s="116"/>
      <c r="Z1209" s="116"/>
      <c r="AA1209" s="116"/>
      <c r="AB1209" s="116"/>
      <c r="AC1209" s="116"/>
      <c r="AD1209" s="116"/>
      <c r="AE1209" s="116"/>
      <c r="AF1209" s="116"/>
      <c r="AG1209" s="119"/>
      <c r="AH1209" s="116"/>
    </row>
    <row r="1210" spans="1:34" ht="13.2">
      <c r="A1210" s="103"/>
      <c r="B1210" s="125"/>
      <c r="C1210" s="126"/>
      <c r="D1210" s="128"/>
      <c r="E1210" s="126"/>
      <c r="F1210" s="121"/>
      <c r="G1210" s="121"/>
      <c r="H1210" s="121"/>
      <c r="I1210" s="117"/>
      <c r="J1210" s="117"/>
      <c r="K1210" s="117"/>
      <c r="L1210" s="122"/>
      <c r="M1210" s="116"/>
      <c r="N1210" s="115"/>
      <c r="O1210" s="116"/>
      <c r="P1210" s="116"/>
      <c r="Q1210" s="117"/>
      <c r="R1210" s="117"/>
      <c r="S1210" s="117"/>
      <c r="T1210" s="117"/>
      <c r="U1210" s="126"/>
      <c r="V1210" s="145"/>
      <c r="W1210" s="130"/>
      <c r="X1210" s="130"/>
      <c r="Y1210" s="116"/>
      <c r="Z1210" s="116"/>
      <c r="AA1210" s="116"/>
      <c r="AB1210" s="116"/>
      <c r="AC1210" s="116"/>
      <c r="AD1210" s="116"/>
      <c r="AE1210" s="116"/>
      <c r="AF1210" s="116"/>
      <c r="AG1210" s="119"/>
      <c r="AH1210" s="116"/>
    </row>
    <row r="1211" spans="1:34" ht="13.2">
      <c r="A1211" s="103"/>
      <c r="B1211" s="125"/>
      <c r="C1211" s="126"/>
      <c r="D1211" s="128"/>
      <c r="E1211" s="126"/>
      <c r="F1211" s="121"/>
      <c r="G1211" s="121"/>
      <c r="H1211" s="121"/>
      <c r="I1211" s="117"/>
      <c r="J1211" s="117"/>
      <c r="K1211" s="117"/>
      <c r="L1211" s="122"/>
      <c r="M1211" s="116"/>
      <c r="N1211" s="115"/>
      <c r="O1211" s="116"/>
      <c r="P1211" s="116"/>
      <c r="Q1211" s="117"/>
      <c r="R1211" s="115"/>
      <c r="S1211" s="115"/>
      <c r="T1211" s="135"/>
      <c r="U1211" s="126"/>
      <c r="V1211" s="129"/>
      <c r="W1211" s="130"/>
      <c r="X1211" s="130"/>
      <c r="Y1211" s="116"/>
      <c r="Z1211" s="116"/>
      <c r="AA1211" s="116"/>
      <c r="AB1211" s="116"/>
      <c r="AC1211" s="116"/>
      <c r="AD1211" s="116"/>
      <c r="AE1211" s="116"/>
      <c r="AF1211" s="116"/>
      <c r="AG1211" s="119"/>
      <c r="AH1211" s="116"/>
    </row>
    <row r="1212" spans="1:34" ht="13.2">
      <c r="A1212" s="103"/>
      <c r="B1212" s="125"/>
      <c r="C1212" s="126"/>
      <c r="D1212" s="128"/>
      <c r="E1212" s="126"/>
      <c r="F1212" s="121"/>
      <c r="G1212" s="121"/>
      <c r="H1212" s="121"/>
      <c r="I1212" s="117"/>
      <c r="J1212" s="117"/>
      <c r="K1212" s="117"/>
      <c r="L1212" s="122"/>
      <c r="M1212" s="116"/>
      <c r="N1212" s="115"/>
      <c r="O1212" s="116"/>
      <c r="P1212" s="116"/>
      <c r="Q1212" s="117"/>
      <c r="R1212" s="117"/>
      <c r="S1212" s="117"/>
      <c r="T1212" s="117"/>
      <c r="U1212" s="126"/>
      <c r="V1212" s="145"/>
      <c r="W1212" s="130"/>
      <c r="X1212" s="130"/>
      <c r="Y1212" s="116"/>
      <c r="Z1212" s="116"/>
      <c r="AA1212" s="116"/>
      <c r="AB1212" s="116"/>
      <c r="AC1212" s="116"/>
      <c r="AD1212" s="116"/>
      <c r="AE1212" s="116"/>
      <c r="AF1212" s="116"/>
      <c r="AG1212" s="119"/>
      <c r="AH1212" s="116"/>
    </row>
    <row r="1213" spans="1:34" ht="13.2">
      <c r="A1213" s="103"/>
      <c r="B1213" s="125"/>
      <c r="C1213" s="126"/>
      <c r="D1213" s="128"/>
      <c r="E1213" s="126"/>
      <c r="F1213" s="121"/>
      <c r="G1213" s="121"/>
      <c r="H1213" s="121"/>
      <c r="I1213" s="117"/>
      <c r="J1213" s="117"/>
      <c r="K1213" s="117"/>
      <c r="L1213" s="122"/>
      <c r="M1213" s="116"/>
      <c r="N1213" s="115"/>
      <c r="O1213" s="116"/>
      <c r="P1213" s="116"/>
      <c r="Q1213" s="117"/>
      <c r="R1213" s="117"/>
      <c r="S1213" s="117"/>
      <c r="T1213" s="117"/>
      <c r="U1213" s="126"/>
      <c r="V1213" s="145"/>
      <c r="W1213" s="130"/>
      <c r="X1213" s="130"/>
      <c r="Y1213" s="116"/>
      <c r="Z1213" s="116"/>
      <c r="AA1213" s="116"/>
      <c r="AB1213" s="116"/>
      <c r="AC1213" s="116"/>
      <c r="AD1213" s="116"/>
      <c r="AE1213" s="116"/>
      <c r="AF1213" s="116"/>
      <c r="AG1213" s="119"/>
      <c r="AH1213" s="116"/>
    </row>
    <row r="1214" spans="1:34" ht="13.2">
      <c r="A1214" s="103"/>
      <c r="B1214" s="125"/>
      <c r="C1214" s="126"/>
      <c r="D1214" s="128"/>
      <c r="E1214" s="126"/>
      <c r="F1214" s="121"/>
      <c r="G1214" s="121"/>
      <c r="H1214" s="121"/>
      <c r="I1214" s="117"/>
      <c r="J1214" s="117"/>
      <c r="K1214" s="117"/>
      <c r="L1214" s="122"/>
      <c r="M1214" s="116"/>
      <c r="N1214" s="115"/>
      <c r="O1214" s="116"/>
      <c r="P1214" s="116"/>
      <c r="Q1214" s="117"/>
      <c r="R1214" s="117"/>
      <c r="S1214" s="117"/>
      <c r="T1214" s="117"/>
      <c r="U1214" s="126"/>
      <c r="V1214" s="129"/>
      <c r="W1214" s="130"/>
      <c r="X1214" s="130"/>
      <c r="Y1214" s="116"/>
      <c r="Z1214" s="116"/>
      <c r="AA1214" s="116"/>
      <c r="AB1214" s="116"/>
      <c r="AC1214" s="116"/>
      <c r="AD1214" s="116"/>
      <c r="AE1214" s="116"/>
      <c r="AF1214" s="116"/>
      <c r="AG1214" s="119"/>
      <c r="AH1214" s="116"/>
    </row>
    <row r="1215" spans="1:34" ht="13.2">
      <c r="A1215" s="103"/>
      <c r="B1215" s="125"/>
      <c r="C1215" s="126"/>
      <c r="D1215" s="128"/>
      <c r="E1215" s="126"/>
      <c r="F1215" s="121"/>
      <c r="G1215" s="121"/>
      <c r="H1215" s="121"/>
      <c r="I1215" s="117"/>
      <c r="J1215" s="117"/>
      <c r="K1215" s="117"/>
      <c r="L1215" s="122"/>
      <c r="M1215" s="116"/>
      <c r="N1215" s="115"/>
      <c r="O1215" s="116"/>
      <c r="P1215" s="116"/>
      <c r="Q1215" s="117"/>
      <c r="R1215" s="117"/>
      <c r="S1215" s="117"/>
      <c r="T1215" s="117"/>
      <c r="U1215" s="126"/>
      <c r="V1215" s="145"/>
      <c r="W1215" s="130"/>
      <c r="X1215" s="130"/>
      <c r="Y1215" s="116"/>
      <c r="Z1215" s="116"/>
      <c r="AA1215" s="116"/>
      <c r="AB1215" s="116"/>
      <c r="AC1215" s="116"/>
      <c r="AD1215" s="116"/>
      <c r="AE1215" s="116"/>
      <c r="AF1215" s="116"/>
      <c r="AG1215" s="119"/>
      <c r="AH1215" s="116"/>
    </row>
    <row r="1216" spans="1:34" ht="13.2">
      <c r="A1216" s="103"/>
      <c r="B1216" s="125"/>
      <c r="C1216" s="126"/>
      <c r="D1216" s="128"/>
      <c r="E1216" s="126"/>
      <c r="F1216" s="121"/>
      <c r="G1216" s="121"/>
      <c r="H1216" s="121"/>
      <c r="I1216" s="117"/>
      <c r="J1216" s="117"/>
      <c r="K1216" s="117"/>
      <c r="L1216" s="122"/>
      <c r="M1216" s="116"/>
      <c r="N1216" s="115"/>
      <c r="O1216" s="116"/>
      <c r="P1216" s="116"/>
      <c r="Q1216" s="117"/>
      <c r="R1216" s="117"/>
      <c r="S1216" s="117"/>
      <c r="T1216" s="117"/>
      <c r="U1216" s="126"/>
      <c r="V1216" s="145"/>
      <c r="W1216" s="130"/>
      <c r="X1216" s="130"/>
      <c r="Y1216" s="116"/>
      <c r="Z1216" s="116"/>
      <c r="AA1216" s="116"/>
      <c r="AB1216" s="116"/>
      <c r="AC1216" s="116"/>
      <c r="AD1216" s="116"/>
      <c r="AE1216" s="116"/>
      <c r="AF1216" s="116"/>
      <c r="AG1216" s="119"/>
      <c r="AH1216" s="116"/>
    </row>
    <row r="1217" spans="1:34" ht="13.2">
      <c r="A1217" s="93"/>
      <c r="B1217" s="194"/>
      <c r="C1217" s="136"/>
      <c r="D1217" s="195"/>
      <c r="E1217" s="136"/>
      <c r="F1217" s="118"/>
      <c r="G1217" s="118"/>
      <c r="H1217" s="118"/>
      <c r="I1217" s="117"/>
      <c r="J1217" s="117"/>
      <c r="K1217" s="117"/>
      <c r="L1217" s="117"/>
      <c r="M1217" s="117"/>
      <c r="N1217" s="115"/>
      <c r="O1217" s="116"/>
      <c r="P1217" s="116"/>
      <c r="Q1217" s="117"/>
      <c r="R1217" s="117"/>
      <c r="S1217" s="117"/>
      <c r="T1217" s="117"/>
      <c r="U1217" s="126"/>
      <c r="V1217" s="129"/>
      <c r="W1217" s="130"/>
      <c r="X1217" s="130"/>
      <c r="Y1217" s="116"/>
      <c r="Z1217" s="116"/>
      <c r="AA1217" s="116"/>
      <c r="AB1217" s="116"/>
      <c r="AC1217" s="116"/>
      <c r="AD1217" s="116"/>
      <c r="AE1217" s="116"/>
      <c r="AF1217" s="116"/>
      <c r="AG1217" s="119"/>
      <c r="AH1217" s="116"/>
    </row>
    <row r="1218" spans="1:34" ht="13.2">
      <c r="A1218" s="93"/>
      <c r="B1218" s="194"/>
      <c r="C1218" s="136"/>
      <c r="D1218" s="195"/>
      <c r="E1218" s="136"/>
      <c r="F1218" s="118"/>
      <c r="G1218" s="118"/>
      <c r="H1218" s="118"/>
      <c r="I1218" s="117"/>
      <c r="J1218" s="117"/>
      <c r="K1218" s="117"/>
      <c r="L1218" s="117"/>
      <c r="M1218" s="117"/>
      <c r="N1218" s="117"/>
      <c r="O1218" s="117"/>
      <c r="P1218" s="117"/>
      <c r="Q1218" s="117"/>
      <c r="R1218" s="117"/>
      <c r="S1218" s="117"/>
      <c r="T1218" s="117"/>
      <c r="U1218" s="136"/>
      <c r="V1218" s="129"/>
      <c r="W1218" s="196"/>
      <c r="X1218" s="196"/>
      <c r="Y1218" s="116"/>
      <c r="Z1218" s="116"/>
      <c r="AA1218" s="116"/>
      <c r="AB1218" s="116"/>
      <c r="AC1218" s="116"/>
      <c r="AD1218" s="116"/>
      <c r="AE1218" s="116"/>
      <c r="AF1218" s="116"/>
      <c r="AG1218" s="119"/>
      <c r="AH1218" s="116"/>
    </row>
    <row r="1219" spans="1:34" ht="13.2">
      <c r="A1219" s="103"/>
      <c r="B1219" s="125"/>
      <c r="C1219" s="126"/>
      <c r="D1219" s="128"/>
      <c r="E1219" s="126"/>
      <c r="F1219" s="121"/>
      <c r="G1219" s="121"/>
      <c r="H1219" s="121"/>
      <c r="I1219" s="117"/>
      <c r="J1219" s="117"/>
      <c r="K1219" s="117"/>
      <c r="L1219" s="122"/>
      <c r="M1219" s="116"/>
      <c r="N1219" s="115"/>
      <c r="O1219" s="116"/>
      <c r="P1219" s="116"/>
      <c r="Q1219" s="117"/>
      <c r="R1219" s="117"/>
      <c r="S1219" s="117"/>
      <c r="T1219" s="117"/>
      <c r="U1219" s="126"/>
      <c r="V1219" s="145"/>
      <c r="W1219" s="130"/>
      <c r="X1219" s="130"/>
      <c r="Y1219" s="116"/>
      <c r="Z1219" s="116"/>
      <c r="AA1219" s="116"/>
      <c r="AB1219" s="116"/>
      <c r="AC1219" s="116"/>
      <c r="AD1219" s="116"/>
      <c r="AE1219" s="116"/>
      <c r="AF1219" s="116"/>
      <c r="AG1219" s="119"/>
      <c r="AH1219" s="116"/>
    </row>
    <row r="1220" spans="1:34" ht="13.2">
      <c r="A1220" s="103"/>
      <c r="B1220" s="125"/>
      <c r="C1220" s="126"/>
      <c r="D1220" s="128"/>
      <c r="E1220" s="126"/>
      <c r="F1220" s="121"/>
      <c r="G1220" s="121"/>
      <c r="H1220" s="121"/>
      <c r="I1220" s="117"/>
      <c r="J1220" s="117"/>
      <c r="K1220" s="117"/>
      <c r="L1220" s="122"/>
      <c r="M1220" s="116"/>
      <c r="N1220" s="115"/>
      <c r="O1220" s="116"/>
      <c r="P1220" s="116"/>
      <c r="Q1220" s="117"/>
      <c r="R1220" s="117"/>
      <c r="S1220" s="117"/>
      <c r="T1220" s="117"/>
      <c r="U1220" s="126"/>
      <c r="V1220" s="145"/>
      <c r="W1220" s="130"/>
      <c r="X1220" s="130"/>
      <c r="Y1220" s="116"/>
      <c r="Z1220" s="116"/>
      <c r="AA1220" s="116"/>
      <c r="AB1220" s="116"/>
      <c r="AC1220" s="116"/>
      <c r="AD1220" s="116"/>
      <c r="AE1220" s="116"/>
      <c r="AF1220" s="116"/>
      <c r="AG1220" s="119"/>
      <c r="AH1220" s="116"/>
    </row>
    <row r="1221" spans="1:34" ht="13.2">
      <c r="A1221" s="103"/>
      <c r="B1221" s="125"/>
      <c r="C1221" s="126"/>
      <c r="D1221" s="128"/>
      <c r="E1221" s="126"/>
      <c r="F1221" s="121"/>
      <c r="G1221" s="121"/>
      <c r="H1221" s="121"/>
      <c r="I1221" s="117"/>
      <c r="J1221" s="117"/>
      <c r="K1221" s="117"/>
      <c r="L1221" s="122"/>
      <c r="M1221" s="116"/>
      <c r="N1221" s="115"/>
      <c r="O1221" s="117"/>
      <c r="P1221" s="117"/>
      <c r="Q1221" s="117"/>
      <c r="R1221" s="117"/>
      <c r="S1221" s="117"/>
      <c r="T1221" s="117"/>
      <c r="U1221" s="136"/>
      <c r="V1221" s="129"/>
      <c r="W1221" s="196"/>
      <c r="X1221" s="196"/>
      <c r="Y1221" s="116"/>
      <c r="Z1221" s="116"/>
      <c r="AA1221" s="116"/>
      <c r="AB1221" s="116"/>
      <c r="AC1221" s="116"/>
      <c r="AD1221" s="116"/>
      <c r="AE1221" s="116"/>
      <c r="AF1221" s="116"/>
      <c r="AG1221" s="119"/>
      <c r="AH1221" s="116"/>
    </row>
    <row r="1222" spans="1:34" ht="13.2">
      <c r="A1222" s="103"/>
      <c r="B1222" s="125"/>
      <c r="C1222" s="126"/>
      <c r="D1222" s="128"/>
      <c r="E1222" s="126"/>
      <c r="F1222" s="121"/>
      <c r="G1222" s="121"/>
      <c r="H1222" s="121"/>
      <c r="I1222" s="117"/>
      <c r="J1222" s="117"/>
      <c r="K1222" s="117"/>
      <c r="L1222" s="122"/>
      <c r="M1222" s="116"/>
      <c r="N1222" s="115"/>
      <c r="O1222" s="116"/>
      <c r="P1222" s="116"/>
      <c r="Q1222" s="117"/>
      <c r="R1222" s="117"/>
      <c r="S1222" s="117"/>
      <c r="T1222" s="117"/>
      <c r="U1222" s="126"/>
      <c r="V1222" s="145"/>
      <c r="W1222" s="130"/>
      <c r="X1222" s="130"/>
      <c r="Y1222" s="116"/>
      <c r="Z1222" s="116"/>
      <c r="AA1222" s="116"/>
      <c r="AB1222" s="116"/>
      <c r="AC1222" s="116"/>
      <c r="AD1222" s="116"/>
      <c r="AE1222" s="116"/>
      <c r="AF1222" s="116"/>
      <c r="AG1222" s="119"/>
      <c r="AH1222" s="116"/>
    </row>
    <row r="1223" spans="1:34" ht="13.2">
      <c r="A1223" s="103"/>
      <c r="B1223" s="125"/>
      <c r="C1223" s="126"/>
      <c r="D1223" s="128"/>
      <c r="E1223" s="126"/>
      <c r="F1223" s="121"/>
      <c r="G1223" s="121"/>
      <c r="H1223" s="121"/>
      <c r="I1223" s="117"/>
      <c r="J1223" s="117"/>
      <c r="K1223" s="117"/>
      <c r="L1223" s="122"/>
      <c r="M1223" s="116"/>
      <c r="N1223" s="115"/>
      <c r="O1223" s="116"/>
      <c r="P1223" s="116"/>
      <c r="Q1223" s="117"/>
      <c r="R1223" s="117"/>
      <c r="S1223" s="117"/>
      <c r="T1223" s="117"/>
      <c r="U1223" s="126"/>
      <c r="V1223" s="129"/>
      <c r="W1223" s="130"/>
      <c r="X1223" s="130"/>
      <c r="Y1223" s="116"/>
      <c r="Z1223" s="116"/>
      <c r="AA1223" s="116"/>
      <c r="AB1223" s="116"/>
      <c r="AC1223" s="116"/>
      <c r="AD1223" s="116"/>
      <c r="AE1223" s="116"/>
      <c r="AF1223" s="116"/>
      <c r="AG1223" s="119"/>
      <c r="AH1223" s="116"/>
    </row>
    <row r="1224" spans="1:34" ht="13.2">
      <c r="A1224" s="103"/>
      <c r="B1224" s="125"/>
      <c r="C1224" s="126"/>
      <c r="D1224" s="128"/>
      <c r="E1224" s="126"/>
      <c r="F1224" s="121"/>
      <c r="G1224" s="121"/>
      <c r="H1224" s="121"/>
      <c r="I1224" s="117"/>
      <c r="J1224" s="117"/>
      <c r="K1224" s="117"/>
      <c r="L1224" s="122"/>
      <c r="M1224" s="116"/>
      <c r="N1224" s="115"/>
      <c r="O1224" s="116"/>
      <c r="P1224" s="116"/>
      <c r="Q1224" s="117"/>
      <c r="R1224" s="117"/>
      <c r="S1224" s="117"/>
      <c r="T1224" s="117"/>
      <c r="U1224" s="126"/>
      <c r="V1224" s="145"/>
      <c r="W1224" s="130"/>
      <c r="X1224" s="130"/>
      <c r="Y1224" s="116"/>
      <c r="Z1224" s="116"/>
      <c r="AA1224" s="116"/>
      <c r="AB1224" s="116"/>
      <c r="AC1224" s="116"/>
      <c r="AD1224" s="116"/>
      <c r="AE1224" s="116"/>
      <c r="AF1224" s="116"/>
      <c r="AG1224" s="119"/>
      <c r="AH1224" s="116"/>
    </row>
    <row r="1225" spans="1:34" ht="13.2">
      <c r="A1225" s="103"/>
      <c r="B1225" s="125"/>
      <c r="C1225" s="126"/>
      <c r="D1225" s="128"/>
      <c r="E1225" s="126"/>
      <c r="F1225" s="121"/>
      <c r="G1225" s="121"/>
      <c r="H1225" s="121"/>
      <c r="I1225" s="117"/>
      <c r="J1225" s="117"/>
      <c r="K1225" s="117"/>
      <c r="L1225" s="122"/>
      <c r="M1225" s="116"/>
      <c r="N1225" s="115"/>
      <c r="O1225" s="116"/>
      <c r="P1225" s="116"/>
      <c r="Q1225" s="117"/>
      <c r="R1225" s="117"/>
      <c r="S1225" s="117"/>
      <c r="T1225" s="117"/>
      <c r="U1225" s="126"/>
      <c r="V1225" s="129"/>
      <c r="W1225" s="130"/>
      <c r="X1225" s="130"/>
      <c r="Y1225" s="116"/>
      <c r="Z1225" s="116"/>
      <c r="AA1225" s="116"/>
      <c r="AB1225" s="116"/>
      <c r="AC1225" s="116"/>
      <c r="AD1225" s="116"/>
      <c r="AE1225" s="116"/>
      <c r="AF1225" s="116"/>
      <c r="AG1225" s="119"/>
      <c r="AH1225" s="116"/>
    </row>
    <row r="1226" spans="1:34" ht="13.2">
      <c r="A1226" s="103"/>
      <c r="B1226" s="125"/>
      <c r="C1226" s="126"/>
      <c r="D1226" s="128"/>
      <c r="E1226" s="126"/>
      <c r="F1226" s="121"/>
      <c r="G1226" s="121"/>
      <c r="H1226" s="121"/>
      <c r="I1226" s="117"/>
      <c r="J1226" s="117"/>
      <c r="K1226" s="117"/>
      <c r="L1226" s="122"/>
      <c r="M1226" s="116"/>
      <c r="N1226" s="115"/>
      <c r="O1226" s="116"/>
      <c r="P1226" s="116"/>
      <c r="Q1226" s="117"/>
      <c r="R1226" s="117"/>
      <c r="S1226" s="117"/>
      <c r="T1226" s="117"/>
      <c r="U1226" s="126"/>
      <c r="V1226" s="145"/>
      <c r="W1226" s="130"/>
      <c r="X1226" s="130"/>
      <c r="Y1226" s="116"/>
      <c r="Z1226" s="116"/>
      <c r="AA1226" s="116"/>
      <c r="AB1226" s="116"/>
      <c r="AC1226" s="116"/>
      <c r="AD1226" s="116"/>
      <c r="AE1226" s="116"/>
      <c r="AF1226" s="116"/>
      <c r="AG1226" s="119"/>
      <c r="AH1226" s="116"/>
    </row>
    <row r="1227" spans="1:34" ht="13.2">
      <c r="A1227" s="103"/>
      <c r="B1227" s="125"/>
      <c r="C1227" s="126"/>
      <c r="D1227" s="128"/>
      <c r="E1227" s="126"/>
      <c r="F1227" s="121"/>
      <c r="G1227" s="121"/>
      <c r="H1227" s="121"/>
      <c r="I1227" s="117"/>
      <c r="J1227" s="117"/>
      <c r="K1227" s="117"/>
      <c r="L1227" s="122"/>
      <c r="M1227" s="116"/>
      <c r="N1227" s="115"/>
      <c r="O1227" s="116"/>
      <c r="P1227" s="116"/>
      <c r="Q1227" s="117"/>
      <c r="R1227" s="117"/>
      <c r="S1227" s="117"/>
      <c r="T1227" s="117"/>
      <c r="U1227" s="126"/>
      <c r="V1227" s="145"/>
      <c r="W1227" s="130"/>
      <c r="X1227" s="130"/>
      <c r="Y1227" s="116"/>
      <c r="Z1227" s="116"/>
      <c r="AA1227" s="116"/>
      <c r="AB1227" s="116"/>
      <c r="AC1227" s="116"/>
      <c r="AD1227" s="116"/>
      <c r="AE1227" s="116"/>
      <c r="AF1227" s="116"/>
      <c r="AG1227" s="119"/>
      <c r="AH1227" s="116"/>
    </row>
    <row r="1228" spans="1:34" ht="13.2">
      <c r="A1228" s="103"/>
      <c r="B1228" s="125"/>
      <c r="C1228" s="126"/>
      <c r="D1228" s="128"/>
      <c r="E1228" s="126"/>
      <c r="F1228" s="121"/>
      <c r="G1228" s="121"/>
      <c r="H1228" s="121"/>
      <c r="I1228" s="117"/>
      <c r="J1228" s="117"/>
      <c r="K1228" s="117"/>
      <c r="L1228" s="122"/>
      <c r="M1228" s="116"/>
      <c r="N1228" s="115"/>
      <c r="O1228" s="116"/>
      <c r="P1228" s="116"/>
      <c r="Q1228" s="117"/>
      <c r="R1228" s="115"/>
      <c r="S1228" s="115"/>
      <c r="T1228" s="135"/>
      <c r="U1228" s="126"/>
      <c r="V1228" s="110"/>
      <c r="W1228" s="130"/>
      <c r="X1228" s="130"/>
      <c r="Y1228" s="116"/>
      <c r="Z1228" s="116"/>
      <c r="AA1228" s="116"/>
      <c r="AB1228" s="116"/>
      <c r="AC1228" s="116"/>
      <c r="AD1228" s="116"/>
      <c r="AE1228" s="116"/>
      <c r="AF1228" s="116"/>
      <c r="AG1228" s="119"/>
      <c r="AH1228" s="116"/>
    </row>
    <row r="1229" spans="1:34" ht="13.2">
      <c r="A1229" s="103"/>
      <c r="B1229" s="125"/>
      <c r="C1229" s="126"/>
      <c r="D1229" s="128"/>
      <c r="E1229" s="126"/>
      <c r="F1229" s="121"/>
      <c r="G1229" s="121"/>
      <c r="H1229" s="121"/>
      <c r="I1229" s="117"/>
      <c r="J1229" s="117"/>
      <c r="K1229" s="117"/>
      <c r="L1229" s="122"/>
      <c r="M1229" s="116"/>
      <c r="N1229" s="115"/>
      <c r="O1229" s="116"/>
      <c r="P1229" s="116"/>
      <c r="Q1229" s="117"/>
      <c r="R1229" s="117"/>
      <c r="S1229" s="117"/>
      <c r="T1229" s="117"/>
      <c r="U1229" s="126"/>
      <c r="V1229" s="145"/>
      <c r="W1229" s="130"/>
      <c r="X1229" s="130"/>
      <c r="Y1229" s="116"/>
      <c r="Z1229" s="116"/>
      <c r="AA1229" s="116"/>
      <c r="AB1229" s="116"/>
      <c r="AC1229" s="116"/>
      <c r="AD1229" s="116"/>
      <c r="AE1229" s="116"/>
      <c r="AF1229" s="116"/>
      <c r="AG1229" s="119"/>
      <c r="AH1229" s="116"/>
    </row>
    <row r="1230" spans="1:34" ht="13.2">
      <c r="A1230" s="103"/>
      <c r="B1230" s="125"/>
      <c r="C1230" s="126"/>
      <c r="D1230" s="128"/>
      <c r="E1230" s="126"/>
      <c r="F1230" s="121"/>
      <c r="G1230" s="121"/>
      <c r="H1230" s="121"/>
      <c r="I1230" s="117"/>
      <c r="J1230" s="117"/>
      <c r="K1230" s="117"/>
      <c r="L1230" s="122"/>
      <c r="M1230" s="116"/>
      <c r="N1230" s="115"/>
      <c r="O1230" s="116"/>
      <c r="P1230" s="116"/>
      <c r="Q1230" s="117"/>
      <c r="R1230" s="117"/>
      <c r="S1230" s="117"/>
      <c r="T1230" s="117"/>
      <c r="U1230" s="126"/>
      <c r="V1230" s="145"/>
      <c r="W1230" s="130"/>
      <c r="X1230" s="130"/>
      <c r="Y1230" s="116"/>
      <c r="Z1230" s="116"/>
      <c r="AA1230" s="116"/>
      <c r="AB1230" s="116"/>
      <c r="AC1230" s="116"/>
      <c r="AD1230" s="116"/>
      <c r="AE1230" s="116"/>
      <c r="AF1230" s="116"/>
      <c r="AG1230" s="119"/>
      <c r="AH1230" s="116"/>
    </row>
    <row r="1231" spans="1:34" ht="13.8" thickBot="1">
      <c r="A1231" s="103"/>
      <c r="B1231" s="125"/>
      <c r="C1231" s="126"/>
      <c r="D1231" s="128"/>
      <c r="E1231" s="126"/>
      <c r="F1231" s="121"/>
      <c r="G1231" s="121"/>
      <c r="H1231" s="121"/>
      <c r="I1231" s="117"/>
      <c r="J1231" s="117"/>
      <c r="K1231" s="117"/>
      <c r="L1231" s="122"/>
      <c r="M1231" s="116"/>
      <c r="N1231" s="115"/>
      <c r="O1231" s="116"/>
      <c r="P1231" s="116"/>
      <c r="Q1231" s="117"/>
      <c r="R1231" s="115"/>
      <c r="S1231" s="115"/>
      <c r="T1231" s="135"/>
      <c r="U1231" s="126"/>
      <c r="V1231" s="110"/>
      <c r="W1231" s="130"/>
      <c r="X1231" s="130"/>
      <c r="Y1231" s="116"/>
      <c r="Z1231" s="116"/>
      <c r="AA1231" s="116"/>
      <c r="AB1231" s="116"/>
      <c r="AC1231" s="116"/>
      <c r="AD1231" s="116"/>
      <c r="AE1231" s="116"/>
      <c r="AF1231" s="116"/>
      <c r="AG1231" s="119"/>
      <c r="AH1231" s="116"/>
    </row>
    <row r="1232" spans="1:34" ht="13.8" thickBot="1">
      <c r="A1232" s="103"/>
      <c r="B1232" s="125"/>
      <c r="C1232" s="126"/>
      <c r="D1232" s="128"/>
      <c r="E1232" s="126"/>
      <c r="F1232" s="121"/>
      <c r="G1232" s="121"/>
      <c r="H1232" s="121"/>
      <c r="I1232" s="117"/>
      <c r="J1232" s="117"/>
      <c r="K1232" s="117"/>
      <c r="L1232" s="122"/>
      <c r="M1232" s="116"/>
      <c r="N1232" s="115"/>
      <c r="O1232" s="116"/>
      <c r="P1232" s="116"/>
      <c r="Q1232" s="117"/>
      <c r="R1232" s="117"/>
      <c r="S1232" s="117"/>
      <c r="T1232" s="117"/>
      <c r="U1232" s="126"/>
      <c r="V1232" s="108"/>
      <c r="W1232" s="130"/>
      <c r="X1232" s="130"/>
      <c r="Y1232" s="116"/>
      <c r="Z1232" s="116"/>
      <c r="AA1232" s="116"/>
      <c r="AB1232" s="116"/>
      <c r="AC1232" s="116"/>
      <c r="AD1232" s="116"/>
      <c r="AE1232" s="116"/>
      <c r="AF1232" s="116"/>
      <c r="AG1232" s="119"/>
      <c r="AH1232" s="116"/>
    </row>
    <row r="1233" spans="1:34" ht="13.2">
      <c r="A1233" s="103"/>
      <c r="B1233" s="125"/>
      <c r="C1233" s="126"/>
      <c r="D1233" s="128"/>
      <c r="E1233" s="126"/>
      <c r="F1233" s="121"/>
      <c r="G1233" s="121"/>
      <c r="H1233" s="121"/>
      <c r="I1233" s="117"/>
      <c r="J1233" s="117"/>
      <c r="K1233" s="117"/>
      <c r="L1233" s="122"/>
      <c r="M1233" s="116"/>
      <c r="N1233" s="115"/>
      <c r="O1233" s="116"/>
      <c r="P1233" s="116"/>
      <c r="Q1233" s="117"/>
      <c r="R1233" s="117"/>
      <c r="S1233" s="117"/>
      <c r="T1233" s="117"/>
      <c r="U1233" s="126"/>
      <c r="V1233" s="108"/>
      <c r="W1233" s="130"/>
      <c r="X1233" s="130"/>
      <c r="Y1233" s="116"/>
      <c r="Z1233" s="116"/>
      <c r="AA1233" s="116"/>
      <c r="AB1233" s="116"/>
      <c r="AC1233" s="116"/>
      <c r="AD1233" s="116"/>
      <c r="AE1233" s="116"/>
      <c r="AF1233" s="116"/>
      <c r="AG1233" s="119"/>
      <c r="AH1233" s="116"/>
    </row>
    <row r="1234" spans="1:34" ht="13.2">
      <c r="A1234" s="103"/>
      <c r="B1234" s="125"/>
      <c r="C1234" s="126"/>
      <c r="D1234" s="128"/>
      <c r="E1234" s="126"/>
      <c r="F1234" s="121"/>
      <c r="G1234" s="121"/>
      <c r="H1234" s="121"/>
      <c r="I1234" s="117"/>
      <c r="J1234" s="117"/>
      <c r="K1234" s="117"/>
      <c r="L1234" s="122"/>
      <c r="M1234" s="116"/>
      <c r="N1234" s="115"/>
      <c r="O1234" s="116"/>
      <c r="P1234" s="116"/>
      <c r="Q1234" s="117"/>
      <c r="R1234" s="115"/>
      <c r="S1234" s="115"/>
      <c r="T1234" s="135"/>
      <c r="U1234" s="126"/>
      <c r="V1234" s="110"/>
      <c r="W1234" s="130"/>
      <c r="X1234" s="130"/>
      <c r="Y1234" s="116"/>
      <c r="Z1234" s="116"/>
      <c r="AA1234" s="116"/>
      <c r="AB1234" s="116"/>
      <c r="AC1234" s="116"/>
      <c r="AD1234" s="116"/>
      <c r="AE1234" s="116"/>
      <c r="AF1234" s="116"/>
      <c r="AG1234" s="119"/>
      <c r="AH1234" s="116"/>
    </row>
    <row r="1235" spans="1:34" ht="13.2">
      <c r="A1235" s="103"/>
      <c r="B1235" s="125"/>
      <c r="C1235" s="126"/>
      <c r="D1235" s="128"/>
      <c r="E1235" s="126"/>
      <c r="F1235" s="121"/>
      <c r="G1235" s="121"/>
      <c r="H1235" s="121"/>
      <c r="I1235" s="117"/>
      <c r="J1235" s="117"/>
      <c r="K1235" s="117"/>
      <c r="L1235" s="122"/>
      <c r="M1235" s="116"/>
      <c r="N1235" s="115"/>
      <c r="O1235" s="116"/>
      <c r="P1235" s="116"/>
      <c r="Q1235" s="117"/>
      <c r="R1235" s="115"/>
      <c r="S1235" s="115"/>
      <c r="T1235" s="135"/>
      <c r="U1235" s="126"/>
      <c r="V1235" s="137"/>
      <c r="W1235" s="130"/>
      <c r="X1235" s="130"/>
      <c r="Y1235" s="116"/>
      <c r="Z1235" s="116"/>
      <c r="AA1235" s="116"/>
      <c r="AB1235" s="116"/>
      <c r="AC1235" s="116"/>
      <c r="AD1235" s="116"/>
      <c r="AE1235" s="116"/>
      <c r="AF1235" s="116"/>
      <c r="AG1235" s="119"/>
      <c r="AH1235" s="116"/>
    </row>
    <row r="1236" spans="1:34" ht="13.2">
      <c r="A1236" s="103"/>
      <c r="B1236" s="125"/>
      <c r="C1236" s="126"/>
      <c r="D1236" s="128"/>
      <c r="E1236" s="126"/>
      <c r="F1236" s="121"/>
      <c r="G1236" s="121"/>
      <c r="H1236" s="121"/>
      <c r="I1236" s="117"/>
      <c r="J1236" s="117"/>
      <c r="K1236" s="117"/>
      <c r="L1236" s="122"/>
      <c r="M1236" s="116"/>
      <c r="N1236" s="115"/>
      <c r="O1236" s="116"/>
      <c r="P1236" s="116"/>
      <c r="Q1236" s="117"/>
      <c r="R1236" s="117"/>
      <c r="S1236" s="117"/>
      <c r="T1236" s="117"/>
      <c r="U1236" s="126"/>
      <c r="V1236" s="145"/>
      <c r="W1236" s="130"/>
      <c r="X1236" s="130"/>
      <c r="Y1236" s="116"/>
      <c r="Z1236" s="116"/>
      <c r="AA1236" s="116"/>
      <c r="AB1236" s="116"/>
      <c r="AC1236" s="116"/>
      <c r="AD1236" s="116"/>
      <c r="AE1236" s="116"/>
      <c r="AF1236" s="116"/>
      <c r="AG1236" s="119"/>
      <c r="AH1236" s="116"/>
    </row>
    <row r="1237" spans="1:34" ht="13.2">
      <c r="A1237" s="103"/>
      <c r="B1237" s="125"/>
      <c r="C1237" s="126"/>
      <c r="D1237" s="128"/>
      <c r="E1237" s="126"/>
      <c r="F1237" s="121"/>
      <c r="G1237" s="121"/>
      <c r="H1237" s="121"/>
      <c r="I1237" s="117"/>
      <c r="J1237" s="117"/>
      <c r="K1237" s="117"/>
      <c r="L1237" s="122"/>
      <c r="M1237" s="116"/>
      <c r="N1237" s="115"/>
      <c r="O1237" s="116"/>
      <c r="P1237" s="116"/>
      <c r="Q1237" s="117"/>
      <c r="R1237" s="117"/>
      <c r="S1237" s="117"/>
      <c r="T1237" s="117"/>
      <c r="U1237" s="126"/>
      <c r="V1237" s="145"/>
      <c r="W1237" s="130"/>
      <c r="X1237" s="130"/>
      <c r="Y1237" s="116"/>
      <c r="Z1237" s="116"/>
      <c r="AA1237" s="116"/>
      <c r="AB1237" s="116"/>
      <c r="AC1237" s="116"/>
      <c r="AD1237" s="116"/>
      <c r="AE1237" s="116"/>
      <c r="AF1237" s="116"/>
      <c r="AG1237" s="119"/>
      <c r="AH1237" s="116"/>
    </row>
    <row r="1238" spans="1:34" ht="13.2">
      <c r="A1238" s="103"/>
      <c r="B1238" s="125"/>
      <c r="C1238" s="126"/>
      <c r="D1238" s="128"/>
      <c r="E1238" s="126"/>
      <c r="F1238" s="121"/>
      <c r="G1238" s="121"/>
      <c r="H1238" s="121"/>
      <c r="I1238" s="117"/>
      <c r="J1238" s="117"/>
      <c r="K1238" s="117"/>
      <c r="L1238" s="122"/>
      <c r="M1238" s="116"/>
      <c r="N1238" s="115"/>
      <c r="O1238" s="116"/>
      <c r="P1238" s="116"/>
      <c r="Q1238" s="117"/>
      <c r="R1238" s="117"/>
      <c r="S1238" s="117"/>
      <c r="T1238" s="117"/>
      <c r="U1238" s="126"/>
      <c r="V1238" s="145"/>
      <c r="W1238" s="130"/>
      <c r="X1238" s="130"/>
      <c r="Y1238" s="116"/>
      <c r="Z1238" s="116"/>
      <c r="AA1238" s="116"/>
      <c r="AB1238" s="116"/>
      <c r="AC1238" s="116"/>
      <c r="AD1238" s="116"/>
      <c r="AE1238" s="116"/>
      <c r="AF1238" s="116"/>
      <c r="AG1238" s="119"/>
      <c r="AH1238" s="116"/>
    </row>
    <row r="1239" spans="1:34" ht="13.2">
      <c r="A1239" s="103"/>
      <c r="B1239" s="125"/>
      <c r="C1239" s="126"/>
      <c r="D1239" s="128"/>
      <c r="E1239" s="126"/>
      <c r="F1239" s="121"/>
      <c r="G1239" s="121"/>
      <c r="H1239" s="121"/>
      <c r="I1239" s="117"/>
      <c r="J1239" s="117"/>
      <c r="K1239" s="117"/>
      <c r="L1239" s="122"/>
      <c r="M1239" s="116"/>
      <c r="N1239" s="115"/>
      <c r="O1239" s="116"/>
      <c r="P1239" s="116"/>
      <c r="Q1239" s="117"/>
      <c r="R1239" s="117"/>
      <c r="S1239" s="117"/>
      <c r="T1239" s="117"/>
      <c r="U1239" s="126"/>
      <c r="V1239" s="145"/>
      <c r="W1239" s="130"/>
      <c r="X1239" s="130"/>
      <c r="Y1239" s="116"/>
      <c r="Z1239" s="116"/>
      <c r="AA1239" s="116"/>
      <c r="AB1239" s="116"/>
      <c r="AC1239" s="116"/>
      <c r="AD1239" s="116"/>
      <c r="AE1239" s="116"/>
      <c r="AF1239" s="116"/>
      <c r="AG1239" s="119"/>
      <c r="AH1239" s="116"/>
    </row>
    <row r="1240" spans="1:34" ht="13.2">
      <c r="A1240" s="103"/>
      <c r="B1240" s="125"/>
      <c r="C1240" s="126"/>
      <c r="D1240" s="128"/>
      <c r="E1240" s="126"/>
      <c r="F1240" s="121"/>
      <c r="G1240" s="121"/>
      <c r="H1240" s="121"/>
      <c r="I1240" s="117"/>
      <c r="J1240" s="117"/>
      <c r="K1240" s="117"/>
      <c r="L1240" s="122"/>
      <c r="M1240" s="116"/>
      <c r="N1240" s="115"/>
      <c r="O1240" s="116"/>
      <c r="P1240" s="116"/>
      <c r="Q1240" s="117"/>
      <c r="R1240" s="117"/>
      <c r="S1240" s="117"/>
      <c r="T1240" s="117"/>
      <c r="U1240" s="126"/>
      <c r="V1240" s="129"/>
      <c r="W1240" s="130"/>
      <c r="X1240" s="130"/>
      <c r="Y1240" s="116"/>
      <c r="Z1240" s="116"/>
      <c r="AA1240" s="116"/>
      <c r="AB1240" s="116"/>
      <c r="AC1240" s="116"/>
      <c r="AD1240" s="116"/>
      <c r="AE1240" s="116"/>
      <c r="AF1240" s="116"/>
      <c r="AG1240" s="119"/>
      <c r="AH1240" s="116"/>
    </row>
    <row r="1241" spans="1:34" ht="13.2">
      <c r="A1241" s="103"/>
      <c r="B1241" s="125"/>
      <c r="C1241" s="126"/>
      <c r="D1241" s="128"/>
      <c r="E1241" s="126"/>
      <c r="F1241" s="121"/>
      <c r="G1241" s="121"/>
      <c r="H1241" s="121"/>
      <c r="I1241" s="117"/>
      <c r="J1241" s="117"/>
      <c r="K1241" s="117"/>
      <c r="L1241" s="122"/>
      <c r="M1241" s="116"/>
      <c r="N1241" s="115"/>
      <c r="O1241" s="116"/>
      <c r="P1241" s="116"/>
      <c r="Q1241" s="117"/>
      <c r="R1241" s="117"/>
      <c r="S1241" s="117"/>
      <c r="T1241" s="117"/>
      <c r="U1241" s="126"/>
      <c r="V1241" s="129"/>
      <c r="W1241" s="130"/>
      <c r="X1241" s="130"/>
      <c r="Y1241" s="116"/>
      <c r="Z1241" s="116"/>
      <c r="AA1241" s="116"/>
      <c r="AB1241" s="116"/>
      <c r="AC1241" s="116"/>
      <c r="AD1241" s="116"/>
      <c r="AE1241" s="116"/>
      <c r="AF1241" s="116"/>
      <c r="AG1241" s="119"/>
      <c r="AH1241" s="116"/>
    </row>
    <row r="1242" spans="1:34" ht="13.2">
      <c r="A1242" s="103"/>
      <c r="B1242" s="125"/>
      <c r="C1242" s="126"/>
      <c r="D1242" s="128"/>
      <c r="E1242" s="126"/>
      <c r="F1242" s="121"/>
      <c r="G1242" s="121"/>
      <c r="H1242" s="121"/>
      <c r="I1242" s="117"/>
      <c r="J1242" s="117"/>
      <c r="K1242" s="117"/>
      <c r="L1242" s="122"/>
      <c r="M1242" s="116"/>
      <c r="N1242" s="115"/>
      <c r="O1242" s="116"/>
      <c r="P1242" s="116"/>
      <c r="Q1242" s="117"/>
      <c r="R1242" s="117"/>
      <c r="S1242" s="117"/>
      <c r="T1242" s="117"/>
      <c r="U1242" s="126"/>
      <c r="V1242" s="145"/>
      <c r="W1242" s="130"/>
      <c r="X1242" s="130"/>
      <c r="Y1242" s="116"/>
      <c r="Z1242" s="116"/>
      <c r="AA1242" s="116"/>
      <c r="AB1242" s="116"/>
      <c r="AC1242" s="116"/>
      <c r="AD1242" s="116"/>
      <c r="AE1242" s="116"/>
      <c r="AF1242" s="116"/>
      <c r="AG1242" s="119"/>
      <c r="AH1242" s="116"/>
    </row>
    <row r="1243" spans="1:34" ht="13.2">
      <c r="A1243" s="103"/>
      <c r="B1243" s="125"/>
      <c r="C1243" s="126"/>
      <c r="D1243" s="128"/>
      <c r="E1243" s="126"/>
      <c r="F1243" s="121"/>
      <c r="G1243" s="121"/>
      <c r="H1243" s="121"/>
      <c r="I1243" s="117"/>
      <c r="J1243" s="117"/>
      <c r="K1243" s="117"/>
      <c r="L1243" s="122"/>
      <c r="M1243" s="116"/>
      <c r="N1243" s="115"/>
      <c r="O1243" s="116"/>
      <c r="P1243" s="116"/>
      <c r="Q1243" s="117"/>
      <c r="R1243" s="117"/>
      <c r="S1243" s="117"/>
      <c r="T1243" s="117"/>
      <c r="U1243" s="126"/>
      <c r="V1243" s="129"/>
      <c r="W1243" s="130"/>
      <c r="X1243" s="130"/>
      <c r="Y1243" s="116"/>
      <c r="Z1243" s="116"/>
      <c r="AA1243" s="116"/>
      <c r="AB1243" s="116"/>
      <c r="AC1243" s="116"/>
      <c r="AD1243" s="116"/>
      <c r="AE1243" s="116"/>
      <c r="AF1243" s="116"/>
      <c r="AG1243" s="119"/>
      <c r="AH1243" s="116"/>
    </row>
    <row r="1244" spans="1:34" ht="13.2">
      <c r="A1244" s="103"/>
      <c r="B1244" s="125"/>
      <c r="C1244" s="126"/>
      <c r="D1244" s="128"/>
      <c r="E1244" s="126"/>
      <c r="F1244" s="121"/>
      <c r="G1244" s="121"/>
      <c r="H1244" s="121"/>
      <c r="I1244" s="117"/>
      <c r="J1244" s="117"/>
      <c r="K1244" s="117"/>
      <c r="L1244" s="122"/>
      <c r="M1244" s="116"/>
      <c r="N1244" s="115"/>
      <c r="O1244" s="116"/>
      <c r="P1244" s="116"/>
      <c r="Q1244" s="117"/>
      <c r="R1244" s="117"/>
      <c r="S1244" s="117"/>
      <c r="T1244" s="117"/>
      <c r="U1244" s="126"/>
      <c r="V1244" s="145"/>
      <c r="W1244" s="130"/>
      <c r="X1244" s="130"/>
      <c r="Y1244" s="116"/>
      <c r="Z1244" s="116"/>
      <c r="AA1244" s="116"/>
      <c r="AB1244" s="116"/>
      <c r="AC1244" s="116"/>
      <c r="AD1244" s="116"/>
      <c r="AE1244" s="116"/>
      <c r="AF1244" s="116"/>
      <c r="AG1244" s="119"/>
      <c r="AH1244" s="116"/>
    </row>
    <row r="1245" spans="1:34" ht="13.2">
      <c r="A1245" s="103"/>
      <c r="B1245" s="125"/>
      <c r="C1245" s="126"/>
      <c r="D1245" s="128"/>
      <c r="E1245" s="126"/>
      <c r="F1245" s="121"/>
      <c r="G1245" s="121"/>
      <c r="H1245" s="121"/>
      <c r="I1245" s="117"/>
      <c r="J1245" s="117"/>
      <c r="K1245" s="117"/>
      <c r="L1245" s="122"/>
      <c r="M1245" s="116"/>
      <c r="N1245" s="115"/>
      <c r="O1245" s="116"/>
      <c r="P1245" s="116"/>
      <c r="Q1245" s="117"/>
      <c r="R1245" s="117"/>
      <c r="S1245" s="117"/>
      <c r="T1245" s="117"/>
      <c r="U1245" s="126"/>
      <c r="V1245" s="129"/>
      <c r="W1245" s="130"/>
      <c r="X1245" s="130"/>
      <c r="Y1245" s="116"/>
      <c r="Z1245" s="116"/>
      <c r="AA1245" s="116"/>
      <c r="AB1245" s="116"/>
      <c r="AC1245" s="116"/>
      <c r="AD1245" s="116"/>
      <c r="AE1245" s="116"/>
      <c r="AF1245" s="116"/>
      <c r="AG1245" s="119"/>
      <c r="AH1245" s="116"/>
    </row>
    <row r="1246" spans="1:34" ht="13.2">
      <c r="A1246" s="103"/>
      <c r="B1246" s="125"/>
      <c r="C1246" s="126"/>
      <c r="D1246" s="128"/>
      <c r="E1246" s="126"/>
      <c r="F1246" s="121"/>
      <c r="G1246" s="121"/>
      <c r="H1246" s="121"/>
      <c r="I1246" s="117"/>
      <c r="J1246" s="117"/>
      <c r="K1246" s="117"/>
      <c r="L1246" s="122"/>
      <c r="M1246" s="116"/>
      <c r="N1246" s="115"/>
      <c r="O1246" s="116"/>
      <c r="P1246" s="116"/>
      <c r="Q1246" s="117"/>
      <c r="R1246" s="117"/>
      <c r="S1246" s="117"/>
      <c r="T1246" s="117"/>
      <c r="U1246" s="126"/>
      <c r="V1246" s="129"/>
      <c r="W1246" s="130"/>
      <c r="X1246" s="130"/>
      <c r="Y1246" s="116"/>
      <c r="Z1246" s="116"/>
      <c r="AA1246" s="116"/>
      <c r="AB1246" s="116"/>
      <c r="AC1246" s="116"/>
      <c r="AD1246" s="116"/>
      <c r="AE1246" s="116"/>
      <c r="AF1246" s="116"/>
      <c r="AG1246" s="119"/>
      <c r="AH1246" s="116"/>
    </row>
    <row r="1247" spans="1:34" ht="13.2">
      <c r="A1247" s="103"/>
      <c r="B1247" s="125"/>
      <c r="C1247" s="126"/>
      <c r="D1247" s="128"/>
      <c r="E1247" s="126"/>
      <c r="F1247" s="121"/>
      <c r="G1247" s="121"/>
      <c r="H1247" s="121"/>
      <c r="I1247" s="117"/>
      <c r="J1247" s="117"/>
      <c r="K1247" s="117"/>
      <c r="L1247" s="122"/>
      <c r="M1247" s="116"/>
      <c r="N1247" s="115"/>
      <c r="O1247" s="116"/>
      <c r="P1247" s="116"/>
      <c r="Q1247" s="117"/>
      <c r="R1247" s="117"/>
      <c r="S1247" s="117"/>
      <c r="T1247" s="117"/>
      <c r="U1247" s="126"/>
      <c r="V1247" s="145"/>
      <c r="W1247" s="130"/>
      <c r="X1247" s="130"/>
      <c r="Y1247" s="116"/>
      <c r="Z1247" s="116"/>
      <c r="AA1247" s="116"/>
      <c r="AB1247" s="116"/>
      <c r="AC1247" s="116"/>
      <c r="AD1247" s="116"/>
      <c r="AE1247" s="116"/>
      <c r="AF1247" s="116"/>
      <c r="AG1247" s="119"/>
      <c r="AH1247" s="116"/>
    </row>
    <row r="1248" spans="1:34" ht="13.2">
      <c r="A1248" s="103"/>
      <c r="B1248" s="125"/>
      <c r="C1248" s="126"/>
      <c r="D1248" s="128"/>
      <c r="E1248" s="126"/>
      <c r="F1248" s="121"/>
      <c r="G1248" s="121"/>
      <c r="H1248" s="121"/>
      <c r="I1248" s="117"/>
      <c r="J1248" s="117"/>
      <c r="K1248" s="117"/>
      <c r="L1248" s="122"/>
      <c r="M1248" s="116"/>
      <c r="N1248" s="115"/>
      <c r="O1248" s="116"/>
      <c r="P1248" s="116"/>
      <c r="Q1248" s="117"/>
      <c r="R1248" s="117"/>
      <c r="S1248" s="117"/>
      <c r="T1248" s="117"/>
      <c r="U1248" s="126"/>
      <c r="V1248" s="129"/>
      <c r="W1248" s="130"/>
      <c r="X1248" s="130"/>
      <c r="Y1248" s="116"/>
      <c r="Z1248" s="116"/>
      <c r="AA1248" s="116"/>
      <c r="AB1248" s="116"/>
      <c r="AC1248" s="116"/>
      <c r="AD1248" s="116"/>
      <c r="AE1248" s="116"/>
      <c r="AF1248" s="116"/>
      <c r="AG1248" s="119"/>
      <c r="AH1248" s="116"/>
    </row>
    <row r="1249" spans="1:34" ht="13.2">
      <c r="A1249" s="103"/>
      <c r="B1249" s="125"/>
      <c r="C1249" s="126"/>
      <c r="D1249" s="128"/>
      <c r="E1249" s="126"/>
      <c r="F1249" s="121"/>
      <c r="G1249" s="121"/>
      <c r="H1249" s="121"/>
      <c r="I1249" s="117"/>
      <c r="J1249" s="117"/>
      <c r="K1249" s="117"/>
      <c r="L1249" s="122"/>
      <c r="M1249" s="116"/>
      <c r="N1249" s="115"/>
      <c r="O1249" s="116"/>
      <c r="P1249" s="116"/>
      <c r="Q1249" s="117"/>
      <c r="R1249" s="117"/>
      <c r="S1249" s="117"/>
      <c r="T1249" s="117"/>
      <c r="U1249" s="126"/>
      <c r="V1249" s="145"/>
      <c r="W1249" s="130"/>
      <c r="X1249" s="130"/>
      <c r="Y1249" s="116"/>
      <c r="Z1249" s="116"/>
      <c r="AA1249" s="116"/>
      <c r="AB1249" s="116"/>
      <c r="AC1249" s="116"/>
      <c r="AD1249" s="116"/>
      <c r="AE1249" s="116"/>
      <c r="AF1249" s="116"/>
      <c r="AG1249" s="119"/>
      <c r="AH1249" s="116"/>
    </row>
    <row r="1250" spans="1:34" ht="13.2">
      <c r="A1250" s="103"/>
      <c r="B1250" s="125"/>
      <c r="C1250" s="126"/>
      <c r="D1250" s="128"/>
      <c r="E1250" s="126"/>
      <c r="F1250" s="121"/>
      <c r="G1250" s="121"/>
      <c r="H1250" s="121"/>
      <c r="I1250" s="117"/>
      <c r="J1250" s="117"/>
      <c r="K1250" s="117"/>
      <c r="L1250" s="122"/>
      <c r="M1250" s="116"/>
      <c r="N1250" s="115"/>
      <c r="O1250" s="116"/>
      <c r="P1250" s="116"/>
      <c r="Q1250" s="117"/>
      <c r="R1250" s="117"/>
      <c r="S1250" s="117"/>
      <c r="T1250" s="117"/>
      <c r="U1250" s="126"/>
      <c r="V1250" s="145"/>
      <c r="W1250" s="130"/>
      <c r="X1250" s="130"/>
      <c r="Y1250" s="116"/>
      <c r="Z1250" s="116"/>
      <c r="AA1250" s="116"/>
      <c r="AB1250" s="116"/>
      <c r="AC1250" s="116"/>
      <c r="AD1250" s="116"/>
      <c r="AE1250" s="116"/>
      <c r="AF1250" s="116"/>
      <c r="AG1250" s="119"/>
      <c r="AH1250" s="116"/>
    </row>
    <row r="1251" spans="1:34" ht="13.2">
      <c r="A1251" s="103"/>
      <c r="B1251" s="125"/>
      <c r="C1251" s="126"/>
      <c r="D1251" s="128"/>
      <c r="E1251" s="126"/>
      <c r="F1251" s="121"/>
      <c r="G1251" s="121"/>
      <c r="H1251" s="121"/>
      <c r="I1251" s="117"/>
      <c r="J1251" s="117"/>
      <c r="K1251" s="117"/>
      <c r="L1251" s="122"/>
      <c r="M1251" s="116"/>
      <c r="N1251" s="115"/>
      <c r="O1251" s="116"/>
      <c r="P1251" s="116"/>
      <c r="Q1251" s="117"/>
      <c r="R1251" s="117"/>
      <c r="S1251" s="117"/>
      <c r="T1251" s="117"/>
      <c r="U1251" s="126"/>
      <c r="V1251" s="145"/>
      <c r="W1251" s="130"/>
      <c r="X1251" s="130"/>
      <c r="Y1251" s="116"/>
      <c r="Z1251" s="116"/>
      <c r="AA1251" s="116"/>
      <c r="AB1251" s="116"/>
      <c r="AC1251" s="116"/>
      <c r="AD1251" s="116"/>
      <c r="AE1251" s="116"/>
      <c r="AF1251" s="116"/>
      <c r="AG1251" s="119"/>
      <c r="AH1251" s="116"/>
    </row>
    <row r="1252" spans="1:34" ht="13.2">
      <c r="A1252" s="103"/>
      <c r="B1252" s="125"/>
      <c r="C1252" s="126"/>
      <c r="D1252" s="128"/>
      <c r="E1252" s="126"/>
      <c r="F1252" s="121"/>
      <c r="G1252" s="121"/>
      <c r="H1252" s="121"/>
      <c r="I1252" s="117"/>
      <c r="J1252" s="117"/>
      <c r="K1252" s="117"/>
      <c r="L1252" s="122"/>
      <c r="M1252" s="116"/>
      <c r="N1252" s="115"/>
      <c r="O1252" s="116"/>
      <c r="P1252" s="116"/>
      <c r="Q1252" s="117"/>
      <c r="R1252" s="117"/>
      <c r="S1252" s="117"/>
      <c r="T1252" s="117"/>
      <c r="U1252" s="126"/>
      <c r="V1252" s="145"/>
      <c r="W1252" s="130"/>
      <c r="X1252" s="130"/>
      <c r="Y1252" s="116"/>
      <c r="Z1252" s="116"/>
      <c r="AA1252" s="116"/>
      <c r="AB1252" s="116"/>
      <c r="AC1252" s="116"/>
      <c r="AD1252" s="116"/>
      <c r="AE1252" s="116"/>
      <c r="AF1252" s="116"/>
      <c r="AG1252" s="119"/>
      <c r="AH1252" s="116"/>
    </row>
    <row r="1253" spans="1:34" ht="13.2">
      <c r="A1253" s="103"/>
      <c r="B1253" s="125"/>
      <c r="C1253" s="126"/>
      <c r="D1253" s="128"/>
      <c r="E1253" s="126"/>
      <c r="F1253" s="121"/>
      <c r="G1253" s="121"/>
      <c r="H1253" s="121"/>
      <c r="I1253" s="117"/>
      <c r="J1253" s="117"/>
      <c r="K1253" s="117"/>
      <c r="L1253" s="122"/>
      <c r="M1253" s="116"/>
      <c r="N1253" s="115"/>
      <c r="O1253" s="116"/>
      <c r="P1253" s="116"/>
      <c r="Q1253" s="117"/>
      <c r="R1253" s="117"/>
      <c r="S1253" s="117"/>
      <c r="T1253" s="117"/>
      <c r="U1253" s="126"/>
      <c r="V1253" s="145"/>
      <c r="W1253" s="130"/>
      <c r="X1253" s="130"/>
      <c r="Y1253" s="116"/>
      <c r="Z1253" s="116"/>
      <c r="AA1253" s="116"/>
      <c r="AB1253" s="116"/>
      <c r="AC1253" s="116"/>
      <c r="AD1253" s="116"/>
      <c r="AE1253" s="116"/>
      <c r="AF1253" s="116"/>
      <c r="AG1253" s="119"/>
      <c r="AH1253" s="116"/>
    </row>
    <row r="1254" spans="1:34" ht="13.2">
      <c r="A1254" s="103"/>
      <c r="B1254" s="125"/>
      <c r="C1254" s="126"/>
      <c r="D1254" s="128"/>
      <c r="E1254" s="126"/>
      <c r="F1254" s="121"/>
      <c r="G1254" s="121"/>
      <c r="H1254" s="121"/>
      <c r="I1254" s="117"/>
      <c r="J1254" s="117"/>
      <c r="K1254" s="117"/>
      <c r="L1254" s="122"/>
      <c r="M1254" s="116"/>
      <c r="N1254" s="115"/>
      <c r="O1254" s="116"/>
      <c r="P1254" s="116"/>
      <c r="Q1254" s="117"/>
      <c r="R1254" s="117"/>
      <c r="S1254" s="117"/>
      <c r="T1254" s="117"/>
      <c r="U1254" s="126"/>
      <c r="V1254" s="129"/>
      <c r="W1254" s="130"/>
      <c r="X1254" s="130"/>
      <c r="Y1254" s="116"/>
      <c r="Z1254" s="116"/>
      <c r="AA1254" s="116"/>
      <c r="AB1254" s="116"/>
      <c r="AC1254" s="116"/>
      <c r="AD1254" s="116"/>
      <c r="AE1254" s="116"/>
      <c r="AF1254" s="116"/>
      <c r="AG1254" s="119"/>
      <c r="AH1254" s="116"/>
    </row>
    <row r="1255" spans="1:34" ht="13.2">
      <c r="A1255" s="103"/>
      <c r="B1255" s="125"/>
      <c r="C1255" s="126"/>
      <c r="D1255" s="128"/>
      <c r="E1255" s="126"/>
      <c r="F1255" s="121"/>
      <c r="G1255" s="121"/>
      <c r="H1255" s="121"/>
      <c r="I1255" s="117"/>
      <c r="J1255" s="117"/>
      <c r="K1255" s="117"/>
      <c r="L1255" s="122"/>
      <c r="M1255" s="116"/>
      <c r="N1255" s="117"/>
      <c r="O1255" s="116"/>
      <c r="P1255" s="116"/>
      <c r="Q1255" s="117"/>
      <c r="R1255" s="117"/>
      <c r="S1255" s="117"/>
      <c r="T1255" s="117"/>
      <c r="U1255" s="126"/>
      <c r="V1255" s="145"/>
      <c r="W1255" s="130"/>
      <c r="X1255" s="130"/>
      <c r="Y1255" s="116"/>
      <c r="Z1255" s="116"/>
      <c r="AA1255" s="116"/>
      <c r="AB1255" s="116"/>
      <c r="AC1255" s="116"/>
      <c r="AD1255" s="116"/>
      <c r="AE1255" s="116"/>
      <c r="AF1255" s="116"/>
      <c r="AG1255" s="119"/>
      <c r="AH1255" s="116"/>
    </row>
    <row r="1256" spans="1:34" ht="13.2">
      <c r="A1256" s="103"/>
      <c r="B1256" s="125"/>
      <c r="C1256" s="126"/>
      <c r="D1256" s="128"/>
      <c r="E1256" s="126"/>
      <c r="F1256" s="121"/>
      <c r="G1256" s="121"/>
      <c r="H1256" s="121"/>
      <c r="I1256" s="117"/>
      <c r="J1256" s="117"/>
      <c r="K1256" s="117"/>
      <c r="L1256" s="122"/>
      <c r="M1256" s="116"/>
      <c r="N1256" s="115"/>
      <c r="O1256" s="116"/>
      <c r="P1256" s="116"/>
      <c r="Q1256" s="117"/>
      <c r="R1256" s="115"/>
      <c r="S1256" s="115"/>
      <c r="T1256" s="135"/>
      <c r="U1256" s="126"/>
      <c r="V1256" s="145"/>
      <c r="W1256" s="130"/>
      <c r="X1256" s="130"/>
      <c r="Y1256" s="116"/>
      <c r="Z1256" s="116"/>
      <c r="AA1256" s="116"/>
      <c r="AB1256" s="116"/>
      <c r="AC1256" s="116"/>
      <c r="AD1256" s="116"/>
      <c r="AE1256" s="116"/>
      <c r="AF1256" s="116"/>
      <c r="AG1256" s="119"/>
      <c r="AH1256" s="116"/>
    </row>
    <row r="1257" spans="1:34" ht="13.2">
      <c r="A1257" s="103"/>
      <c r="B1257" s="125"/>
      <c r="C1257" s="126"/>
      <c r="D1257" s="128"/>
      <c r="E1257" s="126"/>
      <c r="F1257" s="121"/>
      <c r="G1257" s="121"/>
      <c r="H1257" s="121"/>
      <c r="I1257" s="117"/>
      <c r="J1257" s="117"/>
      <c r="K1257" s="117"/>
      <c r="L1257" s="122"/>
      <c r="M1257" s="116"/>
      <c r="N1257" s="115"/>
      <c r="O1257" s="116"/>
      <c r="P1257" s="116"/>
      <c r="Q1257" s="117"/>
      <c r="R1257" s="115"/>
      <c r="S1257" s="115"/>
      <c r="T1257" s="135"/>
      <c r="U1257" s="126"/>
      <c r="V1257" s="145"/>
      <c r="W1257" s="130"/>
      <c r="X1257" s="130"/>
      <c r="Y1257" s="116"/>
      <c r="Z1257" s="116"/>
      <c r="AA1257" s="116"/>
      <c r="AB1257" s="116"/>
      <c r="AC1257" s="116"/>
      <c r="AD1257" s="116"/>
      <c r="AE1257" s="116"/>
      <c r="AF1257" s="116"/>
      <c r="AG1257" s="119"/>
      <c r="AH1257" s="116"/>
    </row>
    <row r="1258" spans="1:34" ht="13.8" thickBot="1">
      <c r="A1258" s="103"/>
      <c r="B1258" s="125"/>
      <c r="C1258" s="126"/>
      <c r="D1258" s="128"/>
      <c r="E1258" s="126"/>
      <c r="F1258" s="121"/>
      <c r="G1258" s="121"/>
      <c r="H1258" s="121"/>
      <c r="I1258" s="117"/>
      <c r="J1258" s="117"/>
      <c r="K1258" s="117"/>
      <c r="L1258" s="122"/>
      <c r="M1258" s="116"/>
      <c r="N1258" s="115"/>
      <c r="O1258" s="116"/>
      <c r="P1258" s="116"/>
      <c r="Q1258" s="117"/>
      <c r="R1258" s="117"/>
      <c r="S1258" s="117"/>
      <c r="T1258" s="117"/>
      <c r="U1258" s="126"/>
      <c r="V1258" s="145"/>
      <c r="W1258" s="130"/>
      <c r="X1258" s="130"/>
      <c r="Y1258" s="116"/>
      <c r="Z1258" s="116"/>
      <c r="AA1258" s="116"/>
      <c r="AB1258" s="116"/>
      <c r="AC1258" s="116"/>
      <c r="AD1258" s="116"/>
      <c r="AE1258" s="116"/>
      <c r="AF1258" s="116"/>
      <c r="AG1258" s="119"/>
      <c r="AH1258" s="116"/>
    </row>
    <row r="1259" spans="1:34" ht="13.2">
      <c r="A1259" s="93"/>
      <c r="B1259" s="194"/>
      <c r="C1259" s="136"/>
      <c r="D1259" s="195"/>
      <c r="E1259" s="136"/>
      <c r="F1259" s="118"/>
      <c r="G1259" s="118"/>
      <c r="H1259" s="118"/>
      <c r="I1259" s="117"/>
      <c r="J1259" s="117"/>
      <c r="K1259" s="117"/>
      <c r="L1259" s="117"/>
      <c r="M1259" s="117"/>
      <c r="N1259" s="115"/>
      <c r="O1259" s="116"/>
      <c r="P1259" s="116"/>
      <c r="Q1259" s="117"/>
      <c r="R1259" s="117"/>
      <c r="S1259" s="117"/>
      <c r="T1259" s="117"/>
      <c r="U1259" s="126"/>
      <c r="V1259" s="108"/>
      <c r="W1259" s="130"/>
      <c r="X1259" s="130"/>
      <c r="Y1259" s="116"/>
      <c r="Z1259" s="116"/>
      <c r="AA1259" s="116"/>
      <c r="AB1259" s="116"/>
      <c r="AC1259" s="116"/>
      <c r="AD1259" s="116"/>
      <c r="AE1259" s="116"/>
      <c r="AF1259" s="116"/>
      <c r="AG1259" s="119"/>
      <c r="AH1259" s="116"/>
    </row>
    <row r="1260" spans="1:34" ht="13.2">
      <c r="A1260" s="93"/>
      <c r="B1260" s="194"/>
      <c r="C1260" s="136"/>
      <c r="D1260" s="195"/>
      <c r="E1260" s="136"/>
      <c r="F1260" s="118"/>
      <c r="G1260" s="118"/>
      <c r="H1260" s="118"/>
      <c r="I1260" s="117"/>
      <c r="J1260" s="117"/>
      <c r="K1260" s="117"/>
      <c r="L1260" s="117"/>
      <c r="M1260" s="117"/>
      <c r="N1260" s="117"/>
      <c r="O1260" s="117"/>
      <c r="P1260" s="117"/>
      <c r="Q1260" s="117"/>
      <c r="R1260" s="117"/>
      <c r="S1260" s="117"/>
      <c r="T1260" s="117"/>
      <c r="U1260" s="136"/>
      <c r="V1260" s="129"/>
      <c r="W1260" s="196"/>
      <c r="X1260" s="196"/>
      <c r="Y1260" s="116"/>
      <c r="Z1260" s="116"/>
      <c r="AA1260" s="116"/>
      <c r="AB1260" s="116"/>
      <c r="AC1260" s="116"/>
      <c r="AD1260" s="116"/>
      <c r="AE1260" s="116"/>
      <c r="AF1260" s="116"/>
      <c r="AG1260" s="119"/>
      <c r="AH1260" s="116"/>
    </row>
    <row r="1261" spans="1:34" ht="13.2">
      <c r="A1261" s="103"/>
      <c r="B1261" s="125"/>
      <c r="C1261" s="126"/>
      <c r="D1261" s="128"/>
      <c r="E1261" s="126"/>
      <c r="F1261" s="121"/>
      <c r="G1261" s="121"/>
      <c r="H1261" s="121"/>
      <c r="I1261" s="117"/>
      <c r="J1261" s="117"/>
      <c r="K1261" s="117"/>
      <c r="L1261" s="122"/>
      <c r="M1261" s="116"/>
      <c r="N1261" s="115"/>
      <c r="O1261" s="117"/>
      <c r="P1261" s="117"/>
      <c r="Q1261" s="117"/>
      <c r="R1261" s="117"/>
      <c r="S1261" s="117"/>
      <c r="T1261" s="117"/>
      <c r="U1261" s="136"/>
      <c r="V1261" s="129"/>
      <c r="W1261" s="196"/>
      <c r="X1261" s="196"/>
      <c r="Y1261" s="116"/>
      <c r="Z1261" s="116"/>
      <c r="AA1261" s="116"/>
      <c r="AB1261" s="116"/>
      <c r="AC1261" s="116"/>
      <c r="AD1261" s="116"/>
      <c r="AE1261" s="116"/>
      <c r="AF1261" s="116"/>
      <c r="AG1261" s="119"/>
      <c r="AH1261" s="116"/>
    </row>
    <row r="1262" spans="1:34" ht="13.2">
      <c r="A1262" s="103"/>
      <c r="B1262" s="125"/>
      <c r="C1262" s="126"/>
      <c r="D1262" s="128"/>
      <c r="E1262" s="126"/>
      <c r="F1262" s="121"/>
      <c r="G1262" s="121"/>
      <c r="H1262" s="121"/>
      <c r="I1262" s="117"/>
      <c r="J1262" s="117"/>
      <c r="K1262" s="117"/>
      <c r="L1262" s="122"/>
      <c r="M1262" s="116"/>
      <c r="N1262" s="115"/>
      <c r="O1262" s="116"/>
      <c r="P1262" s="116"/>
      <c r="Q1262" s="117"/>
      <c r="R1262" s="115"/>
      <c r="S1262" s="115"/>
      <c r="T1262" s="135"/>
      <c r="U1262" s="126"/>
      <c r="V1262" s="110"/>
      <c r="W1262" s="130"/>
      <c r="X1262" s="130"/>
      <c r="Y1262" s="116"/>
      <c r="Z1262" s="116"/>
      <c r="AA1262" s="116"/>
      <c r="AB1262" s="116"/>
      <c r="AC1262" s="116"/>
      <c r="AD1262" s="116"/>
      <c r="AE1262" s="116"/>
      <c r="AF1262" s="116"/>
      <c r="AG1262" s="119"/>
      <c r="AH1262" s="116"/>
    </row>
    <row r="1263" spans="1:34" ht="13.2">
      <c r="A1263" s="103"/>
      <c r="B1263" s="125"/>
      <c r="C1263" s="126"/>
      <c r="D1263" s="128"/>
      <c r="E1263" s="126"/>
      <c r="F1263" s="121"/>
      <c r="G1263" s="121"/>
      <c r="H1263" s="121"/>
      <c r="I1263" s="117"/>
      <c r="J1263" s="117"/>
      <c r="K1263" s="117"/>
      <c r="L1263" s="122"/>
      <c r="M1263" s="116"/>
      <c r="N1263" s="115"/>
      <c r="O1263" s="116"/>
      <c r="P1263" s="116"/>
      <c r="Q1263" s="117"/>
      <c r="R1263" s="115"/>
      <c r="S1263" s="115"/>
      <c r="T1263" s="135"/>
      <c r="U1263" s="126"/>
      <c r="V1263" s="110"/>
      <c r="W1263" s="130"/>
      <c r="X1263" s="130"/>
      <c r="Y1263" s="116"/>
      <c r="Z1263" s="116"/>
      <c r="AA1263" s="116"/>
      <c r="AB1263" s="116"/>
      <c r="AC1263" s="116"/>
      <c r="AD1263" s="116"/>
      <c r="AE1263" s="116"/>
      <c r="AF1263" s="116"/>
      <c r="AG1263" s="119"/>
      <c r="AH1263" s="116"/>
    </row>
    <row r="1264" spans="1:34" ht="13.2">
      <c r="A1264" s="103"/>
      <c r="B1264" s="125"/>
      <c r="C1264" s="126"/>
      <c r="D1264" s="128"/>
      <c r="E1264" s="126"/>
      <c r="F1264" s="121"/>
      <c r="G1264" s="121"/>
      <c r="H1264" s="121"/>
      <c r="I1264" s="117"/>
      <c r="J1264" s="117"/>
      <c r="K1264" s="117"/>
      <c r="L1264" s="122"/>
      <c r="M1264" s="116"/>
      <c r="N1264" s="115"/>
      <c r="O1264" s="116"/>
      <c r="P1264" s="116"/>
      <c r="Q1264" s="117"/>
      <c r="R1264" s="117"/>
      <c r="S1264" s="117"/>
      <c r="T1264" s="117"/>
      <c r="U1264" s="126"/>
      <c r="V1264" s="145"/>
      <c r="W1264" s="130"/>
      <c r="X1264" s="130"/>
      <c r="Y1264" s="116"/>
      <c r="Z1264" s="116"/>
      <c r="AA1264" s="116"/>
      <c r="AB1264" s="116"/>
      <c r="AC1264" s="116"/>
      <c r="AD1264" s="116"/>
      <c r="AE1264" s="116"/>
      <c r="AF1264" s="116"/>
      <c r="AG1264" s="119"/>
      <c r="AH1264" s="116"/>
    </row>
    <row r="1265" spans="1:34" ht="13.8" thickBot="1">
      <c r="A1265" s="103"/>
      <c r="B1265" s="125"/>
      <c r="C1265" s="126"/>
      <c r="D1265" s="128"/>
      <c r="E1265" s="126"/>
      <c r="F1265" s="121"/>
      <c r="G1265" s="121"/>
      <c r="H1265" s="121"/>
      <c r="I1265" s="117"/>
      <c r="J1265" s="117"/>
      <c r="K1265" s="117"/>
      <c r="L1265" s="122"/>
      <c r="M1265" s="116"/>
      <c r="N1265" s="115"/>
      <c r="O1265" s="116"/>
      <c r="P1265" s="116"/>
      <c r="Q1265" s="117"/>
      <c r="R1265" s="117"/>
      <c r="S1265" s="117"/>
      <c r="T1265" s="117"/>
      <c r="U1265" s="126"/>
      <c r="V1265" s="145"/>
      <c r="W1265" s="130"/>
      <c r="X1265" s="130"/>
      <c r="Y1265" s="116"/>
      <c r="Z1265" s="116"/>
      <c r="AA1265" s="116"/>
      <c r="AB1265" s="116"/>
      <c r="AC1265" s="116"/>
      <c r="AD1265" s="116"/>
      <c r="AE1265" s="116"/>
      <c r="AF1265" s="116"/>
      <c r="AG1265" s="119"/>
      <c r="AH1265" s="116"/>
    </row>
    <row r="1266" spans="1:34" ht="13.2">
      <c r="A1266" s="103"/>
      <c r="B1266" s="125"/>
      <c r="C1266" s="126"/>
      <c r="D1266" s="128"/>
      <c r="E1266" s="126"/>
      <c r="F1266" s="121"/>
      <c r="G1266" s="121"/>
      <c r="H1266" s="121"/>
      <c r="I1266" s="117"/>
      <c r="J1266" s="117"/>
      <c r="K1266" s="117"/>
      <c r="L1266" s="122"/>
      <c r="M1266" s="116"/>
      <c r="N1266" s="115"/>
      <c r="O1266" s="116"/>
      <c r="P1266" s="116"/>
      <c r="Q1266" s="117"/>
      <c r="R1266" s="115"/>
      <c r="S1266" s="115"/>
      <c r="T1266" s="135"/>
      <c r="U1266" s="126"/>
      <c r="V1266" s="109"/>
      <c r="W1266" s="130"/>
      <c r="X1266" s="130"/>
      <c r="Y1266" s="116"/>
      <c r="Z1266" s="116"/>
      <c r="AA1266" s="116"/>
      <c r="AB1266" s="116"/>
      <c r="AC1266" s="116"/>
      <c r="AD1266" s="116"/>
      <c r="AE1266" s="116"/>
      <c r="AF1266" s="116"/>
      <c r="AG1266" s="119"/>
      <c r="AH1266" s="116"/>
    </row>
    <row r="1267" spans="1:34" ht="13.2">
      <c r="A1267" s="103"/>
      <c r="B1267" s="125"/>
      <c r="C1267" s="126"/>
      <c r="D1267" s="128"/>
      <c r="E1267" s="126"/>
      <c r="F1267" s="121"/>
      <c r="G1267" s="121"/>
      <c r="H1267" s="121"/>
      <c r="I1267" s="117"/>
      <c r="J1267" s="117"/>
      <c r="K1267" s="117"/>
      <c r="L1267" s="122"/>
      <c r="M1267" s="116"/>
      <c r="N1267" s="115"/>
      <c r="O1267" s="116"/>
      <c r="P1267" s="116"/>
      <c r="Q1267" s="117"/>
      <c r="R1267" s="115"/>
      <c r="S1267" s="115"/>
      <c r="T1267" s="135"/>
      <c r="U1267" s="126"/>
      <c r="V1267" s="110"/>
      <c r="W1267" s="130"/>
      <c r="X1267" s="130"/>
      <c r="Y1267" s="116"/>
      <c r="Z1267" s="116"/>
      <c r="AA1267" s="116"/>
      <c r="AB1267" s="116"/>
      <c r="AC1267" s="116"/>
      <c r="AD1267" s="116"/>
      <c r="AE1267" s="116"/>
      <c r="AF1267" s="116"/>
      <c r="AG1267" s="119"/>
      <c r="AH1267" s="116"/>
    </row>
    <row r="1268" spans="1:34" ht="13.2">
      <c r="A1268" s="103"/>
      <c r="B1268" s="125"/>
      <c r="C1268" s="126"/>
      <c r="D1268" s="128"/>
      <c r="E1268" s="126"/>
      <c r="F1268" s="121"/>
      <c r="G1268" s="121"/>
      <c r="H1268" s="121"/>
      <c r="I1268" s="117"/>
      <c r="J1268" s="117"/>
      <c r="K1268" s="117"/>
      <c r="L1268" s="122"/>
      <c r="M1268" s="116"/>
      <c r="N1268" s="115"/>
      <c r="O1268" s="116"/>
      <c r="P1268" s="116"/>
      <c r="Q1268" s="117"/>
      <c r="R1268" s="117"/>
      <c r="S1268" s="117"/>
      <c r="T1268" s="117"/>
      <c r="U1268" s="126"/>
      <c r="V1268" s="145"/>
      <c r="W1268" s="130"/>
      <c r="X1268" s="130"/>
      <c r="Y1268" s="116"/>
      <c r="Z1268" s="116"/>
      <c r="AA1268" s="116"/>
      <c r="AB1268" s="116"/>
      <c r="AC1268" s="116"/>
      <c r="AD1268" s="116"/>
      <c r="AE1268" s="116"/>
      <c r="AF1268" s="116"/>
      <c r="AG1268" s="119"/>
      <c r="AH1268" s="116"/>
    </row>
    <row r="1269" spans="1:34" ht="13.2">
      <c r="A1269" s="103"/>
      <c r="B1269" s="125"/>
      <c r="C1269" s="126"/>
      <c r="D1269" s="128"/>
      <c r="E1269" s="126"/>
      <c r="F1269" s="121"/>
      <c r="G1269" s="121"/>
      <c r="H1269" s="121"/>
      <c r="I1269" s="117"/>
      <c r="J1269" s="117"/>
      <c r="K1269" s="117"/>
      <c r="L1269" s="122"/>
      <c r="M1269" s="116"/>
      <c r="N1269" s="115"/>
      <c r="O1269" s="116"/>
      <c r="P1269" s="116"/>
      <c r="Q1269" s="117"/>
      <c r="R1269" s="115"/>
      <c r="S1269" s="115"/>
      <c r="T1269" s="135"/>
      <c r="U1269" s="126"/>
      <c r="V1269" s="129"/>
      <c r="W1269" s="130"/>
      <c r="X1269" s="130"/>
      <c r="Y1269" s="116"/>
      <c r="Z1269" s="116"/>
      <c r="AA1269" s="116"/>
      <c r="AB1269" s="116"/>
      <c r="AC1269" s="116"/>
      <c r="AD1269" s="116"/>
      <c r="AE1269" s="116"/>
      <c r="AF1269" s="116"/>
      <c r="AG1269" s="119"/>
      <c r="AH1269" s="116"/>
    </row>
    <row r="1270" spans="1:34" ht="13.2">
      <c r="A1270" s="103"/>
      <c r="B1270" s="125"/>
      <c r="C1270" s="126"/>
      <c r="D1270" s="128"/>
      <c r="E1270" s="126"/>
      <c r="F1270" s="121"/>
      <c r="G1270" s="121"/>
      <c r="H1270" s="121"/>
      <c r="I1270" s="117"/>
      <c r="J1270" s="117"/>
      <c r="K1270" s="117"/>
      <c r="L1270" s="122"/>
      <c r="M1270" s="116"/>
      <c r="N1270" s="115"/>
      <c r="O1270" s="116"/>
      <c r="P1270" s="116"/>
      <c r="Q1270" s="117"/>
      <c r="R1270" s="117"/>
      <c r="S1270" s="117"/>
      <c r="T1270" s="117"/>
      <c r="U1270" s="126"/>
      <c r="V1270" s="145"/>
      <c r="W1270" s="130"/>
      <c r="X1270" s="130"/>
      <c r="Y1270" s="116"/>
      <c r="Z1270" s="116"/>
      <c r="AA1270" s="116"/>
      <c r="AB1270" s="116"/>
      <c r="AC1270" s="116"/>
      <c r="AD1270" s="116"/>
      <c r="AE1270" s="116"/>
      <c r="AF1270" s="116"/>
      <c r="AG1270" s="119"/>
      <c r="AH1270" s="116"/>
    </row>
    <row r="1271" spans="1:34" ht="13.2">
      <c r="A1271" s="103"/>
      <c r="B1271" s="125"/>
      <c r="C1271" s="126"/>
      <c r="D1271" s="128"/>
      <c r="E1271" s="126"/>
      <c r="F1271" s="121"/>
      <c r="G1271" s="121"/>
      <c r="H1271" s="121"/>
      <c r="I1271" s="117"/>
      <c r="J1271" s="117"/>
      <c r="K1271" s="117"/>
      <c r="L1271" s="122"/>
      <c r="M1271" s="116"/>
      <c r="N1271" s="117"/>
      <c r="O1271" s="116"/>
      <c r="P1271" s="116"/>
      <c r="Q1271" s="117"/>
      <c r="R1271" s="117"/>
      <c r="S1271" s="117"/>
      <c r="T1271" s="117"/>
      <c r="U1271" s="126"/>
      <c r="V1271" s="145"/>
      <c r="W1271" s="130"/>
      <c r="X1271" s="130"/>
      <c r="Y1271" s="116"/>
      <c r="Z1271" s="116"/>
      <c r="AA1271" s="116"/>
      <c r="AB1271" s="116"/>
      <c r="AC1271" s="116"/>
      <c r="AD1271" s="116"/>
      <c r="AE1271" s="116"/>
      <c r="AF1271" s="116"/>
      <c r="AG1271" s="119"/>
      <c r="AH1271" s="116"/>
    </row>
    <row r="1272" spans="1:34" ht="13.2">
      <c r="A1272" s="103"/>
      <c r="B1272" s="125"/>
      <c r="C1272" s="126"/>
      <c r="D1272" s="128"/>
      <c r="E1272" s="126"/>
      <c r="F1272" s="121"/>
      <c r="G1272" s="121"/>
      <c r="H1272" s="121"/>
      <c r="I1272" s="117"/>
      <c r="J1272" s="117"/>
      <c r="K1272" s="117"/>
      <c r="L1272" s="122"/>
      <c r="M1272" s="116"/>
      <c r="N1272" s="115"/>
      <c r="O1272" s="116"/>
      <c r="P1272" s="116"/>
      <c r="Q1272" s="117"/>
      <c r="R1272" s="117"/>
      <c r="S1272" s="117"/>
      <c r="T1272" s="117"/>
      <c r="U1272" s="126"/>
      <c r="V1272" s="145"/>
      <c r="W1272" s="130"/>
      <c r="X1272" s="130"/>
      <c r="Y1272" s="116"/>
      <c r="Z1272" s="116"/>
      <c r="AA1272" s="116"/>
      <c r="AB1272" s="116"/>
      <c r="AC1272" s="116"/>
      <c r="AD1272" s="116"/>
      <c r="AE1272" s="116"/>
      <c r="AF1272" s="116"/>
      <c r="AG1272" s="119"/>
      <c r="AH1272" s="116"/>
    </row>
    <row r="1273" spans="1:34" ht="13.2">
      <c r="A1273" s="103"/>
      <c r="B1273" s="125"/>
      <c r="C1273" s="126"/>
      <c r="D1273" s="128"/>
      <c r="E1273" s="126"/>
      <c r="F1273" s="121"/>
      <c r="G1273" s="121"/>
      <c r="H1273" s="121"/>
      <c r="I1273" s="117"/>
      <c r="J1273" s="117"/>
      <c r="K1273" s="117"/>
      <c r="L1273" s="122"/>
      <c r="M1273" s="116"/>
      <c r="N1273" s="115"/>
      <c r="O1273" s="116"/>
      <c r="P1273" s="116"/>
      <c r="Q1273" s="117"/>
      <c r="R1273" s="117"/>
      <c r="S1273" s="117"/>
      <c r="T1273" s="117"/>
      <c r="U1273" s="126"/>
      <c r="V1273" s="145"/>
      <c r="W1273" s="130"/>
      <c r="X1273" s="130"/>
      <c r="Y1273" s="116"/>
      <c r="Z1273" s="116"/>
      <c r="AA1273" s="116"/>
      <c r="AB1273" s="116"/>
      <c r="AC1273" s="116"/>
      <c r="AD1273" s="116"/>
      <c r="AE1273" s="116"/>
      <c r="AF1273" s="116"/>
      <c r="AG1273" s="119"/>
      <c r="AH1273" s="116"/>
    </row>
    <row r="1274" spans="1:34" ht="13.2">
      <c r="A1274" s="103"/>
      <c r="B1274" s="125"/>
      <c r="C1274" s="126"/>
      <c r="D1274" s="128"/>
      <c r="E1274" s="126"/>
      <c r="F1274" s="121"/>
      <c r="G1274" s="121"/>
      <c r="H1274" s="121"/>
      <c r="I1274" s="117"/>
      <c r="J1274" s="117"/>
      <c r="K1274" s="117"/>
      <c r="L1274" s="122"/>
      <c r="M1274" s="116"/>
      <c r="N1274" s="115"/>
      <c r="O1274" s="116"/>
      <c r="P1274" s="116"/>
      <c r="Q1274" s="117"/>
      <c r="R1274" s="115"/>
      <c r="S1274" s="115"/>
      <c r="T1274" s="135"/>
      <c r="U1274" s="126"/>
      <c r="V1274" s="129"/>
      <c r="W1274" s="130"/>
      <c r="X1274" s="130"/>
      <c r="Y1274" s="116"/>
      <c r="Z1274" s="116"/>
      <c r="AA1274" s="116"/>
      <c r="AB1274" s="116"/>
      <c r="AC1274" s="116"/>
      <c r="AD1274" s="116"/>
      <c r="AE1274" s="116"/>
      <c r="AF1274" s="116"/>
      <c r="AG1274" s="119"/>
      <c r="AH1274" s="116"/>
    </row>
    <row r="1275" spans="1:34" ht="13.2">
      <c r="A1275" s="103"/>
      <c r="B1275" s="125"/>
      <c r="C1275" s="126"/>
      <c r="D1275" s="128"/>
      <c r="E1275" s="126"/>
      <c r="F1275" s="121"/>
      <c r="G1275" s="121"/>
      <c r="H1275" s="121"/>
      <c r="I1275" s="117"/>
      <c r="J1275" s="117"/>
      <c r="K1275" s="117"/>
      <c r="L1275" s="122"/>
      <c r="M1275" s="116"/>
      <c r="N1275" s="115"/>
      <c r="O1275" s="116"/>
      <c r="P1275" s="116"/>
      <c r="Q1275" s="117"/>
      <c r="R1275" s="117"/>
      <c r="S1275" s="117"/>
      <c r="T1275" s="117"/>
      <c r="U1275" s="126"/>
      <c r="V1275" s="145"/>
      <c r="W1275" s="130"/>
      <c r="X1275" s="130"/>
      <c r="Y1275" s="116"/>
      <c r="Z1275" s="116"/>
      <c r="AA1275" s="116"/>
      <c r="AB1275" s="116"/>
      <c r="AC1275" s="116"/>
      <c r="AD1275" s="116"/>
      <c r="AE1275" s="116"/>
      <c r="AF1275" s="116"/>
      <c r="AG1275" s="119"/>
      <c r="AH1275" s="116"/>
    </row>
    <row r="1276" spans="1:34" ht="13.2">
      <c r="A1276" s="103"/>
      <c r="B1276" s="125"/>
      <c r="C1276" s="126"/>
      <c r="D1276" s="128"/>
      <c r="E1276" s="126"/>
      <c r="F1276" s="121"/>
      <c r="G1276" s="121"/>
      <c r="H1276" s="121"/>
      <c r="I1276" s="117"/>
      <c r="J1276" s="117"/>
      <c r="K1276" s="117"/>
      <c r="L1276" s="122"/>
      <c r="M1276" s="116"/>
      <c r="N1276" s="115"/>
      <c r="O1276" s="116"/>
      <c r="P1276" s="116"/>
      <c r="Q1276" s="117"/>
      <c r="R1276" s="115"/>
      <c r="S1276" s="115"/>
      <c r="T1276" s="135"/>
      <c r="U1276" s="126"/>
      <c r="V1276" s="137"/>
      <c r="W1276" s="130"/>
      <c r="X1276" s="130"/>
      <c r="Y1276" s="116"/>
      <c r="Z1276" s="116"/>
      <c r="AA1276" s="116"/>
      <c r="AB1276" s="116"/>
      <c r="AC1276" s="116"/>
      <c r="AD1276" s="116"/>
      <c r="AE1276" s="116"/>
      <c r="AF1276" s="116"/>
      <c r="AG1276" s="119"/>
      <c r="AH1276" s="116"/>
    </row>
    <row r="1277" spans="1:34" ht="13.2">
      <c r="A1277" s="103"/>
      <c r="B1277" s="125"/>
      <c r="C1277" s="126"/>
      <c r="D1277" s="128"/>
      <c r="E1277" s="126"/>
      <c r="F1277" s="121"/>
      <c r="G1277" s="121"/>
      <c r="H1277" s="121"/>
      <c r="I1277" s="117"/>
      <c r="J1277" s="117"/>
      <c r="K1277" s="117"/>
      <c r="L1277" s="122"/>
      <c r="M1277" s="116"/>
      <c r="N1277" s="115"/>
      <c r="O1277" s="116"/>
      <c r="P1277" s="116"/>
      <c r="Q1277" s="117"/>
      <c r="R1277" s="115"/>
      <c r="S1277" s="115"/>
      <c r="T1277" s="135"/>
      <c r="U1277" s="126"/>
      <c r="V1277" s="105"/>
      <c r="W1277" s="130"/>
      <c r="X1277" s="130"/>
      <c r="Y1277" s="116"/>
      <c r="Z1277" s="116"/>
      <c r="AA1277" s="116"/>
      <c r="AB1277" s="116"/>
      <c r="AC1277" s="116"/>
      <c r="AD1277" s="116"/>
      <c r="AE1277" s="116"/>
      <c r="AF1277" s="116"/>
      <c r="AG1277" s="119"/>
      <c r="AH1277" s="116"/>
    </row>
    <row r="1278" spans="1:34" ht="13.2">
      <c r="A1278" s="103"/>
      <c r="B1278" s="125"/>
      <c r="C1278" s="126"/>
      <c r="D1278" s="128"/>
      <c r="E1278" s="126"/>
      <c r="F1278" s="121"/>
      <c r="G1278" s="121"/>
      <c r="H1278" s="121"/>
      <c r="I1278" s="117"/>
      <c r="J1278" s="117"/>
      <c r="K1278" s="117"/>
      <c r="L1278" s="122"/>
      <c r="M1278" s="116"/>
      <c r="N1278" s="115"/>
      <c r="O1278" s="116"/>
      <c r="P1278" s="116"/>
      <c r="Q1278" s="117"/>
      <c r="R1278" s="115"/>
      <c r="S1278" s="115"/>
      <c r="T1278" s="135"/>
      <c r="U1278" s="126"/>
      <c r="V1278" s="137"/>
      <c r="W1278" s="130"/>
      <c r="X1278" s="130"/>
      <c r="Y1278" s="116"/>
      <c r="Z1278" s="116"/>
      <c r="AA1278" s="116"/>
      <c r="AB1278" s="116"/>
      <c r="AC1278" s="116"/>
      <c r="AD1278" s="116"/>
      <c r="AE1278" s="116"/>
      <c r="AF1278" s="116"/>
      <c r="AG1278" s="119"/>
      <c r="AH1278" s="116"/>
    </row>
    <row r="1279" spans="1:34" ht="13.2">
      <c r="A1279" s="103"/>
      <c r="B1279" s="125"/>
      <c r="C1279" s="126"/>
      <c r="D1279" s="128"/>
      <c r="E1279" s="126"/>
      <c r="F1279" s="121"/>
      <c r="G1279" s="121"/>
      <c r="H1279" s="121"/>
      <c r="I1279" s="117"/>
      <c r="J1279" s="117"/>
      <c r="K1279" s="117"/>
      <c r="L1279" s="122"/>
      <c r="M1279" s="116"/>
      <c r="N1279" s="115"/>
      <c r="O1279" s="116"/>
      <c r="P1279" s="116"/>
      <c r="Q1279" s="117"/>
      <c r="R1279" s="115"/>
      <c r="S1279" s="115"/>
      <c r="T1279" s="135"/>
      <c r="U1279" s="126"/>
      <c r="V1279" s="137"/>
      <c r="W1279" s="130"/>
      <c r="X1279" s="130"/>
      <c r="Y1279" s="116"/>
      <c r="Z1279" s="116"/>
      <c r="AA1279" s="116"/>
      <c r="AB1279" s="116"/>
      <c r="AC1279" s="116"/>
      <c r="AD1279" s="116"/>
      <c r="AE1279" s="116"/>
      <c r="AF1279" s="116"/>
      <c r="AG1279" s="119"/>
      <c r="AH1279" s="116"/>
    </row>
    <row r="1280" spans="1:34" ht="13.2">
      <c r="A1280" s="103"/>
      <c r="B1280" s="125"/>
      <c r="C1280" s="126"/>
      <c r="D1280" s="128"/>
      <c r="E1280" s="126"/>
      <c r="F1280" s="121"/>
      <c r="G1280" s="121"/>
      <c r="H1280" s="121"/>
      <c r="I1280" s="117"/>
      <c r="J1280" s="117"/>
      <c r="K1280" s="117"/>
      <c r="L1280" s="122"/>
      <c r="M1280" s="116"/>
      <c r="N1280" s="115"/>
      <c r="O1280" s="116"/>
      <c r="P1280" s="116"/>
      <c r="Q1280" s="117"/>
      <c r="R1280" s="117"/>
      <c r="S1280" s="117"/>
      <c r="T1280" s="117"/>
      <c r="U1280" s="126"/>
      <c r="V1280" s="110"/>
      <c r="W1280" s="130"/>
      <c r="X1280" s="130"/>
      <c r="Y1280" s="116"/>
      <c r="Z1280" s="116"/>
      <c r="AA1280" s="116"/>
      <c r="AB1280" s="116"/>
      <c r="AC1280" s="116"/>
      <c r="AD1280" s="116"/>
      <c r="AE1280" s="116"/>
      <c r="AF1280" s="116"/>
      <c r="AG1280" s="119"/>
      <c r="AH1280" s="116"/>
    </row>
    <row r="1281" spans="1:34" ht="13.2">
      <c r="A1281" s="103"/>
      <c r="B1281" s="125"/>
      <c r="C1281" s="126"/>
      <c r="D1281" s="128"/>
      <c r="E1281" s="126"/>
      <c r="F1281" s="121"/>
      <c r="G1281" s="121"/>
      <c r="H1281" s="121"/>
      <c r="I1281" s="117"/>
      <c r="J1281" s="117"/>
      <c r="K1281" s="117"/>
      <c r="L1281" s="122"/>
      <c r="M1281" s="116"/>
      <c r="N1281" s="115"/>
      <c r="O1281" s="116"/>
      <c r="P1281" s="116"/>
      <c r="Q1281" s="117"/>
      <c r="R1281" s="117"/>
      <c r="S1281" s="117"/>
      <c r="T1281" s="117"/>
      <c r="U1281" s="126"/>
      <c r="V1281" s="110"/>
      <c r="W1281" s="130"/>
      <c r="X1281" s="130"/>
      <c r="Y1281" s="116"/>
      <c r="Z1281" s="116"/>
      <c r="AA1281" s="116"/>
      <c r="AB1281" s="116"/>
      <c r="AC1281" s="116"/>
      <c r="AD1281" s="116"/>
      <c r="AE1281" s="116"/>
      <c r="AF1281" s="116"/>
      <c r="AG1281" s="119"/>
      <c r="AH1281" s="116"/>
    </row>
    <row r="1282" spans="1:34" ht="13.2">
      <c r="A1282" s="103"/>
      <c r="B1282" s="125"/>
      <c r="C1282" s="126"/>
      <c r="D1282" s="128"/>
      <c r="E1282" s="126"/>
      <c r="F1282" s="121"/>
      <c r="G1282" s="121"/>
      <c r="H1282" s="121"/>
      <c r="I1282" s="117"/>
      <c r="J1282" s="117"/>
      <c r="K1282" s="117"/>
      <c r="L1282" s="122"/>
      <c r="M1282" s="116"/>
      <c r="N1282" s="115"/>
      <c r="O1282" s="116"/>
      <c r="P1282" s="116"/>
      <c r="Q1282" s="117"/>
      <c r="R1282" s="115"/>
      <c r="S1282" s="115"/>
      <c r="T1282" s="135"/>
      <c r="U1282" s="126"/>
      <c r="V1282" s="145"/>
      <c r="W1282" s="130"/>
      <c r="X1282" s="130"/>
      <c r="Y1282" s="116"/>
      <c r="Z1282" s="116"/>
      <c r="AA1282" s="116"/>
      <c r="AB1282" s="116"/>
      <c r="AC1282" s="116"/>
      <c r="AD1282" s="116"/>
      <c r="AE1282" s="116"/>
      <c r="AF1282" s="116"/>
      <c r="AG1282" s="119"/>
      <c r="AH1282" s="116"/>
    </row>
    <row r="1283" spans="1:34" ht="13.2">
      <c r="A1283" s="103"/>
      <c r="B1283" s="125"/>
      <c r="C1283" s="126"/>
      <c r="D1283" s="128"/>
      <c r="E1283" s="126"/>
      <c r="F1283" s="121"/>
      <c r="G1283" s="121"/>
      <c r="H1283" s="121"/>
      <c r="I1283" s="117"/>
      <c r="J1283" s="117"/>
      <c r="K1283" s="117"/>
      <c r="L1283" s="122"/>
      <c r="M1283" s="116"/>
      <c r="N1283" s="115"/>
      <c r="O1283" s="116"/>
      <c r="P1283" s="116"/>
      <c r="Q1283" s="117"/>
      <c r="R1283" s="115"/>
      <c r="S1283" s="115"/>
      <c r="T1283" s="135"/>
      <c r="U1283" s="126"/>
      <c r="V1283" s="145"/>
      <c r="W1283" s="130"/>
      <c r="X1283" s="130"/>
      <c r="Y1283" s="116"/>
      <c r="Z1283" s="116"/>
      <c r="AA1283" s="116"/>
      <c r="AB1283" s="116"/>
      <c r="AC1283" s="116"/>
      <c r="AD1283" s="116"/>
      <c r="AE1283" s="116"/>
      <c r="AF1283" s="116"/>
      <c r="AG1283" s="119"/>
      <c r="AH1283" s="116"/>
    </row>
    <row r="1284" spans="1:34" ht="13.2">
      <c r="A1284" s="103"/>
      <c r="B1284" s="125"/>
      <c r="C1284" s="126"/>
      <c r="D1284" s="128"/>
      <c r="E1284" s="126"/>
      <c r="F1284" s="121"/>
      <c r="G1284" s="121"/>
      <c r="H1284" s="121"/>
      <c r="I1284" s="117"/>
      <c r="J1284" s="117"/>
      <c r="K1284" s="117"/>
      <c r="L1284" s="122"/>
      <c r="M1284" s="116"/>
      <c r="N1284" s="115"/>
      <c r="O1284" s="116"/>
      <c r="P1284" s="116"/>
      <c r="Q1284" s="117"/>
      <c r="R1284" s="117"/>
      <c r="S1284" s="117"/>
      <c r="T1284" s="117"/>
      <c r="U1284" s="126"/>
      <c r="V1284" s="129"/>
      <c r="W1284" s="130"/>
      <c r="X1284" s="130"/>
      <c r="Y1284" s="116"/>
      <c r="Z1284" s="116"/>
      <c r="AA1284" s="116"/>
      <c r="AB1284" s="116"/>
      <c r="AC1284" s="116"/>
      <c r="AD1284" s="116"/>
      <c r="AE1284" s="116"/>
      <c r="AF1284" s="116"/>
      <c r="AG1284" s="119"/>
      <c r="AH1284" s="116"/>
    </row>
    <row r="1285" spans="1:34" ht="13.2">
      <c r="A1285" s="103"/>
      <c r="B1285" s="125"/>
      <c r="C1285" s="126"/>
      <c r="D1285" s="128"/>
      <c r="E1285" s="126"/>
      <c r="F1285" s="121"/>
      <c r="G1285" s="121"/>
      <c r="H1285" s="121"/>
      <c r="I1285" s="117"/>
      <c r="J1285" s="117"/>
      <c r="K1285" s="117"/>
      <c r="L1285" s="122"/>
      <c r="M1285" s="116"/>
      <c r="N1285" s="115"/>
      <c r="O1285" s="116"/>
      <c r="P1285" s="116"/>
      <c r="Q1285" s="117"/>
      <c r="R1285" s="117"/>
      <c r="S1285" s="117"/>
      <c r="T1285" s="117"/>
      <c r="U1285" s="126"/>
      <c r="V1285" s="145"/>
      <c r="W1285" s="130"/>
      <c r="X1285" s="130"/>
      <c r="Y1285" s="116"/>
      <c r="Z1285" s="116"/>
      <c r="AA1285" s="116"/>
      <c r="AB1285" s="116"/>
      <c r="AC1285" s="116"/>
      <c r="AD1285" s="116"/>
      <c r="AE1285" s="116"/>
      <c r="AF1285" s="116"/>
      <c r="AG1285" s="119"/>
      <c r="AH1285" s="116"/>
    </row>
    <row r="1286" spans="1:34" ht="13.2">
      <c r="A1286" s="103"/>
      <c r="B1286" s="125"/>
      <c r="C1286" s="126"/>
      <c r="D1286" s="128"/>
      <c r="E1286" s="126"/>
      <c r="F1286" s="121"/>
      <c r="G1286" s="121"/>
      <c r="H1286" s="121"/>
      <c r="I1286" s="117"/>
      <c r="J1286" s="117"/>
      <c r="K1286" s="117"/>
      <c r="L1286" s="122"/>
      <c r="M1286" s="116"/>
      <c r="N1286" s="115"/>
      <c r="O1286" s="116"/>
      <c r="P1286" s="116"/>
      <c r="Q1286" s="117"/>
      <c r="R1286" s="115"/>
      <c r="S1286" s="115"/>
      <c r="T1286" s="135"/>
      <c r="U1286" s="126"/>
      <c r="V1286" s="137"/>
      <c r="W1286" s="130"/>
      <c r="X1286" s="130"/>
      <c r="Y1286" s="116"/>
      <c r="Z1286" s="116"/>
      <c r="AA1286" s="116"/>
      <c r="AB1286" s="116"/>
      <c r="AC1286" s="116"/>
      <c r="AD1286" s="116"/>
      <c r="AE1286" s="116"/>
      <c r="AF1286" s="116"/>
      <c r="AG1286" s="119"/>
      <c r="AH1286" s="116"/>
    </row>
    <row r="1287" spans="1:34" ht="13.2">
      <c r="A1287" s="103"/>
      <c r="B1287" s="125"/>
      <c r="C1287" s="126"/>
      <c r="D1287" s="128"/>
      <c r="E1287" s="126"/>
      <c r="F1287" s="121"/>
      <c r="G1287" s="121"/>
      <c r="H1287" s="121"/>
      <c r="I1287" s="117"/>
      <c r="J1287" s="117"/>
      <c r="K1287" s="117"/>
      <c r="L1287" s="122"/>
      <c r="M1287" s="116"/>
      <c r="N1287" s="115"/>
      <c r="O1287" s="116"/>
      <c r="P1287" s="116"/>
      <c r="Q1287" s="117"/>
      <c r="R1287" s="115"/>
      <c r="S1287" s="115"/>
      <c r="T1287" s="135"/>
      <c r="U1287" s="126"/>
      <c r="V1287" s="137"/>
      <c r="W1287" s="130"/>
      <c r="X1287" s="130"/>
      <c r="Y1287" s="116"/>
      <c r="Z1287" s="116"/>
      <c r="AA1287" s="116"/>
      <c r="AB1287" s="116"/>
      <c r="AC1287" s="116"/>
      <c r="AD1287" s="116"/>
      <c r="AE1287" s="116"/>
      <c r="AF1287" s="116"/>
      <c r="AG1287" s="119"/>
      <c r="AH1287" s="116"/>
    </row>
    <row r="1288" spans="1:34" ht="13.2">
      <c r="A1288" s="103"/>
      <c r="B1288" s="125"/>
      <c r="C1288" s="126"/>
      <c r="D1288" s="128"/>
      <c r="E1288" s="126"/>
      <c r="F1288" s="121"/>
      <c r="G1288" s="121"/>
      <c r="H1288" s="121"/>
      <c r="I1288" s="117"/>
      <c r="J1288" s="117"/>
      <c r="K1288" s="117"/>
      <c r="L1288" s="122"/>
      <c r="M1288" s="116"/>
      <c r="N1288" s="115"/>
      <c r="O1288" s="116"/>
      <c r="P1288" s="116"/>
      <c r="Q1288" s="117"/>
      <c r="R1288" s="117"/>
      <c r="S1288" s="117"/>
      <c r="T1288" s="117"/>
      <c r="U1288" s="126"/>
      <c r="V1288" s="145"/>
      <c r="W1288" s="130"/>
      <c r="X1288" s="130"/>
      <c r="Y1288" s="116"/>
      <c r="Z1288" s="116"/>
      <c r="AA1288" s="116"/>
      <c r="AB1288" s="116"/>
      <c r="AC1288" s="116"/>
      <c r="AD1288" s="116"/>
      <c r="AE1288" s="116"/>
      <c r="AF1288" s="116"/>
      <c r="AG1288" s="119"/>
      <c r="AH1288" s="116"/>
    </row>
    <row r="1289" spans="1:34" ht="13.2">
      <c r="A1289" s="103"/>
      <c r="B1289" s="125"/>
      <c r="C1289" s="126"/>
      <c r="D1289" s="128"/>
      <c r="E1289" s="126"/>
      <c r="F1289" s="121"/>
      <c r="G1289" s="121"/>
      <c r="H1289" s="121"/>
      <c r="I1289" s="117"/>
      <c r="J1289" s="117"/>
      <c r="K1289" s="117"/>
      <c r="L1289" s="122"/>
      <c r="M1289" s="116"/>
      <c r="N1289" s="115"/>
      <c r="O1289" s="116"/>
      <c r="P1289" s="116"/>
      <c r="Q1289" s="117"/>
      <c r="R1289" s="117"/>
      <c r="S1289" s="117"/>
      <c r="T1289" s="117"/>
      <c r="U1289" s="126"/>
      <c r="V1289" s="145"/>
      <c r="W1289" s="130"/>
      <c r="X1289" s="130"/>
      <c r="Y1289" s="116"/>
      <c r="Z1289" s="116"/>
      <c r="AA1289" s="116"/>
      <c r="AB1289" s="116"/>
      <c r="AC1289" s="116"/>
      <c r="AD1289" s="116"/>
      <c r="AE1289" s="116"/>
      <c r="AF1289" s="116"/>
      <c r="AG1289" s="119"/>
      <c r="AH1289" s="116"/>
    </row>
    <row r="1290" spans="1:34" ht="13.2">
      <c r="A1290" s="103"/>
      <c r="B1290" s="125"/>
      <c r="C1290" s="126"/>
      <c r="D1290" s="128"/>
      <c r="E1290" s="126"/>
      <c r="F1290" s="121"/>
      <c r="G1290" s="121"/>
      <c r="H1290" s="121"/>
      <c r="I1290" s="117"/>
      <c r="J1290" s="117"/>
      <c r="K1290" s="117"/>
      <c r="L1290" s="122"/>
      <c r="M1290" s="116"/>
      <c r="N1290" s="115"/>
      <c r="O1290" s="116"/>
      <c r="P1290" s="116"/>
      <c r="Q1290" s="117"/>
      <c r="R1290" s="117"/>
      <c r="S1290" s="117"/>
      <c r="T1290" s="117"/>
      <c r="U1290" s="126"/>
      <c r="V1290" s="145"/>
      <c r="W1290" s="130"/>
      <c r="X1290" s="130"/>
      <c r="Y1290" s="116"/>
      <c r="Z1290" s="116"/>
      <c r="AA1290" s="116"/>
      <c r="AB1290" s="116"/>
      <c r="AC1290" s="116"/>
      <c r="AD1290" s="116"/>
      <c r="AE1290" s="116"/>
      <c r="AF1290" s="116"/>
      <c r="AG1290" s="119"/>
      <c r="AH1290" s="116"/>
    </row>
    <row r="1291" spans="1:34" ht="13.2">
      <c r="A1291" s="103"/>
      <c r="B1291" s="125"/>
      <c r="C1291" s="126"/>
      <c r="D1291" s="128"/>
      <c r="E1291" s="126"/>
      <c r="F1291" s="121"/>
      <c r="G1291" s="121"/>
      <c r="H1291" s="121"/>
      <c r="I1291" s="117"/>
      <c r="J1291" s="117"/>
      <c r="K1291" s="117"/>
      <c r="L1291" s="122"/>
      <c r="M1291" s="116"/>
      <c r="N1291" s="115"/>
      <c r="O1291" s="116"/>
      <c r="P1291" s="116"/>
      <c r="Q1291" s="117"/>
      <c r="R1291" s="117"/>
      <c r="S1291" s="117"/>
      <c r="T1291" s="117"/>
      <c r="U1291" s="126"/>
      <c r="V1291" s="145"/>
      <c r="W1291" s="130"/>
      <c r="X1291" s="130"/>
      <c r="Y1291" s="116"/>
      <c r="Z1291" s="116"/>
      <c r="AA1291" s="116"/>
      <c r="AB1291" s="116"/>
      <c r="AC1291" s="116"/>
      <c r="AD1291" s="116"/>
      <c r="AE1291" s="116"/>
      <c r="AF1291" s="116"/>
      <c r="AG1291" s="119"/>
      <c r="AH1291" s="116"/>
    </row>
    <row r="1292" spans="1:34" ht="13.2">
      <c r="A1292" s="103"/>
      <c r="B1292" s="125"/>
      <c r="C1292" s="126"/>
      <c r="D1292" s="128"/>
      <c r="E1292" s="126"/>
      <c r="F1292" s="121"/>
      <c r="G1292" s="121"/>
      <c r="H1292" s="121"/>
      <c r="I1292" s="117"/>
      <c r="J1292" s="117"/>
      <c r="K1292" s="117"/>
      <c r="L1292" s="122"/>
      <c r="M1292" s="116"/>
      <c r="N1292" s="115"/>
      <c r="O1292" s="116"/>
      <c r="P1292" s="116"/>
      <c r="Q1292" s="117"/>
      <c r="R1292" s="117"/>
      <c r="S1292" s="117"/>
      <c r="T1292" s="117"/>
      <c r="U1292" s="126"/>
      <c r="V1292" s="129"/>
      <c r="W1292" s="130"/>
      <c r="X1292" s="130"/>
      <c r="Y1292" s="116"/>
      <c r="Z1292" s="116"/>
      <c r="AA1292" s="116"/>
      <c r="AB1292" s="116"/>
      <c r="AC1292" s="116"/>
      <c r="AD1292" s="116"/>
      <c r="AE1292" s="116"/>
      <c r="AF1292" s="116"/>
      <c r="AG1292" s="119"/>
      <c r="AH1292" s="116"/>
    </row>
    <row r="1293" spans="1:34" ht="13.2">
      <c r="A1293" s="103"/>
      <c r="B1293" s="125"/>
      <c r="C1293" s="126"/>
      <c r="D1293" s="128"/>
      <c r="E1293" s="126"/>
      <c r="F1293" s="121"/>
      <c r="G1293" s="121"/>
      <c r="H1293" s="121"/>
      <c r="I1293" s="117"/>
      <c r="J1293" s="117"/>
      <c r="K1293" s="117"/>
      <c r="L1293" s="122"/>
      <c r="M1293" s="116"/>
      <c r="N1293" s="115"/>
      <c r="O1293" s="116"/>
      <c r="P1293" s="116"/>
      <c r="Q1293" s="117"/>
      <c r="R1293" s="117"/>
      <c r="S1293" s="117"/>
      <c r="T1293" s="117"/>
      <c r="U1293" s="126"/>
      <c r="V1293" s="145"/>
      <c r="W1293" s="130"/>
      <c r="X1293" s="130"/>
      <c r="Y1293" s="116"/>
      <c r="Z1293" s="116"/>
      <c r="AA1293" s="116"/>
      <c r="AB1293" s="116"/>
      <c r="AC1293" s="116"/>
      <c r="AD1293" s="116"/>
      <c r="AE1293" s="116"/>
      <c r="AF1293" s="116"/>
      <c r="AG1293" s="119"/>
      <c r="AH1293" s="116"/>
    </row>
    <row r="1294" spans="1:34" ht="13.2">
      <c r="A1294" s="103"/>
      <c r="B1294" s="125"/>
      <c r="C1294" s="126"/>
      <c r="D1294" s="128"/>
      <c r="E1294" s="126"/>
      <c r="F1294" s="121"/>
      <c r="G1294" s="121"/>
      <c r="H1294" s="121"/>
      <c r="I1294" s="117"/>
      <c r="J1294" s="117"/>
      <c r="K1294" s="117"/>
      <c r="L1294" s="122"/>
      <c r="M1294" s="116"/>
      <c r="N1294" s="115"/>
      <c r="O1294" s="116"/>
      <c r="P1294" s="116"/>
      <c r="Q1294" s="117"/>
      <c r="R1294" s="117"/>
      <c r="S1294" s="117"/>
      <c r="T1294" s="117"/>
      <c r="U1294" s="126"/>
      <c r="V1294" s="129"/>
      <c r="W1294" s="130"/>
      <c r="X1294" s="130"/>
      <c r="Y1294" s="116"/>
      <c r="Z1294" s="116"/>
      <c r="AA1294" s="116"/>
      <c r="AB1294" s="116"/>
      <c r="AC1294" s="116"/>
      <c r="AD1294" s="116"/>
      <c r="AE1294" s="116"/>
      <c r="AF1294" s="116"/>
      <c r="AG1294" s="119"/>
      <c r="AH1294" s="116"/>
    </row>
    <row r="1295" spans="1:34" ht="13.2">
      <c r="A1295" s="103"/>
      <c r="B1295" s="125"/>
      <c r="C1295" s="126"/>
      <c r="D1295" s="128"/>
      <c r="E1295" s="126"/>
      <c r="F1295" s="121"/>
      <c r="G1295" s="121"/>
      <c r="H1295" s="121"/>
      <c r="I1295" s="117"/>
      <c r="J1295" s="117"/>
      <c r="K1295" s="117"/>
      <c r="L1295" s="122"/>
      <c r="M1295" s="116"/>
      <c r="N1295" s="115"/>
      <c r="O1295" s="116"/>
      <c r="P1295" s="116"/>
      <c r="Q1295" s="117"/>
      <c r="R1295" s="117"/>
      <c r="S1295" s="117"/>
      <c r="T1295" s="117"/>
      <c r="U1295" s="126"/>
      <c r="V1295" s="129"/>
      <c r="W1295" s="130"/>
      <c r="X1295" s="130"/>
      <c r="Y1295" s="116"/>
      <c r="Z1295" s="116"/>
      <c r="AA1295" s="116"/>
      <c r="AB1295" s="116"/>
      <c r="AC1295" s="116"/>
      <c r="AD1295" s="116"/>
      <c r="AE1295" s="116"/>
      <c r="AF1295" s="116"/>
      <c r="AG1295" s="119"/>
      <c r="AH1295" s="116"/>
    </row>
    <row r="1296" spans="1:34" ht="13.2">
      <c r="A1296" s="103"/>
      <c r="B1296" s="125"/>
      <c r="C1296" s="126"/>
      <c r="D1296" s="128"/>
      <c r="E1296" s="126"/>
      <c r="F1296" s="121"/>
      <c r="G1296" s="121"/>
      <c r="H1296" s="121"/>
      <c r="I1296" s="117"/>
      <c r="J1296" s="117"/>
      <c r="K1296" s="117"/>
      <c r="L1296" s="122"/>
      <c r="M1296" s="116"/>
      <c r="N1296" s="115"/>
      <c r="O1296" s="116"/>
      <c r="P1296" s="116"/>
      <c r="Q1296" s="117"/>
      <c r="R1296" s="115"/>
      <c r="S1296" s="115"/>
      <c r="T1296" s="135"/>
      <c r="U1296" s="126"/>
      <c r="V1296" s="137"/>
      <c r="W1296" s="130"/>
      <c r="X1296" s="130"/>
      <c r="Y1296" s="116"/>
      <c r="Z1296" s="116"/>
      <c r="AA1296" s="116"/>
      <c r="AB1296" s="116"/>
      <c r="AC1296" s="116"/>
      <c r="AD1296" s="116"/>
      <c r="AE1296" s="116"/>
      <c r="AF1296" s="116"/>
      <c r="AG1296" s="119"/>
      <c r="AH1296" s="116"/>
    </row>
    <row r="1297" spans="1:34" ht="13.2">
      <c r="A1297" s="103"/>
      <c r="B1297" s="125"/>
      <c r="C1297" s="126"/>
      <c r="D1297" s="128"/>
      <c r="E1297" s="126"/>
      <c r="F1297" s="121"/>
      <c r="G1297" s="121"/>
      <c r="H1297" s="121"/>
      <c r="I1297" s="117"/>
      <c r="J1297" s="117"/>
      <c r="K1297" s="117"/>
      <c r="L1297" s="122"/>
      <c r="M1297" s="116"/>
      <c r="N1297" s="115"/>
      <c r="O1297" s="116"/>
      <c r="P1297" s="116"/>
      <c r="Q1297" s="117"/>
      <c r="R1297" s="115"/>
      <c r="S1297" s="115"/>
      <c r="T1297" s="135"/>
      <c r="U1297" s="126"/>
      <c r="V1297" s="137"/>
      <c r="W1297" s="130"/>
      <c r="X1297" s="130"/>
      <c r="Y1297" s="116"/>
      <c r="Z1297" s="116"/>
      <c r="AA1297" s="116"/>
      <c r="AB1297" s="116"/>
      <c r="AC1297" s="116"/>
      <c r="AD1297" s="116"/>
      <c r="AE1297" s="116"/>
      <c r="AF1297" s="116"/>
      <c r="AG1297" s="119"/>
      <c r="AH1297" s="116"/>
    </row>
    <row r="1298" spans="1:34" ht="13.2">
      <c r="A1298" s="103"/>
      <c r="B1298" s="125"/>
      <c r="C1298" s="126"/>
      <c r="D1298" s="128"/>
      <c r="E1298" s="126"/>
      <c r="F1298" s="121"/>
      <c r="G1298" s="121"/>
      <c r="H1298" s="121"/>
      <c r="I1298" s="117"/>
      <c r="J1298" s="117"/>
      <c r="K1298" s="117"/>
      <c r="L1298" s="122"/>
      <c r="M1298" s="116"/>
      <c r="N1298" s="115"/>
      <c r="O1298" s="116"/>
      <c r="P1298" s="116"/>
      <c r="Q1298" s="117"/>
      <c r="R1298" s="117"/>
      <c r="S1298" s="117"/>
      <c r="T1298" s="117"/>
      <c r="U1298" s="126"/>
      <c r="V1298" s="129"/>
      <c r="W1298" s="130"/>
      <c r="X1298" s="130"/>
      <c r="Y1298" s="116"/>
      <c r="Z1298" s="116"/>
      <c r="AA1298" s="116"/>
      <c r="AB1298" s="116"/>
      <c r="AC1298" s="116"/>
      <c r="AD1298" s="116"/>
      <c r="AE1298" s="116"/>
      <c r="AF1298" s="116"/>
      <c r="AG1298" s="119"/>
      <c r="AH1298" s="116"/>
    </row>
    <row r="1299" spans="1:34" ht="13.2">
      <c r="A1299" s="103"/>
      <c r="B1299" s="125"/>
      <c r="C1299" s="126"/>
      <c r="D1299" s="128"/>
      <c r="E1299" s="126"/>
      <c r="F1299" s="121"/>
      <c r="G1299" s="121"/>
      <c r="H1299" s="121"/>
      <c r="I1299" s="117"/>
      <c r="J1299" s="117"/>
      <c r="K1299" s="117"/>
      <c r="L1299" s="122"/>
      <c r="M1299" s="116"/>
      <c r="N1299" s="115"/>
      <c r="O1299" s="116"/>
      <c r="P1299" s="116"/>
      <c r="Q1299" s="117"/>
      <c r="R1299" s="117"/>
      <c r="S1299" s="117"/>
      <c r="T1299" s="117"/>
      <c r="U1299" s="126"/>
      <c r="V1299" s="129"/>
      <c r="W1299" s="130"/>
      <c r="X1299" s="130"/>
      <c r="Y1299" s="116"/>
      <c r="Z1299" s="116"/>
      <c r="AA1299" s="116"/>
      <c r="AB1299" s="116"/>
      <c r="AC1299" s="116"/>
      <c r="AD1299" s="116"/>
      <c r="AE1299" s="116"/>
      <c r="AF1299" s="116"/>
      <c r="AG1299" s="119"/>
      <c r="AH1299" s="116"/>
    </row>
    <row r="1300" spans="1:34" ht="13.2">
      <c r="A1300" s="103"/>
      <c r="B1300" s="125"/>
      <c r="C1300" s="126"/>
      <c r="D1300" s="128"/>
      <c r="E1300" s="126"/>
      <c r="F1300" s="121"/>
      <c r="G1300" s="121"/>
      <c r="H1300" s="121"/>
      <c r="I1300" s="117"/>
      <c r="J1300" s="117"/>
      <c r="K1300" s="117"/>
      <c r="L1300" s="122"/>
      <c r="M1300" s="116"/>
      <c r="N1300" s="115"/>
      <c r="O1300" s="116"/>
      <c r="P1300" s="116"/>
      <c r="Q1300" s="117"/>
      <c r="R1300" s="117"/>
      <c r="S1300" s="117"/>
      <c r="T1300" s="117"/>
      <c r="U1300" s="126"/>
      <c r="V1300" s="145"/>
      <c r="W1300" s="130"/>
      <c r="X1300" s="130"/>
      <c r="Y1300" s="116"/>
      <c r="Z1300" s="116"/>
      <c r="AA1300" s="116"/>
      <c r="AB1300" s="116"/>
      <c r="AC1300" s="116"/>
      <c r="AD1300" s="116"/>
      <c r="AE1300" s="116"/>
      <c r="AF1300" s="116"/>
      <c r="AG1300" s="119"/>
      <c r="AH1300" s="116"/>
    </row>
    <row r="1301" spans="1:34" ht="13.2">
      <c r="A1301" s="103"/>
      <c r="B1301" s="125"/>
      <c r="C1301" s="126"/>
      <c r="D1301" s="128"/>
      <c r="E1301" s="126"/>
      <c r="F1301" s="121"/>
      <c r="G1301" s="121"/>
      <c r="H1301" s="121"/>
      <c r="I1301" s="117"/>
      <c r="J1301" s="117"/>
      <c r="K1301" s="117"/>
      <c r="L1301" s="122"/>
      <c r="M1301" s="116"/>
      <c r="N1301" s="115"/>
      <c r="O1301" s="116"/>
      <c r="P1301" s="116"/>
      <c r="Q1301" s="117"/>
      <c r="R1301" s="117"/>
      <c r="S1301" s="117"/>
      <c r="T1301" s="117"/>
      <c r="U1301" s="126"/>
      <c r="V1301" s="145"/>
      <c r="W1301" s="130"/>
      <c r="X1301" s="130"/>
      <c r="Y1301" s="116"/>
      <c r="Z1301" s="116"/>
      <c r="AA1301" s="116"/>
      <c r="AB1301" s="116"/>
      <c r="AC1301" s="116"/>
      <c r="AD1301" s="116"/>
      <c r="AE1301" s="116"/>
      <c r="AF1301" s="116"/>
      <c r="AG1301" s="119"/>
      <c r="AH1301" s="116"/>
    </row>
    <row r="1302" spans="1:34" ht="13.2">
      <c r="A1302" s="103"/>
      <c r="B1302" s="125"/>
      <c r="C1302" s="126"/>
      <c r="D1302" s="128"/>
      <c r="E1302" s="126"/>
      <c r="F1302" s="121"/>
      <c r="G1302" s="121"/>
      <c r="H1302" s="121"/>
      <c r="I1302" s="117"/>
      <c r="J1302" s="117"/>
      <c r="K1302" s="117"/>
      <c r="L1302" s="122"/>
      <c r="M1302" s="116"/>
      <c r="N1302" s="115"/>
      <c r="O1302" s="116"/>
      <c r="P1302" s="116"/>
      <c r="Q1302" s="117"/>
      <c r="R1302" s="117"/>
      <c r="S1302" s="117"/>
      <c r="T1302" s="117"/>
      <c r="U1302" s="126"/>
      <c r="V1302" s="145"/>
      <c r="W1302" s="130"/>
      <c r="X1302" s="130"/>
      <c r="Y1302" s="116"/>
      <c r="Z1302" s="116"/>
      <c r="AA1302" s="116"/>
      <c r="AB1302" s="116"/>
      <c r="AC1302" s="116"/>
      <c r="AD1302" s="116"/>
      <c r="AE1302" s="116"/>
      <c r="AF1302" s="116"/>
      <c r="AG1302" s="119"/>
      <c r="AH1302" s="116"/>
    </row>
    <row r="1303" spans="1:34" ht="13.2">
      <c r="A1303" s="103"/>
      <c r="B1303" s="125"/>
      <c r="C1303" s="126"/>
      <c r="D1303" s="128"/>
      <c r="E1303" s="126"/>
      <c r="F1303" s="121"/>
      <c r="G1303" s="121"/>
      <c r="H1303" s="121"/>
      <c r="I1303" s="117"/>
      <c r="J1303" s="117"/>
      <c r="K1303" s="117"/>
      <c r="L1303" s="122"/>
      <c r="M1303" s="116"/>
      <c r="N1303" s="117"/>
      <c r="O1303" s="116"/>
      <c r="P1303" s="116"/>
      <c r="Q1303" s="117"/>
      <c r="R1303" s="117"/>
      <c r="S1303" s="117"/>
      <c r="T1303" s="117"/>
      <c r="U1303" s="126"/>
      <c r="V1303" s="145"/>
      <c r="W1303" s="130"/>
      <c r="X1303" s="130"/>
      <c r="Y1303" s="116"/>
      <c r="Z1303" s="116"/>
      <c r="AA1303" s="116"/>
      <c r="AB1303" s="116"/>
      <c r="AC1303" s="116"/>
      <c r="AD1303" s="116"/>
      <c r="AE1303" s="116"/>
      <c r="AF1303" s="116"/>
      <c r="AG1303" s="119"/>
      <c r="AH1303" s="116"/>
    </row>
    <row r="1304" spans="1:34" ht="13.2">
      <c r="A1304" s="103"/>
      <c r="B1304" s="125"/>
      <c r="C1304" s="126"/>
      <c r="D1304" s="128"/>
      <c r="E1304" s="126"/>
      <c r="F1304" s="121"/>
      <c r="G1304" s="121"/>
      <c r="H1304" s="121"/>
      <c r="I1304" s="117"/>
      <c r="J1304" s="117"/>
      <c r="K1304" s="117"/>
      <c r="L1304" s="122"/>
      <c r="M1304" s="116"/>
      <c r="N1304" s="115"/>
      <c r="O1304" s="116"/>
      <c r="P1304" s="116"/>
      <c r="Q1304" s="117"/>
      <c r="R1304" s="117"/>
      <c r="S1304" s="117"/>
      <c r="T1304" s="117"/>
      <c r="U1304" s="126"/>
      <c r="V1304" s="145"/>
      <c r="W1304" s="130"/>
      <c r="X1304" s="130"/>
      <c r="Y1304" s="116"/>
      <c r="Z1304" s="116"/>
      <c r="AA1304" s="116"/>
      <c r="AB1304" s="116"/>
      <c r="AC1304" s="116"/>
      <c r="AD1304" s="116"/>
      <c r="AE1304" s="116"/>
      <c r="AF1304" s="116"/>
      <c r="AG1304" s="119"/>
      <c r="AH1304" s="116"/>
    </row>
    <row r="1305" spans="1:34" ht="13.2">
      <c r="A1305" s="103"/>
      <c r="B1305" s="125"/>
      <c r="C1305" s="126"/>
      <c r="D1305" s="128"/>
      <c r="E1305" s="126"/>
      <c r="F1305" s="121"/>
      <c r="G1305" s="121"/>
      <c r="H1305" s="121"/>
      <c r="I1305" s="117"/>
      <c r="J1305" s="117"/>
      <c r="K1305" s="117"/>
      <c r="L1305" s="122"/>
      <c r="M1305" s="116"/>
      <c r="N1305" s="115"/>
      <c r="O1305" s="116"/>
      <c r="P1305" s="116"/>
      <c r="Q1305" s="117"/>
      <c r="R1305" s="117"/>
      <c r="S1305" s="117"/>
      <c r="T1305" s="117"/>
      <c r="U1305" s="126"/>
      <c r="V1305" s="145"/>
      <c r="W1305" s="130"/>
      <c r="X1305" s="130"/>
      <c r="Y1305" s="116"/>
      <c r="Z1305" s="116"/>
      <c r="AA1305" s="116"/>
      <c r="AB1305" s="116"/>
      <c r="AC1305" s="116"/>
      <c r="AD1305" s="116"/>
      <c r="AE1305" s="116"/>
      <c r="AF1305" s="116"/>
      <c r="AG1305" s="119"/>
      <c r="AH1305" s="116"/>
    </row>
    <row r="1306" spans="1:34" ht="13.2">
      <c r="A1306" s="103"/>
      <c r="B1306" s="125"/>
      <c r="C1306" s="126"/>
      <c r="D1306" s="128"/>
      <c r="E1306" s="126"/>
      <c r="F1306" s="121"/>
      <c r="G1306" s="121"/>
      <c r="H1306" s="121"/>
      <c r="I1306" s="117"/>
      <c r="J1306" s="117"/>
      <c r="K1306" s="117"/>
      <c r="L1306" s="122"/>
      <c r="M1306" s="116"/>
      <c r="N1306" s="115"/>
      <c r="O1306" s="116"/>
      <c r="P1306" s="116"/>
      <c r="Q1306" s="117"/>
      <c r="R1306" s="117"/>
      <c r="S1306" s="117"/>
      <c r="T1306" s="117"/>
      <c r="U1306" s="126"/>
      <c r="V1306" s="145"/>
      <c r="W1306" s="130"/>
      <c r="X1306" s="130"/>
      <c r="Y1306" s="116"/>
      <c r="Z1306" s="116"/>
      <c r="AA1306" s="116"/>
      <c r="AB1306" s="116"/>
      <c r="AC1306" s="116"/>
      <c r="AD1306" s="116"/>
      <c r="AE1306" s="116"/>
      <c r="AF1306" s="116"/>
      <c r="AG1306" s="119"/>
      <c r="AH1306" s="116"/>
    </row>
    <row r="1307" spans="1:34" ht="13.2">
      <c r="A1307" s="103"/>
      <c r="B1307" s="125"/>
      <c r="C1307" s="126"/>
      <c r="D1307" s="128"/>
      <c r="E1307" s="126"/>
      <c r="F1307" s="121"/>
      <c r="G1307" s="121"/>
      <c r="H1307" s="121"/>
      <c r="I1307" s="117"/>
      <c r="J1307" s="117"/>
      <c r="K1307" s="117"/>
      <c r="L1307" s="122"/>
      <c r="M1307" s="116"/>
      <c r="N1307" s="115"/>
      <c r="O1307" s="116"/>
      <c r="P1307" s="116"/>
      <c r="Q1307" s="117"/>
      <c r="R1307" s="115"/>
      <c r="S1307" s="115"/>
      <c r="T1307" s="135"/>
      <c r="U1307" s="126"/>
      <c r="V1307" s="110"/>
      <c r="W1307" s="130"/>
      <c r="X1307" s="130"/>
      <c r="Y1307" s="116"/>
      <c r="Z1307" s="116"/>
      <c r="AA1307" s="116"/>
      <c r="AB1307" s="116"/>
      <c r="AC1307" s="116"/>
      <c r="AD1307" s="116"/>
      <c r="AE1307" s="116"/>
      <c r="AF1307" s="116"/>
      <c r="AG1307" s="119"/>
      <c r="AH1307" s="116"/>
    </row>
    <row r="1308" spans="1:34" ht="13.2">
      <c r="A1308" s="103"/>
      <c r="B1308" s="125"/>
      <c r="C1308" s="126"/>
      <c r="D1308" s="128"/>
      <c r="E1308" s="126"/>
      <c r="F1308" s="121"/>
      <c r="G1308" s="121"/>
      <c r="H1308" s="121"/>
      <c r="I1308" s="117"/>
      <c r="J1308" s="117"/>
      <c r="K1308" s="117"/>
      <c r="L1308" s="122"/>
      <c r="M1308" s="116"/>
      <c r="N1308" s="115"/>
      <c r="O1308" s="116"/>
      <c r="P1308" s="116"/>
      <c r="Q1308" s="117"/>
      <c r="R1308" s="115"/>
      <c r="S1308" s="115"/>
      <c r="T1308" s="135"/>
      <c r="U1308" s="126"/>
      <c r="V1308" s="137"/>
      <c r="W1308" s="130"/>
      <c r="X1308" s="130"/>
      <c r="Y1308" s="116"/>
      <c r="Z1308" s="116"/>
      <c r="AA1308" s="116"/>
      <c r="AB1308" s="116"/>
      <c r="AC1308" s="116"/>
      <c r="AD1308" s="116"/>
      <c r="AE1308" s="116"/>
      <c r="AF1308" s="116"/>
      <c r="AG1308" s="119"/>
      <c r="AH1308" s="116"/>
    </row>
    <row r="1309" spans="1:34" ht="13.2">
      <c r="A1309" s="103"/>
      <c r="B1309" s="125"/>
      <c r="C1309" s="126"/>
      <c r="D1309" s="128"/>
      <c r="E1309" s="126"/>
      <c r="F1309" s="121"/>
      <c r="G1309" s="121"/>
      <c r="H1309" s="121"/>
      <c r="I1309" s="117"/>
      <c r="J1309" s="117"/>
      <c r="K1309" s="117"/>
      <c r="L1309" s="122"/>
      <c r="M1309" s="116"/>
      <c r="N1309" s="115"/>
      <c r="O1309" s="116"/>
      <c r="P1309" s="116"/>
      <c r="Q1309" s="117"/>
      <c r="R1309" s="117"/>
      <c r="S1309" s="117"/>
      <c r="T1309" s="117"/>
      <c r="U1309" s="126"/>
      <c r="V1309" s="145"/>
      <c r="W1309" s="130"/>
      <c r="X1309" s="130"/>
      <c r="Y1309" s="116"/>
      <c r="Z1309" s="116"/>
      <c r="AA1309" s="116"/>
      <c r="AB1309" s="116"/>
      <c r="AC1309" s="116"/>
      <c r="AD1309" s="116"/>
      <c r="AE1309" s="116"/>
      <c r="AF1309" s="116"/>
      <c r="AG1309" s="119"/>
      <c r="AH1309" s="116"/>
    </row>
    <row r="1310" spans="1:34" ht="13.2">
      <c r="A1310" s="103"/>
      <c r="B1310" s="125"/>
      <c r="C1310" s="126"/>
      <c r="D1310" s="128"/>
      <c r="E1310" s="126"/>
      <c r="F1310" s="121"/>
      <c r="G1310" s="121"/>
      <c r="H1310" s="121"/>
      <c r="I1310" s="117"/>
      <c r="J1310" s="117"/>
      <c r="K1310" s="117"/>
      <c r="L1310" s="122"/>
      <c r="M1310" s="116"/>
      <c r="N1310" s="115"/>
      <c r="O1310" s="116"/>
      <c r="P1310" s="116"/>
      <c r="Q1310" s="117"/>
      <c r="R1310" s="117"/>
      <c r="S1310" s="117"/>
      <c r="T1310" s="117"/>
      <c r="U1310" s="126"/>
      <c r="V1310" s="145"/>
      <c r="W1310" s="130"/>
      <c r="X1310" s="130"/>
      <c r="Y1310" s="116"/>
      <c r="Z1310" s="116"/>
      <c r="AA1310" s="116"/>
      <c r="AB1310" s="116"/>
      <c r="AC1310" s="116"/>
      <c r="AD1310" s="116"/>
      <c r="AE1310" s="116"/>
      <c r="AF1310" s="116"/>
      <c r="AG1310" s="119"/>
      <c r="AH1310" s="116"/>
    </row>
    <row r="1311" spans="1:34" ht="13.2">
      <c r="A1311" s="103"/>
      <c r="B1311" s="125"/>
      <c r="C1311" s="126"/>
      <c r="D1311" s="128"/>
      <c r="E1311" s="126"/>
      <c r="F1311" s="121"/>
      <c r="G1311" s="121"/>
      <c r="H1311" s="121"/>
      <c r="I1311" s="117"/>
      <c r="J1311" s="117"/>
      <c r="K1311" s="117"/>
      <c r="L1311" s="122"/>
      <c r="M1311" s="116"/>
      <c r="N1311" s="115"/>
      <c r="O1311" s="116"/>
      <c r="P1311" s="116"/>
      <c r="Q1311" s="117"/>
      <c r="R1311" s="117"/>
      <c r="S1311" s="117"/>
      <c r="T1311" s="117"/>
      <c r="U1311" s="126"/>
      <c r="V1311" s="129"/>
      <c r="W1311" s="130"/>
      <c r="X1311" s="130"/>
      <c r="Y1311" s="116"/>
      <c r="Z1311" s="116"/>
      <c r="AA1311" s="116"/>
      <c r="AB1311" s="116"/>
      <c r="AC1311" s="116"/>
      <c r="AD1311" s="116"/>
      <c r="AE1311" s="116"/>
      <c r="AF1311" s="116"/>
      <c r="AG1311" s="119"/>
      <c r="AH1311" s="116"/>
    </row>
    <row r="1312" spans="1:34" ht="13.2">
      <c r="A1312" s="103"/>
      <c r="B1312" s="125"/>
      <c r="C1312" s="126"/>
      <c r="D1312" s="128"/>
      <c r="E1312" s="126"/>
      <c r="F1312" s="121"/>
      <c r="G1312" s="121"/>
      <c r="H1312" s="121"/>
      <c r="I1312" s="117"/>
      <c r="J1312" s="117"/>
      <c r="K1312" s="117"/>
      <c r="L1312" s="122"/>
      <c r="M1312" s="116"/>
      <c r="N1312" s="115"/>
      <c r="O1312" s="116"/>
      <c r="P1312" s="116"/>
      <c r="Q1312" s="117"/>
      <c r="R1312" s="117"/>
      <c r="S1312" s="117"/>
      <c r="T1312" s="117"/>
      <c r="U1312" s="126"/>
      <c r="V1312" s="129"/>
      <c r="W1312" s="130"/>
      <c r="X1312" s="130"/>
      <c r="Y1312" s="116"/>
      <c r="Z1312" s="116"/>
      <c r="AA1312" s="116"/>
      <c r="AB1312" s="116"/>
      <c r="AC1312" s="116"/>
      <c r="AD1312" s="116"/>
      <c r="AE1312" s="116"/>
      <c r="AF1312" s="116"/>
      <c r="AG1312" s="119"/>
      <c r="AH1312" s="116"/>
    </row>
    <row r="1313" spans="1:34" ht="13.2">
      <c r="A1313" s="103"/>
      <c r="B1313" s="125"/>
      <c r="C1313" s="126"/>
      <c r="D1313" s="128"/>
      <c r="E1313" s="126"/>
      <c r="F1313" s="121"/>
      <c r="G1313" s="121"/>
      <c r="H1313" s="121"/>
      <c r="I1313" s="117"/>
      <c r="J1313" s="117"/>
      <c r="K1313" s="117"/>
      <c r="L1313" s="122"/>
      <c r="M1313" s="116"/>
      <c r="N1313" s="115"/>
      <c r="O1313" s="116"/>
      <c r="P1313" s="116"/>
      <c r="Q1313" s="117"/>
      <c r="R1313" s="115"/>
      <c r="S1313" s="115"/>
      <c r="T1313" s="135"/>
      <c r="U1313" s="126"/>
      <c r="V1313" s="137"/>
      <c r="W1313" s="130"/>
      <c r="X1313" s="130"/>
      <c r="Y1313" s="116"/>
      <c r="Z1313" s="116"/>
      <c r="AA1313" s="116"/>
      <c r="AB1313" s="116"/>
      <c r="AC1313" s="116"/>
      <c r="AD1313" s="116"/>
      <c r="AE1313" s="116"/>
      <c r="AF1313" s="116"/>
      <c r="AG1313" s="119"/>
      <c r="AH1313" s="119"/>
    </row>
    <row r="1314" spans="1:34" ht="13.2">
      <c r="A1314" s="103"/>
      <c r="B1314" s="125"/>
      <c r="C1314" s="126"/>
      <c r="D1314" s="128"/>
      <c r="E1314" s="126"/>
      <c r="F1314" s="121"/>
      <c r="G1314" s="121"/>
      <c r="H1314" s="121"/>
      <c r="I1314" s="117"/>
      <c r="J1314" s="117"/>
      <c r="K1314" s="117"/>
      <c r="L1314" s="122"/>
      <c r="M1314" s="116"/>
      <c r="N1314" s="115"/>
      <c r="O1314" s="116"/>
      <c r="P1314" s="116"/>
      <c r="Q1314" s="117"/>
      <c r="R1314" s="115"/>
      <c r="S1314" s="115"/>
      <c r="T1314" s="135"/>
      <c r="U1314" s="126"/>
      <c r="V1314" s="137"/>
      <c r="W1314" s="130"/>
      <c r="X1314" s="130"/>
      <c r="Y1314" s="116"/>
      <c r="Z1314" s="116"/>
      <c r="AA1314" s="116"/>
      <c r="AB1314" s="116"/>
      <c r="AC1314" s="116"/>
      <c r="AD1314" s="116"/>
      <c r="AE1314" s="116"/>
      <c r="AF1314" s="116"/>
      <c r="AG1314" s="119"/>
      <c r="AH1314" s="119"/>
    </row>
    <row r="1315" spans="1:34" ht="13.2">
      <c r="A1315" s="103"/>
      <c r="B1315" s="125"/>
      <c r="C1315" s="126"/>
      <c r="D1315" s="128"/>
      <c r="E1315" s="126"/>
      <c r="F1315" s="121"/>
      <c r="G1315" s="121"/>
      <c r="H1315" s="121"/>
      <c r="I1315" s="117"/>
      <c r="J1315" s="117"/>
      <c r="K1315" s="117"/>
      <c r="L1315" s="122"/>
      <c r="M1315" s="116"/>
      <c r="N1315" s="115"/>
      <c r="O1315" s="116"/>
      <c r="P1315" s="116"/>
      <c r="Q1315" s="117"/>
      <c r="R1315" s="117"/>
      <c r="S1315" s="117"/>
      <c r="T1315" s="117"/>
      <c r="U1315" s="126"/>
      <c r="V1315" s="145"/>
      <c r="W1315" s="130"/>
      <c r="X1315" s="130"/>
      <c r="Y1315" s="116"/>
      <c r="Z1315" s="116"/>
      <c r="AA1315" s="116"/>
      <c r="AB1315" s="116"/>
      <c r="AC1315" s="116"/>
      <c r="AD1315" s="116"/>
      <c r="AE1315" s="116"/>
      <c r="AF1315" s="116"/>
      <c r="AG1315" s="119"/>
      <c r="AH1315" s="116"/>
    </row>
    <row r="1316" spans="1:34" ht="13.2">
      <c r="A1316" s="103"/>
      <c r="B1316" s="125"/>
      <c r="C1316" s="126"/>
      <c r="D1316" s="128"/>
      <c r="E1316" s="126"/>
      <c r="F1316" s="121"/>
      <c r="G1316" s="121"/>
      <c r="H1316" s="121"/>
      <c r="I1316" s="117"/>
      <c r="J1316" s="117"/>
      <c r="K1316" s="117"/>
      <c r="L1316" s="122"/>
      <c r="M1316" s="116"/>
      <c r="N1316" s="115"/>
      <c r="O1316" s="116"/>
      <c r="P1316" s="116"/>
      <c r="Q1316" s="117"/>
      <c r="R1316" s="117"/>
      <c r="S1316" s="117"/>
      <c r="T1316" s="117"/>
      <c r="U1316" s="126"/>
      <c r="V1316" s="129"/>
      <c r="W1316" s="130"/>
      <c r="X1316" s="130"/>
      <c r="Y1316" s="116"/>
      <c r="Z1316" s="116"/>
      <c r="AA1316" s="116"/>
      <c r="AB1316" s="116"/>
      <c r="AC1316" s="116"/>
      <c r="AD1316" s="116"/>
      <c r="AE1316" s="116"/>
      <c r="AF1316" s="116"/>
      <c r="AG1316" s="119"/>
      <c r="AH1316" s="116"/>
    </row>
    <row r="1317" spans="1:34" ht="13.2">
      <c r="A1317" s="103"/>
      <c r="B1317" s="125"/>
      <c r="C1317" s="126"/>
      <c r="D1317" s="128"/>
      <c r="E1317" s="126"/>
      <c r="F1317" s="121"/>
      <c r="G1317" s="121"/>
      <c r="H1317" s="121"/>
      <c r="I1317" s="117"/>
      <c r="J1317" s="117"/>
      <c r="K1317" s="117"/>
      <c r="L1317" s="122"/>
      <c r="M1317" s="116"/>
      <c r="N1317" s="115"/>
      <c r="O1317" s="116"/>
      <c r="P1317" s="116"/>
      <c r="Q1317" s="117"/>
      <c r="R1317" s="117"/>
      <c r="S1317" s="117"/>
      <c r="T1317" s="117"/>
      <c r="U1317" s="126"/>
      <c r="V1317" s="145"/>
      <c r="W1317" s="130"/>
      <c r="X1317" s="130"/>
      <c r="Y1317" s="116"/>
      <c r="Z1317" s="116"/>
      <c r="AA1317" s="116"/>
      <c r="AB1317" s="116"/>
      <c r="AC1317" s="116"/>
      <c r="AD1317" s="116"/>
      <c r="AE1317" s="116"/>
      <c r="AF1317" s="116"/>
      <c r="AG1317" s="119"/>
      <c r="AH1317" s="116"/>
    </row>
    <row r="1318" spans="1:34" ht="13.2">
      <c r="A1318" s="103"/>
      <c r="B1318" s="125"/>
      <c r="C1318" s="126"/>
      <c r="D1318" s="128"/>
      <c r="E1318" s="126"/>
      <c r="F1318" s="121"/>
      <c r="G1318" s="121"/>
      <c r="H1318" s="121"/>
      <c r="I1318" s="117"/>
      <c r="J1318" s="117"/>
      <c r="K1318" s="117"/>
      <c r="L1318" s="122"/>
      <c r="M1318" s="116"/>
      <c r="N1318" s="115"/>
      <c r="O1318" s="116"/>
      <c r="P1318" s="116"/>
      <c r="Q1318" s="117"/>
      <c r="R1318" s="117"/>
      <c r="S1318" s="117"/>
      <c r="T1318" s="117"/>
      <c r="U1318" s="126"/>
      <c r="V1318" s="145"/>
      <c r="W1318" s="130"/>
      <c r="X1318" s="130"/>
      <c r="Y1318" s="116"/>
      <c r="Z1318" s="116"/>
      <c r="AA1318" s="116"/>
      <c r="AB1318" s="116"/>
      <c r="AC1318" s="116"/>
      <c r="AD1318" s="116"/>
      <c r="AE1318" s="116"/>
      <c r="AF1318" s="116"/>
      <c r="AG1318" s="119"/>
      <c r="AH1318" s="116"/>
    </row>
    <row r="1319" spans="1:34" ht="13.2">
      <c r="A1319" s="103"/>
      <c r="B1319" s="125"/>
      <c r="C1319" s="126"/>
      <c r="D1319" s="128"/>
      <c r="E1319" s="126"/>
      <c r="F1319" s="121"/>
      <c r="G1319" s="121"/>
      <c r="H1319" s="121"/>
      <c r="I1319" s="117"/>
      <c r="J1319" s="117"/>
      <c r="K1319" s="117"/>
      <c r="L1319" s="122"/>
      <c r="M1319" s="116"/>
      <c r="N1319" s="115"/>
      <c r="O1319" s="116"/>
      <c r="P1319" s="116"/>
      <c r="Q1319" s="117"/>
      <c r="R1319" s="117"/>
      <c r="S1319" s="117"/>
      <c r="T1319" s="117"/>
      <c r="U1319" s="126"/>
      <c r="V1319" s="137"/>
      <c r="W1319" s="130"/>
      <c r="X1319" s="130"/>
      <c r="Y1319" s="116"/>
      <c r="Z1319" s="116"/>
      <c r="AA1319" s="116"/>
      <c r="AB1319" s="116"/>
      <c r="AC1319" s="116"/>
      <c r="AD1319" s="116"/>
      <c r="AE1319" s="116"/>
      <c r="AF1319" s="116"/>
      <c r="AG1319" s="119"/>
      <c r="AH1319" s="116"/>
    </row>
    <row r="1320" spans="1:34" ht="13.2">
      <c r="A1320" s="103"/>
      <c r="B1320" s="125"/>
      <c r="C1320" s="126"/>
      <c r="D1320" s="128"/>
      <c r="E1320" s="126"/>
      <c r="F1320" s="121"/>
      <c r="G1320" s="121"/>
      <c r="H1320" s="121"/>
      <c r="I1320" s="117"/>
      <c r="J1320" s="117"/>
      <c r="K1320" s="117"/>
      <c r="L1320" s="122"/>
      <c r="M1320" s="116"/>
      <c r="N1320" s="115"/>
      <c r="O1320" s="116"/>
      <c r="P1320" s="116"/>
      <c r="Q1320" s="117"/>
      <c r="R1320" s="117"/>
      <c r="S1320" s="117"/>
      <c r="T1320" s="117"/>
      <c r="U1320" s="126"/>
      <c r="V1320" s="110"/>
      <c r="W1320" s="130"/>
      <c r="X1320" s="130"/>
      <c r="Y1320" s="116"/>
      <c r="Z1320" s="116"/>
      <c r="AA1320" s="116"/>
      <c r="AB1320" s="116"/>
      <c r="AC1320" s="116"/>
      <c r="AD1320" s="116"/>
      <c r="AE1320" s="116"/>
      <c r="AF1320" s="116"/>
      <c r="AG1320" s="119"/>
      <c r="AH1320" s="116"/>
    </row>
    <row r="1321" spans="1:34" ht="13.2">
      <c r="A1321" s="103"/>
      <c r="B1321" s="125"/>
      <c r="C1321" s="126"/>
      <c r="D1321" s="128"/>
      <c r="E1321" s="126"/>
      <c r="F1321" s="121"/>
      <c r="G1321" s="121"/>
      <c r="H1321" s="121"/>
      <c r="I1321" s="117"/>
      <c r="J1321" s="117"/>
      <c r="K1321" s="117"/>
      <c r="L1321" s="122"/>
      <c r="M1321" s="116"/>
      <c r="N1321" s="115"/>
      <c r="O1321" s="116"/>
      <c r="P1321" s="116"/>
      <c r="Q1321" s="117"/>
      <c r="R1321" s="117"/>
      <c r="S1321" s="117"/>
      <c r="T1321" s="117"/>
      <c r="U1321" s="126"/>
      <c r="V1321" s="129"/>
      <c r="W1321" s="130"/>
      <c r="X1321" s="130"/>
      <c r="Y1321" s="116"/>
      <c r="Z1321" s="116"/>
      <c r="AA1321" s="116"/>
      <c r="AB1321" s="116"/>
      <c r="AC1321" s="116"/>
      <c r="AD1321" s="116"/>
      <c r="AE1321" s="116"/>
      <c r="AF1321" s="116"/>
      <c r="AG1321" s="119"/>
      <c r="AH1321" s="116"/>
    </row>
    <row r="1322" spans="1:34" ht="13.2">
      <c r="A1322" s="103"/>
      <c r="B1322" s="125"/>
      <c r="C1322" s="126"/>
      <c r="D1322" s="128"/>
      <c r="E1322" s="126"/>
      <c r="F1322" s="121"/>
      <c r="G1322" s="121"/>
      <c r="H1322" s="121"/>
      <c r="I1322" s="117"/>
      <c r="J1322" s="117"/>
      <c r="K1322" s="117"/>
      <c r="L1322" s="122"/>
      <c r="M1322" s="116"/>
      <c r="N1322" s="115"/>
      <c r="O1322" s="116"/>
      <c r="P1322" s="116"/>
      <c r="Q1322" s="117"/>
      <c r="R1322" s="117"/>
      <c r="S1322" s="117"/>
      <c r="T1322" s="117"/>
      <c r="U1322" s="126"/>
      <c r="V1322" s="129"/>
      <c r="W1322" s="130"/>
      <c r="X1322" s="130"/>
      <c r="Y1322" s="116"/>
      <c r="Z1322" s="116"/>
      <c r="AA1322" s="116"/>
      <c r="AB1322" s="116"/>
      <c r="AC1322" s="116"/>
      <c r="AD1322" s="116"/>
      <c r="AE1322" s="116"/>
      <c r="AF1322" s="116"/>
      <c r="AG1322" s="119"/>
      <c r="AH1322" s="116"/>
    </row>
    <row r="1323" spans="1:34" ht="13.2">
      <c r="A1323" s="103"/>
      <c r="B1323" s="125"/>
      <c r="C1323" s="126"/>
      <c r="D1323" s="128"/>
      <c r="E1323" s="126"/>
      <c r="F1323" s="121"/>
      <c r="G1323" s="121"/>
      <c r="H1323" s="121"/>
      <c r="I1323" s="117"/>
      <c r="J1323" s="117"/>
      <c r="K1323" s="117"/>
      <c r="L1323" s="122"/>
      <c r="M1323" s="116"/>
      <c r="N1323" s="115"/>
      <c r="O1323" s="116"/>
      <c r="P1323" s="116"/>
      <c r="Q1323" s="117"/>
      <c r="R1323" s="117"/>
      <c r="S1323" s="117"/>
      <c r="T1323" s="117"/>
      <c r="U1323" s="126"/>
      <c r="V1323" s="145"/>
      <c r="W1323" s="130"/>
      <c r="X1323" s="130"/>
      <c r="Y1323" s="116"/>
      <c r="Z1323" s="116"/>
      <c r="AA1323" s="116"/>
      <c r="AB1323" s="116"/>
      <c r="AC1323" s="116"/>
      <c r="AD1323" s="116"/>
      <c r="AE1323" s="116"/>
      <c r="AF1323" s="116"/>
      <c r="AG1323" s="119"/>
      <c r="AH1323" s="116"/>
    </row>
    <row r="1324" spans="1:34" ht="13.2">
      <c r="A1324" s="103"/>
      <c r="B1324" s="125"/>
      <c r="C1324" s="126"/>
      <c r="D1324" s="128"/>
      <c r="E1324" s="126"/>
      <c r="F1324" s="121"/>
      <c r="G1324" s="121"/>
      <c r="H1324" s="121"/>
      <c r="I1324" s="117"/>
      <c r="J1324" s="117"/>
      <c r="K1324" s="117"/>
      <c r="L1324" s="122"/>
      <c r="M1324" s="116"/>
      <c r="N1324" s="115"/>
      <c r="O1324" s="116"/>
      <c r="P1324" s="116"/>
      <c r="Q1324" s="117"/>
      <c r="R1324" s="117"/>
      <c r="S1324" s="117"/>
      <c r="T1324" s="117"/>
      <c r="U1324" s="126"/>
      <c r="V1324" s="145"/>
      <c r="W1324" s="130"/>
      <c r="X1324" s="130"/>
      <c r="Y1324" s="116"/>
      <c r="Z1324" s="116"/>
      <c r="AA1324" s="116"/>
      <c r="AB1324" s="116"/>
      <c r="AC1324" s="116"/>
      <c r="AD1324" s="116"/>
      <c r="AE1324" s="116"/>
      <c r="AF1324" s="116"/>
      <c r="AG1324" s="119"/>
      <c r="AH1324" s="116"/>
    </row>
    <row r="1325" spans="1:34" ht="13.8" thickBot="1">
      <c r="A1325" s="103"/>
      <c r="B1325" s="125"/>
      <c r="C1325" s="126"/>
      <c r="D1325" s="128"/>
      <c r="E1325" s="126"/>
      <c r="F1325" s="121"/>
      <c r="G1325" s="121"/>
      <c r="H1325" s="121"/>
      <c r="I1325" s="117"/>
      <c r="J1325" s="117"/>
      <c r="K1325" s="117"/>
      <c r="L1325" s="122"/>
      <c r="M1325" s="116"/>
      <c r="N1325" s="115"/>
      <c r="O1325" s="116"/>
      <c r="P1325" s="116"/>
      <c r="Q1325" s="117"/>
      <c r="R1325" s="117"/>
      <c r="S1325" s="117"/>
      <c r="T1325" s="117"/>
      <c r="U1325" s="126"/>
      <c r="V1325" s="129"/>
      <c r="W1325" s="130"/>
      <c r="X1325" s="130"/>
      <c r="Y1325" s="116"/>
      <c r="Z1325" s="116"/>
      <c r="AA1325" s="116"/>
      <c r="AB1325" s="116"/>
      <c r="AC1325" s="116"/>
      <c r="AD1325" s="116"/>
      <c r="AE1325" s="116"/>
      <c r="AF1325" s="116"/>
      <c r="AG1325" s="119"/>
      <c r="AH1325" s="116"/>
    </row>
    <row r="1326" spans="1:34" ht="13.2">
      <c r="A1326" s="103"/>
      <c r="B1326" s="125"/>
      <c r="C1326" s="126"/>
      <c r="D1326" s="128"/>
      <c r="E1326" s="126"/>
      <c r="F1326" s="121"/>
      <c r="G1326" s="121"/>
      <c r="H1326" s="121"/>
      <c r="I1326" s="117"/>
      <c r="J1326" s="117"/>
      <c r="K1326" s="117"/>
      <c r="L1326" s="122"/>
      <c r="M1326" s="116"/>
      <c r="N1326" s="115"/>
      <c r="O1326" s="116"/>
      <c r="P1326" s="116"/>
      <c r="Q1326" s="117"/>
      <c r="R1326" s="117"/>
      <c r="S1326" s="117"/>
      <c r="T1326" s="117"/>
      <c r="U1326" s="126"/>
      <c r="V1326" s="108"/>
      <c r="W1326" s="130"/>
      <c r="X1326" s="130"/>
      <c r="Y1326" s="116"/>
      <c r="Z1326" s="116"/>
      <c r="AA1326" s="116"/>
      <c r="AB1326" s="116"/>
      <c r="AC1326" s="116"/>
      <c r="AD1326" s="116"/>
      <c r="AE1326" s="116"/>
      <c r="AF1326" s="116"/>
      <c r="AG1326" s="119"/>
      <c r="AH1326" s="116"/>
    </row>
    <row r="1327" spans="1:34" ht="13.2">
      <c r="A1327" s="103"/>
      <c r="B1327" s="125"/>
      <c r="C1327" s="126"/>
      <c r="D1327" s="128"/>
      <c r="E1327" s="126"/>
      <c r="F1327" s="121"/>
      <c r="G1327" s="121"/>
      <c r="H1327" s="121"/>
      <c r="I1327" s="117"/>
      <c r="J1327" s="117"/>
      <c r="K1327" s="117"/>
      <c r="L1327" s="122"/>
      <c r="M1327" s="116"/>
      <c r="N1327" s="115"/>
      <c r="O1327" s="116"/>
      <c r="P1327" s="116"/>
      <c r="Q1327" s="117"/>
      <c r="R1327" s="117"/>
      <c r="S1327" s="117"/>
      <c r="T1327" s="117"/>
      <c r="U1327" s="126"/>
      <c r="V1327" s="145"/>
      <c r="W1327" s="130"/>
      <c r="X1327" s="130"/>
      <c r="Y1327" s="116"/>
      <c r="Z1327" s="116"/>
      <c r="AA1327" s="116"/>
      <c r="AB1327" s="116"/>
      <c r="AC1327" s="116"/>
      <c r="AD1327" s="116"/>
      <c r="AE1327" s="116"/>
      <c r="AF1327" s="116"/>
      <c r="AG1327" s="119"/>
      <c r="AH1327" s="116"/>
    </row>
    <row r="1328" spans="1:34" ht="13.2">
      <c r="A1328" s="103"/>
      <c r="B1328" s="125"/>
      <c r="C1328" s="126"/>
      <c r="D1328" s="128"/>
      <c r="E1328" s="126"/>
      <c r="F1328" s="121"/>
      <c r="G1328" s="121"/>
      <c r="H1328" s="121"/>
      <c r="I1328" s="117"/>
      <c r="J1328" s="117"/>
      <c r="K1328" s="117"/>
      <c r="L1328" s="122"/>
      <c r="M1328" s="116"/>
      <c r="N1328" s="115"/>
      <c r="O1328" s="116"/>
      <c r="P1328" s="116"/>
      <c r="Q1328" s="117"/>
      <c r="R1328" s="117"/>
      <c r="S1328" s="117"/>
      <c r="T1328" s="117"/>
      <c r="U1328" s="126"/>
      <c r="V1328" s="129"/>
      <c r="W1328" s="130"/>
      <c r="X1328" s="130"/>
      <c r="Y1328" s="116"/>
      <c r="Z1328" s="116"/>
      <c r="AA1328" s="116"/>
      <c r="AB1328" s="116"/>
      <c r="AC1328" s="116"/>
      <c r="AD1328" s="116"/>
      <c r="AE1328" s="116"/>
      <c r="AF1328" s="116"/>
      <c r="AG1328" s="119"/>
      <c r="AH1328" s="116"/>
    </row>
    <row r="1329" spans="1:34" ht="13.2">
      <c r="A1329" s="103"/>
      <c r="B1329" s="125"/>
      <c r="C1329" s="126"/>
      <c r="D1329" s="128"/>
      <c r="E1329" s="126"/>
      <c r="F1329" s="121"/>
      <c r="G1329" s="121"/>
      <c r="H1329" s="121"/>
      <c r="I1329" s="117"/>
      <c r="J1329" s="117"/>
      <c r="K1329" s="117"/>
      <c r="L1329" s="122"/>
      <c r="M1329" s="116"/>
      <c r="N1329" s="115"/>
      <c r="O1329" s="116"/>
      <c r="P1329" s="116"/>
      <c r="Q1329" s="117"/>
      <c r="R1329" s="117"/>
      <c r="S1329" s="117"/>
      <c r="T1329" s="117"/>
      <c r="U1329" s="126"/>
      <c r="V1329" s="145"/>
      <c r="W1329" s="130"/>
      <c r="X1329" s="130"/>
      <c r="Y1329" s="116"/>
      <c r="Z1329" s="116"/>
      <c r="AA1329" s="116"/>
      <c r="AB1329" s="116"/>
      <c r="AC1329" s="116"/>
      <c r="AD1329" s="116"/>
      <c r="AE1329" s="116"/>
      <c r="AF1329" s="116"/>
      <c r="AG1329" s="119"/>
      <c r="AH1329" s="116"/>
    </row>
    <row r="1330" spans="1:34" ht="13.2">
      <c r="A1330" s="103"/>
      <c r="B1330" s="125"/>
      <c r="C1330" s="126"/>
      <c r="D1330" s="128"/>
      <c r="E1330" s="126"/>
      <c r="F1330" s="121"/>
      <c r="G1330" s="121"/>
      <c r="H1330" s="121"/>
      <c r="I1330" s="117"/>
      <c r="J1330" s="117"/>
      <c r="K1330" s="117"/>
      <c r="L1330" s="122"/>
      <c r="M1330" s="116"/>
      <c r="N1330" s="115"/>
      <c r="O1330" s="116"/>
      <c r="P1330" s="116"/>
      <c r="Q1330" s="117"/>
      <c r="R1330" s="117"/>
      <c r="S1330" s="117"/>
      <c r="T1330" s="117"/>
      <c r="U1330" s="126"/>
      <c r="V1330" s="129"/>
      <c r="W1330" s="130"/>
      <c r="X1330" s="130"/>
      <c r="Y1330" s="116"/>
      <c r="Z1330" s="116"/>
      <c r="AA1330" s="116"/>
      <c r="AB1330" s="116"/>
      <c r="AC1330" s="116"/>
      <c r="AD1330" s="116"/>
      <c r="AE1330" s="116"/>
      <c r="AF1330" s="116"/>
      <c r="AG1330" s="119"/>
      <c r="AH1330" s="116"/>
    </row>
    <row r="1331" spans="1:34" ht="13.2">
      <c r="A1331" s="103"/>
      <c r="B1331" s="125"/>
      <c r="C1331" s="126"/>
      <c r="D1331" s="128"/>
      <c r="E1331" s="126"/>
      <c r="F1331" s="121"/>
      <c r="G1331" s="121"/>
      <c r="H1331" s="121"/>
      <c r="I1331" s="117"/>
      <c r="J1331" s="117"/>
      <c r="K1331" s="117"/>
      <c r="L1331" s="122"/>
      <c r="M1331" s="116"/>
      <c r="N1331" s="115"/>
      <c r="O1331" s="116"/>
      <c r="P1331" s="116"/>
      <c r="Q1331" s="117"/>
      <c r="R1331" s="117"/>
      <c r="S1331" s="117"/>
      <c r="T1331" s="117"/>
      <c r="U1331" s="126"/>
      <c r="V1331" s="137"/>
      <c r="W1331" s="130"/>
      <c r="X1331" s="130"/>
      <c r="Y1331" s="116"/>
      <c r="Z1331" s="116"/>
      <c r="AA1331" s="116"/>
      <c r="AB1331" s="116"/>
      <c r="AC1331" s="116"/>
      <c r="AD1331" s="116"/>
      <c r="AE1331" s="116"/>
      <c r="AF1331" s="116"/>
      <c r="AG1331" s="119"/>
      <c r="AH1331" s="116"/>
    </row>
    <row r="1332" spans="1:34" ht="21.75" customHeight="1">
      <c r="A1332" s="103"/>
      <c r="B1332" s="125"/>
      <c r="C1332" s="126"/>
      <c r="D1332" s="128"/>
      <c r="E1332" s="126"/>
      <c r="F1332" s="121"/>
      <c r="G1332" s="121"/>
      <c r="H1332" s="121"/>
      <c r="I1332" s="117"/>
      <c r="J1332" s="117"/>
      <c r="K1332" s="117"/>
      <c r="L1332" s="122"/>
      <c r="M1332" s="116"/>
      <c r="N1332" s="115"/>
      <c r="O1332" s="116"/>
      <c r="P1332" s="116"/>
      <c r="Q1332" s="117"/>
      <c r="R1332" s="117"/>
      <c r="S1332" s="117"/>
      <c r="T1332" s="117"/>
      <c r="U1332" s="126"/>
      <c r="V1332" s="110"/>
      <c r="W1332" s="130"/>
      <c r="X1332" s="130"/>
      <c r="Y1332" s="116"/>
      <c r="Z1332" s="116"/>
      <c r="AA1332" s="116"/>
      <c r="AB1332" s="116"/>
      <c r="AC1332" s="116"/>
      <c r="AD1332" s="116"/>
      <c r="AE1332" s="116"/>
      <c r="AF1332" s="116"/>
      <c r="AG1332" s="119"/>
      <c r="AH1332" s="116"/>
    </row>
  </sheetData>
  <customSheetViews>
    <customSheetView guid="{BECB173C-2C16-4F55-8FDB-533A566352C8}" showGridLines="0" showRowCol="0" topLeftCell="O1">
      <selection activeCell="T24" sqref="T24"/>
      <pageMargins left="0.7" right="0.7" top="0.75" bottom="0.75" header="0.3" footer="0.3"/>
      <pageSetup paperSize="9" orientation="portrait" r:id="rId1"/>
    </customSheetView>
    <customSheetView guid="{C51ED0E6-5FE7-4A01-882A-592CC4B54E23}" showGridLines="0" showRowCol="0">
      <selection activeCell="F12" sqref="F12"/>
      <pageMargins left="0.7" right="0.7" top="0.75" bottom="0.75" header="0.3" footer="0.3"/>
      <pageSetup paperSize="9" orientation="portrait" r:id="rId2"/>
    </customSheetView>
    <customSheetView guid="{A0E18595-1C25-402E-B28F-C59EA6B1B471}" showGridLines="0" showRowCol="0">
      <selection activeCell="F12" sqref="F12"/>
      <pageMargins left="0.7" right="0.7" top="0.75" bottom="0.75" header="0.3" footer="0.3"/>
      <pageSetup paperSize="9" orientation="portrait" r:id="rId3"/>
    </customSheetView>
    <customSheetView guid="{3ECB5EF0-3A1B-413E-AB93-C9EB57F92C9F}" showGridLines="0" showRowCol="0">
      <selection activeCell="F12" sqref="F12"/>
      <pageMargins left="0.7" right="0.7" top="0.75" bottom="0.75" header="0.3" footer="0.3"/>
      <pageSetup paperSize="9" orientation="portrait" r:id="rId4"/>
    </customSheetView>
    <customSheetView guid="{6523165F-DDE6-47C3-981C-749E6E0FE4E3}" showGridLines="0" showRowCol="0">
      <selection activeCell="F12" sqref="F12"/>
      <pageMargins left="0.7" right="0.7" top="0.75" bottom="0.75" header="0.3" footer="0.3"/>
      <pageSetup paperSize="9" orientation="portrait" r:id="rId5"/>
    </customSheetView>
  </customSheetViews>
  <hyperlinks>
    <hyperlink ref="P2" r:id="rId6"/>
    <hyperlink ref="P627" r:id="rId7" display="mailto:erdf-grdf-sregsudouest-moabt12@erdf-grdf.fr"/>
    <hyperlink ref="P10" r:id="rId8"/>
    <hyperlink ref="P11:P12" r:id="rId9" display="erdf-grdf-sregsudouest-moabt12@erdf-grdf.fr"/>
    <hyperlink ref="P16" r:id="rId10"/>
    <hyperlink ref="P25" r:id="rId11"/>
    <hyperlink ref="P32" r:id="rId12"/>
    <hyperlink ref="P31:P32" r:id="rId13" display="erdf-grdf-sregsudouest-moabt12@erdf-grdf.fr"/>
    <hyperlink ref="P34:P37" r:id="rId14" display="erdf-grdf-sregsudouest-moabt12@erdf-grdf.fr"/>
    <hyperlink ref="P54" r:id="rId15"/>
    <hyperlink ref="P44:P46" r:id="rId16" display="erdf-grdf-sregsudouest-moabt12@erdf-grdf.fr"/>
    <hyperlink ref="P66" r:id="rId17"/>
    <hyperlink ref="P456" r:id="rId18" display="mailto:erdf-grdf-sregsudouest-moabt12@erdf-grdf.fr"/>
    <hyperlink ref="P457" r:id="rId19" display="mailto:erdf-grdf-sregsudouest-moabt12@erdf-grdf.fr"/>
    <hyperlink ref="P458" r:id="rId20" display="mailto:erdf-grdf-sregsudouest-moabt12@erdf-grdf.fr"/>
    <hyperlink ref="P62:P63" r:id="rId21" display="erdf-grdf-sregsudouest-moabt12@erdf-grdf.fr"/>
    <hyperlink ref="P65:P67" r:id="rId22" display="erdf-grdf-sregsudouest-moabt12@erdf-grdf.fr"/>
    <hyperlink ref="P117" r:id="rId23"/>
    <hyperlink ref="P119" r:id="rId24"/>
    <hyperlink ref="P122" r:id="rId25"/>
    <hyperlink ref="P125" r:id="rId26"/>
    <hyperlink ref="P129" r:id="rId27"/>
    <hyperlink ref="P130" r:id="rId28"/>
    <hyperlink ref="P131" r:id="rId29"/>
    <hyperlink ref="P140" r:id="rId30"/>
    <hyperlink ref="P141" r:id="rId31"/>
    <hyperlink ref="P143" r:id="rId32"/>
    <hyperlink ref="P146" r:id="rId33"/>
    <hyperlink ref="P149" r:id="rId34"/>
    <hyperlink ref="P150" r:id="rId35"/>
    <hyperlink ref="P165" r:id="rId36"/>
    <hyperlink ref="P166" r:id="rId37"/>
    <hyperlink ref="P169" r:id="rId38"/>
    <hyperlink ref="P128:P130" r:id="rId39" display="erdf-grdf-sregsudouest-moabt12@erdf-grdf.fr"/>
    <hyperlink ref="P182" r:id="rId40"/>
    <hyperlink ref="P138:P140" r:id="rId41" display="erdf-grdf-sregsudouest-moabt12@erdf-grdf.fr"/>
    <hyperlink ref="P191" r:id="rId42" display="mailto:erdf-grdf-sregsudouest-moabt12@erdf-grdf.fr"/>
    <hyperlink ref="P460" r:id="rId43" display="mailto:erdf-grdf-sregsudouest-moabt12@erdf-grdf.fr"/>
    <hyperlink ref="P461" r:id="rId44" display="mailto:erdf-grdf-sregsudouest-moabt12@erdf-grdf.fr"/>
    <hyperlink ref="P462" r:id="rId45" display="mailto:erdf-grdf-sregsudouest-moabt12@erdf-grdf.fr"/>
    <hyperlink ref="P164:P165" r:id="rId46" display="erdf-grdf-sregsudouest-moabt12@erdf-grdf.fr"/>
    <hyperlink ref="P203" r:id="rId47" display="mailto:erdf-grdf-sregsudouest-moabt12@erdf-grdf.fr"/>
    <hyperlink ref="P204" r:id="rId48" display="mailto:erdf-grdf-sregsudouest-moabt12@erdf-grdf.fr"/>
    <hyperlink ref="P209" r:id="rId49" display="mailto:erdf-grdf-sregsudouest-moabt12@erdf-grdf.fr"/>
    <hyperlink ref="P180:P181" r:id="rId50" display="erdf-grdf-sregsudouest-moabt12@erdf-grdf.fr"/>
    <hyperlink ref="P463" r:id="rId51" display="mailto:erdf-grdf-sregsudouest-moabt12@erdf-grdf.fr"/>
    <hyperlink ref="P588" r:id="rId52" display="mailto:erdf-grdf-sregsudouest-moabt12@erdf-grdf.fr"/>
    <hyperlink ref="P187:P188" r:id="rId53" display="erdf-grdf-sregsudouest-moabt12@erdf-grdf.fr"/>
    <hyperlink ref="P253" r:id="rId54" display="mailto:erdf-grdf-sregsudouest-moabt12@erdf-grdf.fr"/>
    <hyperlink ref="P256" r:id="rId55" display="mailto:erdf-grdf-sregsudouest-moabt12@erdf-grdf.fr"/>
    <hyperlink ref="P201:P202" r:id="rId56" display="erdf-grdf-sregsudouest-moabt12@erdf-grdf.fr"/>
    <hyperlink ref="P260" r:id="rId57" display="mailto:erdf-grdf-sregsudouest-moabt12@erdf-grdf.fr"/>
    <hyperlink ref="P261" r:id="rId58" display="mailto:erdf-grdf-sregsudouest-moabt12@erdf-grdf.fr"/>
    <hyperlink ref="P265" r:id="rId59" display="mailto:erdf-grdf-sregsudouest-moabt12@erdf-grdf.fr"/>
    <hyperlink ref="P266" r:id="rId60" display="mailto:erdf-grdf-sregsudouest-moabt12@erdf-grdf.fr"/>
    <hyperlink ref="P224:P225" r:id="rId61" display="erdf-grdf-sregsudouest-moabt12@erdf-grdf.fr"/>
    <hyperlink ref="P634" r:id="rId62" display="mailto:erdf-grdf-sregsudouest-moabt12@erdf-grdf.fr"/>
    <hyperlink ref="P238:P248" r:id="rId63" display="erdf-grdf-sregsudouest-moabt12@erdf-grdf.fr"/>
    <hyperlink ref="P250:P252" r:id="rId64" display="erdf-grdf-sregsudouest-moabt12@erdf-grdf.fr"/>
    <hyperlink ref="P591" r:id="rId65" display="mailto:erdf-grdf-sregsudouest-moabt12@erdf-grdf.fr"/>
    <hyperlink ref="P257:P260" r:id="rId66" display="erdf-grdf-sregsudouest-moabt12@erdf-grdf.fr"/>
    <hyperlink ref="P264:P266" r:id="rId67" display="erdf-grdf-sregsudouest-moabt12@erdf-grdf.fr"/>
    <hyperlink ref="P272:P273" r:id="rId68" display="erdf-grdf-sregsudouest-moabt12@erdf-grdf.fr"/>
    <hyperlink ref="P374" r:id="rId69" display="mailto:erdf-grdf-sregsudouest-moabt12@erdf-grdf.fr"/>
    <hyperlink ref="P376" r:id="rId70" display="mailto:erdf-grdf-sregsudouest-moabt12@erdf-grdf.fr"/>
    <hyperlink ref="P469" r:id="rId71" display="mailto:erdf-grdf-sregsudouest-moabt12@erdf-grdf.fr"/>
    <hyperlink ref="P395" r:id="rId72" display="mailto:erdf-grdf-sregsudouest-moabt12@erdf-grdf.fr"/>
    <hyperlink ref="P400" r:id="rId73" display="mailto:erdf-grdf-sregsudouest-moabt12@erdf-grdf.fr"/>
    <hyperlink ref="P292:P295" r:id="rId74" display="erdf-grdf-sregsudouest-moabt12@erdf-grdf.fr"/>
    <hyperlink ref="P300:P301" r:id="rId75" display="erdf-grdf-sregsudouest-moabt12@erdf-grdf.fr"/>
    <hyperlink ref="P435" r:id="rId76" display="mailto:erdf-grdf-sregsudouest-moabt12@erdf-grdf.fr"/>
    <hyperlink ref="P651" r:id="rId77" display="mailto:erdf-grdf-sregsudouest-moabt12@erdf-grdf.fr"/>
    <hyperlink ref="P316:P317" r:id="rId78" display="erdf-grdf-sregsudouest-moabt12@erdf-grdf.fr"/>
    <hyperlink ref="P522" r:id="rId79" display="mailto:erdf-grdf-sregsudouest-moabt12@erdf-grdf.fr"/>
    <hyperlink ref="P532" r:id="rId80" display="mailto:erdf-grdf-sregsudouest-moabt12@erdf-grdf.fr"/>
    <hyperlink ref="P533" r:id="rId81" display="mailto:erdf-grdf-sregsudouest-moabt12@erdf-grdf.fr"/>
    <hyperlink ref="P547" r:id="rId82" display="mailto:erdf-grdf-sregsudouest-moabt12@erdf-grdf.fr"/>
    <hyperlink ref="P550" r:id="rId83" display="mailto:erdf-grdf-sregsudouest-moabt12@erdf-grdf.fr"/>
    <hyperlink ref="P549" r:id="rId84" display="mailto:erdf-grdf-sregsudouest-moabt12@erdf-grdf.fr"/>
    <hyperlink ref="P343:P344" r:id="rId85" display="erdf-grdf-sregsudouest-moabt12@erdf-grdf.fr"/>
    <hyperlink ref="P577" r:id="rId86" display="mailto:erdf-grdf-sregsudouest-moabt12@erdf-grdf.fr"/>
    <hyperlink ref="P621" r:id="rId87" display="mailto:erdf-grdf-sregsudouest-moabt12@erdf-grdf.fr"/>
    <hyperlink ref="P365:P366" r:id="rId88" display="erdf-grdf-sregsudouest-moabt12@erdf-grdf.fr"/>
    <hyperlink ref="P658" r:id="rId89" display="mailto:erdf-grdf-sregsudouest-moabt12@erdf-grdf.fr"/>
    <hyperlink ref="P470" r:id="rId90" display="mailto:erdf-grdf-sregsudouest-moabt12@erdf-grdf.fr"/>
    <hyperlink ref="P666" r:id="rId91" display="mailto:erdf-grdf-sregsudouest-moabt12@erdf-grdf.fr"/>
    <hyperlink ref="P376:P377" r:id="rId92" display="erdf-grdf-sregsudouest-moabt12@erdf-grdf.fr"/>
    <hyperlink ref="P678" r:id="rId93" display="mailto:erdf-grdf-sregsudouest-moabt12@erdf-grdf.fr"/>
    <hyperlink ref="P679" r:id="rId94" display="mailto:erdf-grdf-sregsudouest-moabt12@erdf-grdf.fr"/>
    <hyperlink ref="P385:P386" r:id="rId95" display="erdf-grdf-sregsudouest-moabt12@erdf-grdf.fr"/>
    <hyperlink ref="P395:P397" r:id="rId96" display="erdf-grdf-sregsudouest-moabt12@erdf-grdf.fr"/>
    <hyperlink ref="P400:P401" r:id="rId97" display="erdf-grdf-sregsudouest-moabt12@erdf-grdf.fr"/>
    <hyperlink ref="P726" r:id="rId98" display="mailto:erdf-grdf-sregsudouest-moabt12@erdf-grdf.fr"/>
    <hyperlink ref="P599" r:id="rId99" display="mailto:erdf-grdf-sregsudouest-moabt12@erdf-grdf.fr"/>
    <hyperlink ref="P740" r:id="rId100" display="mailto:erdf-grdf-sregsudouest-moabt12@erdf-grdf.fr"/>
    <hyperlink ref="P430:P431" r:id="rId101" display="erdf-grdf-sregsudouest-moabt12@erdf-grdf.fr"/>
    <hyperlink ref="P767" r:id="rId102" display="mailto:erdf-grdf-sregsudouest-moabt12@erdf-grdf.fr"/>
    <hyperlink ref="P435:P436" r:id="rId103" display="erdf-grdf-sregsudouest-moabt12@erdf-grdf.fr"/>
    <hyperlink ref="P782" r:id="rId104" display="mailto:erdf-grdf-sregsudouest-moabt12@erdf-grdf.fr"/>
    <hyperlink ref="P445:P447" r:id="rId105" display="erdf-grdf-sregsudouest-moabt12@erdf-grdf.fr"/>
    <hyperlink ref="P794" r:id="rId106" display="mailto:erdf-grdf-sregsudouest-moabt12@erdf-grdf.fr"/>
    <hyperlink ref="P454:P473" r:id="rId107" display="erdf-grdf-sregsudouest-moabt12@erdf-grdf.fr"/>
    <hyperlink ref="P849" r:id="rId108" display="mailto:erdf-grdf-sregsudouest-moabt12@erdf-grdf.fr"/>
    <hyperlink ref="P477:P481" r:id="rId109" display="erdf-grdf-sregsudouest-moabt12@erdf-grdf.fr"/>
    <hyperlink ref="P872" r:id="rId110" display="mailto:erdf-grdf-sregsudouest-moabt12@erdf-grdf.fr"/>
    <hyperlink ref="P877" r:id="rId111" display="mailto:erdf-grdf-sregsudouest-moabt12@erdf-grdf.fr"/>
    <hyperlink ref="P881" r:id="rId112" display="mailto:erdf-grdf-sregsudouest-moabt12@erdf-grdf.fr"/>
    <hyperlink ref="P531:P533" r:id="rId113" display="erdf-grdf-sregsudouest-moabt12@erdf-grdf.fr"/>
    <hyperlink ref="P545:P547" r:id="rId114" display="erdf-grdf-sregsudouest-moabt12@erdf-grdf.fr"/>
    <hyperlink ref="P549:P550" r:id="rId115" display="erdf-grdf-sregsudouest-moabt12@erdf-grdf.fr"/>
    <hyperlink ref="P919" r:id="rId116" display="mailto:erdf-grdf-sregsudouest-moabt12@erdf-grdf.fr"/>
    <hyperlink ref="P922" r:id="rId117" display="mailto:erdf-grdf-sregsudouest-moabt12@erdf-grdf.fr"/>
    <hyperlink ref="P571:P572" r:id="rId118" display="erdf-grdf-sregsudouest-moabt12@erdf-grdf.fr"/>
    <hyperlink ref="P933" r:id="rId119" display="mailto:erdf-grdf-sregsudouest-moabt12@erdf-grdf.fr"/>
    <hyperlink ref="P581:P582" r:id="rId120" display="erdf-grdf-sregsudouest-moabt12@erdf-grdf.fr"/>
    <hyperlink ref="P940" r:id="rId121" display="mailto:erdf-grdf-sregsudouest-moabt12@erdf-grdf.fr"/>
    <hyperlink ref="P588:P589" r:id="rId122" display="erdf-grdf-sregsudouest-moabt12@erdf-grdf.fr"/>
    <hyperlink ref="P473" r:id="rId123" display="mailto:erdf-grdf-sregsudouest-moabt12@erdf-grdf.fr"/>
    <hyperlink ref="P594:P595" r:id="rId124" display="erdf-grdf-sregsudouest-moabt12@erdf-grdf.fr"/>
    <hyperlink ref="P598:P600" r:id="rId125" display="erdf-grdf-sregsudouest-moabt12@erdf-grdf.fr"/>
    <hyperlink ref="P977" r:id="rId126" display="mailto:erdf-grdf-sregsudouest-moabt12@erdf-grdf.fr"/>
    <hyperlink ref="P604:P606" r:id="rId127" display="erdf-grdf-sregsudouest-moabt12@erdf-grdf.fr"/>
    <hyperlink ref="P997" r:id="rId128" display="mailto:erdf-grdf-sregsudouest-moabt12@erdf-grdf.fr"/>
    <hyperlink ref="P1007" r:id="rId129" display="mailto:erdf-grdf-sregsudouest-moabt12@erdf-grdf.fr"/>
    <hyperlink ref="P1019" r:id="rId130" display="mailto:erdf-grdf-sregsudouest-moabt12@erdf-grdf.fr"/>
    <hyperlink ref="P1009" r:id="rId131" display="mailto:erdf-grdf-sregsudouest-moabt12@erdf-grdf.fr"/>
    <hyperlink ref="P1026" r:id="rId132" display="mailto:erdf-grdf-sregsudouest-moabt12@erdf-grdf.fr"/>
    <hyperlink ref="P630:P631" r:id="rId133" display="erdf-grdf-sregsudouest-moabt12@erdf-grdf.fr"/>
    <hyperlink ref="P634:P635" r:id="rId134" display="erdf-grdf-sregsudouest-moabt12@erdf-grdf.fr"/>
    <hyperlink ref="P637:P638" r:id="rId135" display="erdf-grdf-sregsudouest-moabt12@erdf-grdf.fr"/>
    <hyperlink ref="P640:P642" r:id="rId136" display="erdf-grdf-sregsudouest-moabt12@erdf-grdf.fr"/>
    <hyperlink ref="P645:P646" r:id="rId137" display="erdf-grdf-sregsudouest-moabt12@erdf-grdf.fr"/>
    <hyperlink ref="P1068" r:id="rId138" display="mailto:erdf-grdf-sregsudouest-moabt12@erdf-grdf.fr"/>
    <hyperlink ref="P1069" r:id="rId139" display="mailto:erdf-grdf-sregsudouest-moabt12@erdf-grdf.fr"/>
    <hyperlink ref="P1074" r:id="rId140" display="mailto:erdf-grdf-sregsudouest-moabt12@erdf-grdf.fr"/>
    <hyperlink ref="P669:P670" r:id="rId141" display="erdf-grdf-sregsudouest-moabt12@erdf-grdf.fr"/>
    <hyperlink ref="P677:P679" r:id="rId142" display="erdf-grdf-sregsudouest-moabt12@erdf-grdf.fr"/>
    <hyperlink ref="P1100" r:id="rId143" display="mailto:erdf-grdf-sregsudouest-moabt12@erdf-grdf.fr"/>
    <hyperlink ref="P1121" r:id="rId144" display="mailto:erdf-grdf-sregsudouest-moabt12@erdf-grdf.fr"/>
    <hyperlink ref="P1032" r:id="rId145" display="mailto:erdf-grdf-sregsudouest-moabt12@erdf-grdf.fr"/>
    <hyperlink ref="P692:P694" r:id="rId146" display="erdf-grdf-sregsudouest-moabt12@erdf-grdf.fr"/>
    <hyperlink ref="P1142" r:id="rId147" display="mailto:erdf-grdf-sregsudouest-moabt12@erdf-grdf.fr"/>
    <hyperlink ref="P1145" r:id="rId148" display="mailto:erdf-grdf-sregsudouest-moabt12@erdf-grdf.fr"/>
    <hyperlink ref="P1148" r:id="rId149" display="mailto:erdf-grdf-sregsudouest-moabt12@erdf-grdf.fr"/>
    <hyperlink ref="P714:P716" r:id="rId150" display="erdf-grdf-sregsudouest-moabt12@erdf-grdf.fr"/>
    <hyperlink ref="P1162" r:id="rId151" display="mailto:erdf-grdf-sregsudouest-moabt12@erdf-grdf.fr"/>
    <hyperlink ref="P1170" r:id="rId152" display="mailto:erdf-grdf-sregsudouest-moabt12@erdf-grdf.fr"/>
    <hyperlink ref="P733:P734" r:id="rId153" display="erdf-grdf-sregsudouest-moabt12@erdf-grdf.fr"/>
    <hyperlink ref="P1173" r:id="rId154" display="mailto:erdf-grdf-sregsudouest-moabt12@erdf-grdf.fr"/>
    <hyperlink ref="P752:P753" r:id="rId155" display="erdf-grdf-sregsudouest-moabt12@erdf-grdf.fr"/>
    <hyperlink ref="P476" r:id="rId156" display="mailto:erdf-grdf-sregsudouest-moabt12@erdf-grdf.fr"/>
    <hyperlink ref="P1177" r:id="rId157" display="mailto:erdf-grdf-sregsudouest-moabt12@erdf-grdf.fr"/>
    <hyperlink ref="P1179" r:id="rId158" display="mailto:erdf-grdf-sregsudouest-moabt12@erdf-grdf.fr"/>
    <hyperlink ref="P1180" r:id="rId159" display="mailto:erdf-grdf-sregsudouest-moabt12@erdf-grdf.fr"/>
    <hyperlink ref="P1185" r:id="rId160" display="mailto:erdf-grdf-sregsudouest-moabt12@erdf-grdf.fr"/>
    <hyperlink ref="P782:P783" r:id="rId161" display="erdf-grdf-sregsudouest-moabt12@erdf-grdf.fr"/>
    <hyperlink ref="P1191" r:id="rId162" display="mailto:erdf-grdf-sregsudouest-moabt12@erdf-grdf.fr"/>
    <hyperlink ref="P1192" r:id="rId163" display="mailto:erdf-grdf-sregsudouest-moabt12@erdf-grdf.fr"/>
    <hyperlink ref="P794:P795" r:id="rId164" display="erdf-grdf-sregsudouest-moabt12@erdf-grdf.fr"/>
    <hyperlink ref="P798:P799" r:id="rId165" display="erdf-grdf-sregsudouest-moabt12@erdf-grdf.fr"/>
    <hyperlink ref="P804:P805" r:id="rId166" display="erdf-grdf-sregsudouest-moabt12@erdf-grdf.fr"/>
    <hyperlink ref="P809:P810" r:id="rId167" display="erdf-grdf-sregsudouest-moabt12@erdf-grdf.fr"/>
    <hyperlink ref="P812:P814" r:id="rId168" display="erdf-grdf-sregsudouest-moabt12@erdf-grdf.fr"/>
    <hyperlink ref="P818:P823" r:id="rId169" display="erdf-grdf-sregsudouest-moabt12@erdf-grdf.fr"/>
    <hyperlink ref="P614" r:id="rId170" display="mailto:erdf-grdf-sregsudouest-moabt12@erdf-grdf.fr"/>
    <hyperlink ref="P1263" r:id="rId171" display="mailto:erdf-grdf-sregsudouest-moabt12@erdf-grdf.fr"/>
    <hyperlink ref="P833:P835" r:id="rId172" display="erdf-grdf-sregsudouest-moabt12@erdf-grdf.fr"/>
    <hyperlink ref="P1275" r:id="rId173" display="mailto:erdf-grdf-sregsudouest-moabt12@erdf-grdf.fr"/>
    <hyperlink ref="P843:P844" r:id="rId174" display="erdf-grdf-sregsudouest-moabt12@erdf-grdf.fr"/>
    <hyperlink ref="P848:P849" r:id="rId175" display="erdf-grdf-sregsudouest-moabt12@erdf-grdf.fr"/>
    <hyperlink ref="P1296" r:id="rId176" display="mailto:erdf-grdf-sregsudouest-moabt12@erdf-grdf.fr"/>
    <hyperlink ref="P1297" r:id="rId177" display="mailto:erdf-grdf-sregsudouest-moabt12@erdf-grdf.fr"/>
    <hyperlink ref="P1298" r:id="rId178" display="mailto:erdf-grdf-sregsudouest-moabt12@erdf-grdf.fr"/>
    <hyperlink ref="P865:P866" r:id="rId179" display="erdf-grdf-sregsudouest-moabt12@erdf-grdf.fr"/>
    <hyperlink ref="P1309" r:id="rId180" display="mailto:erdf-grdf-sregsudouest-moabt12@erdf-grdf.fr"/>
    <hyperlink ref="P1310" r:id="rId181" display="mailto:erdf-grdf-sregsudouest-moabt12@erdf-grdf.fr"/>
    <hyperlink ref="P883:P885" r:id="rId182" display="erdf-grdf-sregsudouest-moabt12@erdf-grdf.fr"/>
    <hyperlink ref="P890:P892" r:id="rId183" display="erdf-grdf-sregsudouest-moabt12@erdf-grdf.fr"/>
    <hyperlink ref="P895:P896" r:id="rId184" display="erdf-grdf-sregsudouest-moabt12@erdf-grdf.fr"/>
    <hyperlink ref="P911:P912" r:id="rId185" display="erdf-grdf-sregsudouest-moabt12@erdf-grdf.fr"/>
    <hyperlink ref="P301" r:id="rId186" display="mailto:erdf-grdf-sregsudouest-moabt12@erdf-grdf.fr"/>
    <hyperlink ref="P921:P923" r:id="rId187" display="erdf-grdf-sregsudouest-moabt48@erdf-grdf.fr"/>
    <hyperlink ref="P36" r:id="rId188"/>
    <hyperlink ref="P37" r:id="rId189"/>
    <hyperlink ref="P931:P934" r:id="rId190" display="erdf-grdf-sregsudouest-moabt48@erdf-grdf.fr"/>
    <hyperlink ref="P67" r:id="rId191"/>
    <hyperlink ref="P68" r:id="rId192"/>
    <hyperlink ref="P940:P941" r:id="rId193" display="erdf-grdf-sregsudouest-moabt48@erdf-grdf.fr"/>
    <hyperlink ref="P77" r:id="rId194"/>
    <hyperlink ref="P954:P955" r:id="rId195" display="erdf-grdf-sregsudouest-moabt48@erdf-grdf.fr"/>
    <hyperlink ref="P630" r:id="rId196" display="mailto:erdf-grdf-sregsudouest-moabt48@erdf-grdf.fr"/>
    <hyperlink ref="P112" r:id="rId197"/>
    <hyperlink ref="P581" r:id="rId198" display="mailto:erdf-grdf-sregsudouest-moabt48@erdf-grdf.fr"/>
    <hyperlink ref="P631" r:id="rId199" display="mailto:erdf-grdf-sregsudouest-moabt48@erdf-grdf.fr"/>
    <hyperlink ref="P582" r:id="rId200" display="mailto:erdf-grdf-sregsudouest-moabt48@erdf-grdf.fr"/>
    <hyperlink ref="P134" r:id="rId201"/>
    <hyperlink ref="P976:P978" r:id="rId202" display="erdf-grdf-sregsudouest-moabt48@erdf-grdf.fr"/>
    <hyperlink ref="P983:P985" r:id="rId203" display="erdf-grdf-sregsudouest-moabt48@erdf-grdf.fr"/>
    <hyperlink ref="P240" r:id="rId204" display="mailto:erdf-grdf-sregsudouest-moabt48@erdf-grdf.fr"/>
    <hyperlink ref="P995:P996" r:id="rId205" display="erdf-grdf-sregsudouest-moabt48@erdf-grdf.fr"/>
    <hyperlink ref="P243" r:id="rId206" display="mailto:erdf-grdf-sregsudouest-moabt48@erdf-grdf.fr"/>
    <hyperlink ref="P244" r:id="rId207" display="mailto:erdf-grdf-sregsudouest-moabt48@erdf-grdf.fr"/>
    <hyperlink ref="P245" r:id="rId208" display="mailto:erdf-grdf-sregsudouest-moabt48@erdf-grdf.fr"/>
    <hyperlink ref="P246" r:id="rId209" display="mailto:erdf-grdf-sregsudouest-moabt48@erdf-grdf.fr"/>
    <hyperlink ref="P247" r:id="rId210" display="mailto:erdf-grdf-sregsudouest-moabt48@erdf-grdf.fr"/>
    <hyperlink ref="P464" r:id="rId211" display="mailto:erdf-grdf-sregsudouest-moabt48@erdf-grdf.fr"/>
    <hyperlink ref="P248" r:id="rId212" display="mailto:erdf-grdf-sregsudouest-moabt48@erdf-grdf.fr"/>
    <hyperlink ref="P1023:P1027" r:id="rId213" display="erdf-grdf-sregsudouest-moabt48@erdf-grdf.fr"/>
    <hyperlink ref="P1029:P1030" r:id="rId214" display="erdf-grdf-sregsudouest-moabt48@erdf-grdf.fr"/>
    <hyperlink ref="P1032:P1033" r:id="rId215" display="erdf-grdf-sregsudouest-moabt48@erdf-grdf.fr"/>
    <hyperlink ref="P1035:P1036" r:id="rId216" display="erdf-grdf-sregsudouest-moabt48@erdf-grdf.fr"/>
    <hyperlink ref="P396" r:id="rId217" display="mailto:erdf-grdf-sregsudouest-moabt48@erdf-grdf.fr"/>
    <hyperlink ref="P1048:P1050" r:id="rId218" display="erdf-grdf-sregsudouest-moabt48@erdf-grdf.fr"/>
    <hyperlink ref="P442" r:id="rId219" display="mailto:erdf-grdf-sregsudouest-moabt48@erdf-grdf.fr"/>
    <hyperlink ref="P1058:P1062" r:id="rId220" display="erdf-grdf-sregsudouest-moabt48@erdf-grdf.fr"/>
    <hyperlink ref="P516" r:id="rId221" display="mailto:erdf-grdf-sregsudouest-moabt48@erdf-grdf.fr"/>
    <hyperlink ref="P1069:P1071" r:id="rId222" display="erdf-grdf-sregsudouest-moabt48@erdf-grdf.fr"/>
    <hyperlink ref="P1076:P1079" r:id="rId223" display="erdf-grdf-sregsudouest-moabt48@erdf-grdf.fr"/>
    <hyperlink ref="P594" r:id="rId224" display="mailto:erdf-grdf-sregsudouest-moabt48@erdf-grdf.fr"/>
    <hyperlink ref="P1083:P1088" r:id="rId225" display="erdf-grdf-sregsudouest-moabt48@erdf-grdf.fr"/>
    <hyperlink ref="P1091:P1093" r:id="rId226" display="erdf-grdf-sregsudouest-moabt48@erdf-grdf.fr"/>
    <hyperlink ref="P1098:P1100" r:id="rId227" display="erdf-grdf-sregsudouest-moabt48@erdf-grdf.fr"/>
    <hyperlink ref="P792" r:id="rId228" display="mailto:erdf-grdf-sregsudouest-moabt48@erdf-grdf.fr"/>
    <hyperlink ref="P820" r:id="rId229" display="mailto:erdf-grdf-sregsudouest-moabt48@erdf-grdf.fr"/>
    <hyperlink ref="P829" r:id="rId230" display="mailto:erdf-grdf-sregsudouest-moabt48@erdf-grdf.fr"/>
    <hyperlink ref="P1127:P1128" r:id="rId231" display="erdf-grdf-sregsudouest-moabt48@erdf-grdf.fr"/>
    <hyperlink ref="P855" r:id="rId232" display="mailto:erdf-grdf-sregsudouest-moabt48@erdf-grdf.fr"/>
    <hyperlink ref="P1134:P1135" r:id="rId233" display="erdf-grdf-sregsudouest-moabt48@erdf-grdf.fr"/>
    <hyperlink ref="P1138:P1142" r:id="rId234" display="erdf-grdf-sregsudouest-moabt48@erdf-grdf.fr"/>
    <hyperlink ref="P606" r:id="rId235" display="mailto:erdf-grdf-sregsudouest-moabt48@erdf-grdf.fr"/>
    <hyperlink ref="P1147:P1151" r:id="rId236" display="erdf-grdf-sregsudouest-moabt48@erdf-grdf.fr"/>
    <hyperlink ref="P1154:P1155" r:id="rId237" display="erdf-grdf-sregsudouest-moabt48@erdf-grdf.fr"/>
    <hyperlink ref="P973" r:id="rId238" display="mailto:erdf-grdf-sregsudouest-moabt48@erdf-grdf.fr"/>
    <hyperlink ref="P975" r:id="rId239" display="mailto:erdf-grdf-sregsudouest-moabt48@erdf-grdf.fr"/>
    <hyperlink ref="P1170:P1173" r:id="rId240" display="erdf-grdf-sregsudouest-moabt48@erdf-grdf.fr"/>
    <hyperlink ref="P1018" r:id="rId241" display="mailto:erdf-grdf-sregsudouest-moabt48@erdf-grdf.fr"/>
    <hyperlink ref="P1022" r:id="rId242" display="mailto:erdf-grdf-sregsudouest-moabt48@erdf-grdf.fr"/>
    <hyperlink ref="P1179:P1180" r:id="rId243" display="erdf-grdf-sregsudouest-moabt48@erdf-grdf.fr"/>
    <hyperlink ref="P1034" r:id="rId244" display="mailto:erdf-grdf-sregsudouest-moabt48@erdf-grdf.fr"/>
    <hyperlink ref="P1189:P1192" r:id="rId245" display="erdf-grdf-sregsudouest-moabt48@erdf-grdf.fr"/>
    <hyperlink ref="P1042" r:id="rId246" display="mailto:erdf-grdf-sregsudouest-moabt48@erdf-grdf.fr"/>
    <hyperlink ref="P1204:P1205" r:id="rId247" display="erdf-grdf-sregsudouest-moabt48@erdf-grdf.fr"/>
    <hyperlink ref="P1207:P1208" r:id="rId248" display="erdf-grdf-sregsudouest-moabt48@erdf-grdf.fr"/>
    <hyperlink ref="P1057" r:id="rId249" display="mailto:erdf-grdf-sregsudouest-moabt48@erdf-grdf.fr"/>
    <hyperlink ref="P1070" r:id="rId250" display="mailto:erdf-grdf-sregsudouest-moabt48@erdf-grdf.fr"/>
    <hyperlink ref="P1076" r:id="rId251" display="mailto:erdf-grdf-sregsudouest-moabt48@erdf-grdf.fr"/>
    <hyperlink ref="P1228:P1231" r:id="rId252" display="erdf-grdf-sregsudouest-moabt48@erdf-grdf.fr"/>
    <hyperlink ref="P1086" r:id="rId253" display="mailto:erdf-grdf-sregsudouest-moabt48@erdf-grdf.fr"/>
    <hyperlink ref="P1087" r:id="rId254" display="mailto:erdf-grdf-sregsudouest-moabt48@erdf-grdf.fr"/>
    <hyperlink ref="P1091" r:id="rId255" display="mailto:erdf-grdf-sregsudouest-moabt48@erdf-grdf.fr"/>
    <hyperlink ref="P1092" r:id="rId256" display="mailto:erdf-grdf-sregsudouest-moabt48@erdf-grdf.fr"/>
    <hyperlink ref="P1254:P1255" r:id="rId257" display="erdf-grdf-sregsudouest-moabt48@erdf-grdf.fr"/>
    <hyperlink ref="P1106" r:id="rId258" display="mailto:erdf-grdf-sregsudouest-moabt48@erdf-grdf.fr"/>
    <hyperlink ref="P1262:P1264" r:id="rId259" display="erdf-grdf-sregsudouest-moabt48@erdf-grdf.fr"/>
    <hyperlink ref="P1131" r:id="rId260" display="mailto:erdf-grdf-sregsudouest-moabt48@erdf-grdf.fr"/>
    <hyperlink ref="P1134" r:id="rId261" display="mailto:erdf-grdf-sregsudouest-moabt48@erdf-grdf.fr"/>
    <hyperlink ref="P1135" r:id="rId262" display="mailto:erdf-grdf-sregsudouest-moabt48@erdf-grdf.fr"/>
    <hyperlink ref="P1140" r:id="rId263" display="mailto:erdf-grdf-sregsudouest-moabt48@erdf-grdf.fr"/>
    <hyperlink ref="P1147" r:id="rId264" display="mailto:erdf-grdf-sregsudouest-moabt48@erdf-grdf.fr"/>
    <hyperlink ref="P1150" r:id="rId265" display="mailto:erdf-grdf-sregsudouest-moabt48@erdf-grdf.fr"/>
    <hyperlink ref="P1294:P1299" r:id="rId266" display="erdf-grdf-sregsudouest-moabt48@erdf-grdf.fr"/>
    <hyperlink ref="P1234" r:id="rId267" display="mailto:erdf-grdf-sregsudouest-moabt48@erdf-grdf.fr"/>
    <hyperlink ref="P1309:P1310" r:id="rId268" display="erdf-grdf-sregsudouest-moabt48@erdf-grdf.fr"/>
    <hyperlink ref="P1285" r:id="rId269" display="mailto:erdf-grdf-sregsudouest-moabt48@erdf-grdf.fr"/>
    <hyperlink ref="P642" r:id="rId270" display="mailto:erdf-grdf-sregsudouest-moabt48@erdf-grdf.fr"/>
    <hyperlink ref="P482" r:id="rId271" display="mailto:erdf-grdf-sregsudouest-moabt48@erdf-grdf.fr"/>
    <hyperlink ref="P1299" r:id="rId272" display="mailto:erdf-grdf-sregsudouest-moabt48@erdf-grdf.fr"/>
    <hyperlink ref="P1021" r:id="rId273" display="mailto:erdf-grdf-sregsudouest-moabt81@erdf-grdf.fr"/>
    <hyperlink ref="P800:P801" r:id="rId274" display="erdf-grdf-sregsudouest-moabt81@erdf-grdf.fr"/>
    <hyperlink ref="P789:P791" r:id="rId275" display="erdf-grdf-sregsudouest-moabt81@erdf-grdf.fr"/>
    <hyperlink ref="P786:P787" r:id="rId276" display="erdf-grdf-sregsudouest-moabt81@erdf-grdf.fr"/>
    <hyperlink ref="P780:P781" r:id="rId277" display="erdf-grdf-sregsudouest-moabt81@erdf-grdf.fr"/>
    <hyperlink ref="P777:P778" r:id="rId278" display="erdf-grdf-sregsudouest-moabt81@erdf-grdf.fr"/>
    <hyperlink ref="P1288" r:id="rId279" display="mailto:erdf-grdf-sregsudouest-moabt81@erdf-grdf.fr"/>
    <hyperlink ref="P1287" r:id="rId280" display="mailto:erdf-grdf-sregsudouest-moabt81@erdf-grdf.fr"/>
    <hyperlink ref="P768:P770" r:id="rId281" display="erdf-grdf-sregsudouest-moabt81@erdf-grdf.fr"/>
    <hyperlink ref="P763:P765" r:id="rId282" display="erdf-grdf-sregsudouest-moabt81@erdf-grdf.fr"/>
    <hyperlink ref="P1258" r:id="rId283" display="mailto:erdf-grdf-sregsudouest-moabt81@erdf-grdf.fr"/>
    <hyperlink ref="P1252" r:id="rId284" display="mailto:erdf-grdf-sregsudouest-moabt81@erdf-grdf.fr"/>
    <hyperlink ref="P746:P751" r:id="rId285" display="erdf-grdf-sregsudouest-moabt81@erdf-grdf.fr"/>
    <hyperlink ref="P741:P744" r:id="rId286" display="erdf-grdf-sregsudouest-moabt81@erdf-grdf.fr"/>
    <hyperlink ref="P736:P739" r:id="rId287" display="erdf-grdf-sregsudouest-moabt81@erdf-grdf.fr"/>
    <hyperlink ref="P727:P732" r:id="rId288" display="erdf-grdf-sregsudouest-moabt81@erdf-grdf.fr"/>
    <hyperlink ref="P724:P725" r:id="rId289" display="erdf-grdf-sregsudouest-moabt81@erdf-grdf.fr"/>
    <hyperlink ref="P611" r:id="rId290" display="mailto:erdf-grdf-sregsudouest-moabt81@erdf-grdf.fr"/>
    <hyperlink ref="P477" r:id="rId291" display="mailto:erdf-grdf-sregsudouest-moabt81@erdf-grdf.fr"/>
    <hyperlink ref="P711:P712" r:id="rId292" display="erdf-grdf-sregsudouest-moabt81@erdf-grdf.fr"/>
    <hyperlink ref="P702:P705" r:id="rId293" display="erdf-grdf-sregsudouest-moabt81@erdf-grdf.fr"/>
    <hyperlink ref="P698:P700" r:id="rId294" display="erdf-grdf-sregsudouest-moabt81@erdf-grdf.fr"/>
    <hyperlink ref="P1144" r:id="rId295" display="mailto:erdf-grdf-sregsudouest-moabt81@erdf-grdf.fr"/>
    <hyperlink ref="P688:P690" r:id="rId296" display="erdf-grdf-sregsudouest-moabt81@erdf-grdf.fr"/>
    <hyperlink ref="P1114" r:id="rId297" display="mailto:erdf-grdf-sregsudouest-moabt81@erdf-grdf.fr"/>
    <hyperlink ref="P1115" r:id="rId298" display="mailto:erdf-grdf-sregsudouest-moabt81@erdf-grdf.fr"/>
    <hyperlink ref="P1103" r:id="rId299" display="mailto:erdf-grdf-sregsudouest-moabt81@erdf-grdf.fr"/>
    <hyperlink ref="P674:P676" r:id="rId300" display="erdf-grdf-sregsudouest-moabt81@erdf-grdf.fr"/>
    <hyperlink ref="P1082" r:id="rId301" display="mailto:erdf-grdf-sregsudouest-moabt81@erdf-grdf.fr"/>
    <hyperlink ref="P1080" r:id="rId302" display="mailto:erdf-grdf-sregsudouest-moabt81@erdf-grdf.fr"/>
    <hyperlink ref="P1075" r:id="rId303" display="mailto:erdf-grdf-sregsudouest-moabt81@erdf-grdf.fr"/>
    <hyperlink ref="P659:P661" r:id="rId304" display="erdf-grdf-sregsudouest-moabt81@erdf-grdf.fr"/>
    <hyperlink ref="P1055" r:id="rId305" display="mailto:erdf-grdf-sregsudouest-moabt81@erdf-grdf.fr"/>
    <hyperlink ref="P1053" r:id="rId306" display="mailto:erdf-grdf-sregsudouest-moabt81@erdf-grdf.fr"/>
    <hyperlink ref="P1050" r:id="rId307" display="mailto:erdf-grdf-sregsudouest-moabt81@erdf-grdf.fr"/>
    <hyperlink ref="P643:P644" r:id="rId308" display="erdf-grdf-sregsudouest-moabt81@erdf-grdf.fr"/>
    <hyperlink ref="P632:P633" r:id="rId309" display="erdf-grdf-sregsudouest-moabt81@erdf-grdf.fr"/>
    <hyperlink ref="P1016" r:id="rId310" display="mailto:erdf-grdf-sregsudouest-moabt81@erdf-grdf.fr"/>
    <hyperlink ref="P996" r:id="rId311" display="mailto:erdf-grdf-sregsudouest-moabt81@erdf-grdf.fr"/>
    <hyperlink ref="P986" r:id="rId312" display="mailto:erdf-grdf-sregsudouest-moabt81@erdf-grdf.fr"/>
    <hyperlink ref="P985" r:id="rId313" display="mailto:erdf-grdf-sregsudouest-moabt81@erdf-grdf.fr"/>
    <hyperlink ref="P981" r:id="rId314" display="mailto:erdf-grdf-sregsudouest-moabt81@erdf-grdf.fr"/>
    <hyperlink ref="P978" r:id="rId315" display="mailto:erdf-grdf-sregsudouest-moabt81@erdf-grdf.fr"/>
    <hyperlink ref="P611:P613" r:id="rId316" display="erdf-grdf-sregsudouest-moabt81@erdf-grdf.fr"/>
    <hyperlink ref="P607:P608" r:id="rId317" display="erdf-grdf-sregsudouest-moabt81@erdf-grdf.fr"/>
    <hyperlink ref="P963" r:id="rId318" display="mailto:erdf-grdf-sregsudouest-moabt81@erdf-grdf.fr"/>
    <hyperlink ref="P596:P597" r:id="rId319" display="erdf-grdf-sregsudouest-moabt81@erdf-grdf.fr"/>
    <hyperlink ref="P592:P593" r:id="rId320" display="erdf-grdf-sregsudouest-moabt81@erdf-grdf.fr"/>
    <hyperlink ref="P946" r:id="rId321" display="mailto:erdf-grdf-sregsudouest-moabt81@erdf-grdf.fr"/>
    <hyperlink ref="P945" r:id="rId322" display="mailto:erdf-grdf-sregsudouest-moabt81@erdf-grdf.fr"/>
    <hyperlink ref="P944" r:id="rId323" display="mailto:erdf-grdf-sregsudouest-moabt81@erdf-grdf.fr"/>
    <hyperlink ref="P942" r:id="rId324" display="mailto:erdf-grdf-sregsudouest-moabt81@erdf-grdf.fr"/>
    <hyperlink ref="P573:P574" r:id="rId325" display="erdf-grdf-sregsudouest-moabt81@erdf-grdf.fr"/>
    <hyperlink ref="P567:P568" r:id="rId326" display="erdf-grdf-sregsudouest-moabt81@erdf-grdf.fr"/>
    <hyperlink ref="P560:P561" r:id="rId327" display="erdf-grdf-sregsudouest-moabt81@erdf-grdf.fr"/>
    <hyperlink ref="P556:P557" r:id="rId328" display="erdf-grdf-sregsudouest-moabt81@erdf-grdf.fr"/>
    <hyperlink ref="P551:P552" r:id="rId329" display="erdf-grdf-sregsudouest-moabt81@erdf-grdf.fr"/>
    <hyperlink ref="P900" r:id="rId330" display="mailto:erdf-grdf-sregsudouest-moabt81@erdf-grdf.fr"/>
    <hyperlink ref="P539:P541" r:id="rId331" display="erdf-grdf-sregsudouest-moabt81@erdf-grdf.fr"/>
    <hyperlink ref="P882" r:id="rId332" display="mailto:erdf-grdf-sregsudouest-moabt81@erdf-grdf.fr"/>
    <hyperlink ref="P879" r:id="rId333" display="mailto:erdf-grdf-sregsudouest-moabt81@erdf-grdf.fr"/>
    <hyperlink ref="P527:P530" r:id="rId334" display="erdf-grdf-sregsudouest-moabt81@erdf-grdf.fr"/>
    <hyperlink ref="P524:P525" r:id="rId335" display="erdf-grdf-sregsudouest-moabt81@erdf-grdf.fr"/>
    <hyperlink ref="P853" r:id="rId336" display="mailto:erdf-grdf-sregsudouest-moabt81@erdf-grdf.fr"/>
    <hyperlink ref="P518:P520" r:id="rId337" display="erdf-grdf-sregsudouest-moabt81@erdf-grdf.fr"/>
    <hyperlink ref="P839" r:id="rId338" display="mailto:erdf-grdf-sregsudouest-moabt81@erdf-grdf.fr"/>
    <hyperlink ref="P836" r:id="rId339" display="mailto:erdf-grdf-sregsudouest-moabt81@erdf-grdf.fr"/>
    <hyperlink ref="P510:P512" r:id="rId340" display="erdf-grdf-sregsudouest-moabt81@erdf-grdf.fr"/>
    <hyperlink ref="P817" r:id="rId341" display="mailto:erdf-grdf-sregsudouest-moabt81@erdf-grdf.fr"/>
    <hyperlink ref="P811" r:id="rId342" display="mailto:erdf-grdf-sregsudouest-moabt81@erdf-grdf.fr"/>
    <hyperlink ref="P498:P502" r:id="rId343" display="erdf-grdf-sregsudouest-moabt81@erdf-grdf.fr"/>
    <hyperlink ref="P494:P496" r:id="rId344" display="erdf-grdf-sregsudouest-moabt81@erdf-grdf.fr"/>
    <hyperlink ref="P791" r:id="rId345" display="mailto:erdf-grdf-sregsudouest-moabt81@erdf-grdf.fr"/>
    <hyperlink ref="P789" r:id="rId346" display="mailto:erdf-grdf-sregsudouest-moabt81@erdf-grdf.fr"/>
    <hyperlink ref="P482:P487" r:id="rId347" display="erdf-grdf-sregsudouest-moabt81@erdf-grdf.fr"/>
    <hyperlink ref="P764" r:id="rId348" display="mailto:erdf-grdf-sregsudouest-moabt81@erdf-grdf.fr"/>
    <hyperlink ref="P763" r:id="rId349" display="mailto:erdf-grdf-sregsudouest-moabt81@erdf-grdf.fr"/>
    <hyperlink ref="P452:P453" r:id="rId350" display="erdf-grdf-sregsudouest-moabt81@erdf-grdf.fr"/>
    <hyperlink ref="P746" r:id="rId351" display="mailto:erdf-grdf-sregsudouest-moabt81@erdf-grdf.fr"/>
    <hyperlink ref="P443:P444" r:id="rId352" display="erdf-grdf-sregsudouest-moabt81@erdf-grdf.fr"/>
    <hyperlink ref="P437:P438" r:id="rId353" display="erdf-grdf-sregsudouest-moabt81@erdf-grdf.fr"/>
    <hyperlink ref="P725" r:id="rId354" display="mailto:erdf-grdf-sregsudouest-moabt81@erdf-grdf.fr"/>
    <hyperlink ref="P724" r:id="rId355" display="mailto:erdf-grdf-sregsudouest-moabt81@erdf-grdf.fr"/>
    <hyperlink ref="P422:P424" r:id="rId356" display="erdf-grdf-sregsudouest-moabt81@erdf-grdf.fr"/>
    <hyperlink ref="P702" r:id="rId357" display="mailto:erdf-grdf-sregsudouest-moabt81@erdf-grdf.fr"/>
    <hyperlink ref="P412:P414" r:id="rId358" display="erdf-grdf-sregsudouest-moabt81@erdf-grdf.fr"/>
    <hyperlink ref="P408:P409" r:id="rId359" display="erdf-grdf-sregsudouest-moabt81@erdf-grdf.fr"/>
    <hyperlink ref="P402:P406" r:id="rId360" display="erdf-grdf-sregsudouest-moabt81@erdf-grdf.fr"/>
    <hyperlink ref="P669" r:id="rId361" display="mailto:erdf-grdf-sregsudouest-moabt81@erdf-grdf.fr"/>
    <hyperlink ref="P392:P393" r:id="rId362" display="erdf-grdf-sregsudouest-moabt81@erdf-grdf.fr"/>
    <hyperlink ref="P660" r:id="rId363" display="mailto:erdf-grdf-sregsudouest-moabt81@erdf-grdf.fr"/>
    <hyperlink ref="P657" r:id="rId364" display="mailto:erdf-grdf-sregsudouest-moabt81@erdf-grdf.fr"/>
    <hyperlink ref="P654" r:id="rId365" display="mailto:erdf-grdf-sregsudouest-moabt81@erdf-grdf.fr"/>
    <hyperlink ref="P644" r:id="rId366" display="mailto:erdf-grdf-sregsudouest-moabt81@erdf-grdf.fr"/>
    <hyperlink ref="P359:P362" r:id="rId367" display="erdf-grdf-sregsudouest-moabt81@erdf-grdf.fr"/>
    <hyperlink ref="P567" r:id="rId368" display="mailto:erdf-grdf-sregsudouest-moabt81@erdf-grdf.fr"/>
    <hyperlink ref="P353:P354" r:id="rId369" display="erdf-grdf-sregsudouest-moabt81@erdf-grdf.fr"/>
    <hyperlink ref="P557" r:id="rId370" display="mailto:erdf-grdf-sregsudouest-moabt81@erdf-grdf.fr"/>
    <hyperlink ref="P551" r:id="rId371" display="mailto:erdf-grdf-sregsudouest-moabt81@erdf-grdf.fr"/>
    <hyperlink ref="P540" r:id="rId372" display="mailto:erdf-grdf-sregsudouest-moabt81@erdf-grdf.fr"/>
    <hyperlink ref="P539" r:id="rId373" display="mailto:erdf-grdf-sregsudouest-moabt81@erdf-grdf.fr"/>
    <hyperlink ref="P530" r:id="rId374" display="mailto:erdf-grdf-sregsudouest-moabt81@erdf-grdf.fr"/>
    <hyperlink ref="P529" r:id="rId375" display="mailto:erdf-grdf-sregsudouest-moabt81@erdf-grdf.fr"/>
    <hyperlink ref="P331:P332" r:id="rId376" display="erdf-grdf-sregsudouest-moabt81@erdf-grdf.fr"/>
    <hyperlink ref="P327:P328" r:id="rId377" display="erdf-grdf-sregsudouest-moabt81@erdf-grdf.fr"/>
    <hyperlink ref="P322:P323" r:id="rId378" display="erdf-grdf-sregsudouest-moabt81@erdf-grdf.fr"/>
    <hyperlink ref="P512" r:id="rId379" display="mailto:erdf-grdf-sregsudouest-moabt81@erdf-grdf.fr"/>
    <hyperlink ref="P511" r:id="rId380" display="mailto:erdf-grdf-sregsudouest-moabt81@erdf-grdf.fr"/>
    <hyperlink ref="P309:P312" r:id="rId381" display="erdf-grdf-sregsudouest-moabt81@erdf-grdf.fr"/>
    <hyperlink ref="P499" r:id="rId382" display="mailto:erdf-grdf-sregsudouest-moabt81@erdf-grdf.fr"/>
    <hyperlink ref="P496" r:id="rId383" display="mailto:erdf-grdf-sregsudouest-moabt81@erdf-grdf.fr"/>
    <hyperlink ref="P296:P299" r:id="rId384" display="erdf-grdf-sregsudouest-moabt81@erdf-grdf.fr"/>
    <hyperlink ref="P485" r:id="rId385" display="mailto:erdf-grdf-sregsudouest-moabt81@erdf-grdf.fr"/>
    <hyperlink ref="P454" r:id="rId386" display="mailto:erdf-grdf-sregsudouest-moabt81@erdf-grdf.fr"/>
    <hyperlink ref="P453" r:id="rId387" display="mailto:erdf-grdf-sregsudouest-moabt81@erdf-grdf.fr"/>
    <hyperlink ref="P451" r:id="rId388" display="mailto:erdf-grdf-sregsudouest-moabt81@erdf-grdf.fr"/>
    <hyperlink ref="P444" r:id="rId389" display="mailto:erdf-grdf-sregsudouest-moabt81@erdf-grdf.fr"/>
    <hyperlink ref="P267:P269" r:id="rId390" display="erdf-grdf-sregsudouest-moabt81@erdf-grdf.fr"/>
    <hyperlink ref="P253:P254" r:id="rId391" display="erdf-grdf-sregsudouest-moabt81@erdf-grdf.fr"/>
    <hyperlink ref="P593" r:id="rId392" display="mailto:erdf-grdf-sregsudouest-moabt81@erdf-grdf.fr"/>
    <hyperlink ref="P231:P232" r:id="rId393" display="erdf-grdf-sregsudouest-moabt81@erdf-grdf.fr"/>
    <hyperlink ref="P227:P229" r:id="rId394" display="erdf-grdf-sregsudouest-moabt81@erdf-grdf.fr"/>
    <hyperlink ref="P221:P223" r:id="rId395" display="erdf-grdf-sregsudouest-moabt81@erdf-grdf.fr"/>
    <hyperlink ref="P216:P219" r:id="rId396" display="erdf-grdf-sregsudouest-moabt81@erdf-grdf.fr"/>
    <hyperlink ref="P351" r:id="rId397" display="mailto:erdf-grdf-sregsudouest-moabt81@erdf-grdf.fr"/>
    <hyperlink ref="P209:P211" r:id="rId398" display="erdf-grdf-sregsudouest-moabt81@erdf-grdf.fr"/>
    <hyperlink ref="P205:P206" r:id="rId399" display="erdf-grdf-sregsudouest-moabt81@erdf-grdf.fr"/>
    <hyperlink ref="P590" r:id="rId400" display="mailto:erdf-grdf-sregsudouest-moabt81@erdf-grdf.fr"/>
    <hyperlink ref="P196:P197" r:id="rId401" display="erdf-grdf-sregsudouest-moabt81@erdf-grdf.fr"/>
    <hyperlink ref="P309" r:id="rId402" display="mailto:erdf-grdf-sregsudouest-moabt81@erdf-grdf.fr"/>
    <hyperlink ref="P306" r:id="rId403" display="mailto:erdf-grdf-sregsudouest-moabt81@erdf-grdf.fr"/>
    <hyperlink ref="P303" r:id="rId404" display="mailto:erdf-grdf-sregsudouest-moabt81@erdf-grdf.fr"/>
    <hyperlink ref="P300" r:id="rId405" display="mailto:erdf-grdf-sregsudouest-moabt81@erdf-grdf.fr"/>
    <hyperlink ref="P175:P176" r:id="rId406" display="erdf-grdf-sregsudouest-moabt81@erdf-grdf.fr"/>
    <hyperlink ref="P171:P172" r:id="rId407" display="erdf-grdf-sregsudouest-moabt81@erdf-grdf.fr"/>
    <hyperlink ref="P158:P159" r:id="rId408" display="erdf-grdf-sregsudouest-moabt81@erdf-grdf.fr"/>
    <hyperlink ref="P269" r:id="rId409" display="mailto:erdf-grdf-sregsudouest-moabt81@erdf-grdf.fr"/>
    <hyperlink ref="P152:P153" r:id="rId410" display="erdf-grdf-sregsudouest-moabt81@erdf-grdf.fr"/>
    <hyperlink ref="P222" r:id="rId411" display="mailto:erdf-grdf-sregsudouest-moabt81@erdf-grdf.fr"/>
    <hyperlink ref="P146:P147" r:id="rId412" display="erdf-grdf-sregsudouest-moabt81@erdf-grdf.fr"/>
    <hyperlink ref="P143:P144" r:id="rId413" display="erdf-grdf-sregsudouest-moabt81@erdf-grdf.fr"/>
    <hyperlink ref="P205" r:id="rId414" display="mailto:erdf-grdf-sregsudouest-moabt81@erdf-grdf.fr"/>
    <hyperlink ref="P198" r:id="rId415" display="mailto:erdf-grdf-sregsudouest-moabt81@erdf-grdf.fr"/>
    <hyperlink ref="P134:P135" r:id="rId416" display="erdf-grdf-sregsudouest-moabt81@erdf-grdf.fr"/>
    <hyperlink ref="P181" r:id="rId417"/>
    <hyperlink ref="P633" r:id="rId418" display="mailto:erdf-grdf-sregsudouest-moabt81@erdf-grdf.fr"/>
    <hyperlink ref="P177" r:id="rId419"/>
    <hyperlink ref="P119:P121" r:id="rId420" display="erdf-grdf-sregsudouest-moabt81@erdf-grdf.fr"/>
    <hyperlink ref="P173" r:id="rId421"/>
    <hyperlink ref="P159" r:id="rId422"/>
    <hyperlink ref="P156" r:id="rId423"/>
    <hyperlink ref="P108:P109" r:id="rId424" display="erdf-grdf-sregsudouest-moabt81@erdf-grdf.fr"/>
    <hyperlink ref="P101:P102" r:id="rId425" display="erdf-grdf-sregsudouest-moabt81@erdf-grdf.fr"/>
    <hyperlink ref="P98:P99" r:id="rId426" display="erdf-grdf-sregsudouest-moabt81@erdf-grdf.fr"/>
    <hyperlink ref="P144" r:id="rId427"/>
    <hyperlink ref="P89:P90" r:id="rId428" display="erdf-grdf-sregsudouest-moabt81@erdf-grdf.fr"/>
    <hyperlink ref="P85:P86" r:id="rId429" display="erdf-grdf-sregsudouest-moabt81@erdf-grdf.fr"/>
    <hyperlink ref="P127" r:id="rId430"/>
    <hyperlink ref="P78:P79" r:id="rId431" display="erdf-grdf-sregsudouest-moabt81@erdf-grdf.fr"/>
    <hyperlink ref="P113" r:id="rId432"/>
    <hyperlink ref="P110" r:id="rId433"/>
    <hyperlink ref="P580" r:id="rId434" display="mailto:erdf-grdf-sregsudouest-moabt81@erdf-grdf.fr"/>
    <hyperlink ref="P102" r:id="rId435"/>
    <hyperlink ref="P100" r:id="rId436"/>
    <hyperlink ref="P51:P52" r:id="rId437" display="erdf-grdf-sregsudouest-moabt81@erdf-grdf.fr"/>
    <hyperlink ref="P47:P49" r:id="rId438" display="erdf-grdf-sregsudouest-moabt81@erdf-grdf.fr"/>
    <hyperlink ref="P74" r:id="rId439"/>
    <hyperlink ref="P38:P39" r:id="rId440" display="erdf-grdf-sregsudouest-moabt81@erdf-grdf.fr"/>
    <hyperlink ref="P48" r:id="rId441"/>
    <hyperlink ref="P29:P30" r:id="rId442" display="erdf-grdf-sregsudouest-moabt81@erdf-grdf.fr"/>
    <hyperlink ref="P31" r:id="rId443"/>
    <hyperlink ref="P30" r:id="rId444"/>
    <hyperlink ref="P16:P20" r:id="rId445" display="erdf-grdf-sregsudouest-moabt81@erdf-grdf.fr"/>
    <hyperlink ref="P17" r:id="rId446"/>
    <hyperlink ref="P15" r:id="rId447"/>
    <hyperlink ref="P9" r:id="rId448"/>
    <hyperlink ref="P4:P6" r:id="rId449" display="erdf-grdf-sregsudouest-moabt81@erdf-grdf.fr"/>
    <hyperlink ref="P1272" r:id="rId450" display="mailto:erdf-grdf-sregsudouest-moabt12@erdf-grdf.fr"/>
    <hyperlink ref="P445" r:id="rId451" display="mailto:erdf-grdf-sregsudouest-moabt81@erdf-grdf.fr"/>
    <hyperlink ref="P1280" r:id="rId452" display="erdf-grdf-sregsudouest-moabt48@erdf-grdf.fr"/>
    <hyperlink ref="P1039" r:id="rId453" display="erdf-grdf-sregsudouest-moabt48@erdf-grdf.fr"/>
    <hyperlink ref="P951" r:id="rId454" display="erdf-grdf-sregsudouest-moabt48@erdf-grdf.fr"/>
    <hyperlink ref="P830" r:id="rId455" display="erdf-grdf-sregsudouest-moabt48@erdf-grdf.fr"/>
    <hyperlink ref="P766" r:id="rId456" display="erdf-grdf-sregsudouest-moabt48@erdf-grdf.fr"/>
    <hyperlink ref="P349" r:id="rId457" display="erdf-grdf-sregsudouest-moabt48@erdf-grdf.fr"/>
    <hyperlink ref="AX3" r:id="rId458"/>
    <hyperlink ref="AX6" r:id="rId459"/>
    <hyperlink ref="AX7" r:id="rId460"/>
    <hyperlink ref="AX8" r:id="rId461"/>
    <hyperlink ref="AX9" r:id="rId462"/>
    <hyperlink ref="AX10" r:id="rId463"/>
    <hyperlink ref="AX11" r:id="rId464"/>
    <hyperlink ref="AX14" r:id="rId465"/>
    <hyperlink ref="AX15" r:id="rId466"/>
    <hyperlink ref="AX16" r:id="rId467"/>
    <hyperlink ref="AX17" r:id="rId468"/>
    <hyperlink ref="AX18" r:id="rId469"/>
    <hyperlink ref="AX19" r:id="rId470"/>
    <hyperlink ref="AX20" r:id="rId471"/>
    <hyperlink ref="AX21" r:id="rId472"/>
    <hyperlink ref="AX22" r:id="rId473"/>
    <hyperlink ref="AX23" r:id="rId474"/>
    <hyperlink ref="AX26" r:id="rId475"/>
    <hyperlink ref="AX28" r:id="rId476"/>
    <hyperlink ref="AX29" r:id="rId477"/>
    <hyperlink ref="AX30" r:id="rId478"/>
    <hyperlink ref="AX31" r:id="rId479"/>
    <hyperlink ref="AX37" r:id="rId480"/>
    <hyperlink ref="AX38" r:id="rId481"/>
    <hyperlink ref="AX39" r:id="rId482"/>
    <hyperlink ref="AX40" r:id="rId483"/>
    <hyperlink ref="AX41" r:id="rId484"/>
    <hyperlink ref="AX42" r:id="rId485"/>
    <hyperlink ref="AX45" r:id="rId486"/>
    <hyperlink ref="AX47" r:id="rId487"/>
    <hyperlink ref="AX50" r:id="rId488"/>
    <hyperlink ref="AX52" r:id="rId489"/>
    <hyperlink ref="AX53" r:id="rId490"/>
    <hyperlink ref="AX55" r:id="rId491" display="mairie-esparsac@info82.com"/>
    <hyperlink ref="AX58" r:id="rId492"/>
    <hyperlink ref="AX61" r:id="rId493"/>
    <hyperlink ref="AX62" r:id="rId494"/>
    <hyperlink ref="AX63" r:id="rId495"/>
    <hyperlink ref="AX64" r:id="rId496"/>
    <hyperlink ref="AX65" r:id="rId497"/>
    <hyperlink ref="AX66" r:id="rId498"/>
    <hyperlink ref="AX68" r:id="rId499"/>
    <hyperlink ref="AX69" r:id="rId500"/>
    <hyperlink ref="AX73" r:id="rId501"/>
    <hyperlink ref="AX74" r:id="rId502"/>
    <hyperlink ref="AX76" r:id="rId503"/>
    <hyperlink ref="AX77" r:id="rId504"/>
    <hyperlink ref="AX80" r:id="rId505"/>
    <hyperlink ref="AX82" r:id="rId506"/>
    <hyperlink ref="AX83" r:id="rId507"/>
    <hyperlink ref="AX84" r:id="rId508"/>
    <hyperlink ref="AX86" r:id="rId509"/>
    <hyperlink ref="AX89" r:id="rId510"/>
    <hyperlink ref="AX90" r:id="rId511"/>
    <hyperlink ref="AX91" r:id="rId512"/>
    <hyperlink ref="AX92" r:id="rId513"/>
    <hyperlink ref="AX95" r:id="rId514"/>
    <hyperlink ref="AX97" r:id="rId515"/>
    <hyperlink ref="AX98" r:id="rId516"/>
    <hyperlink ref="AX99" r:id="rId517"/>
    <hyperlink ref="AX100" r:id="rId518"/>
    <hyperlink ref="AX101" r:id="rId519"/>
    <hyperlink ref="AX102" r:id="rId520"/>
    <hyperlink ref="AX105" r:id="rId521"/>
    <hyperlink ref="AX106" r:id="rId522"/>
    <hyperlink ref="AX107" r:id="rId523"/>
    <hyperlink ref="AX108" r:id="rId524"/>
    <hyperlink ref="AX109" r:id="rId525"/>
    <hyperlink ref="AX103" r:id="rId526"/>
    <hyperlink ref="AX104" r:id="rId527"/>
    <hyperlink ref="AX93" r:id="rId528"/>
    <hyperlink ref="AX112" r:id="rId529"/>
    <hyperlink ref="AX113" r:id="rId530"/>
    <hyperlink ref="AX114" r:id="rId531"/>
    <hyperlink ref="AX116" r:id="rId532"/>
    <hyperlink ref="AX118" r:id="rId533"/>
    <hyperlink ref="AX120" r:id="rId534"/>
    <hyperlink ref="AX122" r:id="rId535"/>
    <hyperlink ref="AX126" r:id="rId536"/>
    <hyperlink ref="AX127" r:id="rId537"/>
    <hyperlink ref="AX128" r:id="rId538"/>
    <hyperlink ref="AX129" r:id="rId539"/>
    <hyperlink ref="AX130" r:id="rId540"/>
    <hyperlink ref="AX131" r:id="rId541"/>
    <hyperlink ref="AX132" r:id="rId542"/>
    <hyperlink ref="AX133" r:id="rId543"/>
    <hyperlink ref="AX138" r:id="rId544"/>
    <hyperlink ref="AX139" r:id="rId545"/>
    <hyperlink ref="AX140" r:id="rId546"/>
    <hyperlink ref="AX142" r:id="rId547"/>
    <hyperlink ref="AX141" r:id="rId548"/>
    <hyperlink ref="AX143" r:id="rId549"/>
    <hyperlink ref="AX144" r:id="rId550"/>
    <hyperlink ref="AX145" r:id="rId551"/>
    <hyperlink ref="AX146" r:id="rId552"/>
    <hyperlink ref="AX149" r:id="rId553"/>
    <hyperlink ref="AX150" r:id="rId554"/>
    <hyperlink ref="AX154" r:id="rId555"/>
    <hyperlink ref="AX155" r:id="rId556"/>
    <hyperlink ref="AX168" r:id="rId557"/>
    <hyperlink ref="AX160" r:id="rId558"/>
    <hyperlink ref="AX161" r:id="rId559"/>
    <hyperlink ref="AX163" r:id="rId560"/>
    <hyperlink ref="AX164" r:id="rId561"/>
    <hyperlink ref="AX165" r:id="rId562"/>
    <hyperlink ref="AX166" r:id="rId563"/>
    <hyperlink ref="AX169" r:id="rId564"/>
    <hyperlink ref="AX170" r:id="rId565"/>
    <hyperlink ref="AX171" r:id="rId566"/>
    <hyperlink ref="AX172" r:id="rId567"/>
    <hyperlink ref="AX175" r:id="rId568"/>
    <hyperlink ref="AX176" r:id="rId569"/>
    <hyperlink ref="AX177" r:id="rId570"/>
    <hyperlink ref="AX179" r:id="rId571"/>
    <hyperlink ref="AX181" r:id="rId572"/>
    <hyperlink ref="AX182" r:id="rId573"/>
    <hyperlink ref="AX183" r:id="rId574"/>
    <hyperlink ref="AX185" r:id="rId575"/>
    <hyperlink ref="AX56" r:id="rId576"/>
    <hyperlink ref="AX44" r:id="rId577"/>
    <hyperlink ref="AX51" r:id="rId578"/>
    <hyperlink ref="AX148" r:id="rId579"/>
    <hyperlink ref="AX4" r:id="rId580"/>
    <hyperlink ref="AX43" r:id="rId581"/>
    <hyperlink ref="AX115" r:id="rId582"/>
    <hyperlink ref="AX96" r:id="rId583"/>
    <hyperlink ref="AX32" r:id="rId584"/>
    <hyperlink ref="AX124" r:id="rId585"/>
    <hyperlink ref="AX67" r:id="rId586"/>
    <hyperlink ref="AX85" r:id="rId587"/>
    <hyperlink ref="AX111" r:id="rId588"/>
    <hyperlink ref="AX34" r:id="rId589"/>
    <hyperlink ref="AX125" r:id="rId590"/>
    <hyperlink ref="AX5" r:id="rId591" display="mairie-aucamville@info82.com"/>
    <hyperlink ref="AX36" r:id="rId592" display="mairie@caylus.com"/>
    <hyperlink ref="AX46" r:id="rId593" display="mairie-dieupentale@info82.com"/>
    <hyperlink ref="AX48" r:id="rId594" display="mairie-dunes@info82.com"/>
    <hyperlink ref="AX49" r:id="rId595" display="ville-durfort@info82.com"/>
    <hyperlink ref="AX54" r:id="rId596"/>
    <hyperlink ref="AX70" r:id="rId597" display="mairie-goudourville@info82.com"/>
    <hyperlink ref="AX71" r:id="rId598" display="mairie-gramont@info82.com"/>
    <hyperlink ref="AX72" r:id="rId599" display="mairie-grisolles@info82.com"/>
    <hyperlink ref="AX81" r:id="rId600" display="mairie-lacourt.saint.pierre@info82.com"/>
    <hyperlink ref="AX87" r:id="rId601"/>
    <hyperlink ref="AX94" r:id="rId602" display="mairie-leojac.bellegarde@info82.com"/>
    <hyperlink ref="AX121" r:id="rId603"/>
    <hyperlink ref="AX88" r:id="rId604" display="mairie-lapenche@info82.com"/>
    <hyperlink ref="AX134" r:id="rId605"/>
    <hyperlink ref="AX137" r:id="rId606" display="mairie-pompignan@info82.com"/>
    <hyperlink ref="AX151" r:id="rId607" display="mairie-saint.clair@info82.com"/>
    <hyperlink ref="AX156" r:id="rId608" display="mairie-sainte.juliette@info82.com"/>
    <hyperlink ref="AX157" r:id="rId609" display="mairie-saint.michel@info82.com"/>
    <hyperlink ref="AX159" r:id="rId610"/>
    <hyperlink ref="AX162" r:id="rId611" display="mairie-de-st-porquier@wanadoo.fr"/>
    <hyperlink ref="AX167" r:id="rId612"/>
    <hyperlink ref="AX173" r:id="rId613" display="mairie-sistels@info82.com"/>
    <hyperlink ref="AX174" r:id="rId614" display="mairie-trejouls@info82.com"/>
    <hyperlink ref="AX180" r:id="rId615" display="mairie-verdun.sur.garonne@info82.com"/>
    <hyperlink ref="AX184" r:id="rId616"/>
    <hyperlink ref="AX79" r:id="rId617"/>
    <hyperlink ref="AX13" r:id="rId618"/>
    <hyperlink ref="AX136" r:id="rId619"/>
    <hyperlink ref="AP8" r:id="rId620" display="gerard.crais@educagri.fr)"/>
    <hyperlink ref="AP14" r:id="rId621" display="earl.duges@wanadoo.fr"/>
    <hyperlink ref="AP80" r:id="rId622" display="didier.marty@wanadoo.fr"/>
    <hyperlink ref="AP149" r:id="rId623"/>
    <hyperlink ref="AX152" r:id="rId624"/>
    <hyperlink ref="AX2" r:id="rId625"/>
    <hyperlink ref="AX186" r:id="rId626"/>
    <hyperlink ref="AX24" r:id="rId627"/>
    <hyperlink ref="AX158" r:id="rId628" display="mairie-saint.nauphary@info82.com"/>
    <hyperlink ref="AX25" r:id="rId629"/>
    <hyperlink ref="AX60" r:id="rId630"/>
  </hyperlinks>
  <pageMargins left="0.7" right="0.7" top="0.75" bottom="0.75" header="0.3" footer="0.3"/>
  <pageSetup paperSize="9" orientation="portrait" r:id="rId63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70"/>
  <dimension ref="A1:L467"/>
  <sheetViews>
    <sheetView zoomScaleNormal="100" workbookViewId="0"/>
  </sheetViews>
  <sheetFormatPr baseColWidth="10" defaultColWidth="11.44140625" defaultRowHeight="13.2"/>
  <cols>
    <col min="1" max="1" width="25" style="303" bestFit="1" customWidth="1"/>
    <col min="2" max="2" width="14.44140625" style="302" bestFit="1" customWidth="1"/>
    <col min="3" max="3" width="31.33203125" style="304" bestFit="1" customWidth="1"/>
    <col min="4" max="4" width="16.88671875" style="306" bestFit="1" customWidth="1"/>
    <col min="5" max="5" width="13.88671875" style="306" bestFit="1" customWidth="1"/>
    <col min="6" max="6" width="14.44140625" style="306" customWidth="1"/>
    <col min="7" max="7" width="21" style="302" bestFit="1" customWidth="1"/>
    <col min="8" max="8" width="60.88671875" style="302" bestFit="1" customWidth="1"/>
    <col min="9" max="9" width="29.88671875" style="303" bestFit="1" customWidth="1"/>
    <col min="10" max="10" width="29.88671875" style="115" bestFit="1" customWidth="1"/>
    <col min="11" max="16384" width="11.44140625" style="115"/>
  </cols>
  <sheetData>
    <row r="1" spans="1:9">
      <c r="A1" s="298" t="s">
        <v>2302</v>
      </c>
      <c r="B1" s="298"/>
      <c r="C1" s="299" t="s">
        <v>3</v>
      </c>
      <c r="D1" s="305" t="s">
        <v>0</v>
      </c>
      <c r="E1" s="305" t="s">
        <v>1</v>
      </c>
      <c r="F1" s="305" t="s">
        <v>2</v>
      </c>
      <c r="G1" s="298" t="s">
        <v>4</v>
      </c>
      <c r="H1" s="298" t="s">
        <v>2303</v>
      </c>
      <c r="I1" s="298" t="s">
        <v>2304</v>
      </c>
    </row>
    <row r="2" spans="1:9" ht="12.75" customHeight="1">
      <c r="A2" s="301" t="s">
        <v>2305</v>
      </c>
      <c r="B2" s="301" t="s">
        <v>2306</v>
      </c>
      <c r="C2" s="301" t="s">
        <v>2307</v>
      </c>
      <c r="D2" s="301" t="s">
        <v>2308</v>
      </c>
      <c r="E2" s="301" t="s">
        <v>3238</v>
      </c>
      <c r="F2" s="301">
        <v>563033702</v>
      </c>
      <c r="G2" s="301" t="s">
        <v>248</v>
      </c>
      <c r="H2" s="301" t="s">
        <v>2309</v>
      </c>
      <c r="I2" s="301" t="s">
        <v>2310</v>
      </c>
    </row>
    <row r="3" spans="1:9" ht="12.75" customHeight="1">
      <c r="A3" s="301" t="s">
        <v>2311</v>
      </c>
      <c r="B3" s="301" t="s">
        <v>2312</v>
      </c>
      <c r="C3" s="301" t="s">
        <v>83</v>
      </c>
      <c r="D3" s="301">
        <v>567205970</v>
      </c>
      <c r="E3" s="301" t="s">
        <v>83</v>
      </c>
      <c r="F3" s="301" t="s">
        <v>83</v>
      </c>
      <c r="G3" s="301" t="s">
        <v>2313</v>
      </c>
      <c r="H3" s="301" t="s">
        <v>83</v>
      </c>
      <c r="I3" s="301" t="s">
        <v>2314</v>
      </c>
    </row>
    <row r="4" spans="1:9" ht="12.75" customHeight="1">
      <c r="A4" s="301" t="s">
        <v>2315</v>
      </c>
      <c r="B4" s="301" t="s">
        <v>2316</v>
      </c>
      <c r="C4" s="301" t="s">
        <v>83</v>
      </c>
      <c r="D4" s="301">
        <v>567205976</v>
      </c>
      <c r="E4" s="301" t="s">
        <v>83</v>
      </c>
      <c r="F4" s="301" t="s">
        <v>83</v>
      </c>
      <c r="G4" s="301" t="s">
        <v>2313</v>
      </c>
      <c r="H4" s="301" t="s">
        <v>83</v>
      </c>
      <c r="I4" s="301" t="s">
        <v>2314</v>
      </c>
    </row>
    <row r="5" spans="1:9">
      <c r="A5" s="301" t="s">
        <v>2317</v>
      </c>
      <c r="B5" s="301" t="s">
        <v>2318</v>
      </c>
      <c r="C5" s="301" t="s">
        <v>83</v>
      </c>
      <c r="D5" s="301" t="s">
        <v>2319</v>
      </c>
      <c r="E5" s="301" t="s">
        <v>83</v>
      </c>
      <c r="F5" s="301" t="s">
        <v>83</v>
      </c>
      <c r="G5" s="301" t="s">
        <v>2313</v>
      </c>
      <c r="H5" s="301" t="s">
        <v>2320</v>
      </c>
      <c r="I5" s="301" t="s">
        <v>2321</v>
      </c>
    </row>
    <row r="6" spans="1:9">
      <c r="A6" s="301" t="s">
        <v>2322</v>
      </c>
      <c r="B6" s="301" t="s">
        <v>2323</v>
      </c>
      <c r="C6" s="301" t="s">
        <v>83</v>
      </c>
      <c r="D6" s="301">
        <v>565596321</v>
      </c>
      <c r="E6" s="301">
        <v>674984290</v>
      </c>
      <c r="F6" s="301">
        <v>565596360</v>
      </c>
      <c r="G6" s="301" t="s">
        <v>2324</v>
      </c>
      <c r="H6" s="301" t="s">
        <v>83</v>
      </c>
      <c r="I6" s="301" t="s">
        <v>2325</v>
      </c>
    </row>
    <row r="7" spans="1:9">
      <c r="A7" s="301" t="s">
        <v>2326</v>
      </c>
      <c r="B7" s="301" t="s">
        <v>989</v>
      </c>
      <c r="C7" s="301" t="s">
        <v>83</v>
      </c>
      <c r="D7" s="301" t="s">
        <v>2327</v>
      </c>
      <c r="E7" s="301" t="s">
        <v>83</v>
      </c>
      <c r="F7" s="301">
        <v>561379954</v>
      </c>
      <c r="G7" s="301" t="s">
        <v>2328</v>
      </c>
      <c r="H7" s="301" t="s">
        <v>2329</v>
      </c>
      <c r="I7" s="301" t="s">
        <v>2330</v>
      </c>
    </row>
    <row r="8" spans="1:9">
      <c r="A8" s="301" t="s">
        <v>2331</v>
      </c>
      <c r="B8" s="301" t="s">
        <v>2332</v>
      </c>
      <c r="C8" s="301" t="s">
        <v>83</v>
      </c>
      <c r="D8" s="301" t="s">
        <v>2333</v>
      </c>
      <c r="E8" s="301" t="s">
        <v>2334</v>
      </c>
      <c r="F8" s="301" t="s">
        <v>83</v>
      </c>
      <c r="G8" s="301" t="s">
        <v>2313</v>
      </c>
      <c r="H8" s="301" t="s">
        <v>2320</v>
      </c>
      <c r="I8" s="301" t="s">
        <v>2335</v>
      </c>
    </row>
    <row r="9" spans="1:9">
      <c r="A9" s="301" t="s">
        <v>2336</v>
      </c>
      <c r="B9" s="301" t="s">
        <v>752</v>
      </c>
      <c r="C9" s="301" t="s">
        <v>83</v>
      </c>
      <c r="D9" s="301" t="s">
        <v>2337</v>
      </c>
      <c r="E9" s="301" t="s">
        <v>2338</v>
      </c>
      <c r="F9" s="301" t="s">
        <v>83</v>
      </c>
      <c r="G9" s="301" t="s">
        <v>2339</v>
      </c>
      <c r="H9" s="301" t="s">
        <v>2340</v>
      </c>
      <c r="I9" s="301" t="s">
        <v>2341</v>
      </c>
    </row>
    <row r="10" spans="1:9">
      <c r="A10" s="301" t="s">
        <v>2342</v>
      </c>
      <c r="B10" s="301" t="s">
        <v>880</v>
      </c>
      <c r="C10" s="301" t="s">
        <v>83</v>
      </c>
      <c r="D10" s="301">
        <v>565240404</v>
      </c>
      <c r="E10" s="301" t="s">
        <v>83</v>
      </c>
      <c r="F10" s="301">
        <v>565206609</v>
      </c>
      <c r="G10" s="301" t="s">
        <v>257</v>
      </c>
      <c r="H10" s="301" t="s">
        <v>2343</v>
      </c>
      <c r="I10" s="301" t="s">
        <v>2344</v>
      </c>
    </row>
    <row r="11" spans="1:9">
      <c r="A11" s="301" t="s">
        <v>2345</v>
      </c>
      <c r="B11" s="301" t="s">
        <v>2346</v>
      </c>
      <c r="C11" s="301" t="s">
        <v>2347</v>
      </c>
      <c r="D11" s="301">
        <v>563218014</v>
      </c>
      <c r="E11" s="301">
        <v>661183648</v>
      </c>
      <c r="F11" s="301">
        <v>563033702</v>
      </c>
      <c r="G11" s="301" t="s">
        <v>248</v>
      </c>
      <c r="H11" s="301" t="s">
        <v>2309</v>
      </c>
      <c r="I11" s="301" t="s">
        <v>2348</v>
      </c>
    </row>
    <row r="12" spans="1:9">
      <c r="A12" s="301" t="s">
        <v>2349</v>
      </c>
      <c r="B12" s="301" t="s">
        <v>792</v>
      </c>
      <c r="C12" s="301" t="s">
        <v>83</v>
      </c>
      <c r="D12" s="301" t="s">
        <v>2350</v>
      </c>
      <c r="E12" s="301" t="s">
        <v>83</v>
      </c>
      <c r="F12" s="301" t="s">
        <v>83</v>
      </c>
      <c r="G12" s="301" t="s">
        <v>2313</v>
      </c>
      <c r="H12" s="301" t="s">
        <v>2351</v>
      </c>
      <c r="I12" s="301" t="s">
        <v>2352</v>
      </c>
    </row>
    <row r="13" spans="1:9">
      <c r="A13" s="301" t="s">
        <v>2353</v>
      </c>
      <c r="B13" s="301" t="s">
        <v>884</v>
      </c>
      <c r="C13" s="301" t="s">
        <v>2354</v>
      </c>
      <c r="D13" s="301">
        <v>565206639</v>
      </c>
      <c r="E13" s="301">
        <v>663849851</v>
      </c>
      <c r="F13" s="301">
        <v>565206619</v>
      </c>
      <c r="G13" s="301" t="s">
        <v>257</v>
      </c>
      <c r="H13" s="301" t="s">
        <v>2309</v>
      </c>
      <c r="I13" s="301" t="s">
        <v>2310</v>
      </c>
    </row>
    <row r="14" spans="1:9">
      <c r="A14" s="301" t="s">
        <v>2355</v>
      </c>
      <c r="B14" s="301" t="s">
        <v>791</v>
      </c>
      <c r="C14" s="301" t="s">
        <v>83</v>
      </c>
      <c r="D14" s="301" t="s">
        <v>2356</v>
      </c>
      <c r="E14" s="301" t="s">
        <v>2357</v>
      </c>
      <c r="F14" s="301" t="s">
        <v>83</v>
      </c>
      <c r="G14" s="301" t="s">
        <v>2358</v>
      </c>
      <c r="H14" s="301" t="s">
        <v>83</v>
      </c>
      <c r="I14" s="301" t="s">
        <v>2359</v>
      </c>
    </row>
    <row r="15" spans="1:9">
      <c r="A15" s="301" t="s">
        <v>2355</v>
      </c>
      <c r="B15" s="301" t="s">
        <v>791</v>
      </c>
      <c r="C15" s="301" t="s">
        <v>83</v>
      </c>
      <c r="D15" s="301" t="s">
        <v>2356</v>
      </c>
      <c r="E15" s="301" t="s">
        <v>2357</v>
      </c>
      <c r="F15" s="301" t="s">
        <v>83</v>
      </c>
      <c r="G15" s="301" t="s">
        <v>2358</v>
      </c>
      <c r="H15" s="301" t="s">
        <v>83</v>
      </c>
      <c r="I15" s="301" t="s">
        <v>2360</v>
      </c>
    </row>
    <row r="16" spans="1:9">
      <c r="A16" s="301" t="s">
        <v>2361</v>
      </c>
      <c r="B16" s="301" t="s">
        <v>2362</v>
      </c>
      <c r="C16" s="301" t="s">
        <v>2363</v>
      </c>
      <c r="D16" s="301">
        <v>563218068</v>
      </c>
      <c r="E16" s="301" t="s">
        <v>83</v>
      </c>
      <c r="F16" s="301">
        <v>563033702</v>
      </c>
      <c r="G16" s="301" t="s">
        <v>248</v>
      </c>
      <c r="H16" s="301" t="s">
        <v>2364</v>
      </c>
      <c r="I16" s="301" t="s">
        <v>2365</v>
      </c>
    </row>
    <row r="17" spans="1:9">
      <c r="A17" s="301" t="s">
        <v>2366</v>
      </c>
      <c r="B17" s="301" t="s">
        <v>2367</v>
      </c>
      <c r="C17" s="301" t="s">
        <v>83</v>
      </c>
      <c r="D17" s="301" t="s">
        <v>2368</v>
      </c>
      <c r="E17" s="301" t="s">
        <v>2369</v>
      </c>
      <c r="F17" s="301" t="s">
        <v>83</v>
      </c>
      <c r="G17" s="301" t="s">
        <v>2370</v>
      </c>
      <c r="H17" s="301" t="s">
        <v>83</v>
      </c>
      <c r="I17" s="301" t="s">
        <v>2360</v>
      </c>
    </row>
    <row r="18" spans="1:9">
      <c r="A18" s="301" t="s">
        <v>2371</v>
      </c>
      <c r="B18" s="301" t="s">
        <v>837</v>
      </c>
      <c r="C18" s="301" t="s">
        <v>2372</v>
      </c>
      <c r="D18" s="301" t="s">
        <v>83</v>
      </c>
      <c r="E18" s="301">
        <v>677779010</v>
      </c>
      <c r="F18" s="301">
        <v>565596360</v>
      </c>
      <c r="G18" s="301" t="s">
        <v>2324</v>
      </c>
      <c r="H18" s="301" t="s">
        <v>2373</v>
      </c>
      <c r="I18" s="301" t="s">
        <v>2310</v>
      </c>
    </row>
    <row r="19" spans="1:9">
      <c r="A19" s="301" t="s">
        <v>2374</v>
      </c>
      <c r="B19" s="301" t="s">
        <v>2375</v>
      </c>
      <c r="C19" s="301" t="s">
        <v>83</v>
      </c>
      <c r="D19" s="301">
        <v>561373286</v>
      </c>
      <c r="E19" s="301" t="s">
        <v>83</v>
      </c>
      <c r="F19" s="301">
        <v>561379954</v>
      </c>
      <c r="G19" s="301" t="s">
        <v>2328</v>
      </c>
      <c r="H19" s="301" t="s">
        <v>2329</v>
      </c>
      <c r="I19" s="301" t="s">
        <v>2376</v>
      </c>
    </row>
    <row r="20" spans="1:9">
      <c r="A20" s="301" t="s">
        <v>2377</v>
      </c>
      <c r="B20" s="301" t="s">
        <v>2378</v>
      </c>
      <c r="C20" s="301" t="s">
        <v>83</v>
      </c>
      <c r="D20" s="301">
        <v>567205980</v>
      </c>
      <c r="E20" s="301" t="s">
        <v>83</v>
      </c>
      <c r="F20" s="301" t="s">
        <v>83</v>
      </c>
      <c r="G20" s="301" t="s">
        <v>2313</v>
      </c>
      <c r="H20" s="301" t="s">
        <v>83</v>
      </c>
      <c r="I20" s="301" t="s">
        <v>2379</v>
      </c>
    </row>
    <row r="21" spans="1:9">
      <c r="A21" s="301" t="s">
        <v>2380</v>
      </c>
      <c r="B21" s="301" t="s">
        <v>2346</v>
      </c>
      <c r="C21" s="301" t="s">
        <v>83</v>
      </c>
      <c r="D21" s="301">
        <v>563376111</v>
      </c>
      <c r="E21" s="301">
        <v>672109126</v>
      </c>
      <c r="F21" s="301">
        <v>563376120</v>
      </c>
      <c r="G21" s="301" t="s">
        <v>2381</v>
      </c>
      <c r="H21" s="301" t="s">
        <v>83</v>
      </c>
      <c r="I21" s="301" t="s">
        <v>2382</v>
      </c>
    </row>
    <row r="22" spans="1:9">
      <c r="A22" s="301" t="s">
        <v>2383</v>
      </c>
      <c r="B22" s="301" t="s">
        <v>2384</v>
      </c>
      <c r="C22" s="301" t="s">
        <v>83</v>
      </c>
      <c r="D22" s="301" t="s">
        <v>2385</v>
      </c>
      <c r="E22" s="301" t="s">
        <v>83</v>
      </c>
      <c r="F22" s="301">
        <v>561379969</v>
      </c>
      <c r="G22" s="301" t="s">
        <v>2328</v>
      </c>
      <c r="H22" s="301" t="s">
        <v>2386</v>
      </c>
      <c r="I22" s="301" t="s">
        <v>2387</v>
      </c>
    </row>
    <row r="23" spans="1:9">
      <c r="A23" s="301" t="s">
        <v>2388</v>
      </c>
      <c r="B23" s="301" t="s">
        <v>2389</v>
      </c>
      <c r="C23" s="301" t="s">
        <v>83</v>
      </c>
      <c r="D23" s="301">
        <v>567205972</v>
      </c>
      <c r="E23" s="301" t="s">
        <v>83</v>
      </c>
      <c r="F23" s="301" t="s">
        <v>83</v>
      </c>
      <c r="G23" s="301" t="s">
        <v>2313</v>
      </c>
      <c r="H23" s="301" t="s">
        <v>83</v>
      </c>
      <c r="I23" s="301" t="s">
        <v>2379</v>
      </c>
    </row>
    <row r="24" spans="1:9">
      <c r="A24" s="301" t="s">
        <v>2390</v>
      </c>
      <c r="B24" s="301" t="s">
        <v>2306</v>
      </c>
      <c r="C24" s="301" t="s">
        <v>2391</v>
      </c>
      <c r="D24" s="301">
        <v>563218168</v>
      </c>
      <c r="E24" s="301" t="s">
        <v>83</v>
      </c>
      <c r="F24" s="301">
        <v>563033702</v>
      </c>
      <c r="G24" s="301" t="s">
        <v>248</v>
      </c>
      <c r="H24" s="301" t="s">
        <v>2364</v>
      </c>
      <c r="I24" s="301" t="s">
        <v>2392</v>
      </c>
    </row>
    <row r="25" spans="1:9">
      <c r="A25" s="301" t="s">
        <v>2393</v>
      </c>
      <c r="B25" s="301" t="s">
        <v>2394</v>
      </c>
      <c r="C25" s="301" t="s">
        <v>83</v>
      </c>
      <c r="D25" s="301">
        <v>565761102</v>
      </c>
      <c r="E25" s="301">
        <v>680034827</v>
      </c>
      <c r="F25" s="301">
        <v>565602047</v>
      </c>
      <c r="G25" s="301" t="s">
        <v>2395</v>
      </c>
      <c r="H25" s="301" t="s">
        <v>83</v>
      </c>
      <c r="I25" s="301" t="s">
        <v>2396</v>
      </c>
    </row>
    <row r="26" spans="1:9">
      <c r="A26" s="301" t="s">
        <v>2397</v>
      </c>
      <c r="B26" s="301" t="s">
        <v>2398</v>
      </c>
      <c r="C26" s="301" t="s">
        <v>83</v>
      </c>
      <c r="D26" s="301" t="s">
        <v>83</v>
      </c>
      <c r="E26" s="301" t="s">
        <v>2399</v>
      </c>
      <c r="F26" s="301" t="s">
        <v>83</v>
      </c>
      <c r="G26" s="301" t="s">
        <v>83</v>
      </c>
      <c r="H26" s="301" t="s">
        <v>83</v>
      </c>
      <c r="I26" s="301" t="s">
        <v>2400</v>
      </c>
    </row>
    <row r="27" spans="1:9">
      <c r="A27" s="301" t="s">
        <v>2401</v>
      </c>
      <c r="B27" s="301" t="s">
        <v>2402</v>
      </c>
      <c r="C27" s="301" t="s">
        <v>83</v>
      </c>
      <c r="D27" s="301">
        <v>466496266</v>
      </c>
      <c r="E27" s="301">
        <v>677779013</v>
      </c>
      <c r="F27" s="301">
        <v>466492608</v>
      </c>
      <c r="G27" s="301" t="s">
        <v>2403</v>
      </c>
      <c r="H27" s="301" t="s">
        <v>83</v>
      </c>
      <c r="I27" s="301" t="s">
        <v>2404</v>
      </c>
    </row>
    <row r="28" spans="1:9">
      <c r="A28" s="301" t="s">
        <v>2405</v>
      </c>
      <c r="B28" s="301" t="s">
        <v>2406</v>
      </c>
      <c r="C28" s="301" t="s">
        <v>83</v>
      </c>
      <c r="D28" s="301" t="s">
        <v>2407</v>
      </c>
      <c r="E28" s="301" t="s">
        <v>83</v>
      </c>
      <c r="F28" s="301" t="s">
        <v>83</v>
      </c>
      <c r="G28" s="301" t="s">
        <v>2313</v>
      </c>
      <c r="H28" s="301" t="s">
        <v>83</v>
      </c>
      <c r="I28" s="301" t="s">
        <v>2408</v>
      </c>
    </row>
    <row r="29" spans="1:9">
      <c r="A29" s="301" t="s">
        <v>2409</v>
      </c>
      <c r="B29" s="301" t="s">
        <v>767</v>
      </c>
      <c r="C29" s="301" t="s">
        <v>2410</v>
      </c>
      <c r="D29" s="301">
        <v>563218018</v>
      </c>
      <c r="E29" s="301">
        <v>661183591</v>
      </c>
      <c r="F29" s="301">
        <v>563033702</v>
      </c>
      <c r="G29" s="301" t="s">
        <v>248</v>
      </c>
      <c r="H29" s="301" t="s">
        <v>2309</v>
      </c>
      <c r="I29" s="301" t="s">
        <v>2310</v>
      </c>
    </row>
    <row r="30" spans="1:9">
      <c r="A30" s="301" t="s">
        <v>2411</v>
      </c>
      <c r="B30" s="301" t="s">
        <v>2412</v>
      </c>
      <c r="C30" s="301" t="s">
        <v>83</v>
      </c>
      <c r="D30" s="301">
        <v>563812854</v>
      </c>
      <c r="E30" s="301">
        <v>686596348</v>
      </c>
      <c r="F30" s="301">
        <v>563812860</v>
      </c>
      <c r="G30" s="301" t="s">
        <v>2413</v>
      </c>
      <c r="H30" s="301" t="s">
        <v>83</v>
      </c>
      <c r="I30" s="301" t="s">
        <v>2414</v>
      </c>
    </row>
    <row r="31" spans="1:9" ht="14.4">
      <c r="A31" s="301" t="s">
        <v>3333</v>
      </c>
      <c r="B31" s="301" t="s">
        <v>2569</v>
      </c>
      <c r="C31" s="360" t="s">
        <v>3334</v>
      </c>
      <c r="D31" s="301">
        <v>563218080</v>
      </c>
      <c r="E31" s="301">
        <v>650192527</v>
      </c>
      <c r="F31" s="301"/>
      <c r="G31" s="301" t="s">
        <v>248</v>
      </c>
      <c r="H31" s="301" t="s">
        <v>3326</v>
      </c>
      <c r="I31" s="301" t="s">
        <v>3332</v>
      </c>
    </row>
    <row r="32" spans="1:9">
      <c r="A32" s="301" t="s">
        <v>2415</v>
      </c>
      <c r="B32" s="301" t="s">
        <v>2416</v>
      </c>
      <c r="C32" s="301" t="s">
        <v>83</v>
      </c>
      <c r="D32" s="301" t="s">
        <v>2417</v>
      </c>
      <c r="E32" s="301" t="s">
        <v>83</v>
      </c>
      <c r="F32" s="301" t="s">
        <v>83</v>
      </c>
      <c r="G32" s="301" t="s">
        <v>2313</v>
      </c>
      <c r="H32" s="301" t="s">
        <v>2351</v>
      </c>
      <c r="I32" s="301" t="s">
        <v>2418</v>
      </c>
    </row>
    <row r="33" spans="1:9">
      <c r="A33" s="301" t="s">
        <v>2419</v>
      </c>
      <c r="B33" s="301" t="s">
        <v>2420</v>
      </c>
      <c r="C33" s="301" t="s">
        <v>83</v>
      </c>
      <c r="D33" s="301" t="s">
        <v>2421</v>
      </c>
      <c r="E33" s="301" t="s">
        <v>83</v>
      </c>
      <c r="F33" s="301" t="s">
        <v>83</v>
      </c>
      <c r="G33" s="301" t="s">
        <v>2328</v>
      </c>
      <c r="H33" s="301" t="s">
        <v>2422</v>
      </c>
      <c r="I33" s="301" t="s">
        <v>2382</v>
      </c>
    </row>
    <row r="34" spans="1:9">
      <c r="A34" s="301" t="s">
        <v>2423</v>
      </c>
      <c r="B34" s="301" t="s">
        <v>2424</v>
      </c>
      <c r="C34" s="301" t="s">
        <v>83</v>
      </c>
      <c r="D34" s="301" t="s">
        <v>2425</v>
      </c>
      <c r="E34" s="301" t="s">
        <v>2426</v>
      </c>
      <c r="F34" s="301" t="s">
        <v>83</v>
      </c>
      <c r="G34" s="301" t="s">
        <v>248</v>
      </c>
      <c r="H34" s="301" t="s">
        <v>2427</v>
      </c>
      <c r="I34" s="301" t="s">
        <v>2428</v>
      </c>
    </row>
    <row r="35" spans="1:9">
      <c r="A35" s="301" t="s">
        <v>2429</v>
      </c>
      <c r="B35" s="301" t="s">
        <v>2430</v>
      </c>
      <c r="C35" s="301" t="s">
        <v>83</v>
      </c>
      <c r="D35" s="301">
        <v>567778832</v>
      </c>
      <c r="E35" s="301" t="s">
        <v>83</v>
      </c>
      <c r="F35" s="301" t="s">
        <v>83</v>
      </c>
      <c r="G35" s="301" t="s">
        <v>2313</v>
      </c>
      <c r="H35" s="301" t="s">
        <v>83</v>
      </c>
      <c r="I35" s="301" t="s">
        <v>2431</v>
      </c>
    </row>
    <row r="36" spans="1:9">
      <c r="A36" s="301" t="s">
        <v>2432</v>
      </c>
      <c r="B36" s="301" t="s">
        <v>959</v>
      </c>
      <c r="C36" s="301" t="s">
        <v>2433</v>
      </c>
      <c r="D36" s="301">
        <v>563486194</v>
      </c>
      <c r="E36" s="301">
        <v>663284521</v>
      </c>
      <c r="F36" s="301">
        <v>563486010</v>
      </c>
      <c r="G36" s="301" t="s">
        <v>2434</v>
      </c>
      <c r="H36" s="301" t="s">
        <v>2435</v>
      </c>
      <c r="I36" s="301" t="s">
        <v>2310</v>
      </c>
    </row>
    <row r="37" spans="1:9">
      <c r="A37" s="301" t="s">
        <v>2436</v>
      </c>
      <c r="B37" s="301" t="s">
        <v>2437</v>
      </c>
      <c r="C37" s="301" t="s">
        <v>83</v>
      </c>
      <c r="D37" s="301">
        <v>563812851</v>
      </c>
      <c r="E37" s="301">
        <v>673672949</v>
      </c>
      <c r="F37" s="301">
        <v>563812860</v>
      </c>
      <c r="G37" s="301" t="s">
        <v>2413</v>
      </c>
      <c r="H37" s="301" t="s">
        <v>83</v>
      </c>
      <c r="I37" s="301" t="s">
        <v>2438</v>
      </c>
    </row>
    <row r="38" spans="1:9">
      <c r="A38" s="301" t="s">
        <v>2439</v>
      </c>
      <c r="B38" s="301" t="s">
        <v>2440</v>
      </c>
      <c r="C38" s="301" t="s">
        <v>83</v>
      </c>
      <c r="D38" s="301">
        <v>561379877</v>
      </c>
      <c r="E38" s="301">
        <v>687255734</v>
      </c>
      <c r="F38" s="301">
        <v>561379894</v>
      </c>
      <c r="G38" s="301" t="s">
        <v>2328</v>
      </c>
      <c r="H38" s="301" t="s">
        <v>2441</v>
      </c>
      <c r="I38" s="301" t="s">
        <v>2442</v>
      </c>
    </row>
    <row r="39" spans="1:9">
      <c r="A39" s="301" t="s">
        <v>2443</v>
      </c>
      <c r="B39" s="301" t="s">
        <v>2444</v>
      </c>
      <c r="C39" s="301" t="s">
        <v>83</v>
      </c>
      <c r="D39" s="301">
        <v>565676617</v>
      </c>
      <c r="E39" s="301">
        <v>685127496</v>
      </c>
      <c r="F39" s="301">
        <v>565676623</v>
      </c>
      <c r="G39" s="301" t="s">
        <v>2339</v>
      </c>
      <c r="H39" s="301" t="s">
        <v>2445</v>
      </c>
      <c r="I39" s="301" t="s">
        <v>2382</v>
      </c>
    </row>
    <row r="40" spans="1:9">
      <c r="A40" s="301" t="s">
        <v>2446</v>
      </c>
      <c r="B40" s="301" t="s">
        <v>792</v>
      </c>
      <c r="C40" s="301" t="s">
        <v>83</v>
      </c>
      <c r="D40" s="301">
        <v>466657491</v>
      </c>
      <c r="E40" s="301">
        <v>660624903</v>
      </c>
      <c r="F40" s="301">
        <v>466450392</v>
      </c>
      <c r="G40" s="301" t="s">
        <v>2447</v>
      </c>
      <c r="H40" s="301" t="s">
        <v>83</v>
      </c>
      <c r="I40" s="301" t="s">
        <v>2404</v>
      </c>
    </row>
    <row r="41" spans="1:9">
      <c r="A41" s="301" t="s">
        <v>2448</v>
      </c>
      <c r="B41" s="301" t="s">
        <v>2449</v>
      </c>
      <c r="C41" s="301" t="s">
        <v>2450</v>
      </c>
      <c r="D41" s="301">
        <v>565676561</v>
      </c>
      <c r="E41" s="301" t="s">
        <v>2451</v>
      </c>
      <c r="F41" s="301">
        <v>565676550</v>
      </c>
      <c r="G41" s="301" t="s">
        <v>2339</v>
      </c>
      <c r="H41" s="301" t="s">
        <v>2373</v>
      </c>
      <c r="I41" s="301" t="s">
        <v>2310</v>
      </c>
    </row>
    <row r="42" spans="1:9">
      <c r="A42" s="301" t="s">
        <v>15</v>
      </c>
      <c r="B42" s="301" t="s">
        <v>2452</v>
      </c>
      <c r="C42" s="301" t="s">
        <v>3241</v>
      </c>
      <c r="D42" s="301" t="s">
        <v>3239</v>
      </c>
      <c r="E42" s="301" t="s">
        <v>3240</v>
      </c>
      <c r="F42" s="301" t="s">
        <v>3239</v>
      </c>
      <c r="G42" s="301" t="s">
        <v>248</v>
      </c>
      <c r="H42" s="301" t="s">
        <v>2309</v>
      </c>
      <c r="I42" s="301" t="s">
        <v>2310</v>
      </c>
    </row>
    <row r="43" spans="1:9">
      <c r="A43" s="301" t="s">
        <v>2453</v>
      </c>
      <c r="B43" s="301" t="s">
        <v>2454</v>
      </c>
      <c r="C43" s="301" t="s">
        <v>83</v>
      </c>
      <c r="D43" s="301">
        <v>565206500</v>
      </c>
      <c r="E43" s="301">
        <v>664339386</v>
      </c>
      <c r="F43" s="301" t="s">
        <v>83</v>
      </c>
      <c r="G43" s="301" t="s">
        <v>257</v>
      </c>
      <c r="H43" s="301" t="s">
        <v>83</v>
      </c>
      <c r="I43" s="301" t="s">
        <v>2455</v>
      </c>
    </row>
    <row r="44" spans="1:9">
      <c r="A44" s="301" t="s">
        <v>2456</v>
      </c>
      <c r="B44" s="301" t="s">
        <v>2457</v>
      </c>
      <c r="C44" s="301" t="s">
        <v>83</v>
      </c>
      <c r="D44" s="301">
        <v>565676480</v>
      </c>
      <c r="E44" s="301">
        <v>682689470</v>
      </c>
      <c r="F44" s="301">
        <v>565676465</v>
      </c>
      <c r="G44" s="301" t="s">
        <v>2339</v>
      </c>
      <c r="H44" s="301" t="s">
        <v>83</v>
      </c>
      <c r="I44" s="301" t="s">
        <v>2404</v>
      </c>
    </row>
    <row r="45" spans="1:9">
      <c r="A45" s="301" t="s">
        <v>2458</v>
      </c>
      <c r="B45" s="301" t="s">
        <v>884</v>
      </c>
      <c r="C45" s="301" t="s">
        <v>83</v>
      </c>
      <c r="D45" s="301">
        <v>565981407</v>
      </c>
      <c r="E45" s="301">
        <v>682689376</v>
      </c>
      <c r="F45" s="301">
        <v>565493981</v>
      </c>
      <c r="G45" s="301" t="s">
        <v>2459</v>
      </c>
      <c r="H45" s="301" t="s">
        <v>83</v>
      </c>
      <c r="I45" s="301" t="s">
        <v>2404</v>
      </c>
    </row>
    <row r="46" spans="1:9">
      <c r="A46" s="301" t="s">
        <v>2460</v>
      </c>
      <c r="B46" s="301" t="s">
        <v>2461</v>
      </c>
      <c r="C46" s="301" t="s">
        <v>83</v>
      </c>
      <c r="D46" s="301" t="s">
        <v>2462</v>
      </c>
      <c r="E46" s="301" t="s">
        <v>83</v>
      </c>
      <c r="F46" s="301" t="s">
        <v>83</v>
      </c>
      <c r="G46" s="301" t="s">
        <v>2339</v>
      </c>
      <c r="H46" s="301" t="s">
        <v>2340</v>
      </c>
      <c r="I46" s="301" t="s">
        <v>2341</v>
      </c>
    </row>
    <row r="47" spans="1:9">
      <c r="A47" s="301" t="s">
        <v>2463</v>
      </c>
      <c r="B47" s="301" t="s">
        <v>2464</v>
      </c>
      <c r="C47" s="301" t="s">
        <v>83</v>
      </c>
      <c r="D47" s="301">
        <v>565676474</v>
      </c>
      <c r="E47" s="301">
        <v>682689464</v>
      </c>
      <c r="F47" s="301">
        <v>565676465</v>
      </c>
      <c r="G47" s="301" t="s">
        <v>2339</v>
      </c>
      <c r="H47" s="301" t="s">
        <v>83</v>
      </c>
      <c r="I47" s="301" t="s">
        <v>2465</v>
      </c>
    </row>
    <row r="48" spans="1:9">
      <c r="A48" s="301" t="s">
        <v>2466</v>
      </c>
      <c r="B48" s="301" t="s">
        <v>752</v>
      </c>
      <c r="C48" s="301" t="s">
        <v>83</v>
      </c>
      <c r="D48" s="301" t="s">
        <v>2467</v>
      </c>
      <c r="E48" s="301" t="s">
        <v>2468</v>
      </c>
      <c r="F48" s="301" t="s">
        <v>83</v>
      </c>
      <c r="G48" s="301" t="s">
        <v>2339</v>
      </c>
      <c r="H48" s="301" t="s">
        <v>2340</v>
      </c>
      <c r="I48" s="301" t="s">
        <v>2382</v>
      </c>
    </row>
    <row r="49" spans="1:9">
      <c r="A49" s="301" t="s">
        <v>2469</v>
      </c>
      <c r="B49" s="301" t="s">
        <v>2470</v>
      </c>
      <c r="C49" s="301" t="s">
        <v>83</v>
      </c>
      <c r="D49" s="301">
        <v>567205981</v>
      </c>
      <c r="E49" s="301" t="s">
        <v>83</v>
      </c>
      <c r="F49" s="301" t="s">
        <v>83</v>
      </c>
      <c r="G49" s="301" t="s">
        <v>2313</v>
      </c>
      <c r="H49" s="301" t="s">
        <v>83</v>
      </c>
      <c r="I49" s="301" t="s">
        <v>2431</v>
      </c>
    </row>
    <row r="50" spans="1:9">
      <c r="A50" s="301" t="s">
        <v>2471</v>
      </c>
      <c r="B50" s="301" t="s">
        <v>2367</v>
      </c>
      <c r="C50" s="301" t="s">
        <v>83</v>
      </c>
      <c r="D50" s="301">
        <v>563812867</v>
      </c>
      <c r="E50" s="301">
        <v>672891356</v>
      </c>
      <c r="F50" s="301">
        <v>563812860</v>
      </c>
      <c r="G50" s="301" t="s">
        <v>2413</v>
      </c>
      <c r="H50" s="301" t="s">
        <v>83</v>
      </c>
      <c r="I50" s="301" t="s">
        <v>2472</v>
      </c>
    </row>
    <row r="51" spans="1:9">
      <c r="A51" s="301" t="s">
        <v>2473</v>
      </c>
      <c r="B51" s="301" t="s">
        <v>792</v>
      </c>
      <c r="C51" s="301" t="s">
        <v>2474</v>
      </c>
      <c r="D51" s="301">
        <v>563486193</v>
      </c>
      <c r="E51" s="301">
        <v>667583706</v>
      </c>
      <c r="F51" s="301">
        <v>563486010</v>
      </c>
      <c r="G51" s="301" t="s">
        <v>2434</v>
      </c>
      <c r="H51" s="301" t="s">
        <v>2435</v>
      </c>
      <c r="I51" s="301" t="s">
        <v>2310</v>
      </c>
    </row>
    <row r="52" spans="1:9">
      <c r="A52" s="301" t="s">
        <v>2475</v>
      </c>
      <c r="B52" s="301" t="s">
        <v>826</v>
      </c>
      <c r="C52" s="301" t="s">
        <v>83</v>
      </c>
      <c r="D52" s="301" t="s">
        <v>2476</v>
      </c>
      <c r="E52" s="301" t="s">
        <v>2477</v>
      </c>
      <c r="F52" s="301" t="s">
        <v>2478</v>
      </c>
      <c r="G52" s="301" t="s">
        <v>257</v>
      </c>
      <c r="H52" s="301" t="s">
        <v>2479</v>
      </c>
      <c r="I52" s="301" t="s">
        <v>2480</v>
      </c>
    </row>
    <row r="53" spans="1:9">
      <c r="A53" s="301" t="s">
        <v>2481</v>
      </c>
      <c r="B53" s="301" t="s">
        <v>767</v>
      </c>
      <c r="C53" s="301" t="s">
        <v>2482</v>
      </c>
      <c r="D53" s="301">
        <v>466496244</v>
      </c>
      <c r="E53" s="301">
        <v>674986287</v>
      </c>
      <c r="F53" s="301">
        <v>466496241</v>
      </c>
      <c r="G53" s="301" t="s">
        <v>2403</v>
      </c>
      <c r="H53" s="301" t="s">
        <v>2373</v>
      </c>
      <c r="I53" s="301" t="s">
        <v>2310</v>
      </c>
    </row>
    <row r="54" spans="1:9">
      <c r="A54" s="301" t="s">
        <v>2483</v>
      </c>
      <c r="B54" s="301" t="s">
        <v>2484</v>
      </c>
      <c r="C54" s="301" t="s">
        <v>83</v>
      </c>
      <c r="D54" s="301">
        <v>565206604</v>
      </c>
      <c r="E54" s="301" t="s">
        <v>83</v>
      </c>
      <c r="F54" s="301">
        <v>565206609</v>
      </c>
      <c r="G54" s="301" t="s">
        <v>257</v>
      </c>
      <c r="H54" s="301" t="s">
        <v>2343</v>
      </c>
      <c r="I54" s="301" t="s">
        <v>2344</v>
      </c>
    </row>
    <row r="55" spans="1:9">
      <c r="A55" s="301" t="s">
        <v>2485</v>
      </c>
      <c r="B55" s="301" t="s">
        <v>2323</v>
      </c>
      <c r="C55" s="301" t="s">
        <v>83</v>
      </c>
      <c r="D55" s="301">
        <v>565206722</v>
      </c>
      <c r="E55" s="301">
        <v>699925347</v>
      </c>
      <c r="F55" s="301">
        <v>565206729</v>
      </c>
      <c r="G55" s="301" t="s">
        <v>257</v>
      </c>
      <c r="H55" s="301" t="s">
        <v>83</v>
      </c>
      <c r="I55" s="301" t="s">
        <v>2486</v>
      </c>
    </row>
    <row r="56" spans="1:9">
      <c r="A56" s="301" t="s">
        <v>2487</v>
      </c>
      <c r="B56" s="301" t="s">
        <v>2488</v>
      </c>
      <c r="C56" s="301" t="s">
        <v>83</v>
      </c>
      <c r="D56" s="301">
        <v>561379826</v>
      </c>
      <c r="E56" s="301" t="s">
        <v>83</v>
      </c>
      <c r="F56" s="301">
        <v>561379894</v>
      </c>
      <c r="G56" s="301" t="s">
        <v>2328</v>
      </c>
      <c r="H56" s="301" t="s">
        <v>2441</v>
      </c>
      <c r="I56" s="301" t="s">
        <v>2382</v>
      </c>
    </row>
    <row r="57" spans="1:9">
      <c r="A57" s="301" t="s">
        <v>2489</v>
      </c>
      <c r="B57" s="301" t="s">
        <v>2490</v>
      </c>
      <c r="C57" s="301" t="s">
        <v>83</v>
      </c>
      <c r="D57" s="301">
        <v>567778806</v>
      </c>
      <c r="E57" s="301" t="s">
        <v>83</v>
      </c>
      <c r="F57" s="301" t="s">
        <v>83</v>
      </c>
      <c r="G57" s="301" t="s">
        <v>2313</v>
      </c>
      <c r="H57" s="301" t="s">
        <v>83</v>
      </c>
      <c r="I57" s="301" t="s">
        <v>2314</v>
      </c>
    </row>
    <row r="58" spans="1:9">
      <c r="A58" s="301" t="s">
        <v>2491</v>
      </c>
      <c r="B58" s="301" t="s">
        <v>2492</v>
      </c>
      <c r="C58" s="301" t="s">
        <v>83</v>
      </c>
      <c r="D58" s="301" t="s">
        <v>2493</v>
      </c>
      <c r="E58" s="301" t="s">
        <v>83</v>
      </c>
      <c r="F58" s="301" t="s">
        <v>83</v>
      </c>
      <c r="G58" s="301" t="s">
        <v>2313</v>
      </c>
      <c r="H58" s="301" t="s">
        <v>2351</v>
      </c>
      <c r="I58" s="301" t="s">
        <v>2494</v>
      </c>
    </row>
    <row r="59" spans="1:9">
      <c r="A59" s="301" t="s">
        <v>2495</v>
      </c>
      <c r="B59" s="301" t="s">
        <v>2496</v>
      </c>
      <c r="C59" s="301" t="s">
        <v>2497</v>
      </c>
      <c r="D59" s="301">
        <v>565596342</v>
      </c>
      <c r="E59" s="301">
        <v>682689401</v>
      </c>
      <c r="F59" s="301">
        <v>565596360</v>
      </c>
      <c r="G59" s="301" t="s">
        <v>2324</v>
      </c>
      <c r="H59" s="301" t="s">
        <v>2373</v>
      </c>
      <c r="I59" s="301" t="s">
        <v>2348</v>
      </c>
    </row>
    <row r="60" spans="1:9">
      <c r="A60" s="301" t="s">
        <v>2498</v>
      </c>
      <c r="B60" s="301" t="s">
        <v>2499</v>
      </c>
      <c r="C60" s="301" t="s">
        <v>83</v>
      </c>
      <c r="D60" s="301">
        <v>563218052</v>
      </c>
      <c r="E60" s="301">
        <v>667389203</v>
      </c>
      <c r="F60" s="301">
        <v>563218043</v>
      </c>
      <c r="G60" s="301" t="s">
        <v>248</v>
      </c>
      <c r="H60" s="301" t="s">
        <v>83</v>
      </c>
      <c r="I60" s="301" t="s">
        <v>2486</v>
      </c>
    </row>
    <row r="61" spans="1:9">
      <c r="A61" s="301" t="s">
        <v>2500</v>
      </c>
      <c r="B61" s="301" t="s">
        <v>2501</v>
      </c>
      <c r="C61" s="301" t="s">
        <v>83</v>
      </c>
      <c r="D61" s="301" t="s">
        <v>2502</v>
      </c>
      <c r="E61" s="301" t="s">
        <v>83</v>
      </c>
      <c r="F61" s="301" t="s">
        <v>83</v>
      </c>
      <c r="G61" s="301" t="s">
        <v>2313</v>
      </c>
      <c r="H61" s="301" t="s">
        <v>2320</v>
      </c>
      <c r="I61" s="301" t="s">
        <v>2321</v>
      </c>
    </row>
    <row r="62" spans="1:9">
      <c r="A62" s="301" t="s">
        <v>2503</v>
      </c>
      <c r="B62" s="301" t="s">
        <v>2504</v>
      </c>
      <c r="C62" s="301" t="s">
        <v>83</v>
      </c>
      <c r="D62" s="301" t="s">
        <v>2505</v>
      </c>
      <c r="E62" s="301" t="s">
        <v>83</v>
      </c>
      <c r="F62" s="301" t="s">
        <v>83</v>
      </c>
      <c r="G62" s="301" t="s">
        <v>248</v>
      </c>
      <c r="H62" s="301" t="s">
        <v>2427</v>
      </c>
      <c r="I62" s="301" t="s">
        <v>2341</v>
      </c>
    </row>
    <row r="63" spans="1:9">
      <c r="A63" s="301" t="s">
        <v>2506</v>
      </c>
      <c r="B63" s="301" t="s">
        <v>2507</v>
      </c>
      <c r="C63" s="301" t="s">
        <v>2508</v>
      </c>
      <c r="D63" s="301">
        <v>565676556</v>
      </c>
      <c r="E63" s="301">
        <v>680035559</v>
      </c>
      <c r="F63" s="301">
        <v>565676550</v>
      </c>
      <c r="G63" s="301" t="s">
        <v>2339</v>
      </c>
      <c r="H63" s="301" t="s">
        <v>2373</v>
      </c>
      <c r="I63" s="301" t="s">
        <v>2509</v>
      </c>
    </row>
    <row r="64" spans="1:9">
      <c r="A64" s="301" t="s">
        <v>2510</v>
      </c>
      <c r="B64" s="301" t="s">
        <v>791</v>
      </c>
      <c r="C64" s="301" t="s">
        <v>83</v>
      </c>
      <c r="D64" s="301">
        <v>563261501</v>
      </c>
      <c r="E64" s="301">
        <v>626922180</v>
      </c>
      <c r="F64" s="301">
        <v>563261509</v>
      </c>
      <c r="G64" s="301" t="s">
        <v>2511</v>
      </c>
      <c r="H64" s="301" t="s">
        <v>83</v>
      </c>
      <c r="I64" s="301" t="s">
        <v>2512</v>
      </c>
    </row>
    <row r="65" spans="1:9">
      <c r="A65" s="301" t="s">
        <v>2513</v>
      </c>
      <c r="B65" s="301" t="s">
        <v>2440</v>
      </c>
      <c r="C65" s="301" t="s">
        <v>83</v>
      </c>
      <c r="D65" s="301" t="s">
        <v>2514</v>
      </c>
      <c r="E65" s="301" t="s">
        <v>2515</v>
      </c>
      <c r="F65" s="301" t="s">
        <v>2516</v>
      </c>
      <c r="G65" s="301" t="s">
        <v>2339</v>
      </c>
      <c r="H65" s="301" t="s">
        <v>2340</v>
      </c>
      <c r="I65" s="301" t="s">
        <v>2517</v>
      </c>
    </row>
    <row r="66" spans="1:9">
      <c r="A66" s="301" t="s">
        <v>2518</v>
      </c>
      <c r="B66" s="301" t="s">
        <v>2519</v>
      </c>
      <c r="C66" s="301" t="s">
        <v>83</v>
      </c>
      <c r="D66" s="301">
        <v>561373286</v>
      </c>
      <c r="E66" s="301" t="s">
        <v>83</v>
      </c>
      <c r="F66" s="301">
        <v>561379954</v>
      </c>
      <c r="G66" s="301" t="s">
        <v>2328</v>
      </c>
      <c r="H66" s="301" t="s">
        <v>2329</v>
      </c>
      <c r="I66" s="301" t="s">
        <v>2376</v>
      </c>
    </row>
    <row r="67" spans="1:9">
      <c r="A67" s="301" t="s">
        <v>2520</v>
      </c>
      <c r="B67" s="301" t="s">
        <v>2440</v>
      </c>
      <c r="C67" s="301" t="s">
        <v>83</v>
      </c>
      <c r="D67" s="301" t="s">
        <v>2521</v>
      </c>
      <c r="E67" s="301" t="s">
        <v>2522</v>
      </c>
      <c r="F67" s="301" t="s">
        <v>83</v>
      </c>
      <c r="G67" s="301" t="s">
        <v>2523</v>
      </c>
      <c r="H67" s="301" t="s">
        <v>83</v>
      </c>
      <c r="I67" s="301" t="s">
        <v>2359</v>
      </c>
    </row>
    <row r="68" spans="1:9">
      <c r="A68" s="301" t="s">
        <v>2524</v>
      </c>
      <c r="B68" s="301" t="s">
        <v>959</v>
      </c>
      <c r="C68" s="301" t="s">
        <v>83</v>
      </c>
      <c r="D68" s="301" t="s">
        <v>2525</v>
      </c>
      <c r="E68" s="301" t="s">
        <v>2526</v>
      </c>
      <c r="F68" s="301" t="s">
        <v>83</v>
      </c>
      <c r="G68" s="301" t="s">
        <v>2523</v>
      </c>
      <c r="H68" s="301" t="s">
        <v>83</v>
      </c>
      <c r="I68" s="301" t="s">
        <v>2359</v>
      </c>
    </row>
    <row r="69" spans="1:9">
      <c r="A69" s="301" t="s">
        <v>2527</v>
      </c>
      <c r="B69" s="301" t="s">
        <v>792</v>
      </c>
      <c r="C69" s="301" t="s">
        <v>2528</v>
      </c>
      <c r="D69" s="301">
        <v>565676679</v>
      </c>
      <c r="E69" s="301">
        <v>631873995</v>
      </c>
      <c r="F69" s="301">
        <v>565676550</v>
      </c>
      <c r="G69" s="301" t="s">
        <v>2339</v>
      </c>
      <c r="H69" s="301" t="s">
        <v>2373</v>
      </c>
      <c r="I69" s="301" t="s">
        <v>2310</v>
      </c>
    </row>
    <row r="70" spans="1:9">
      <c r="A70" s="301" t="s">
        <v>2529</v>
      </c>
      <c r="B70" s="301" t="s">
        <v>2530</v>
      </c>
      <c r="C70" s="301" t="s">
        <v>83</v>
      </c>
      <c r="D70" s="301">
        <v>567205985</v>
      </c>
      <c r="E70" s="301" t="s">
        <v>83</v>
      </c>
      <c r="F70" s="301" t="s">
        <v>83</v>
      </c>
      <c r="G70" s="301" t="s">
        <v>2313</v>
      </c>
      <c r="H70" s="301" t="s">
        <v>83</v>
      </c>
      <c r="I70" s="301" t="s">
        <v>2379</v>
      </c>
    </row>
    <row r="71" spans="1:9">
      <c r="A71" s="301" t="s">
        <v>2531</v>
      </c>
      <c r="B71" s="301" t="s">
        <v>2332</v>
      </c>
      <c r="C71" s="301" t="s">
        <v>2532</v>
      </c>
      <c r="D71" s="301">
        <v>563486185</v>
      </c>
      <c r="E71" s="301">
        <v>662793726</v>
      </c>
      <c r="F71" s="301">
        <v>563486010</v>
      </c>
      <c r="G71" s="301" t="s">
        <v>2434</v>
      </c>
      <c r="H71" s="301" t="s">
        <v>2435</v>
      </c>
      <c r="I71" s="301" t="s">
        <v>2533</v>
      </c>
    </row>
    <row r="72" spans="1:9">
      <c r="A72" s="301" t="s">
        <v>2534</v>
      </c>
      <c r="B72" s="301" t="s">
        <v>2367</v>
      </c>
      <c r="C72" s="301" t="s">
        <v>83</v>
      </c>
      <c r="D72" s="301">
        <v>565676627</v>
      </c>
      <c r="E72" s="301">
        <v>684460681</v>
      </c>
      <c r="F72" s="301">
        <v>565676623</v>
      </c>
      <c r="G72" s="301" t="s">
        <v>2339</v>
      </c>
      <c r="H72" s="301" t="s">
        <v>2445</v>
      </c>
      <c r="I72" s="301" t="s">
        <v>2442</v>
      </c>
    </row>
    <row r="73" spans="1:9">
      <c r="A73" s="301" t="s">
        <v>2535</v>
      </c>
      <c r="B73" s="301" t="s">
        <v>2536</v>
      </c>
      <c r="C73" s="301" t="s">
        <v>2537</v>
      </c>
      <c r="D73" s="301">
        <v>565505375</v>
      </c>
      <c r="E73" s="301" t="s">
        <v>2538</v>
      </c>
      <c r="F73" s="301">
        <v>565505359</v>
      </c>
      <c r="G73" s="301" t="s">
        <v>2539</v>
      </c>
      <c r="H73" s="301" t="s">
        <v>2309</v>
      </c>
      <c r="I73" s="301" t="s">
        <v>2310</v>
      </c>
    </row>
    <row r="74" spans="1:9">
      <c r="A74" s="301" t="s">
        <v>2540</v>
      </c>
      <c r="B74" s="301" t="s">
        <v>2541</v>
      </c>
      <c r="C74" s="301" t="s">
        <v>83</v>
      </c>
      <c r="D74" s="301" t="s">
        <v>2542</v>
      </c>
      <c r="E74" s="301" t="s">
        <v>83</v>
      </c>
      <c r="F74" s="301" t="s">
        <v>83</v>
      </c>
      <c r="G74" s="301" t="s">
        <v>248</v>
      </c>
      <c r="H74" s="301" t="s">
        <v>2427</v>
      </c>
      <c r="I74" s="301" t="s">
        <v>2480</v>
      </c>
    </row>
    <row r="75" spans="1:9">
      <c r="A75" s="301" t="s">
        <v>2543</v>
      </c>
      <c r="B75" s="301" t="s">
        <v>2544</v>
      </c>
      <c r="C75" s="301" t="s">
        <v>83</v>
      </c>
      <c r="D75" s="301" t="s">
        <v>2385</v>
      </c>
      <c r="E75" s="301" t="s">
        <v>83</v>
      </c>
      <c r="F75" s="301">
        <v>561379969</v>
      </c>
      <c r="G75" s="301" t="s">
        <v>2328</v>
      </c>
      <c r="H75" s="301" t="s">
        <v>2386</v>
      </c>
      <c r="I75" s="301" t="s">
        <v>2387</v>
      </c>
    </row>
    <row r="76" spans="1:9">
      <c r="A76" s="301" t="s">
        <v>2545</v>
      </c>
      <c r="B76" s="301" t="s">
        <v>2499</v>
      </c>
      <c r="C76" s="301" t="s">
        <v>83</v>
      </c>
      <c r="D76" s="301" t="s">
        <v>2546</v>
      </c>
      <c r="E76" s="301" t="s">
        <v>83</v>
      </c>
      <c r="F76" s="301" t="s">
        <v>83</v>
      </c>
      <c r="G76" s="301" t="s">
        <v>2313</v>
      </c>
      <c r="H76" s="301" t="s">
        <v>2351</v>
      </c>
      <c r="I76" s="301" t="s">
        <v>2321</v>
      </c>
    </row>
    <row r="77" spans="1:9">
      <c r="A77" s="301" t="s">
        <v>2547</v>
      </c>
      <c r="B77" s="301" t="s">
        <v>2548</v>
      </c>
      <c r="C77" s="301" t="s">
        <v>83</v>
      </c>
      <c r="D77" s="301" t="s">
        <v>2327</v>
      </c>
      <c r="E77" s="301" t="s">
        <v>83</v>
      </c>
      <c r="F77" s="301">
        <v>561379954</v>
      </c>
      <c r="G77" s="301" t="s">
        <v>2328</v>
      </c>
      <c r="H77" s="301" t="s">
        <v>2329</v>
      </c>
      <c r="I77" s="301" t="s">
        <v>2330</v>
      </c>
    </row>
    <row r="78" spans="1:9">
      <c r="A78" s="301" t="s">
        <v>2549</v>
      </c>
      <c r="B78" s="301" t="s">
        <v>2550</v>
      </c>
      <c r="C78" s="301" t="s">
        <v>83</v>
      </c>
      <c r="D78" s="301" t="s">
        <v>2327</v>
      </c>
      <c r="E78" s="301" t="s">
        <v>83</v>
      </c>
      <c r="F78" s="301">
        <v>561379954</v>
      </c>
      <c r="G78" s="301" t="s">
        <v>2328</v>
      </c>
      <c r="H78" s="301" t="s">
        <v>2329</v>
      </c>
      <c r="I78" s="301" t="s">
        <v>2330</v>
      </c>
    </row>
    <row r="79" spans="1:9">
      <c r="A79" s="301" t="s">
        <v>2551</v>
      </c>
      <c r="B79" s="301" t="s">
        <v>2552</v>
      </c>
      <c r="C79" s="301" t="s">
        <v>2553</v>
      </c>
      <c r="D79" s="301" t="s">
        <v>2554</v>
      </c>
      <c r="E79" s="301" t="s">
        <v>83</v>
      </c>
      <c r="F79" s="301" t="s">
        <v>83</v>
      </c>
      <c r="G79" s="301" t="s">
        <v>248</v>
      </c>
      <c r="H79" s="301" t="s">
        <v>2364</v>
      </c>
      <c r="I79" s="301" t="s">
        <v>2517</v>
      </c>
    </row>
    <row r="80" spans="1:9">
      <c r="A80" s="301" t="s">
        <v>2555</v>
      </c>
      <c r="B80" s="301" t="s">
        <v>2464</v>
      </c>
      <c r="C80" s="301" t="s">
        <v>2556</v>
      </c>
      <c r="D80" s="301" t="s">
        <v>2557</v>
      </c>
      <c r="E80" s="301" t="s">
        <v>83</v>
      </c>
      <c r="F80" s="301" t="s">
        <v>83</v>
      </c>
      <c r="G80" s="301" t="s">
        <v>257</v>
      </c>
      <c r="H80" s="301" t="s">
        <v>83</v>
      </c>
      <c r="I80" s="301" t="s">
        <v>2558</v>
      </c>
    </row>
    <row r="81" spans="1:9">
      <c r="A81" s="301" t="s">
        <v>2559</v>
      </c>
      <c r="B81" s="301" t="s">
        <v>2362</v>
      </c>
      <c r="C81" s="301" t="s">
        <v>83</v>
      </c>
      <c r="D81" s="301">
        <v>466496238</v>
      </c>
      <c r="E81" s="301">
        <v>682689480</v>
      </c>
      <c r="F81" s="301">
        <v>466496270</v>
      </c>
      <c r="G81" s="301" t="s">
        <v>2403</v>
      </c>
      <c r="H81" s="301" t="s">
        <v>83</v>
      </c>
      <c r="I81" s="301" t="s">
        <v>2560</v>
      </c>
    </row>
    <row r="82" spans="1:9">
      <c r="A82" s="301" t="s">
        <v>2561</v>
      </c>
      <c r="B82" s="301" t="s">
        <v>2562</v>
      </c>
      <c r="C82" s="301" t="s">
        <v>83</v>
      </c>
      <c r="D82" s="301" t="s">
        <v>2563</v>
      </c>
      <c r="E82" s="301" t="s">
        <v>83</v>
      </c>
      <c r="F82" s="301" t="s">
        <v>83</v>
      </c>
      <c r="G82" s="301" t="s">
        <v>2313</v>
      </c>
      <c r="H82" s="301" t="s">
        <v>83</v>
      </c>
      <c r="I82" s="301" t="s">
        <v>2408</v>
      </c>
    </row>
    <row r="83" spans="1:9">
      <c r="A83" s="301" t="s">
        <v>2564</v>
      </c>
      <c r="B83" s="301" t="s">
        <v>791</v>
      </c>
      <c r="C83" s="301" t="s">
        <v>83</v>
      </c>
      <c r="D83" s="301" t="s">
        <v>2565</v>
      </c>
      <c r="E83" s="301" t="s">
        <v>2566</v>
      </c>
      <c r="F83" s="301" t="s">
        <v>83</v>
      </c>
      <c r="G83" s="301" t="s">
        <v>2567</v>
      </c>
      <c r="H83" s="301" t="s">
        <v>83</v>
      </c>
      <c r="I83" s="301" t="s">
        <v>2360</v>
      </c>
    </row>
    <row r="84" spans="1:9" ht="13.5" customHeight="1">
      <c r="A84" s="301" t="s">
        <v>2568</v>
      </c>
      <c r="B84" s="301" t="s">
        <v>2569</v>
      </c>
      <c r="C84" s="301" t="s">
        <v>83</v>
      </c>
      <c r="D84" s="301" t="s">
        <v>2570</v>
      </c>
      <c r="E84" s="301" t="s">
        <v>2571</v>
      </c>
      <c r="F84" s="301" t="s">
        <v>2478</v>
      </c>
      <c r="G84" s="301" t="s">
        <v>257</v>
      </c>
      <c r="H84" s="301" t="s">
        <v>2479</v>
      </c>
      <c r="I84" s="301" t="s">
        <v>2572</v>
      </c>
    </row>
    <row r="85" spans="1:9" ht="13.5" customHeight="1">
      <c r="A85" s="301" t="s">
        <v>3315</v>
      </c>
      <c r="B85" s="301" t="s">
        <v>791</v>
      </c>
      <c r="C85" s="360" t="s">
        <v>3316</v>
      </c>
      <c r="D85" s="301">
        <v>563218095</v>
      </c>
      <c r="E85" s="301">
        <v>669129876</v>
      </c>
      <c r="F85" s="301"/>
      <c r="G85" s="301" t="s">
        <v>248</v>
      </c>
      <c r="H85" s="301"/>
      <c r="I85" s="301" t="s">
        <v>3317</v>
      </c>
    </row>
    <row r="86" spans="1:9">
      <c r="A86" s="301" t="s">
        <v>2573</v>
      </c>
      <c r="B86" s="301" t="s">
        <v>2484</v>
      </c>
      <c r="C86" s="301" t="s">
        <v>83</v>
      </c>
      <c r="D86" s="301" t="s">
        <v>2574</v>
      </c>
      <c r="E86" s="301" t="s">
        <v>83</v>
      </c>
      <c r="F86" s="301" t="s">
        <v>83</v>
      </c>
      <c r="G86" s="301" t="s">
        <v>2313</v>
      </c>
      <c r="H86" s="301" t="s">
        <v>83</v>
      </c>
      <c r="I86" s="301" t="s">
        <v>2575</v>
      </c>
    </row>
    <row r="87" spans="1:9">
      <c r="A87" s="301" t="s">
        <v>2576</v>
      </c>
      <c r="B87" s="301" t="s">
        <v>2577</v>
      </c>
      <c r="C87" s="301" t="s">
        <v>83</v>
      </c>
      <c r="D87" s="301">
        <v>563620117</v>
      </c>
      <c r="E87" s="301" t="s">
        <v>83</v>
      </c>
      <c r="F87" s="301" t="s">
        <v>83</v>
      </c>
      <c r="G87" s="301" t="s">
        <v>2578</v>
      </c>
      <c r="H87" s="301" t="s">
        <v>83</v>
      </c>
      <c r="I87" s="301" t="s">
        <v>2414</v>
      </c>
    </row>
    <row r="88" spans="1:9">
      <c r="A88" s="301" t="s">
        <v>2579</v>
      </c>
      <c r="B88" s="301" t="s">
        <v>2580</v>
      </c>
      <c r="C88" s="301" t="s">
        <v>83</v>
      </c>
      <c r="D88" s="301" t="s">
        <v>2581</v>
      </c>
      <c r="E88" s="301" t="s">
        <v>83</v>
      </c>
      <c r="F88" s="301" t="s">
        <v>83</v>
      </c>
      <c r="G88" s="301" t="s">
        <v>2313</v>
      </c>
      <c r="H88" s="301" t="s">
        <v>2320</v>
      </c>
      <c r="I88" s="301" t="s">
        <v>2418</v>
      </c>
    </row>
    <row r="89" spans="1:9">
      <c r="A89" s="301" t="s">
        <v>2582</v>
      </c>
      <c r="B89" s="301" t="s">
        <v>2583</v>
      </c>
      <c r="C89" s="301" t="s">
        <v>83</v>
      </c>
      <c r="D89" s="301" t="s">
        <v>2584</v>
      </c>
      <c r="E89" s="301" t="s">
        <v>83</v>
      </c>
      <c r="F89" s="301" t="s">
        <v>2478</v>
      </c>
      <c r="G89" s="301" t="s">
        <v>257</v>
      </c>
      <c r="H89" s="301" t="s">
        <v>2479</v>
      </c>
      <c r="I89" s="301" t="s">
        <v>2341</v>
      </c>
    </row>
    <row r="90" spans="1:9">
      <c r="A90" s="301" t="s">
        <v>2585</v>
      </c>
      <c r="B90" s="301" t="s">
        <v>2586</v>
      </c>
      <c r="C90" s="301" t="s">
        <v>2587</v>
      </c>
      <c r="D90" s="301">
        <v>563486192</v>
      </c>
      <c r="E90" s="301" t="s">
        <v>83</v>
      </c>
      <c r="F90" s="301">
        <v>563486010</v>
      </c>
      <c r="G90" s="301" t="s">
        <v>2434</v>
      </c>
      <c r="H90" s="301" t="s">
        <v>2435</v>
      </c>
      <c r="I90" s="301" t="s">
        <v>2310</v>
      </c>
    </row>
    <row r="91" spans="1:9">
      <c r="A91" s="301" t="s">
        <v>2588</v>
      </c>
      <c r="B91" s="301" t="s">
        <v>2589</v>
      </c>
      <c r="C91" s="301" t="s">
        <v>83</v>
      </c>
      <c r="D91" s="301" t="s">
        <v>2327</v>
      </c>
      <c r="E91" s="301" t="s">
        <v>83</v>
      </c>
      <c r="F91" s="301">
        <v>561379954</v>
      </c>
      <c r="G91" s="301" t="s">
        <v>2328</v>
      </c>
      <c r="H91" s="301" t="s">
        <v>2329</v>
      </c>
      <c r="I91" s="301" t="s">
        <v>2330</v>
      </c>
    </row>
    <row r="92" spans="1:9">
      <c r="A92" s="301" t="s">
        <v>2590</v>
      </c>
      <c r="B92" s="301" t="s">
        <v>2499</v>
      </c>
      <c r="C92" s="301" t="s">
        <v>83</v>
      </c>
      <c r="D92" s="301">
        <v>565206160</v>
      </c>
      <c r="E92" s="301">
        <v>675702405</v>
      </c>
      <c r="F92" s="301">
        <v>565206159</v>
      </c>
      <c r="G92" s="301" t="s">
        <v>2591</v>
      </c>
      <c r="H92" s="301" t="s">
        <v>83</v>
      </c>
      <c r="I92" s="301" t="s">
        <v>2396</v>
      </c>
    </row>
    <row r="93" spans="1:9" ht="14.4">
      <c r="A93" s="301" t="s">
        <v>2592</v>
      </c>
      <c r="B93" s="301" t="s">
        <v>2593</v>
      </c>
      <c r="C93" s="360" t="s">
        <v>3287</v>
      </c>
      <c r="D93" s="301" t="s">
        <v>3286</v>
      </c>
      <c r="E93" s="301" t="s">
        <v>83</v>
      </c>
      <c r="F93" s="301"/>
      <c r="G93" s="301" t="s">
        <v>248</v>
      </c>
      <c r="H93" s="362" t="s">
        <v>3326</v>
      </c>
      <c r="I93" s="301" t="s">
        <v>3332</v>
      </c>
    </row>
    <row r="94" spans="1:9">
      <c r="A94" s="301" t="s">
        <v>2594</v>
      </c>
      <c r="B94" s="301" t="s">
        <v>2367</v>
      </c>
      <c r="C94" s="301" t="s">
        <v>83</v>
      </c>
      <c r="D94" s="301">
        <v>567205982</v>
      </c>
      <c r="E94" s="301" t="s">
        <v>83</v>
      </c>
      <c r="F94" s="301" t="s">
        <v>83</v>
      </c>
      <c r="G94" s="301" t="s">
        <v>2313</v>
      </c>
      <c r="H94" s="301" t="s">
        <v>83</v>
      </c>
      <c r="I94" s="301" t="s">
        <v>2379</v>
      </c>
    </row>
    <row r="95" spans="1:9">
      <c r="A95" s="301" t="s">
        <v>2595</v>
      </c>
      <c r="B95" s="301" t="s">
        <v>752</v>
      </c>
      <c r="C95" s="301" t="s">
        <v>83</v>
      </c>
      <c r="D95" s="301">
        <v>563348307</v>
      </c>
      <c r="E95" s="301">
        <v>629373311</v>
      </c>
      <c r="F95" s="301">
        <v>563348266</v>
      </c>
      <c r="G95" s="301" t="s">
        <v>2596</v>
      </c>
      <c r="H95" s="301" t="s">
        <v>83</v>
      </c>
      <c r="I95" s="301" t="s">
        <v>2382</v>
      </c>
    </row>
    <row r="96" spans="1:9">
      <c r="A96" s="301" t="s">
        <v>2597</v>
      </c>
      <c r="B96" s="301" t="s">
        <v>917</v>
      </c>
      <c r="C96" s="301" t="s">
        <v>83</v>
      </c>
      <c r="D96" s="301">
        <v>565652306</v>
      </c>
      <c r="E96" s="301">
        <v>677779018</v>
      </c>
      <c r="F96" s="301">
        <v>565454903</v>
      </c>
      <c r="G96" s="301" t="s">
        <v>2598</v>
      </c>
      <c r="H96" s="301" t="s">
        <v>83</v>
      </c>
      <c r="I96" s="301" t="s">
        <v>2404</v>
      </c>
    </row>
    <row r="97" spans="1:9">
      <c r="A97" s="301" t="s">
        <v>2599</v>
      </c>
      <c r="B97" s="301" t="s">
        <v>2569</v>
      </c>
      <c r="C97" s="301" t="s">
        <v>2600</v>
      </c>
      <c r="D97" s="301">
        <v>563625309</v>
      </c>
      <c r="E97" s="301">
        <v>650691220</v>
      </c>
      <c r="F97" s="301">
        <v>563357369</v>
      </c>
      <c r="G97" s="301" t="s">
        <v>2578</v>
      </c>
      <c r="H97" s="301" t="s">
        <v>2435</v>
      </c>
      <c r="I97" s="301" t="s">
        <v>2310</v>
      </c>
    </row>
    <row r="98" spans="1:9">
      <c r="A98" s="301" t="s">
        <v>2601</v>
      </c>
      <c r="B98" s="301" t="s">
        <v>2362</v>
      </c>
      <c r="C98" s="301" t="s">
        <v>83</v>
      </c>
      <c r="D98" s="301">
        <v>563812869</v>
      </c>
      <c r="E98" s="301">
        <v>660567867</v>
      </c>
      <c r="F98" s="301">
        <v>563620110</v>
      </c>
      <c r="G98" s="301" t="s">
        <v>2413</v>
      </c>
      <c r="H98" s="301" t="s">
        <v>83</v>
      </c>
      <c r="I98" s="301" t="s">
        <v>2472</v>
      </c>
    </row>
    <row r="99" spans="1:9">
      <c r="A99" s="301" t="s">
        <v>2602</v>
      </c>
      <c r="B99" s="301" t="s">
        <v>2464</v>
      </c>
      <c r="C99" s="301" t="s">
        <v>83</v>
      </c>
      <c r="D99" s="301">
        <v>565206606</v>
      </c>
      <c r="E99" s="301">
        <v>665481795</v>
      </c>
      <c r="F99" s="301">
        <v>565206609</v>
      </c>
      <c r="G99" s="301" t="s">
        <v>257</v>
      </c>
      <c r="H99" s="301" t="s">
        <v>2343</v>
      </c>
      <c r="I99" s="301" t="s">
        <v>2603</v>
      </c>
    </row>
    <row r="100" spans="1:9">
      <c r="A100" s="301" t="s">
        <v>2604</v>
      </c>
      <c r="B100" s="301" t="s">
        <v>959</v>
      </c>
      <c r="C100" s="301" t="s">
        <v>2605</v>
      </c>
      <c r="D100" s="301">
        <v>565676562</v>
      </c>
      <c r="E100" s="301">
        <v>682816735</v>
      </c>
      <c r="F100" s="301">
        <v>565676550</v>
      </c>
      <c r="G100" s="301" t="s">
        <v>2339</v>
      </c>
      <c r="H100" s="301" t="s">
        <v>2373</v>
      </c>
      <c r="I100" s="301" t="s">
        <v>2310</v>
      </c>
    </row>
    <row r="101" spans="1:9">
      <c r="A101" s="301" t="s">
        <v>2606</v>
      </c>
      <c r="B101" s="301" t="s">
        <v>2389</v>
      </c>
      <c r="C101" s="301" t="s">
        <v>83</v>
      </c>
      <c r="D101" s="301">
        <v>563812856</v>
      </c>
      <c r="E101" s="301">
        <v>642426635</v>
      </c>
      <c r="F101" s="301">
        <v>563620110</v>
      </c>
      <c r="G101" s="301" t="s">
        <v>2413</v>
      </c>
      <c r="H101" s="301" t="s">
        <v>83</v>
      </c>
      <c r="I101" s="301" t="s">
        <v>2472</v>
      </c>
    </row>
    <row r="102" spans="1:9">
      <c r="A102" s="301" t="s">
        <v>2607</v>
      </c>
      <c r="B102" s="301" t="s">
        <v>2608</v>
      </c>
      <c r="C102" s="301" t="s">
        <v>83</v>
      </c>
      <c r="D102" s="301">
        <v>567205991</v>
      </c>
      <c r="E102" s="301" t="s">
        <v>83</v>
      </c>
      <c r="F102" s="301" t="s">
        <v>83</v>
      </c>
      <c r="G102" s="301" t="s">
        <v>2313</v>
      </c>
      <c r="H102" s="301" t="s">
        <v>83</v>
      </c>
      <c r="I102" s="301" t="s">
        <v>2379</v>
      </c>
    </row>
    <row r="103" spans="1:9" ht="15.75" customHeight="1">
      <c r="A103" s="301" t="s">
        <v>2609</v>
      </c>
      <c r="B103" s="301" t="s">
        <v>892</v>
      </c>
      <c r="C103" s="301" t="s">
        <v>83</v>
      </c>
      <c r="D103" s="301">
        <v>565761121</v>
      </c>
      <c r="E103" s="301" t="s">
        <v>83</v>
      </c>
      <c r="F103" s="301" t="s">
        <v>83</v>
      </c>
      <c r="G103" s="301" t="s">
        <v>2339</v>
      </c>
      <c r="H103" s="301" t="s">
        <v>83</v>
      </c>
      <c r="I103" s="301" t="s">
        <v>2610</v>
      </c>
    </row>
    <row r="104" spans="1:9">
      <c r="A104" s="301" t="s">
        <v>2611</v>
      </c>
      <c r="B104" s="301" t="s">
        <v>2612</v>
      </c>
      <c r="C104" s="301" t="s">
        <v>2613</v>
      </c>
      <c r="D104" s="301">
        <v>466496245</v>
      </c>
      <c r="E104" s="301">
        <v>633980076</v>
      </c>
      <c r="F104" s="301">
        <v>466496241</v>
      </c>
      <c r="G104" s="301" t="s">
        <v>2403</v>
      </c>
      <c r="H104" s="301" t="s">
        <v>2373</v>
      </c>
      <c r="I104" s="301" t="s">
        <v>2310</v>
      </c>
    </row>
    <row r="105" spans="1:9">
      <c r="A105" s="301" t="s">
        <v>2614</v>
      </c>
      <c r="B105" s="301" t="s">
        <v>2367</v>
      </c>
      <c r="C105" s="301" t="s">
        <v>83</v>
      </c>
      <c r="D105" s="301" t="s">
        <v>2615</v>
      </c>
      <c r="E105" s="301" t="s">
        <v>2616</v>
      </c>
      <c r="F105" s="301" t="s">
        <v>83</v>
      </c>
      <c r="G105" s="301" t="s">
        <v>2617</v>
      </c>
      <c r="H105" s="301" t="s">
        <v>83</v>
      </c>
      <c r="I105" s="301" t="s">
        <v>2360</v>
      </c>
    </row>
    <row r="106" spans="1:9">
      <c r="A106" s="301" t="s">
        <v>2618</v>
      </c>
      <c r="B106" s="301" t="s">
        <v>2619</v>
      </c>
      <c r="C106" s="301" t="s">
        <v>83</v>
      </c>
      <c r="D106" s="301">
        <v>567778848</v>
      </c>
      <c r="E106" s="301">
        <v>620081196</v>
      </c>
      <c r="F106" s="301">
        <v>562881505</v>
      </c>
      <c r="G106" s="301" t="s">
        <v>2313</v>
      </c>
      <c r="H106" s="301" t="s">
        <v>83</v>
      </c>
      <c r="I106" s="301" t="s">
        <v>2325</v>
      </c>
    </row>
    <row r="107" spans="1:9">
      <c r="A107" s="301" t="s">
        <v>2244</v>
      </c>
      <c r="B107" s="301" t="s">
        <v>2389</v>
      </c>
      <c r="C107" s="301" t="s">
        <v>2620</v>
      </c>
      <c r="D107" s="301">
        <v>563218015</v>
      </c>
      <c r="E107" s="301">
        <v>698065182</v>
      </c>
      <c r="F107" s="301">
        <v>563033702</v>
      </c>
      <c r="G107" s="301" t="s">
        <v>248</v>
      </c>
      <c r="H107" s="301" t="s">
        <v>2309</v>
      </c>
      <c r="I107" s="301" t="s">
        <v>2310</v>
      </c>
    </row>
    <row r="108" spans="1:9">
      <c r="A108" s="301" t="s">
        <v>2621</v>
      </c>
      <c r="B108" s="301" t="s">
        <v>917</v>
      </c>
      <c r="C108" s="301" t="s">
        <v>83</v>
      </c>
      <c r="D108" s="301">
        <v>563542142</v>
      </c>
      <c r="E108" s="301" t="s">
        <v>83</v>
      </c>
      <c r="F108" s="301">
        <v>563471881</v>
      </c>
      <c r="G108" s="301" t="s">
        <v>2434</v>
      </c>
      <c r="H108" s="301" t="s">
        <v>83</v>
      </c>
      <c r="I108" s="301" t="s">
        <v>2622</v>
      </c>
    </row>
    <row r="109" spans="1:9">
      <c r="A109" s="301" t="s">
        <v>2623</v>
      </c>
      <c r="B109" s="301" t="s">
        <v>2519</v>
      </c>
      <c r="C109" s="301" t="s">
        <v>83</v>
      </c>
      <c r="D109" s="301" t="s">
        <v>2421</v>
      </c>
      <c r="E109" s="301" t="s">
        <v>2624</v>
      </c>
      <c r="F109" s="301" t="s">
        <v>83</v>
      </c>
      <c r="G109" s="301" t="s">
        <v>2328</v>
      </c>
      <c r="H109" s="301" t="s">
        <v>2422</v>
      </c>
      <c r="I109" s="301" t="s">
        <v>2625</v>
      </c>
    </row>
    <row r="110" spans="1:9">
      <c r="A110" s="301" t="s">
        <v>2626</v>
      </c>
      <c r="B110" s="301" t="s">
        <v>2627</v>
      </c>
      <c r="C110" s="301" t="s">
        <v>83</v>
      </c>
      <c r="D110" s="301" t="s">
        <v>2327</v>
      </c>
      <c r="E110" s="301" t="s">
        <v>83</v>
      </c>
      <c r="F110" s="301">
        <v>565206309</v>
      </c>
      <c r="G110" s="301" t="s">
        <v>257</v>
      </c>
      <c r="H110" s="301" t="s">
        <v>2329</v>
      </c>
      <c r="I110" s="301" t="s">
        <v>2330</v>
      </c>
    </row>
    <row r="111" spans="1:9" ht="14.4">
      <c r="A111" s="301" t="s">
        <v>2628</v>
      </c>
      <c r="B111" s="301" t="s">
        <v>1009</v>
      </c>
      <c r="C111" s="301" t="s">
        <v>83</v>
      </c>
      <c r="D111" s="301">
        <v>563218047</v>
      </c>
      <c r="E111" s="301">
        <v>620387055</v>
      </c>
      <c r="F111" s="301">
        <v>563218043</v>
      </c>
      <c r="G111" s="301" t="s">
        <v>248</v>
      </c>
      <c r="H111" s="360" t="s">
        <v>3326</v>
      </c>
      <c r="I111" s="301" t="s">
        <v>2486</v>
      </c>
    </row>
    <row r="112" spans="1:9">
      <c r="A112" s="301" t="s">
        <v>2629</v>
      </c>
      <c r="B112" s="301" t="s">
        <v>2630</v>
      </c>
      <c r="C112" s="301" t="s">
        <v>2631</v>
      </c>
      <c r="D112" s="301">
        <v>565676554</v>
      </c>
      <c r="E112" s="301">
        <v>621577787</v>
      </c>
      <c r="F112" s="301">
        <v>565676550</v>
      </c>
      <c r="G112" s="301" t="s">
        <v>2339</v>
      </c>
      <c r="H112" s="301" t="s">
        <v>2373</v>
      </c>
      <c r="I112" s="301" t="s">
        <v>2310</v>
      </c>
    </row>
    <row r="113" spans="1:9">
      <c r="A113" s="301" t="s">
        <v>2632</v>
      </c>
      <c r="B113" s="301" t="s">
        <v>2492</v>
      </c>
      <c r="C113" s="301" t="s">
        <v>83</v>
      </c>
      <c r="D113" s="301" t="s">
        <v>2633</v>
      </c>
      <c r="E113" s="301" t="s">
        <v>2634</v>
      </c>
      <c r="F113" s="301" t="s">
        <v>83</v>
      </c>
      <c r="G113" s="301" t="s">
        <v>2635</v>
      </c>
      <c r="H113" s="301" t="s">
        <v>2427</v>
      </c>
      <c r="I113" s="301" t="s">
        <v>2636</v>
      </c>
    </row>
    <row r="114" spans="1:9">
      <c r="A114" s="301" t="s">
        <v>2637</v>
      </c>
      <c r="B114" s="301" t="s">
        <v>2638</v>
      </c>
      <c r="C114" s="301" t="s">
        <v>83</v>
      </c>
      <c r="D114" s="301" t="s">
        <v>2639</v>
      </c>
      <c r="E114" s="301" t="s">
        <v>83</v>
      </c>
      <c r="F114" s="301" t="s">
        <v>83</v>
      </c>
      <c r="G114" s="301" t="s">
        <v>2313</v>
      </c>
      <c r="H114" s="301" t="s">
        <v>2320</v>
      </c>
      <c r="I114" s="301" t="s">
        <v>2494</v>
      </c>
    </row>
    <row r="115" spans="1:9">
      <c r="A115" s="301" t="s">
        <v>2640</v>
      </c>
      <c r="B115" s="301" t="s">
        <v>2641</v>
      </c>
      <c r="C115" s="301" t="s">
        <v>83</v>
      </c>
      <c r="D115" s="301">
        <v>561379962</v>
      </c>
      <c r="E115" s="301">
        <v>669492674</v>
      </c>
      <c r="F115" s="301">
        <v>561379969</v>
      </c>
      <c r="G115" s="301" t="s">
        <v>2328</v>
      </c>
      <c r="H115" s="301" t="s">
        <v>2642</v>
      </c>
      <c r="I115" s="301" t="s">
        <v>2643</v>
      </c>
    </row>
    <row r="116" spans="1:9" ht="14.4">
      <c r="A116" s="301" t="s">
        <v>2644</v>
      </c>
      <c r="B116" s="301" t="s">
        <v>2645</v>
      </c>
      <c r="C116" s="301" t="s">
        <v>83</v>
      </c>
      <c r="D116" s="301">
        <v>563218125</v>
      </c>
      <c r="E116" s="301">
        <v>664349930</v>
      </c>
      <c r="F116" s="301">
        <v>565206729</v>
      </c>
      <c r="G116" s="301" t="s">
        <v>248</v>
      </c>
      <c r="H116" s="360" t="s">
        <v>3310</v>
      </c>
      <c r="I116" s="301" t="s">
        <v>3312</v>
      </c>
    </row>
    <row r="117" spans="1:9">
      <c r="A117" s="301" t="s">
        <v>2646</v>
      </c>
      <c r="B117" s="301" t="s">
        <v>2647</v>
      </c>
      <c r="C117" s="301" t="s">
        <v>83</v>
      </c>
      <c r="D117" s="301" t="s">
        <v>2648</v>
      </c>
      <c r="E117" s="301" t="s">
        <v>2649</v>
      </c>
      <c r="F117" s="301" t="s">
        <v>2650</v>
      </c>
      <c r="G117" s="301" t="s">
        <v>2434</v>
      </c>
      <c r="H117" s="301" t="s">
        <v>2651</v>
      </c>
      <c r="I117" s="301" t="s">
        <v>2428</v>
      </c>
    </row>
    <row r="118" spans="1:9">
      <c r="A118" s="301" t="s">
        <v>2652</v>
      </c>
      <c r="B118" s="301" t="s">
        <v>2653</v>
      </c>
      <c r="C118" s="301" t="s">
        <v>83</v>
      </c>
      <c r="D118" s="301">
        <v>565676376</v>
      </c>
      <c r="E118" s="301">
        <v>663635465</v>
      </c>
      <c r="F118" s="301">
        <v>565676465</v>
      </c>
      <c r="G118" s="301" t="s">
        <v>2339</v>
      </c>
      <c r="H118" s="301" t="s">
        <v>83</v>
      </c>
      <c r="I118" s="301" t="s">
        <v>2472</v>
      </c>
    </row>
    <row r="119" spans="1:9">
      <c r="A119" s="301" t="s">
        <v>2654</v>
      </c>
      <c r="B119" s="301" t="s">
        <v>2655</v>
      </c>
      <c r="C119" s="301" t="s">
        <v>83</v>
      </c>
      <c r="D119" s="301">
        <v>563620108</v>
      </c>
      <c r="E119" s="301" t="s">
        <v>83</v>
      </c>
      <c r="F119" s="301" t="s">
        <v>83</v>
      </c>
      <c r="G119" s="301" t="s">
        <v>2578</v>
      </c>
      <c r="H119" s="301" t="s">
        <v>83</v>
      </c>
      <c r="I119" s="301" t="s">
        <v>2622</v>
      </c>
    </row>
    <row r="120" spans="1:9">
      <c r="A120" s="301" t="s">
        <v>2656</v>
      </c>
      <c r="B120" s="301" t="s">
        <v>1009</v>
      </c>
      <c r="C120" s="301" t="s">
        <v>83</v>
      </c>
      <c r="D120" s="301">
        <v>565676479</v>
      </c>
      <c r="E120" s="301">
        <v>687860872</v>
      </c>
      <c r="F120" s="301">
        <v>565676465</v>
      </c>
      <c r="G120" s="301" t="s">
        <v>2339</v>
      </c>
      <c r="H120" s="301" t="s">
        <v>83</v>
      </c>
      <c r="I120" s="301" t="s">
        <v>2404</v>
      </c>
    </row>
    <row r="121" spans="1:9">
      <c r="A121" s="301" t="s">
        <v>2657</v>
      </c>
      <c r="B121" s="301" t="s">
        <v>2323</v>
      </c>
      <c r="C121" s="301" t="s">
        <v>83</v>
      </c>
      <c r="D121" s="301" t="s">
        <v>2658</v>
      </c>
      <c r="E121" s="301" t="s">
        <v>83</v>
      </c>
      <c r="F121" s="301" t="s">
        <v>83</v>
      </c>
      <c r="G121" s="301" t="s">
        <v>2313</v>
      </c>
      <c r="H121" s="301" t="s">
        <v>2320</v>
      </c>
      <c r="I121" s="301" t="s">
        <v>2382</v>
      </c>
    </row>
    <row r="122" spans="1:9">
      <c r="A122" s="301" t="s">
        <v>2659</v>
      </c>
      <c r="B122" s="301" t="s">
        <v>917</v>
      </c>
      <c r="C122" s="301" t="s">
        <v>83</v>
      </c>
      <c r="D122" s="301" t="s">
        <v>2660</v>
      </c>
      <c r="E122" s="301">
        <v>686551616</v>
      </c>
      <c r="F122" s="301" t="s">
        <v>83</v>
      </c>
      <c r="G122" s="301" t="s">
        <v>2661</v>
      </c>
      <c r="H122" s="301" t="s">
        <v>83</v>
      </c>
      <c r="I122" s="301" t="s">
        <v>2325</v>
      </c>
    </row>
    <row r="123" spans="1:9">
      <c r="A123" s="301" t="s">
        <v>2662</v>
      </c>
      <c r="B123" s="301" t="s">
        <v>792</v>
      </c>
      <c r="C123" s="301" t="s">
        <v>83</v>
      </c>
      <c r="D123" s="301" t="s">
        <v>2663</v>
      </c>
      <c r="E123" s="301" t="s">
        <v>2664</v>
      </c>
      <c r="F123" s="301" t="s">
        <v>2650</v>
      </c>
      <c r="G123" s="301" t="s">
        <v>2578</v>
      </c>
      <c r="H123" s="301" t="s">
        <v>2651</v>
      </c>
      <c r="I123" s="301" t="s">
        <v>2428</v>
      </c>
    </row>
    <row r="124" spans="1:9">
      <c r="A124" s="301" t="s">
        <v>2665</v>
      </c>
      <c r="B124" s="301" t="s">
        <v>2402</v>
      </c>
      <c r="C124" s="301" t="s">
        <v>83</v>
      </c>
      <c r="D124" s="301">
        <v>567205962</v>
      </c>
      <c r="E124" s="301" t="s">
        <v>83</v>
      </c>
      <c r="F124" s="301" t="s">
        <v>83</v>
      </c>
      <c r="G124" s="301" t="s">
        <v>2313</v>
      </c>
      <c r="H124" s="301" t="s">
        <v>83</v>
      </c>
      <c r="I124" s="301" t="s">
        <v>2314</v>
      </c>
    </row>
    <row r="125" spans="1:9">
      <c r="A125" s="301" t="s">
        <v>2666</v>
      </c>
      <c r="B125" s="301" t="s">
        <v>2667</v>
      </c>
      <c r="C125" s="301" t="s">
        <v>83</v>
      </c>
      <c r="D125" s="301" t="s">
        <v>2421</v>
      </c>
      <c r="E125" s="301" t="s">
        <v>83</v>
      </c>
      <c r="F125" s="301" t="s">
        <v>83</v>
      </c>
      <c r="G125" s="301" t="s">
        <v>2328</v>
      </c>
      <c r="H125" s="301" t="s">
        <v>2422</v>
      </c>
      <c r="I125" s="301" t="s">
        <v>2330</v>
      </c>
    </row>
    <row r="126" spans="1:9">
      <c r="A126" s="301" t="s">
        <v>2668</v>
      </c>
      <c r="B126" s="301" t="s">
        <v>959</v>
      </c>
      <c r="C126" s="301" t="s">
        <v>83</v>
      </c>
      <c r="D126" s="301">
        <v>563218153</v>
      </c>
      <c r="E126" s="301">
        <v>698324360</v>
      </c>
      <c r="F126" s="301">
        <v>563218043</v>
      </c>
      <c r="G126" s="301" t="s">
        <v>248</v>
      </c>
      <c r="H126" s="301" t="s">
        <v>83</v>
      </c>
      <c r="I126" s="301" t="s">
        <v>2486</v>
      </c>
    </row>
    <row r="127" spans="1:9">
      <c r="A127" s="301" t="s">
        <v>2669</v>
      </c>
      <c r="B127" s="301" t="s">
        <v>2552</v>
      </c>
      <c r="C127" s="301" t="s">
        <v>83</v>
      </c>
      <c r="D127" s="301">
        <v>567205984</v>
      </c>
      <c r="E127" s="301" t="s">
        <v>83</v>
      </c>
      <c r="F127" s="301" t="s">
        <v>83</v>
      </c>
      <c r="G127" s="301" t="s">
        <v>2313</v>
      </c>
      <c r="H127" s="301" t="s">
        <v>83</v>
      </c>
      <c r="I127" s="301" t="s">
        <v>2379</v>
      </c>
    </row>
    <row r="128" spans="1:9" ht="14.4">
      <c r="A128" s="301" t="s">
        <v>3346</v>
      </c>
      <c r="B128" s="301" t="s">
        <v>2741</v>
      </c>
      <c r="C128" s="360" t="s">
        <v>3347</v>
      </c>
      <c r="D128" s="301">
        <v>563218192</v>
      </c>
      <c r="E128" s="301">
        <v>698653578</v>
      </c>
      <c r="F128" s="301" t="s">
        <v>83</v>
      </c>
      <c r="G128" s="301" t="s">
        <v>83</v>
      </c>
      <c r="H128" s="301" t="s">
        <v>83</v>
      </c>
      <c r="I128" s="301" t="s">
        <v>3348</v>
      </c>
    </row>
    <row r="129" spans="1:9">
      <c r="A129" s="301" t="s">
        <v>2670</v>
      </c>
      <c r="B129" s="301" t="s">
        <v>792</v>
      </c>
      <c r="C129" s="301" t="s">
        <v>2671</v>
      </c>
      <c r="D129" s="301">
        <v>563486191</v>
      </c>
      <c r="E129" s="301">
        <v>669285634</v>
      </c>
      <c r="F129" s="301">
        <v>563486010</v>
      </c>
      <c r="G129" s="301" t="s">
        <v>2434</v>
      </c>
      <c r="H129" s="301" t="s">
        <v>2435</v>
      </c>
      <c r="I129" s="301" t="s">
        <v>2310</v>
      </c>
    </row>
    <row r="130" spans="1:9">
      <c r="A130" s="301" t="s">
        <v>2672</v>
      </c>
      <c r="B130" s="301" t="s">
        <v>2673</v>
      </c>
      <c r="C130" s="301" t="s">
        <v>2674</v>
      </c>
      <c r="D130" s="301">
        <v>563486190</v>
      </c>
      <c r="E130" s="301">
        <v>699068218</v>
      </c>
      <c r="F130" s="301">
        <v>563486010</v>
      </c>
      <c r="G130" s="301" t="s">
        <v>2434</v>
      </c>
      <c r="H130" s="301" t="s">
        <v>2435</v>
      </c>
      <c r="I130" s="301" t="s">
        <v>2310</v>
      </c>
    </row>
    <row r="131" spans="1:9">
      <c r="A131" s="301" t="s">
        <v>2675</v>
      </c>
      <c r="B131" s="301" t="s">
        <v>2464</v>
      </c>
      <c r="C131" s="301" t="s">
        <v>83</v>
      </c>
      <c r="D131" s="301" t="s">
        <v>2676</v>
      </c>
      <c r="E131" s="301" t="s">
        <v>2677</v>
      </c>
      <c r="F131" s="301" t="s">
        <v>2516</v>
      </c>
      <c r="G131" s="301" t="s">
        <v>2339</v>
      </c>
      <c r="H131" s="301" t="s">
        <v>2340</v>
      </c>
      <c r="I131" s="301" t="s">
        <v>2678</v>
      </c>
    </row>
    <row r="132" spans="1:9">
      <c r="A132" s="301" t="s">
        <v>2679</v>
      </c>
      <c r="B132" s="301" t="s">
        <v>2375</v>
      </c>
      <c r="C132" s="301" t="s">
        <v>83</v>
      </c>
      <c r="D132" s="301">
        <v>565206636</v>
      </c>
      <c r="E132" s="301" t="s">
        <v>83</v>
      </c>
      <c r="F132" s="301">
        <v>565206609</v>
      </c>
      <c r="G132" s="301" t="s">
        <v>257</v>
      </c>
      <c r="H132" s="301" t="s">
        <v>2343</v>
      </c>
      <c r="I132" s="301" t="s">
        <v>2344</v>
      </c>
    </row>
    <row r="133" spans="1:9">
      <c r="A133" s="301" t="s">
        <v>2680</v>
      </c>
      <c r="B133" s="301" t="s">
        <v>2362</v>
      </c>
      <c r="C133" s="301" t="s">
        <v>2681</v>
      </c>
      <c r="D133" s="301">
        <v>565596340</v>
      </c>
      <c r="E133" s="301" t="s">
        <v>2682</v>
      </c>
      <c r="F133" s="301" t="s">
        <v>2683</v>
      </c>
      <c r="G133" s="301" t="s">
        <v>2324</v>
      </c>
      <c r="H133" s="301" t="s">
        <v>2373</v>
      </c>
      <c r="I133" s="301" t="s">
        <v>2310</v>
      </c>
    </row>
    <row r="134" spans="1:9">
      <c r="A134" s="301" t="s">
        <v>2684</v>
      </c>
      <c r="B134" s="301" t="s">
        <v>959</v>
      </c>
      <c r="C134" s="301" t="s">
        <v>83</v>
      </c>
      <c r="D134" s="301">
        <v>565676508</v>
      </c>
      <c r="E134" s="301">
        <v>608753125</v>
      </c>
      <c r="F134" s="301">
        <v>565676465</v>
      </c>
      <c r="G134" s="301" t="s">
        <v>2339</v>
      </c>
      <c r="H134" s="301" t="s">
        <v>83</v>
      </c>
      <c r="I134" s="301" t="s">
        <v>2685</v>
      </c>
    </row>
    <row r="135" spans="1:9">
      <c r="A135" s="301" t="s">
        <v>2686</v>
      </c>
      <c r="B135" s="301" t="s">
        <v>2687</v>
      </c>
      <c r="C135" s="301" t="s">
        <v>83</v>
      </c>
      <c r="D135" s="301" t="s">
        <v>2688</v>
      </c>
      <c r="E135" s="301" t="s">
        <v>2689</v>
      </c>
      <c r="F135" s="301" t="s">
        <v>83</v>
      </c>
      <c r="G135" s="301" t="s">
        <v>2690</v>
      </c>
      <c r="H135" s="301" t="s">
        <v>2479</v>
      </c>
      <c r="I135" s="301" t="s">
        <v>2636</v>
      </c>
    </row>
    <row r="136" spans="1:9">
      <c r="A136" s="301" t="s">
        <v>2691</v>
      </c>
      <c r="B136" s="301" t="s">
        <v>792</v>
      </c>
      <c r="C136" s="301" t="s">
        <v>83</v>
      </c>
      <c r="D136" s="301" t="s">
        <v>2692</v>
      </c>
      <c r="E136" s="301" t="s">
        <v>83</v>
      </c>
      <c r="F136" s="301" t="s">
        <v>83</v>
      </c>
      <c r="G136" s="301" t="s">
        <v>2313</v>
      </c>
      <c r="H136" s="301" t="s">
        <v>2351</v>
      </c>
      <c r="I136" s="301" t="s">
        <v>2418</v>
      </c>
    </row>
    <row r="137" spans="1:9">
      <c r="A137" s="301" t="s">
        <v>2693</v>
      </c>
      <c r="B137" s="301" t="s">
        <v>2694</v>
      </c>
      <c r="C137" s="301" t="s">
        <v>2695</v>
      </c>
      <c r="D137" s="301" t="s">
        <v>2696</v>
      </c>
      <c r="E137" s="301" t="s">
        <v>2697</v>
      </c>
      <c r="F137" s="301">
        <v>565676550</v>
      </c>
      <c r="G137" s="301" t="s">
        <v>2339</v>
      </c>
      <c r="H137" s="301" t="s">
        <v>2373</v>
      </c>
      <c r="I137" s="301" t="s">
        <v>2310</v>
      </c>
    </row>
    <row r="138" spans="1:9">
      <c r="A138" s="301" t="s">
        <v>2698</v>
      </c>
      <c r="B138" s="301" t="s">
        <v>2699</v>
      </c>
      <c r="C138" s="301" t="s">
        <v>83</v>
      </c>
      <c r="D138" s="301" t="s">
        <v>2700</v>
      </c>
      <c r="E138" s="301" t="s">
        <v>2701</v>
      </c>
      <c r="F138" s="301" t="s">
        <v>83</v>
      </c>
      <c r="G138" s="301" t="s">
        <v>248</v>
      </c>
      <c r="H138" s="301" t="s">
        <v>2427</v>
      </c>
      <c r="I138" s="301" t="s">
        <v>2636</v>
      </c>
    </row>
    <row r="139" spans="1:9">
      <c r="A139" s="301" t="s">
        <v>2702</v>
      </c>
      <c r="B139" s="301" t="s">
        <v>2437</v>
      </c>
      <c r="C139" s="301" t="s">
        <v>83</v>
      </c>
      <c r="D139" s="301" t="s">
        <v>2703</v>
      </c>
      <c r="E139" s="301" t="s">
        <v>2704</v>
      </c>
      <c r="F139" s="301" t="s">
        <v>83</v>
      </c>
      <c r="G139" s="301" t="s">
        <v>2705</v>
      </c>
      <c r="H139" s="301" t="s">
        <v>2427</v>
      </c>
      <c r="I139" s="301" t="s">
        <v>2636</v>
      </c>
    </row>
    <row r="140" spans="1:9">
      <c r="A140" s="301" t="s">
        <v>2706</v>
      </c>
      <c r="B140" s="301" t="s">
        <v>2452</v>
      </c>
      <c r="C140" s="301" t="s">
        <v>2707</v>
      </c>
      <c r="D140" s="301">
        <v>565206641</v>
      </c>
      <c r="E140" s="301">
        <v>668387819</v>
      </c>
      <c r="F140" s="301">
        <v>565206619</v>
      </c>
      <c r="G140" s="301" t="s">
        <v>257</v>
      </c>
      <c r="H140" s="301" t="s">
        <v>2309</v>
      </c>
      <c r="I140" s="301" t="s">
        <v>2310</v>
      </c>
    </row>
    <row r="141" spans="1:9">
      <c r="A141" s="301" t="s">
        <v>2708</v>
      </c>
      <c r="B141" s="301" t="s">
        <v>2709</v>
      </c>
      <c r="C141" s="301" t="s">
        <v>83</v>
      </c>
      <c r="D141" s="301">
        <v>561379951</v>
      </c>
      <c r="E141" s="301">
        <v>664290730</v>
      </c>
      <c r="F141" s="301">
        <v>561379969</v>
      </c>
      <c r="G141" s="301" t="s">
        <v>2328</v>
      </c>
      <c r="H141" s="301" t="s">
        <v>2386</v>
      </c>
      <c r="I141" s="301" t="s">
        <v>2625</v>
      </c>
    </row>
    <row r="142" spans="1:9">
      <c r="A142" s="301" t="s">
        <v>2710</v>
      </c>
      <c r="B142" s="301" t="s">
        <v>2711</v>
      </c>
      <c r="C142" s="301" t="s">
        <v>83</v>
      </c>
      <c r="D142" s="301" t="s">
        <v>2385</v>
      </c>
      <c r="E142" s="301" t="s">
        <v>83</v>
      </c>
      <c r="F142" s="301">
        <v>561379969</v>
      </c>
      <c r="G142" s="301" t="s">
        <v>2328</v>
      </c>
      <c r="H142" s="301" t="s">
        <v>2386</v>
      </c>
      <c r="I142" s="301" t="s">
        <v>2387</v>
      </c>
    </row>
    <row r="143" spans="1:9">
      <c r="A143" s="301" t="s">
        <v>2712</v>
      </c>
      <c r="B143" s="301" t="s">
        <v>2713</v>
      </c>
      <c r="C143" s="301" t="s">
        <v>2714</v>
      </c>
      <c r="D143" s="301" t="s">
        <v>2715</v>
      </c>
      <c r="E143" s="301" t="s">
        <v>83</v>
      </c>
      <c r="F143" s="301" t="s">
        <v>83</v>
      </c>
      <c r="G143" s="301" t="s">
        <v>248</v>
      </c>
      <c r="H143" s="301" t="s">
        <v>83</v>
      </c>
      <c r="I143" s="301" t="s">
        <v>2716</v>
      </c>
    </row>
    <row r="144" spans="1:9">
      <c r="A144" s="301" t="s">
        <v>2717</v>
      </c>
      <c r="B144" s="301" t="s">
        <v>2536</v>
      </c>
      <c r="C144" s="301" t="s">
        <v>2718</v>
      </c>
      <c r="D144" s="301">
        <v>565676668</v>
      </c>
      <c r="E144" s="301" t="s">
        <v>83</v>
      </c>
      <c r="F144" s="301">
        <v>565676550</v>
      </c>
      <c r="G144" s="301" t="s">
        <v>2339</v>
      </c>
      <c r="H144" s="301" t="s">
        <v>2719</v>
      </c>
      <c r="I144" s="301" t="s">
        <v>2720</v>
      </c>
    </row>
    <row r="145" spans="1:9">
      <c r="A145" s="301" t="s">
        <v>2721</v>
      </c>
      <c r="B145" s="301" t="s">
        <v>2722</v>
      </c>
      <c r="C145" s="301" t="s">
        <v>2723</v>
      </c>
      <c r="D145" s="301" t="s">
        <v>2724</v>
      </c>
      <c r="E145" s="301" t="s">
        <v>83</v>
      </c>
      <c r="F145" s="301" t="s">
        <v>83</v>
      </c>
      <c r="G145" s="301" t="s">
        <v>2313</v>
      </c>
      <c r="H145" s="301" t="s">
        <v>83</v>
      </c>
      <c r="I145" s="301" t="s">
        <v>2725</v>
      </c>
    </row>
    <row r="146" spans="1:9">
      <c r="A146" s="301" t="s">
        <v>2726</v>
      </c>
      <c r="B146" s="301" t="s">
        <v>780</v>
      </c>
      <c r="C146" s="301" t="s">
        <v>2727</v>
      </c>
      <c r="D146" s="301">
        <v>563486189</v>
      </c>
      <c r="E146" s="301">
        <v>666087792</v>
      </c>
      <c r="F146" s="301">
        <v>563486010</v>
      </c>
      <c r="G146" s="301" t="s">
        <v>2434</v>
      </c>
      <c r="H146" s="301" t="s">
        <v>2435</v>
      </c>
      <c r="I146" s="301" t="s">
        <v>2310</v>
      </c>
    </row>
    <row r="147" spans="1:9">
      <c r="A147" s="301" t="s">
        <v>2728</v>
      </c>
      <c r="B147" s="301" t="s">
        <v>2729</v>
      </c>
      <c r="C147" s="301" t="s">
        <v>83</v>
      </c>
      <c r="D147" s="301" t="s">
        <v>2730</v>
      </c>
      <c r="E147" s="301" t="s">
        <v>83</v>
      </c>
      <c r="F147" s="301" t="s">
        <v>83</v>
      </c>
      <c r="G147" s="301" t="s">
        <v>2313</v>
      </c>
      <c r="H147" s="301" t="s">
        <v>83</v>
      </c>
      <c r="I147" s="301" t="s">
        <v>2731</v>
      </c>
    </row>
    <row r="148" spans="1:9">
      <c r="A148" s="301" t="s">
        <v>2732</v>
      </c>
      <c r="B148" s="301" t="s">
        <v>2733</v>
      </c>
      <c r="C148" s="301" t="s">
        <v>83</v>
      </c>
      <c r="D148" s="301" t="s">
        <v>2385</v>
      </c>
      <c r="E148" s="301" t="s">
        <v>83</v>
      </c>
      <c r="F148" s="301">
        <v>561379969</v>
      </c>
      <c r="G148" s="301" t="s">
        <v>2328</v>
      </c>
      <c r="H148" s="301" t="s">
        <v>2386</v>
      </c>
      <c r="I148" s="301" t="s">
        <v>2387</v>
      </c>
    </row>
    <row r="149" spans="1:9">
      <c r="A149" s="301" t="s">
        <v>2734</v>
      </c>
      <c r="B149" s="301" t="s">
        <v>959</v>
      </c>
      <c r="C149" s="301" t="s">
        <v>83</v>
      </c>
      <c r="D149" s="301" t="s">
        <v>2735</v>
      </c>
      <c r="E149" s="301" t="s">
        <v>2736</v>
      </c>
      <c r="F149" s="301" t="s">
        <v>83</v>
      </c>
      <c r="G149" s="301" t="s">
        <v>2737</v>
      </c>
      <c r="H149" s="301" t="s">
        <v>83</v>
      </c>
      <c r="I149" s="301" t="s">
        <v>2359</v>
      </c>
    </row>
    <row r="150" spans="1:9">
      <c r="A150" s="301" t="s">
        <v>2734</v>
      </c>
      <c r="B150" s="301" t="s">
        <v>959</v>
      </c>
      <c r="C150" s="301" t="s">
        <v>83</v>
      </c>
      <c r="D150" s="301" t="s">
        <v>2735</v>
      </c>
      <c r="E150" s="301" t="s">
        <v>2736</v>
      </c>
      <c r="F150" s="301" t="s">
        <v>83</v>
      </c>
      <c r="G150" s="301" t="s">
        <v>2737</v>
      </c>
      <c r="H150" s="301" t="s">
        <v>83</v>
      </c>
      <c r="I150" s="301" t="s">
        <v>2360</v>
      </c>
    </row>
    <row r="151" spans="1:9">
      <c r="A151" s="301" t="s">
        <v>2738</v>
      </c>
      <c r="B151" s="301" t="s">
        <v>752</v>
      </c>
      <c r="C151" s="301" t="s">
        <v>83</v>
      </c>
      <c r="D151" s="301">
        <v>466496211</v>
      </c>
      <c r="E151" s="301">
        <v>670489374</v>
      </c>
      <c r="F151" s="301">
        <v>466496241</v>
      </c>
      <c r="G151" s="301" t="s">
        <v>2403</v>
      </c>
      <c r="H151" s="301" t="s">
        <v>83</v>
      </c>
      <c r="I151" s="301" t="s">
        <v>2739</v>
      </c>
    </row>
    <row r="152" spans="1:9">
      <c r="A152" s="301" t="s">
        <v>2740</v>
      </c>
      <c r="B152" s="301" t="s">
        <v>2741</v>
      </c>
      <c r="C152" s="301" t="s">
        <v>83</v>
      </c>
      <c r="D152" s="301">
        <v>565275781</v>
      </c>
      <c r="E152" s="301">
        <v>686666134</v>
      </c>
      <c r="F152" s="301">
        <v>565275789</v>
      </c>
      <c r="G152" s="301" t="s">
        <v>2742</v>
      </c>
      <c r="H152" s="301" t="s">
        <v>83</v>
      </c>
      <c r="I152" s="301" t="s">
        <v>2512</v>
      </c>
    </row>
    <row r="153" spans="1:9">
      <c r="A153" s="301" t="s">
        <v>2743</v>
      </c>
      <c r="B153" s="301" t="s">
        <v>2744</v>
      </c>
      <c r="C153" s="301" t="s">
        <v>2745</v>
      </c>
      <c r="D153" s="301">
        <v>563218171</v>
      </c>
      <c r="E153" s="301" t="s">
        <v>83</v>
      </c>
      <c r="F153" s="301">
        <v>563033702</v>
      </c>
      <c r="G153" s="301" t="s">
        <v>248</v>
      </c>
      <c r="H153" s="301" t="s">
        <v>2364</v>
      </c>
      <c r="I153" s="301" t="s">
        <v>2746</v>
      </c>
    </row>
    <row r="154" spans="1:9">
      <c r="A154" s="301" t="s">
        <v>2747</v>
      </c>
      <c r="B154" s="301" t="s">
        <v>2367</v>
      </c>
      <c r="C154" s="301" t="s">
        <v>83</v>
      </c>
      <c r="D154" s="301">
        <v>565676372</v>
      </c>
      <c r="E154" s="301">
        <v>674985413</v>
      </c>
      <c r="F154" s="301">
        <v>565676465</v>
      </c>
      <c r="G154" s="301" t="s">
        <v>2339</v>
      </c>
      <c r="H154" s="301" t="s">
        <v>83</v>
      </c>
      <c r="I154" s="301" t="s">
        <v>2472</v>
      </c>
    </row>
    <row r="155" spans="1:9">
      <c r="A155" s="301" t="s">
        <v>2748</v>
      </c>
      <c r="B155" s="301" t="s">
        <v>2323</v>
      </c>
      <c r="C155" s="301" t="s">
        <v>83</v>
      </c>
      <c r="D155" s="301">
        <v>563620101</v>
      </c>
      <c r="E155" s="301">
        <v>666344931</v>
      </c>
      <c r="F155" s="301">
        <v>563620110</v>
      </c>
      <c r="G155" s="301" t="s">
        <v>2578</v>
      </c>
      <c r="H155" s="301" t="s">
        <v>83</v>
      </c>
      <c r="I155" s="301" t="s">
        <v>2749</v>
      </c>
    </row>
    <row r="156" spans="1:9">
      <c r="A156" s="301" t="s">
        <v>2750</v>
      </c>
      <c r="B156" s="301" t="s">
        <v>2424</v>
      </c>
      <c r="C156" s="301" t="s">
        <v>83</v>
      </c>
      <c r="D156" s="301">
        <v>466496235</v>
      </c>
      <c r="E156" s="301">
        <v>682689501</v>
      </c>
      <c r="F156" s="301">
        <v>466496241</v>
      </c>
      <c r="G156" s="301" t="s">
        <v>2403</v>
      </c>
      <c r="H156" s="301" t="s">
        <v>83</v>
      </c>
      <c r="I156" s="301" t="s">
        <v>2751</v>
      </c>
    </row>
    <row r="157" spans="1:9">
      <c r="A157" s="301" t="s">
        <v>2750</v>
      </c>
      <c r="B157" s="301" t="s">
        <v>2424</v>
      </c>
      <c r="C157" s="301" t="s">
        <v>83</v>
      </c>
      <c r="D157" s="301">
        <v>466496235</v>
      </c>
      <c r="E157" s="301">
        <v>682689501</v>
      </c>
      <c r="F157" s="301">
        <v>466496270</v>
      </c>
      <c r="G157" s="301" t="s">
        <v>2403</v>
      </c>
      <c r="H157" s="301" t="s">
        <v>83</v>
      </c>
      <c r="I157" s="301" t="s">
        <v>2685</v>
      </c>
    </row>
    <row r="158" spans="1:9">
      <c r="A158" s="301" t="s">
        <v>2752</v>
      </c>
      <c r="B158" s="301" t="s">
        <v>2709</v>
      </c>
      <c r="C158" s="301" t="s">
        <v>2753</v>
      </c>
      <c r="D158" s="301" t="s">
        <v>2754</v>
      </c>
      <c r="E158" s="301" t="s">
        <v>83</v>
      </c>
      <c r="F158" s="301" t="s">
        <v>83</v>
      </c>
      <c r="G158" s="301" t="s">
        <v>2339</v>
      </c>
      <c r="H158" s="301" t="s">
        <v>83</v>
      </c>
      <c r="I158" s="301" t="s">
        <v>2517</v>
      </c>
    </row>
    <row r="159" spans="1:9">
      <c r="A159" s="301" t="s">
        <v>2755</v>
      </c>
      <c r="B159" s="301" t="s">
        <v>2638</v>
      </c>
      <c r="C159" s="301" t="s">
        <v>83</v>
      </c>
      <c r="D159" s="301">
        <v>561371502</v>
      </c>
      <c r="E159" s="301">
        <v>629436534</v>
      </c>
      <c r="F159" s="301">
        <v>563218043</v>
      </c>
      <c r="G159" s="301" t="s">
        <v>248</v>
      </c>
      <c r="H159" s="301" t="s">
        <v>83</v>
      </c>
      <c r="I159" s="301" t="s">
        <v>733</v>
      </c>
    </row>
    <row r="160" spans="1:9">
      <c r="A160" s="301" t="s">
        <v>2756</v>
      </c>
      <c r="B160" s="301" t="s">
        <v>2492</v>
      </c>
      <c r="C160" s="301" t="s">
        <v>2757</v>
      </c>
      <c r="D160" s="301">
        <v>466496246</v>
      </c>
      <c r="E160" s="301">
        <v>680035674</v>
      </c>
      <c r="F160" s="301">
        <v>466496241</v>
      </c>
      <c r="G160" s="301" t="s">
        <v>2403</v>
      </c>
      <c r="H160" s="301" t="s">
        <v>2373</v>
      </c>
      <c r="I160" s="301" t="s">
        <v>2310</v>
      </c>
    </row>
    <row r="161" spans="1:9">
      <c r="A161" s="301" t="s">
        <v>2758</v>
      </c>
      <c r="B161" s="301" t="s">
        <v>2638</v>
      </c>
      <c r="C161" s="301" t="s">
        <v>2759</v>
      </c>
      <c r="D161" s="301">
        <v>565676656</v>
      </c>
      <c r="E161" s="301" t="s">
        <v>83</v>
      </c>
      <c r="F161" s="301">
        <v>565676550</v>
      </c>
      <c r="G161" s="301" t="s">
        <v>2339</v>
      </c>
      <c r="H161" s="301" t="s">
        <v>2719</v>
      </c>
      <c r="I161" s="301" t="s">
        <v>2643</v>
      </c>
    </row>
    <row r="162" spans="1:9">
      <c r="A162" s="301" t="s">
        <v>2760</v>
      </c>
      <c r="B162" s="301" t="s">
        <v>2761</v>
      </c>
      <c r="C162" s="301" t="s">
        <v>83</v>
      </c>
      <c r="D162" s="301">
        <v>567205984</v>
      </c>
      <c r="E162" s="301" t="s">
        <v>83</v>
      </c>
      <c r="F162" s="301" t="s">
        <v>83</v>
      </c>
      <c r="G162" s="301" t="s">
        <v>2313</v>
      </c>
      <c r="H162" s="301" t="s">
        <v>83</v>
      </c>
      <c r="I162" s="301" t="s">
        <v>2379</v>
      </c>
    </row>
    <row r="163" spans="1:9">
      <c r="A163" s="301" t="s">
        <v>2762</v>
      </c>
      <c r="B163" s="301" t="s">
        <v>2569</v>
      </c>
      <c r="C163" s="301" t="s">
        <v>83</v>
      </c>
      <c r="D163" s="301" t="s">
        <v>2763</v>
      </c>
      <c r="E163" s="301" t="s">
        <v>2764</v>
      </c>
      <c r="F163" s="301" t="s">
        <v>2765</v>
      </c>
      <c r="G163" s="301" t="s">
        <v>2339</v>
      </c>
      <c r="H163" s="301" t="s">
        <v>2445</v>
      </c>
      <c r="I163" s="301" t="s">
        <v>2442</v>
      </c>
    </row>
    <row r="164" spans="1:9">
      <c r="A164" s="301" t="s">
        <v>2766</v>
      </c>
      <c r="B164" s="301" t="s">
        <v>959</v>
      </c>
      <c r="C164" s="301" t="s">
        <v>2767</v>
      </c>
      <c r="D164" s="301">
        <v>565676578</v>
      </c>
      <c r="E164" s="301">
        <v>680034925</v>
      </c>
      <c r="F164" s="301">
        <v>565676550</v>
      </c>
      <c r="G164" s="301" t="s">
        <v>2339</v>
      </c>
      <c r="H164" s="301" t="s">
        <v>2373</v>
      </c>
      <c r="I164" s="301" t="s">
        <v>2310</v>
      </c>
    </row>
    <row r="165" spans="1:9">
      <c r="A165" s="301" t="s">
        <v>2768</v>
      </c>
      <c r="B165" s="301" t="s">
        <v>2769</v>
      </c>
      <c r="C165" s="301" t="s">
        <v>2770</v>
      </c>
      <c r="D165" s="301" t="s">
        <v>2771</v>
      </c>
      <c r="E165" s="301" t="s">
        <v>83</v>
      </c>
      <c r="F165" s="301" t="s">
        <v>83</v>
      </c>
      <c r="G165" s="301" t="s">
        <v>2772</v>
      </c>
      <c r="H165" s="301"/>
      <c r="I165" s="301" t="s">
        <v>2643</v>
      </c>
    </row>
    <row r="166" spans="1:9">
      <c r="A166" s="301" t="s">
        <v>2773</v>
      </c>
      <c r="B166" s="301" t="s">
        <v>2362</v>
      </c>
      <c r="C166" s="301" t="s">
        <v>83</v>
      </c>
      <c r="D166" s="301">
        <v>563812857</v>
      </c>
      <c r="E166" s="301">
        <v>668955481</v>
      </c>
      <c r="F166" s="301">
        <v>565622860</v>
      </c>
      <c r="G166" s="301" t="s">
        <v>2413</v>
      </c>
      <c r="H166" s="301" t="s">
        <v>83</v>
      </c>
      <c r="I166" s="301" t="s">
        <v>2774</v>
      </c>
    </row>
    <row r="167" spans="1:9">
      <c r="A167" s="301" t="s">
        <v>2775</v>
      </c>
      <c r="B167" s="301" t="s">
        <v>884</v>
      </c>
      <c r="C167" s="301" t="s">
        <v>2776</v>
      </c>
      <c r="D167" s="301" t="s">
        <v>2777</v>
      </c>
      <c r="E167" s="301">
        <v>661737182</v>
      </c>
      <c r="F167" s="301">
        <v>563357369</v>
      </c>
      <c r="G167" s="301" t="s">
        <v>2578</v>
      </c>
      <c r="H167" s="301" t="s">
        <v>2435</v>
      </c>
      <c r="I167" s="301" t="s">
        <v>2310</v>
      </c>
    </row>
    <row r="168" spans="1:9">
      <c r="A168" s="301" t="s">
        <v>2778</v>
      </c>
      <c r="B168" s="301" t="s">
        <v>2362</v>
      </c>
      <c r="C168" s="301" t="s">
        <v>83</v>
      </c>
      <c r="D168" s="301" t="s">
        <v>2779</v>
      </c>
      <c r="E168" s="301" t="s">
        <v>83</v>
      </c>
      <c r="F168" s="301" t="s">
        <v>83</v>
      </c>
      <c r="G168" s="301" t="s">
        <v>248</v>
      </c>
      <c r="H168" s="301" t="s">
        <v>2427</v>
      </c>
      <c r="I168" s="301" t="s">
        <v>2636</v>
      </c>
    </row>
    <row r="169" spans="1:9">
      <c r="A169" s="301" t="s">
        <v>2780</v>
      </c>
      <c r="B169" s="301" t="s">
        <v>2781</v>
      </c>
      <c r="C169" s="301" t="s">
        <v>83</v>
      </c>
      <c r="D169" s="301">
        <v>563812864</v>
      </c>
      <c r="E169" s="301">
        <v>629413598</v>
      </c>
      <c r="F169" s="301">
        <v>563812860</v>
      </c>
      <c r="G169" s="301" t="s">
        <v>2413</v>
      </c>
      <c r="H169" s="301" t="s">
        <v>83</v>
      </c>
      <c r="I169" s="301" t="s">
        <v>2414</v>
      </c>
    </row>
    <row r="170" spans="1:9">
      <c r="A170" s="301" t="s">
        <v>2782</v>
      </c>
      <c r="B170" s="301" t="s">
        <v>2464</v>
      </c>
      <c r="C170" s="301" t="s">
        <v>83</v>
      </c>
      <c r="D170" s="301">
        <v>563548749</v>
      </c>
      <c r="E170" s="301">
        <v>672838566</v>
      </c>
      <c r="F170" s="301" t="s">
        <v>83</v>
      </c>
      <c r="G170" s="301" t="s">
        <v>2434</v>
      </c>
      <c r="H170" s="301" t="s">
        <v>83</v>
      </c>
      <c r="I170" s="301" t="s">
        <v>2325</v>
      </c>
    </row>
    <row r="171" spans="1:9">
      <c r="A171" s="301" t="s">
        <v>2783</v>
      </c>
      <c r="B171" s="301" t="s">
        <v>2784</v>
      </c>
      <c r="C171" s="301" t="s">
        <v>83</v>
      </c>
      <c r="D171" s="301">
        <v>561379955</v>
      </c>
      <c r="E171" s="301">
        <v>666910011</v>
      </c>
      <c r="F171" s="301">
        <v>561379954</v>
      </c>
      <c r="G171" s="301" t="s">
        <v>2328</v>
      </c>
      <c r="H171" s="301" t="s">
        <v>2329</v>
      </c>
      <c r="I171" s="301" t="s">
        <v>2382</v>
      </c>
    </row>
    <row r="172" spans="1:9">
      <c r="A172" s="301" t="s">
        <v>2785</v>
      </c>
      <c r="B172" s="301" t="s">
        <v>882</v>
      </c>
      <c r="C172" s="301" t="s">
        <v>2786</v>
      </c>
      <c r="D172" s="301" t="s">
        <v>2787</v>
      </c>
      <c r="E172" s="301" t="s">
        <v>2788</v>
      </c>
      <c r="F172" s="301" t="s">
        <v>83</v>
      </c>
      <c r="G172" s="301" t="s">
        <v>257</v>
      </c>
      <c r="H172" s="301" t="s">
        <v>83</v>
      </c>
      <c r="I172" s="301" t="s">
        <v>2789</v>
      </c>
    </row>
    <row r="173" spans="1:9">
      <c r="A173" s="301" t="s">
        <v>2790</v>
      </c>
      <c r="B173" s="301" t="s">
        <v>2791</v>
      </c>
      <c r="C173" s="301" t="s">
        <v>83</v>
      </c>
      <c r="D173" s="301" t="s">
        <v>2792</v>
      </c>
      <c r="E173" s="301" t="s">
        <v>83</v>
      </c>
      <c r="F173" s="301" t="s">
        <v>83</v>
      </c>
      <c r="G173" s="301" t="s">
        <v>2313</v>
      </c>
      <c r="H173" s="301" t="s">
        <v>2320</v>
      </c>
      <c r="I173" s="301" t="s">
        <v>2494</v>
      </c>
    </row>
    <row r="174" spans="1:9">
      <c r="A174" s="301" t="s">
        <v>2793</v>
      </c>
      <c r="B174" s="301" t="s">
        <v>826</v>
      </c>
      <c r="C174" s="301" t="s">
        <v>83</v>
      </c>
      <c r="D174" s="301">
        <v>567205983</v>
      </c>
      <c r="E174" s="301" t="s">
        <v>83</v>
      </c>
      <c r="F174" s="301" t="s">
        <v>83</v>
      </c>
      <c r="G174" s="301" t="s">
        <v>2313</v>
      </c>
      <c r="H174" s="301" t="s">
        <v>83</v>
      </c>
      <c r="I174" s="301" t="s">
        <v>2379</v>
      </c>
    </row>
    <row r="175" spans="1:9">
      <c r="A175" s="301" t="s">
        <v>2794</v>
      </c>
      <c r="B175" s="301" t="s">
        <v>792</v>
      </c>
      <c r="C175" s="301" t="s">
        <v>83</v>
      </c>
      <c r="D175" s="301">
        <v>563218039</v>
      </c>
      <c r="E175" s="301">
        <v>613545328</v>
      </c>
      <c r="F175" s="301">
        <v>563218043</v>
      </c>
      <c r="G175" s="301" t="s">
        <v>248</v>
      </c>
      <c r="H175" s="301" t="s">
        <v>83</v>
      </c>
      <c r="I175" s="301" t="s">
        <v>3300</v>
      </c>
    </row>
    <row r="176" spans="1:9">
      <c r="A176" s="301" t="s">
        <v>2796</v>
      </c>
      <c r="B176" s="301" t="s">
        <v>2454</v>
      </c>
      <c r="C176" s="301" t="s">
        <v>83</v>
      </c>
      <c r="D176" s="301">
        <v>561379963</v>
      </c>
      <c r="E176" s="301">
        <v>609388694</v>
      </c>
      <c r="F176" s="301">
        <v>561379969</v>
      </c>
      <c r="G176" s="301" t="s">
        <v>2328</v>
      </c>
      <c r="H176" s="301" t="s">
        <v>2386</v>
      </c>
      <c r="I176" s="301" t="s">
        <v>2797</v>
      </c>
    </row>
    <row r="177" spans="1:9">
      <c r="A177" s="301" t="s">
        <v>2798</v>
      </c>
      <c r="B177" s="301" t="s">
        <v>2580</v>
      </c>
      <c r="C177" s="301" t="s">
        <v>83</v>
      </c>
      <c r="D177" s="301" t="s">
        <v>2799</v>
      </c>
      <c r="E177" s="301" t="s">
        <v>83</v>
      </c>
      <c r="F177" s="301" t="s">
        <v>83</v>
      </c>
      <c r="G177" s="301" t="s">
        <v>2313</v>
      </c>
      <c r="H177" s="301" t="s">
        <v>2320</v>
      </c>
      <c r="I177" s="301" t="s">
        <v>83</v>
      </c>
    </row>
    <row r="178" spans="1:9">
      <c r="A178" s="301" t="s">
        <v>2800</v>
      </c>
      <c r="B178" s="301" t="s">
        <v>2412</v>
      </c>
      <c r="C178" s="301" t="s">
        <v>83</v>
      </c>
      <c r="D178" s="301">
        <v>563218152</v>
      </c>
      <c r="E178" s="301">
        <v>698653552</v>
      </c>
      <c r="F178" s="301">
        <v>563218043</v>
      </c>
      <c r="G178" s="301" t="s">
        <v>248</v>
      </c>
      <c r="H178" s="301" t="s">
        <v>83</v>
      </c>
      <c r="I178" s="301" t="s">
        <v>2486</v>
      </c>
    </row>
    <row r="179" spans="1:9">
      <c r="A179" s="301" t="s">
        <v>2801</v>
      </c>
      <c r="B179" s="301" t="s">
        <v>2362</v>
      </c>
      <c r="C179" s="301" t="s">
        <v>83</v>
      </c>
      <c r="D179" s="301" t="s">
        <v>2802</v>
      </c>
      <c r="E179" s="301" t="s">
        <v>83</v>
      </c>
      <c r="F179" s="301" t="s">
        <v>83</v>
      </c>
      <c r="G179" s="301" t="s">
        <v>2313</v>
      </c>
      <c r="H179" s="301" t="s">
        <v>83</v>
      </c>
      <c r="I179" s="301" t="s">
        <v>2575</v>
      </c>
    </row>
    <row r="180" spans="1:9">
      <c r="A180" s="301" t="s">
        <v>2803</v>
      </c>
      <c r="B180" s="301" t="s">
        <v>2804</v>
      </c>
      <c r="C180" s="301" t="s">
        <v>83</v>
      </c>
      <c r="D180" s="301" t="s">
        <v>2327</v>
      </c>
      <c r="E180" s="301" t="s">
        <v>83</v>
      </c>
      <c r="F180" s="301">
        <v>561379954</v>
      </c>
      <c r="G180" s="301" t="s">
        <v>2328</v>
      </c>
      <c r="H180" s="301" t="s">
        <v>2329</v>
      </c>
      <c r="I180" s="301" t="s">
        <v>2330</v>
      </c>
    </row>
    <row r="181" spans="1:9">
      <c r="A181" s="301" t="s">
        <v>2805</v>
      </c>
      <c r="B181" s="301" t="s">
        <v>2806</v>
      </c>
      <c r="C181" s="301" t="s">
        <v>83</v>
      </c>
      <c r="D181" s="301" t="s">
        <v>2327</v>
      </c>
      <c r="E181" s="301" t="s">
        <v>83</v>
      </c>
      <c r="F181" s="301">
        <v>565206309</v>
      </c>
      <c r="G181" s="301" t="s">
        <v>257</v>
      </c>
      <c r="H181" s="301" t="s">
        <v>2329</v>
      </c>
      <c r="I181" s="301" t="s">
        <v>2330</v>
      </c>
    </row>
    <row r="182" spans="1:9">
      <c r="A182" s="301" t="s">
        <v>2807</v>
      </c>
      <c r="B182" s="301" t="s">
        <v>752</v>
      </c>
      <c r="C182" s="301" t="s">
        <v>83</v>
      </c>
      <c r="D182" s="301">
        <v>565676620</v>
      </c>
      <c r="E182" s="301">
        <v>674985665</v>
      </c>
      <c r="F182" s="301">
        <v>565676623</v>
      </c>
      <c r="G182" s="301" t="s">
        <v>2339</v>
      </c>
      <c r="H182" s="301" t="s">
        <v>2445</v>
      </c>
      <c r="I182" s="301" t="s">
        <v>2442</v>
      </c>
    </row>
    <row r="183" spans="1:9">
      <c r="A183" s="301" t="s">
        <v>2808</v>
      </c>
      <c r="B183" s="301" t="s">
        <v>2809</v>
      </c>
      <c r="C183" s="301" t="s">
        <v>83</v>
      </c>
      <c r="D183" s="301" t="s">
        <v>2810</v>
      </c>
      <c r="E183" s="301" t="s">
        <v>83</v>
      </c>
      <c r="F183" s="301" t="s">
        <v>83</v>
      </c>
      <c r="G183" s="301" t="s">
        <v>2313</v>
      </c>
      <c r="H183" s="301" t="s">
        <v>2351</v>
      </c>
      <c r="I183" s="301" t="s">
        <v>2352</v>
      </c>
    </row>
    <row r="184" spans="1:9">
      <c r="A184" s="301" t="s">
        <v>2811</v>
      </c>
      <c r="B184" s="301" t="s">
        <v>752</v>
      </c>
      <c r="C184" s="301" t="s">
        <v>2812</v>
      </c>
      <c r="D184" s="301" t="s">
        <v>2813</v>
      </c>
      <c r="E184" s="301">
        <v>684258561</v>
      </c>
      <c r="F184" s="301">
        <v>565596360</v>
      </c>
      <c r="G184" s="301" t="s">
        <v>2324</v>
      </c>
      <c r="H184" s="301" t="s">
        <v>2373</v>
      </c>
      <c r="I184" s="301" t="s">
        <v>2310</v>
      </c>
    </row>
    <row r="185" spans="1:9">
      <c r="A185" s="301" t="s">
        <v>2814</v>
      </c>
      <c r="B185" s="301" t="s">
        <v>2769</v>
      </c>
      <c r="C185" s="301" t="s">
        <v>83</v>
      </c>
      <c r="D185" s="301">
        <v>563486150</v>
      </c>
      <c r="E185" s="301">
        <v>667592025</v>
      </c>
      <c r="F185" s="301">
        <v>563486145</v>
      </c>
      <c r="G185" s="301" t="s">
        <v>2434</v>
      </c>
      <c r="H185" s="301" t="s">
        <v>83</v>
      </c>
      <c r="I185" s="301" t="s">
        <v>2739</v>
      </c>
    </row>
    <row r="186" spans="1:9">
      <c r="A186" s="301" t="s">
        <v>2815</v>
      </c>
      <c r="B186" s="301" t="s">
        <v>2816</v>
      </c>
      <c r="C186" s="301" t="s">
        <v>2817</v>
      </c>
      <c r="D186" s="301">
        <v>565505383</v>
      </c>
      <c r="E186" s="301">
        <v>673196869</v>
      </c>
      <c r="F186" s="301">
        <v>565505359</v>
      </c>
      <c r="G186" s="301" t="s">
        <v>2539</v>
      </c>
      <c r="H186" s="301" t="s">
        <v>2309</v>
      </c>
      <c r="I186" s="301" t="s">
        <v>2310</v>
      </c>
    </row>
    <row r="187" spans="1:9">
      <c r="A187" s="301" t="s">
        <v>2818</v>
      </c>
      <c r="B187" s="301" t="s">
        <v>791</v>
      </c>
      <c r="C187" s="301" t="s">
        <v>2819</v>
      </c>
      <c r="D187" s="301">
        <v>563625317</v>
      </c>
      <c r="E187" s="301" t="s">
        <v>83</v>
      </c>
      <c r="F187" s="301">
        <v>563357369</v>
      </c>
      <c r="G187" s="301" t="s">
        <v>2578</v>
      </c>
      <c r="H187" s="301" t="s">
        <v>2435</v>
      </c>
      <c r="I187" s="301" t="s">
        <v>2310</v>
      </c>
    </row>
    <row r="188" spans="1:9">
      <c r="A188" s="301" t="s">
        <v>2820</v>
      </c>
      <c r="B188" s="301" t="s">
        <v>2821</v>
      </c>
      <c r="C188" s="301" t="s">
        <v>83</v>
      </c>
      <c r="D188" s="301" t="s">
        <v>2421</v>
      </c>
      <c r="E188" s="301" t="s">
        <v>83</v>
      </c>
      <c r="F188" s="301" t="s">
        <v>83</v>
      </c>
      <c r="G188" s="301" t="s">
        <v>2328</v>
      </c>
      <c r="H188" s="301" t="s">
        <v>2422</v>
      </c>
      <c r="I188" s="301" t="s">
        <v>2330</v>
      </c>
    </row>
    <row r="189" spans="1:9">
      <c r="A189" s="301" t="s">
        <v>2822</v>
      </c>
      <c r="B189" s="301" t="s">
        <v>2440</v>
      </c>
      <c r="C189" s="301" t="s">
        <v>2823</v>
      </c>
      <c r="D189" s="301" t="s">
        <v>2824</v>
      </c>
      <c r="E189" s="301" t="s">
        <v>83</v>
      </c>
      <c r="F189" s="301" t="s">
        <v>83</v>
      </c>
      <c r="G189" s="301" t="s">
        <v>2772</v>
      </c>
      <c r="H189" s="301"/>
      <c r="I189" s="301" t="s">
        <v>2643</v>
      </c>
    </row>
    <row r="190" spans="1:9">
      <c r="A190" s="301" t="s">
        <v>2825</v>
      </c>
      <c r="B190" s="301" t="s">
        <v>2826</v>
      </c>
      <c r="C190" s="301" t="s">
        <v>2827</v>
      </c>
      <c r="D190" s="301">
        <v>565676672</v>
      </c>
      <c r="E190" s="301" t="s">
        <v>83</v>
      </c>
      <c r="F190" s="301">
        <v>565676550</v>
      </c>
      <c r="G190" s="301" t="s">
        <v>2339</v>
      </c>
      <c r="H190" s="301" t="s">
        <v>2719</v>
      </c>
      <c r="I190" s="301" t="s">
        <v>2643</v>
      </c>
    </row>
    <row r="191" spans="1:9">
      <c r="A191" s="301" t="s">
        <v>2828</v>
      </c>
      <c r="B191" s="301" t="s">
        <v>782</v>
      </c>
      <c r="C191" s="301" t="s">
        <v>83</v>
      </c>
      <c r="D191" s="301">
        <v>567205963</v>
      </c>
      <c r="E191" s="301" t="s">
        <v>83</v>
      </c>
      <c r="F191" s="301" t="s">
        <v>83</v>
      </c>
      <c r="G191" s="301" t="s">
        <v>2313</v>
      </c>
      <c r="H191" s="301" t="s">
        <v>83</v>
      </c>
      <c r="I191" s="301" t="s">
        <v>2314</v>
      </c>
    </row>
    <row r="192" spans="1:9">
      <c r="A192" s="301" t="s">
        <v>2829</v>
      </c>
      <c r="B192" s="301" t="s">
        <v>2830</v>
      </c>
      <c r="C192" s="301" t="s">
        <v>2831</v>
      </c>
      <c r="D192" s="301">
        <v>565676570</v>
      </c>
      <c r="E192" s="301" t="s">
        <v>83</v>
      </c>
      <c r="F192" s="301">
        <v>565676550</v>
      </c>
      <c r="G192" s="301" t="s">
        <v>2339</v>
      </c>
      <c r="H192" s="301" t="s">
        <v>2719</v>
      </c>
      <c r="I192" s="301" t="s">
        <v>2643</v>
      </c>
    </row>
    <row r="193" spans="1:9">
      <c r="A193" s="301" t="s">
        <v>2832</v>
      </c>
      <c r="B193" s="301" t="s">
        <v>2833</v>
      </c>
      <c r="C193" s="301" t="s">
        <v>83</v>
      </c>
      <c r="D193" s="301">
        <v>567205977</v>
      </c>
      <c r="E193" s="301" t="s">
        <v>83</v>
      </c>
      <c r="F193" s="301" t="s">
        <v>83</v>
      </c>
      <c r="G193" s="301" t="s">
        <v>2313</v>
      </c>
      <c r="H193" s="301" t="s">
        <v>83</v>
      </c>
      <c r="I193" s="301" t="s">
        <v>2314</v>
      </c>
    </row>
    <row r="194" spans="1:9">
      <c r="A194" s="301" t="s">
        <v>2834</v>
      </c>
      <c r="B194" s="301" t="s">
        <v>791</v>
      </c>
      <c r="C194" s="301" t="s">
        <v>83</v>
      </c>
      <c r="D194" s="301">
        <v>565206580</v>
      </c>
      <c r="E194" s="301">
        <v>666241923</v>
      </c>
      <c r="F194" s="301" t="s">
        <v>83</v>
      </c>
      <c r="G194" s="301" t="s">
        <v>257</v>
      </c>
      <c r="H194" s="301" t="s">
        <v>83</v>
      </c>
      <c r="I194" s="301" t="s">
        <v>2325</v>
      </c>
    </row>
    <row r="195" spans="1:9">
      <c r="A195" s="301" t="s">
        <v>2835</v>
      </c>
      <c r="B195" s="301" t="s">
        <v>2836</v>
      </c>
      <c r="C195" s="301" t="s">
        <v>83</v>
      </c>
      <c r="D195" s="301" t="s">
        <v>2837</v>
      </c>
      <c r="E195" s="301" t="s">
        <v>83</v>
      </c>
      <c r="F195" s="301" t="s">
        <v>83</v>
      </c>
      <c r="G195" s="301" t="s">
        <v>2313</v>
      </c>
      <c r="H195" s="301" t="s">
        <v>2320</v>
      </c>
      <c r="I195" s="301" t="s">
        <v>2321</v>
      </c>
    </row>
    <row r="196" spans="1:9">
      <c r="A196" s="301" t="s">
        <v>2838</v>
      </c>
      <c r="B196" s="301" t="s">
        <v>2362</v>
      </c>
      <c r="C196" s="301" t="s">
        <v>83</v>
      </c>
      <c r="D196" s="301" t="s">
        <v>2839</v>
      </c>
      <c r="E196" s="301" t="s">
        <v>2840</v>
      </c>
      <c r="F196" s="301" t="s">
        <v>83</v>
      </c>
      <c r="G196" s="301" t="s">
        <v>2567</v>
      </c>
      <c r="H196" s="301" t="s">
        <v>83</v>
      </c>
      <c r="I196" s="301" t="s">
        <v>2359</v>
      </c>
    </row>
    <row r="197" spans="1:9">
      <c r="A197" s="301" t="s">
        <v>2841</v>
      </c>
      <c r="B197" s="301" t="s">
        <v>2842</v>
      </c>
      <c r="C197" s="301" t="s">
        <v>83</v>
      </c>
      <c r="D197" s="301">
        <v>561373286</v>
      </c>
      <c r="E197" s="301" t="s">
        <v>83</v>
      </c>
      <c r="F197" s="301">
        <v>561379954</v>
      </c>
      <c r="G197" s="301" t="s">
        <v>2328</v>
      </c>
      <c r="H197" s="301" t="s">
        <v>2329</v>
      </c>
      <c r="I197" s="301" t="s">
        <v>2376</v>
      </c>
    </row>
    <row r="198" spans="1:9">
      <c r="A198" s="301" t="s">
        <v>2843</v>
      </c>
      <c r="B198" s="301" t="s">
        <v>2844</v>
      </c>
      <c r="C198" s="301" t="s">
        <v>83</v>
      </c>
      <c r="D198" s="301" t="s">
        <v>2327</v>
      </c>
      <c r="E198" s="301" t="s">
        <v>83</v>
      </c>
      <c r="F198" s="301">
        <v>565206309</v>
      </c>
      <c r="G198" s="301" t="s">
        <v>257</v>
      </c>
      <c r="H198" s="301" t="s">
        <v>2329</v>
      </c>
      <c r="I198" s="301" t="s">
        <v>2330</v>
      </c>
    </row>
    <row r="199" spans="1:9">
      <c r="A199" s="301" t="s">
        <v>2845</v>
      </c>
      <c r="B199" s="301" t="s">
        <v>791</v>
      </c>
      <c r="C199" s="301" t="s">
        <v>2846</v>
      </c>
      <c r="D199" s="301">
        <v>565505382</v>
      </c>
      <c r="E199" s="301">
        <v>667507427</v>
      </c>
      <c r="F199" s="301">
        <v>565505359</v>
      </c>
      <c r="G199" s="301" t="s">
        <v>2539</v>
      </c>
      <c r="H199" s="301" t="s">
        <v>2309</v>
      </c>
      <c r="I199" s="301" t="s">
        <v>2348</v>
      </c>
    </row>
    <row r="200" spans="1:9">
      <c r="A200" s="301" t="s">
        <v>2847</v>
      </c>
      <c r="B200" s="301" t="s">
        <v>2848</v>
      </c>
      <c r="C200" s="301" t="s">
        <v>83</v>
      </c>
      <c r="D200" s="301" t="s">
        <v>2385</v>
      </c>
      <c r="E200" s="301" t="s">
        <v>83</v>
      </c>
      <c r="F200" s="301">
        <v>561379969</v>
      </c>
      <c r="G200" s="301" t="s">
        <v>2328</v>
      </c>
      <c r="H200" s="301" t="s">
        <v>2386</v>
      </c>
      <c r="I200" s="301" t="s">
        <v>2387</v>
      </c>
    </row>
    <row r="201" spans="1:9">
      <c r="A201" s="301" t="s">
        <v>2849</v>
      </c>
      <c r="B201" s="301" t="s">
        <v>798</v>
      </c>
      <c r="C201" s="301" t="s">
        <v>83</v>
      </c>
      <c r="D201" s="301" t="s">
        <v>2850</v>
      </c>
      <c r="E201" s="301" t="s">
        <v>83</v>
      </c>
      <c r="F201" s="301">
        <v>561379969</v>
      </c>
      <c r="G201" s="301" t="s">
        <v>2328</v>
      </c>
      <c r="H201" s="301" t="s">
        <v>2642</v>
      </c>
      <c r="I201" s="301" t="s">
        <v>2643</v>
      </c>
    </row>
    <row r="202" spans="1:9">
      <c r="A202" s="301" t="s">
        <v>2851</v>
      </c>
      <c r="B202" s="301" t="s">
        <v>2440</v>
      </c>
      <c r="C202" s="301" t="s">
        <v>83</v>
      </c>
      <c r="D202" s="301">
        <v>561379956</v>
      </c>
      <c r="E202" s="301">
        <v>619917040</v>
      </c>
      <c r="F202" s="301">
        <v>561379954</v>
      </c>
      <c r="G202" s="301" t="s">
        <v>2328</v>
      </c>
      <c r="H202" s="301" t="s">
        <v>2329</v>
      </c>
      <c r="I202" s="301" t="s">
        <v>2797</v>
      </c>
    </row>
    <row r="203" spans="1:9">
      <c r="A203" s="301" t="s">
        <v>2852</v>
      </c>
      <c r="B203" s="301" t="s">
        <v>2449</v>
      </c>
      <c r="C203" s="301" t="s">
        <v>83</v>
      </c>
      <c r="D203" s="301">
        <v>565676371</v>
      </c>
      <c r="E203" s="301">
        <v>687860876</v>
      </c>
      <c r="F203" s="301">
        <v>565676465</v>
      </c>
      <c r="G203" s="301" t="s">
        <v>2339</v>
      </c>
      <c r="H203" s="301" t="s">
        <v>83</v>
      </c>
      <c r="I203" s="301" t="s">
        <v>2472</v>
      </c>
    </row>
    <row r="204" spans="1:9">
      <c r="A204" s="301" t="s">
        <v>2853</v>
      </c>
      <c r="B204" s="301" t="s">
        <v>798</v>
      </c>
      <c r="C204" s="301" t="s">
        <v>83</v>
      </c>
      <c r="D204" s="301">
        <v>565676711</v>
      </c>
      <c r="E204" s="301">
        <v>680598267</v>
      </c>
      <c r="F204" s="301">
        <v>565676712</v>
      </c>
      <c r="G204" s="301" t="s">
        <v>2339</v>
      </c>
      <c r="H204" s="301" t="s">
        <v>83</v>
      </c>
      <c r="I204" s="301" t="s">
        <v>2325</v>
      </c>
    </row>
    <row r="205" spans="1:9">
      <c r="A205" s="301" t="s">
        <v>2854</v>
      </c>
      <c r="B205" s="301" t="s">
        <v>2638</v>
      </c>
      <c r="C205" s="301" t="s">
        <v>83</v>
      </c>
      <c r="D205" s="301" t="s">
        <v>2855</v>
      </c>
      <c r="E205" s="301" t="s">
        <v>83</v>
      </c>
      <c r="F205" s="301" t="s">
        <v>83</v>
      </c>
      <c r="G205" s="301" t="s">
        <v>2313</v>
      </c>
      <c r="H205" s="301" t="s">
        <v>2351</v>
      </c>
      <c r="I205" s="301" t="s">
        <v>2418</v>
      </c>
    </row>
    <row r="206" spans="1:9">
      <c r="A206" s="301" t="s">
        <v>2856</v>
      </c>
      <c r="B206" s="301" t="s">
        <v>2857</v>
      </c>
      <c r="C206" s="301" t="s">
        <v>83</v>
      </c>
      <c r="D206" s="301" t="s">
        <v>2421</v>
      </c>
      <c r="E206" s="301" t="s">
        <v>83</v>
      </c>
      <c r="F206" s="301" t="s">
        <v>83</v>
      </c>
      <c r="G206" s="301" t="s">
        <v>2328</v>
      </c>
      <c r="H206" s="301" t="s">
        <v>2422</v>
      </c>
      <c r="I206" s="301" t="s">
        <v>2330</v>
      </c>
    </row>
    <row r="207" spans="1:9">
      <c r="A207" s="301" t="s">
        <v>2858</v>
      </c>
      <c r="B207" s="301" t="s">
        <v>2859</v>
      </c>
      <c r="C207" s="301" t="s">
        <v>83</v>
      </c>
      <c r="D207" s="301">
        <v>563486111</v>
      </c>
      <c r="E207" s="301">
        <v>669042251</v>
      </c>
      <c r="F207" s="301">
        <v>563486145</v>
      </c>
      <c r="G207" s="301" t="s">
        <v>2434</v>
      </c>
      <c r="H207" s="301" t="s">
        <v>83</v>
      </c>
      <c r="I207" s="301" t="s">
        <v>2325</v>
      </c>
    </row>
    <row r="208" spans="1:9">
      <c r="A208" s="301" t="s">
        <v>2860</v>
      </c>
      <c r="B208" s="301" t="s">
        <v>2454</v>
      </c>
      <c r="C208" s="301" t="s">
        <v>83</v>
      </c>
      <c r="D208" s="301" t="s">
        <v>83</v>
      </c>
      <c r="E208" s="301">
        <v>603698630</v>
      </c>
      <c r="F208" s="301" t="s">
        <v>258</v>
      </c>
      <c r="G208" s="301" t="s">
        <v>248</v>
      </c>
      <c r="H208" s="301" t="s">
        <v>83</v>
      </c>
      <c r="I208" s="301" t="s">
        <v>2325</v>
      </c>
    </row>
    <row r="209" spans="1:9">
      <c r="A209" s="301" t="s">
        <v>2861</v>
      </c>
      <c r="B209" s="301" t="s">
        <v>2862</v>
      </c>
      <c r="C209" s="301" t="s">
        <v>83</v>
      </c>
      <c r="D209" s="301" t="s">
        <v>2863</v>
      </c>
      <c r="E209" s="301" t="s">
        <v>83</v>
      </c>
      <c r="F209" s="301" t="s">
        <v>83</v>
      </c>
      <c r="G209" s="301" t="s">
        <v>2313</v>
      </c>
      <c r="H209" s="301" t="s">
        <v>2320</v>
      </c>
      <c r="I209" s="301" t="s">
        <v>2494</v>
      </c>
    </row>
    <row r="210" spans="1:9">
      <c r="A210" s="301" t="s">
        <v>2864</v>
      </c>
      <c r="B210" s="301" t="s">
        <v>2865</v>
      </c>
      <c r="C210" s="301" t="s">
        <v>2866</v>
      </c>
      <c r="D210" s="301" t="s">
        <v>2867</v>
      </c>
      <c r="E210" s="301" t="s">
        <v>83</v>
      </c>
      <c r="F210" s="301" t="s">
        <v>83</v>
      </c>
      <c r="G210" s="301" t="s">
        <v>2339</v>
      </c>
      <c r="H210" s="301" t="s">
        <v>83</v>
      </c>
      <c r="I210" s="301" t="s">
        <v>2517</v>
      </c>
    </row>
    <row r="211" spans="1:9">
      <c r="A211" s="301" t="s">
        <v>2868</v>
      </c>
      <c r="B211" s="301" t="s">
        <v>2869</v>
      </c>
      <c r="C211" s="301" t="s">
        <v>83</v>
      </c>
      <c r="D211" s="301">
        <v>567205987</v>
      </c>
      <c r="E211" s="301" t="s">
        <v>83</v>
      </c>
      <c r="F211" s="301" t="s">
        <v>83</v>
      </c>
      <c r="G211" s="301" t="s">
        <v>2313</v>
      </c>
      <c r="H211" s="301" t="s">
        <v>83</v>
      </c>
      <c r="I211" s="301" t="s">
        <v>2379</v>
      </c>
    </row>
    <row r="212" spans="1:9">
      <c r="A212" s="301" t="s">
        <v>2870</v>
      </c>
      <c r="B212" s="301" t="s">
        <v>2871</v>
      </c>
      <c r="C212" s="301" t="s">
        <v>2872</v>
      </c>
      <c r="D212" s="301" t="s">
        <v>2873</v>
      </c>
      <c r="E212" s="301" t="s">
        <v>2874</v>
      </c>
      <c r="F212" s="301" t="s">
        <v>83</v>
      </c>
      <c r="G212" s="301" t="s">
        <v>2339</v>
      </c>
      <c r="H212" s="301" t="s">
        <v>83</v>
      </c>
      <c r="I212" s="301" t="s">
        <v>2789</v>
      </c>
    </row>
    <row r="213" spans="1:9">
      <c r="A213" s="301" t="s">
        <v>2875</v>
      </c>
      <c r="B213" s="301" t="s">
        <v>2630</v>
      </c>
      <c r="C213" s="301" t="s">
        <v>2876</v>
      </c>
      <c r="D213" s="301">
        <v>563218064</v>
      </c>
      <c r="E213" s="301">
        <v>667452099</v>
      </c>
      <c r="F213" s="301">
        <v>563033702</v>
      </c>
      <c r="G213" s="301" t="s">
        <v>248</v>
      </c>
      <c r="H213" s="301" t="s">
        <v>2309</v>
      </c>
      <c r="I213" s="301" t="s">
        <v>2310</v>
      </c>
    </row>
    <row r="214" spans="1:9">
      <c r="A214" s="301" t="s">
        <v>2877</v>
      </c>
      <c r="B214" s="301" t="s">
        <v>917</v>
      </c>
      <c r="C214" s="301" t="s">
        <v>83</v>
      </c>
      <c r="D214" s="301">
        <v>565511604</v>
      </c>
      <c r="E214" s="301">
        <v>674986293</v>
      </c>
      <c r="F214" s="301">
        <v>565441828</v>
      </c>
      <c r="G214" s="301" t="s">
        <v>2878</v>
      </c>
      <c r="H214" s="301" t="s">
        <v>83</v>
      </c>
      <c r="I214" s="301" t="s">
        <v>2404</v>
      </c>
    </row>
    <row r="215" spans="1:9" ht="14.4">
      <c r="A215" s="301" t="s">
        <v>3327</v>
      </c>
      <c r="B215" s="301" t="s">
        <v>3328</v>
      </c>
      <c r="C215" s="360" t="s">
        <v>3329</v>
      </c>
      <c r="D215" s="301">
        <v>563218152</v>
      </c>
      <c r="E215" s="301">
        <v>667650060</v>
      </c>
      <c r="F215" s="301"/>
      <c r="G215" s="301" t="s">
        <v>248</v>
      </c>
      <c r="H215" s="301" t="s">
        <v>3331</v>
      </c>
      <c r="I215" s="301" t="s">
        <v>3330</v>
      </c>
    </row>
    <row r="216" spans="1:9">
      <c r="A216" s="301" t="s">
        <v>2879</v>
      </c>
      <c r="B216" s="301" t="s">
        <v>2880</v>
      </c>
      <c r="C216" s="301" t="s">
        <v>83</v>
      </c>
      <c r="D216" s="301">
        <v>565206678</v>
      </c>
      <c r="E216" s="301">
        <v>673196840</v>
      </c>
      <c r="F216" s="301">
        <v>561379894</v>
      </c>
      <c r="G216" s="301" t="s">
        <v>257</v>
      </c>
      <c r="H216" s="301" t="s">
        <v>2441</v>
      </c>
      <c r="I216" s="301" t="s">
        <v>2442</v>
      </c>
    </row>
    <row r="217" spans="1:9">
      <c r="A217" s="301" t="s">
        <v>2881</v>
      </c>
      <c r="B217" s="301" t="s">
        <v>2842</v>
      </c>
      <c r="C217" s="301" t="s">
        <v>83</v>
      </c>
      <c r="D217" s="301">
        <v>561379856</v>
      </c>
      <c r="E217" s="301">
        <v>760643528</v>
      </c>
      <c r="F217" s="301">
        <v>561379894</v>
      </c>
      <c r="G217" s="301" t="s">
        <v>2328</v>
      </c>
      <c r="H217" s="301" t="s">
        <v>2441</v>
      </c>
      <c r="I217" s="301" t="s">
        <v>2442</v>
      </c>
    </row>
    <row r="218" spans="1:9">
      <c r="A218" s="301" t="s">
        <v>2882</v>
      </c>
      <c r="B218" s="301" t="s">
        <v>949</v>
      </c>
      <c r="C218" s="301" t="s">
        <v>83</v>
      </c>
      <c r="D218" s="301" t="s">
        <v>2883</v>
      </c>
      <c r="E218" s="301" t="s">
        <v>83</v>
      </c>
      <c r="F218" s="301" t="s">
        <v>83</v>
      </c>
      <c r="G218" s="301" t="s">
        <v>2313</v>
      </c>
      <c r="H218" s="301" t="s">
        <v>83</v>
      </c>
      <c r="I218" s="301" t="s">
        <v>2314</v>
      </c>
    </row>
    <row r="219" spans="1:9">
      <c r="A219" s="301" t="s">
        <v>2884</v>
      </c>
      <c r="B219" s="301" t="s">
        <v>2885</v>
      </c>
      <c r="C219" s="301" t="s">
        <v>83</v>
      </c>
      <c r="D219" s="301">
        <v>561373286</v>
      </c>
      <c r="E219" s="301" t="s">
        <v>83</v>
      </c>
      <c r="F219" s="301">
        <v>561379954</v>
      </c>
      <c r="G219" s="301" t="s">
        <v>2328</v>
      </c>
      <c r="H219" s="301" t="s">
        <v>2329</v>
      </c>
      <c r="I219" s="301" t="s">
        <v>2376</v>
      </c>
    </row>
    <row r="220" spans="1:9">
      <c r="A220" s="301" t="s">
        <v>2886</v>
      </c>
      <c r="B220" s="301" t="s">
        <v>2887</v>
      </c>
      <c r="C220" s="301" t="s">
        <v>2888</v>
      </c>
      <c r="D220" s="301">
        <v>565676654</v>
      </c>
      <c r="E220" s="301" t="s">
        <v>83</v>
      </c>
      <c r="F220" s="301">
        <v>565676550</v>
      </c>
      <c r="G220" s="301" t="s">
        <v>2339</v>
      </c>
      <c r="H220" s="301" t="s">
        <v>2719</v>
      </c>
      <c r="I220" s="301" t="s">
        <v>2643</v>
      </c>
    </row>
    <row r="221" spans="1:9">
      <c r="A221" s="301" t="s">
        <v>2889</v>
      </c>
      <c r="B221" s="301" t="s">
        <v>2890</v>
      </c>
      <c r="C221" s="301" t="s">
        <v>83</v>
      </c>
      <c r="D221" s="301" t="s">
        <v>2327</v>
      </c>
      <c r="E221" s="301" t="s">
        <v>83</v>
      </c>
      <c r="F221" s="301">
        <v>565206309</v>
      </c>
      <c r="G221" s="301" t="s">
        <v>257</v>
      </c>
      <c r="H221" s="301" t="s">
        <v>2329</v>
      </c>
      <c r="I221" s="301" t="s">
        <v>2330</v>
      </c>
    </row>
    <row r="222" spans="1:9" ht="14.4">
      <c r="A222" s="301" t="s">
        <v>3323</v>
      </c>
      <c r="B222" s="301" t="s">
        <v>826</v>
      </c>
      <c r="C222" s="360" t="s">
        <v>3324</v>
      </c>
      <c r="D222" s="301">
        <v>565206633</v>
      </c>
      <c r="E222" s="301" t="s">
        <v>83</v>
      </c>
      <c r="F222" s="301">
        <v>565206729</v>
      </c>
      <c r="G222" s="301"/>
      <c r="H222" s="360" t="s">
        <v>3322</v>
      </c>
      <c r="I222" s="301" t="s">
        <v>3325</v>
      </c>
    </row>
    <row r="223" spans="1:9" ht="14.4">
      <c r="A223" s="301" t="s">
        <v>3319</v>
      </c>
      <c r="B223" s="301" t="s">
        <v>3320</v>
      </c>
      <c r="C223" s="360" t="s">
        <v>3321</v>
      </c>
      <c r="D223" s="301">
        <v>565206727</v>
      </c>
      <c r="E223" s="301" t="s">
        <v>83</v>
      </c>
      <c r="F223" s="301">
        <v>565206729</v>
      </c>
      <c r="G223" s="301" t="s">
        <v>257</v>
      </c>
      <c r="H223" s="360" t="s">
        <v>3322</v>
      </c>
      <c r="I223" s="301" t="s">
        <v>3325</v>
      </c>
    </row>
    <row r="224" spans="1:9">
      <c r="A224" s="301" t="s">
        <v>2891</v>
      </c>
      <c r="B224" s="301" t="s">
        <v>2619</v>
      </c>
      <c r="C224" s="301" t="s">
        <v>83</v>
      </c>
      <c r="D224" s="301">
        <v>565676475</v>
      </c>
      <c r="E224" s="301">
        <v>682689474</v>
      </c>
      <c r="F224" s="301">
        <v>565676465</v>
      </c>
      <c r="G224" s="301" t="s">
        <v>2339</v>
      </c>
      <c r="H224" s="301" t="s">
        <v>83</v>
      </c>
      <c r="I224" s="301" t="s">
        <v>2472</v>
      </c>
    </row>
    <row r="225" spans="1:11">
      <c r="A225" s="301" t="s">
        <v>2892</v>
      </c>
      <c r="B225" s="301" t="s">
        <v>2449</v>
      </c>
      <c r="C225" s="301" t="s">
        <v>83</v>
      </c>
      <c r="D225" s="301">
        <v>565676703</v>
      </c>
      <c r="E225" s="301">
        <v>677779012</v>
      </c>
      <c r="F225" s="301">
        <v>565676712</v>
      </c>
      <c r="G225" s="301" t="s">
        <v>2339</v>
      </c>
      <c r="H225" s="301" t="s">
        <v>83</v>
      </c>
      <c r="I225" s="301" t="s">
        <v>2893</v>
      </c>
    </row>
    <row r="226" spans="1:11">
      <c r="A226" s="301" t="s">
        <v>2894</v>
      </c>
      <c r="B226" s="301" t="s">
        <v>2490</v>
      </c>
      <c r="C226" s="301" t="s">
        <v>83</v>
      </c>
      <c r="D226" s="301" t="s">
        <v>2895</v>
      </c>
      <c r="E226" s="301" t="s">
        <v>83</v>
      </c>
      <c r="F226" s="301" t="s">
        <v>2478</v>
      </c>
      <c r="G226" s="301" t="s">
        <v>257</v>
      </c>
      <c r="H226" s="301" t="s">
        <v>2479</v>
      </c>
      <c r="I226" s="301" t="s">
        <v>2480</v>
      </c>
    </row>
    <row r="227" spans="1:11">
      <c r="A227" s="301" t="s">
        <v>2896</v>
      </c>
      <c r="B227" s="301" t="s">
        <v>2897</v>
      </c>
      <c r="C227" s="301" t="s">
        <v>83</v>
      </c>
      <c r="D227" s="301">
        <v>567778801</v>
      </c>
      <c r="E227" s="301" t="s">
        <v>83</v>
      </c>
      <c r="F227" s="301" t="s">
        <v>83</v>
      </c>
      <c r="G227" s="301" t="s">
        <v>2313</v>
      </c>
      <c r="H227" s="301" t="s">
        <v>83</v>
      </c>
      <c r="I227" s="301" t="s">
        <v>2379</v>
      </c>
    </row>
    <row r="228" spans="1:11">
      <c r="A228" s="301" t="s">
        <v>2898</v>
      </c>
      <c r="B228" s="301" t="s">
        <v>2899</v>
      </c>
      <c r="C228" s="301" t="s">
        <v>83</v>
      </c>
      <c r="D228" s="301">
        <v>561373286</v>
      </c>
      <c r="E228" s="301" t="s">
        <v>83</v>
      </c>
      <c r="F228" s="301">
        <v>561379954</v>
      </c>
      <c r="G228" s="301" t="s">
        <v>2328</v>
      </c>
      <c r="H228" s="301" t="s">
        <v>2329</v>
      </c>
      <c r="I228" s="301" t="s">
        <v>2376</v>
      </c>
    </row>
    <row r="229" spans="1:11">
      <c r="A229" s="301" t="s">
        <v>2900</v>
      </c>
      <c r="B229" s="301" t="s">
        <v>1009</v>
      </c>
      <c r="C229" s="301" t="s">
        <v>83</v>
      </c>
      <c r="D229" s="301">
        <v>563620101</v>
      </c>
      <c r="E229" s="301">
        <v>621408975</v>
      </c>
      <c r="F229" s="301">
        <v>563620110</v>
      </c>
      <c r="G229" s="301" t="s">
        <v>2578</v>
      </c>
      <c r="H229" s="301" t="s">
        <v>83</v>
      </c>
      <c r="I229" s="301" t="s">
        <v>2795</v>
      </c>
    </row>
    <row r="230" spans="1:11">
      <c r="A230" s="301" t="s">
        <v>2901</v>
      </c>
      <c r="B230" s="301" t="s">
        <v>2902</v>
      </c>
      <c r="C230" s="301" t="s">
        <v>83</v>
      </c>
      <c r="D230" s="301" t="s">
        <v>2903</v>
      </c>
      <c r="E230" s="301" t="s">
        <v>2904</v>
      </c>
      <c r="F230" s="301" t="s">
        <v>83</v>
      </c>
      <c r="G230" s="301" t="s">
        <v>257</v>
      </c>
      <c r="H230" s="301" t="s">
        <v>2479</v>
      </c>
      <c r="I230" s="301" t="s">
        <v>2905</v>
      </c>
      <c r="J230" s="300"/>
      <c r="K230" s="300"/>
    </row>
    <row r="231" spans="1:11">
      <c r="A231" s="301" t="s">
        <v>2906</v>
      </c>
      <c r="B231" s="301" t="s">
        <v>1009</v>
      </c>
      <c r="C231" s="301" t="s">
        <v>83</v>
      </c>
      <c r="D231" s="301">
        <v>561299302</v>
      </c>
      <c r="E231" s="301">
        <v>664348747</v>
      </c>
      <c r="F231" s="301">
        <v>561239592</v>
      </c>
      <c r="G231" s="301" t="s">
        <v>2907</v>
      </c>
      <c r="H231" s="301" t="s">
        <v>83</v>
      </c>
      <c r="I231" s="301" t="s">
        <v>2893</v>
      </c>
    </row>
    <row r="232" spans="1:11">
      <c r="A232" s="301" t="s">
        <v>2908</v>
      </c>
      <c r="B232" s="301" t="s">
        <v>2638</v>
      </c>
      <c r="C232" s="301" t="s">
        <v>83</v>
      </c>
      <c r="D232" s="301" t="s">
        <v>2909</v>
      </c>
      <c r="E232" s="301" t="s">
        <v>83</v>
      </c>
      <c r="F232" s="301" t="s">
        <v>83</v>
      </c>
      <c r="G232" s="301" t="s">
        <v>2313</v>
      </c>
      <c r="H232" s="301" t="s">
        <v>2320</v>
      </c>
      <c r="I232" s="301" t="s">
        <v>2382</v>
      </c>
    </row>
    <row r="233" spans="1:11">
      <c r="A233" s="301" t="s">
        <v>2910</v>
      </c>
      <c r="B233" s="301" t="s">
        <v>2362</v>
      </c>
      <c r="C233" s="301" t="s">
        <v>83</v>
      </c>
      <c r="D233" s="301">
        <v>565596351</v>
      </c>
      <c r="E233" s="301">
        <v>682689334</v>
      </c>
      <c r="F233" s="301">
        <v>565596355</v>
      </c>
      <c r="G233" s="301" t="s">
        <v>2324</v>
      </c>
      <c r="H233" s="301" t="s">
        <v>83</v>
      </c>
      <c r="I233" s="301" t="s">
        <v>2404</v>
      </c>
    </row>
    <row r="234" spans="1:11">
      <c r="A234" s="301" t="s">
        <v>2911</v>
      </c>
      <c r="B234" s="301" t="s">
        <v>2912</v>
      </c>
      <c r="C234" s="301" t="s">
        <v>83</v>
      </c>
      <c r="D234" s="301">
        <v>567205979</v>
      </c>
      <c r="E234" s="301" t="s">
        <v>83</v>
      </c>
      <c r="F234" s="301" t="s">
        <v>83</v>
      </c>
      <c r="G234" s="301" t="s">
        <v>2313</v>
      </c>
      <c r="H234" s="301" t="s">
        <v>83</v>
      </c>
      <c r="I234" s="301" t="s">
        <v>2431</v>
      </c>
    </row>
    <row r="235" spans="1:11">
      <c r="A235" s="301" t="s">
        <v>2913</v>
      </c>
      <c r="B235" s="301" t="s">
        <v>2449</v>
      </c>
      <c r="C235" s="301" t="s">
        <v>2914</v>
      </c>
      <c r="D235" s="301">
        <v>563486186</v>
      </c>
      <c r="E235" s="301">
        <v>666345045</v>
      </c>
      <c r="F235" s="301">
        <v>563486010</v>
      </c>
      <c r="G235" s="301" t="s">
        <v>2434</v>
      </c>
      <c r="H235" s="301" t="s">
        <v>2435</v>
      </c>
      <c r="I235" s="301" t="s">
        <v>2348</v>
      </c>
    </row>
    <row r="236" spans="1:11">
      <c r="A236" s="301" t="s">
        <v>2915</v>
      </c>
      <c r="B236" s="301" t="s">
        <v>2916</v>
      </c>
      <c r="C236" s="301" t="s">
        <v>83</v>
      </c>
      <c r="D236" s="301">
        <v>563218091</v>
      </c>
      <c r="E236" s="301">
        <v>673672950</v>
      </c>
      <c r="F236" s="301">
        <v>563667083</v>
      </c>
      <c r="G236" s="301" t="s">
        <v>248</v>
      </c>
      <c r="H236" s="301" t="s">
        <v>83</v>
      </c>
      <c r="I236" s="301" t="s">
        <v>2438</v>
      </c>
    </row>
    <row r="237" spans="1:11">
      <c r="A237" s="301" t="s">
        <v>2917</v>
      </c>
      <c r="B237" s="301" t="s">
        <v>2918</v>
      </c>
      <c r="C237" s="301" t="s">
        <v>83</v>
      </c>
      <c r="D237" s="301" t="s">
        <v>2919</v>
      </c>
      <c r="E237" s="301" t="s">
        <v>83</v>
      </c>
      <c r="F237" s="301" t="s">
        <v>2650</v>
      </c>
      <c r="G237" s="301" t="s">
        <v>2434</v>
      </c>
      <c r="H237" s="301" t="s">
        <v>2651</v>
      </c>
      <c r="I237" s="301" t="s">
        <v>2480</v>
      </c>
    </row>
    <row r="238" spans="1:11">
      <c r="A238" s="301" t="s">
        <v>2920</v>
      </c>
      <c r="B238" s="301" t="s">
        <v>2492</v>
      </c>
      <c r="C238" s="301" t="s">
        <v>83</v>
      </c>
      <c r="D238" s="301" t="s">
        <v>2921</v>
      </c>
      <c r="E238" s="301" t="s">
        <v>83</v>
      </c>
      <c r="F238" s="301" t="s">
        <v>83</v>
      </c>
      <c r="G238" s="301" t="s">
        <v>2313</v>
      </c>
      <c r="H238" s="301" t="s">
        <v>2351</v>
      </c>
      <c r="I238" s="301" t="s">
        <v>2418</v>
      </c>
    </row>
    <row r="239" spans="1:11">
      <c r="A239" s="301" t="s">
        <v>2922</v>
      </c>
      <c r="B239" s="301" t="s">
        <v>2440</v>
      </c>
      <c r="C239" s="301" t="s">
        <v>83</v>
      </c>
      <c r="D239" s="301" t="s">
        <v>2923</v>
      </c>
      <c r="E239" s="301" t="s">
        <v>2924</v>
      </c>
      <c r="F239" s="301" t="s">
        <v>2650</v>
      </c>
      <c r="G239" s="301" t="s">
        <v>2434</v>
      </c>
      <c r="H239" s="301" t="s">
        <v>2651</v>
      </c>
      <c r="I239" s="301" t="s">
        <v>2480</v>
      </c>
    </row>
    <row r="240" spans="1:11">
      <c r="A240" s="301" t="s">
        <v>2925</v>
      </c>
      <c r="B240" s="301" t="s">
        <v>2316</v>
      </c>
      <c r="C240" s="301" t="s">
        <v>2926</v>
      </c>
      <c r="D240" s="301">
        <v>563625374</v>
      </c>
      <c r="E240" s="301">
        <v>677945159</v>
      </c>
      <c r="F240" s="301">
        <v>563357369</v>
      </c>
      <c r="G240" s="301" t="s">
        <v>2578</v>
      </c>
      <c r="H240" s="301" t="s">
        <v>2435</v>
      </c>
      <c r="I240" s="301" t="s">
        <v>2310</v>
      </c>
    </row>
    <row r="241" spans="1:9" ht="14.4">
      <c r="A241" s="301" t="s">
        <v>3337</v>
      </c>
      <c r="B241" s="301" t="s">
        <v>2323</v>
      </c>
      <c r="C241" s="360" t="s">
        <v>3338</v>
      </c>
      <c r="D241" s="301">
        <v>563218156</v>
      </c>
      <c r="E241" s="301">
        <v>698653563</v>
      </c>
      <c r="F241" s="301"/>
      <c r="G241" s="301" t="s">
        <v>248</v>
      </c>
      <c r="H241" s="360" t="s">
        <v>3326</v>
      </c>
      <c r="I241" s="301" t="s">
        <v>3339</v>
      </c>
    </row>
    <row r="242" spans="1:9">
      <c r="A242" s="301" t="s">
        <v>2927</v>
      </c>
      <c r="B242" s="301" t="s">
        <v>2741</v>
      </c>
      <c r="C242" s="301" t="s">
        <v>83</v>
      </c>
      <c r="D242" s="301">
        <v>567205986</v>
      </c>
      <c r="E242" s="301" t="s">
        <v>83</v>
      </c>
      <c r="F242" s="301" t="s">
        <v>83</v>
      </c>
      <c r="G242" s="301" t="s">
        <v>2313</v>
      </c>
      <c r="H242" s="301" t="s">
        <v>83</v>
      </c>
      <c r="I242" s="301" t="s">
        <v>2379</v>
      </c>
    </row>
    <row r="243" spans="1:9">
      <c r="A243" s="301" t="s">
        <v>2928</v>
      </c>
      <c r="B243" s="301" t="s">
        <v>791</v>
      </c>
      <c r="C243" s="301" t="s">
        <v>83</v>
      </c>
      <c r="D243" s="301" t="s">
        <v>2850</v>
      </c>
      <c r="E243" s="301" t="s">
        <v>83</v>
      </c>
      <c r="F243" s="301">
        <v>561379969</v>
      </c>
      <c r="G243" s="301" t="s">
        <v>2328</v>
      </c>
      <c r="H243" s="301" t="s">
        <v>2642</v>
      </c>
      <c r="I243" s="301" t="s">
        <v>2643</v>
      </c>
    </row>
    <row r="244" spans="1:9">
      <c r="A244" s="301" t="s">
        <v>2929</v>
      </c>
      <c r="B244" s="301" t="s">
        <v>2569</v>
      </c>
      <c r="C244" s="301" t="s">
        <v>83</v>
      </c>
      <c r="D244" s="301" t="s">
        <v>83</v>
      </c>
      <c r="E244" s="301" t="s">
        <v>2930</v>
      </c>
      <c r="F244" s="301">
        <v>565206609</v>
      </c>
      <c r="G244" s="301" t="s">
        <v>257</v>
      </c>
      <c r="H244" s="301" t="s">
        <v>2343</v>
      </c>
      <c r="I244" s="301" t="s">
        <v>2931</v>
      </c>
    </row>
    <row r="245" spans="1:9">
      <c r="A245" s="301" t="s">
        <v>2932</v>
      </c>
      <c r="B245" s="301" t="s">
        <v>2394</v>
      </c>
      <c r="C245" s="301" t="s">
        <v>83</v>
      </c>
      <c r="D245" s="301" t="s">
        <v>2385</v>
      </c>
      <c r="E245" s="301" t="s">
        <v>83</v>
      </c>
      <c r="F245" s="301">
        <v>561379969</v>
      </c>
      <c r="G245" s="301" t="s">
        <v>2328</v>
      </c>
      <c r="H245" s="301" t="s">
        <v>2386</v>
      </c>
      <c r="I245" s="301" t="s">
        <v>2387</v>
      </c>
    </row>
    <row r="246" spans="1:9">
      <c r="A246" s="301" t="s">
        <v>2933</v>
      </c>
      <c r="B246" s="301" t="s">
        <v>791</v>
      </c>
      <c r="C246" s="301" t="s">
        <v>2934</v>
      </c>
      <c r="D246" s="301">
        <v>563218004</v>
      </c>
      <c r="E246" s="301">
        <v>621598927</v>
      </c>
      <c r="F246" s="301">
        <v>563033702</v>
      </c>
      <c r="G246" s="301" t="s">
        <v>248</v>
      </c>
      <c r="H246" s="301" t="s">
        <v>2309</v>
      </c>
      <c r="I246" s="301" t="s">
        <v>2310</v>
      </c>
    </row>
    <row r="247" spans="1:9">
      <c r="A247" s="301" t="s">
        <v>2935</v>
      </c>
      <c r="B247" s="301" t="s">
        <v>756</v>
      </c>
      <c r="C247" s="301" t="s">
        <v>83</v>
      </c>
      <c r="D247" s="301" t="s">
        <v>2936</v>
      </c>
      <c r="E247" s="301" t="s">
        <v>83</v>
      </c>
      <c r="F247" s="301" t="s">
        <v>83</v>
      </c>
      <c r="G247" s="301" t="s">
        <v>2313</v>
      </c>
      <c r="H247" s="301" t="s">
        <v>83</v>
      </c>
      <c r="I247" s="301" t="s">
        <v>2408</v>
      </c>
    </row>
    <row r="248" spans="1:9">
      <c r="A248" s="301" t="s">
        <v>2937</v>
      </c>
      <c r="B248" s="301" t="s">
        <v>2492</v>
      </c>
      <c r="C248" s="301" t="s">
        <v>83</v>
      </c>
      <c r="D248" s="301">
        <v>567205965</v>
      </c>
      <c r="E248" s="301" t="s">
        <v>83</v>
      </c>
      <c r="F248" s="301" t="s">
        <v>83</v>
      </c>
      <c r="G248" s="301" t="s">
        <v>2313</v>
      </c>
      <c r="H248" s="301" t="s">
        <v>83</v>
      </c>
      <c r="I248" s="301" t="s">
        <v>2314</v>
      </c>
    </row>
    <row r="249" spans="1:9">
      <c r="A249" s="301" t="s">
        <v>2938</v>
      </c>
      <c r="B249" s="301" t="s">
        <v>2769</v>
      </c>
      <c r="C249" s="301" t="s">
        <v>2939</v>
      </c>
      <c r="D249" s="301">
        <v>565206651</v>
      </c>
      <c r="E249" s="301">
        <v>667507347</v>
      </c>
      <c r="F249" s="301">
        <v>565206619</v>
      </c>
      <c r="G249" s="301" t="s">
        <v>257</v>
      </c>
      <c r="H249" s="301" t="s">
        <v>2309</v>
      </c>
      <c r="I249" s="301" t="s">
        <v>2310</v>
      </c>
    </row>
    <row r="250" spans="1:9">
      <c r="A250" s="301" t="s">
        <v>2940</v>
      </c>
      <c r="B250" s="301" t="s">
        <v>2362</v>
      </c>
      <c r="C250" s="301" t="s">
        <v>2941</v>
      </c>
      <c r="D250" s="301" t="s">
        <v>2942</v>
      </c>
      <c r="E250" s="301" t="s">
        <v>2943</v>
      </c>
      <c r="F250" s="301" t="s">
        <v>83</v>
      </c>
      <c r="G250" s="301" t="s">
        <v>257</v>
      </c>
      <c r="H250" s="301" t="s">
        <v>83</v>
      </c>
      <c r="I250" s="301" t="s">
        <v>2716</v>
      </c>
    </row>
    <row r="251" spans="1:9">
      <c r="A251" s="301" t="s">
        <v>2243</v>
      </c>
      <c r="B251" s="301" t="s">
        <v>2897</v>
      </c>
      <c r="C251" s="301" t="s">
        <v>83</v>
      </c>
      <c r="D251" s="301" t="s">
        <v>2944</v>
      </c>
      <c r="E251" s="301" t="s">
        <v>2945</v>
      </c>
      <c r="F251" s="301" t="s">
        <v>2294</v>
      </c>
      <c r="G251" s="301" t="s">
        <v>248</v>
      </c>
      <c r="H251" s="301" t="s">
        <v>2309</v>
      </c>
      <c r="I251" s="301" t="s">
        <v>2310</v>
      </c>
    </row>
    <row r="252" spans="1:9">
      <c r="A252" s="301" t="s">
        <v>2946</v>
      </c>
      <c r="B252" s="301" t="s">
        <v>2569</v>
      </c>
      <c r="C252" s="301" t="s">
        <v>83</v>
      </c>
      <c r="D252" s="301">
        <v>563218128</v>
      </c>
      <c r="E252" s="301" t="s">
        <v>83</v>
      </c>
      <c r="F252" s="301">
        <v>563218043</v>
      </c>
      <c r="G252" s="301" t="s">
        <v>248</v>
      </c>
      <c r="H252" s="301" t="s">
        <v>3310</v>
      </c>
      <c r="I252" s="301" t="s">
        <v>3318</v>
      </c>
    </row>
    <row r="253" spans="1:9">
      <c r="A253" s="301" t="s">
        <v>2947</v>
      </c>
      <c r="B253" s="301" t="s">
        <v>2948</v>
      </c>
      <c r="C253" s="301" t="s">
        <v>83</v>
      </c>
      <c r="D253" s="301" t="s">
        <v>2385</v>
      </c>
      <c r="E253" s="301" t="s">
        <v>83</v>
      </c>
      <c r="F253" s="301" t="s">
        <v>2949</v>
      </c>
      <c r="G253" s="301" t="s">
        <v>2328</v>
      </c>
      <c r="H253" s="301" t="s">
        <v>2386</v>
      </c>
      <c r="I253" s="301" t="s">
        <v>2387</v>
      </c>
    </row>
    <row r="254" spans="1:9">
      <c r="A254" s="301" t="s">
        <v>2950</v>
      </c>
      <c r="B254" s="301" t="s">
        <v>791</v>
      </c>
      <c r="C254" s="301" t="s">
        <v>2951</v>
      </c>
      <c r="D254" s="301" t="s">
        <v>2952</v>
      </c>
      <c r="E254" s="301" t="s">
        <v>2953</v>
      </c>
      <c r="F254" s="301" t="s">
        <v>83</v>
      </c>
      <c r="G254" s="301" t="s">
        <v>248</v>
      </c>
      <c r="H254" s="301" t="s">
        <v>83</v>
      </c>
      <c r="I254" s="301" t="s">
        <v>2509</v>
      </c>
    </row>
    <row r="255" spans="1:9">
      <c r="A255" s="301" t="s">
        <v>2241</v>
      </c>
      <c r="B255" s="301" t="s">
        <v>826</v>
      </c>
      <c r="C255" s="301" t="s">
        <v>2954</v>
      </c>
      <c r="D255" s="301">
        <v>563218021</v>
      </c>
      <c r="E255" s="301">
        <v>661163629</v>
      </c>
      <c r="F255" s="301">
        <v>563033702</v>
      </c>
      <c r="G255" s="301" t="s">
        <v>248</v>
      </c>
      <c r="H255" s="301" t="s">
        <v>2309</v>
      </c>
      <c r="I255" s="301" t="s">
        <v>2310</v>
      </c>
    </row>
    <row r="256" spans="1:9">
      <c r="A256" s="301" t="s">
        <v>2955</v>
      </c>
      <c r="B256" s="301" t="s">
        <v>2454</v>
      </c>
      <c r="C256" s="301" t="s">
        <v>2956</v>
      </c>
      <c r="D256" s="301">
        <v>565676558</v>
      </c>
      <c r="E256" s="301">
        <v>670054347</v>
      </c>
      <c r="F256" s="301">
        <v>565676550</v>
      </c>
      <c r="G256" s="301" t="s">
        <v>2339</v>
      </c>
      <c r="H256" s="301" t="s">
        <v>2373</v>
      </c>
      <c r="I256" s="301" t="s">
        <v>2310</v>
      </c>
    </row>
    <row r="257" spans="1:9">
      <c r="A257" s="301" t="s">
        <v>2957</v>
      </c>
      <c r="B257" s="301" t="s">
        <v>917</v>
      </c>
      <c r="C257" s="301" t="s">
        <v>2958</v>
      </c>
      <c r="D257" s="301">
        <v>563218069</v>
      </c>
      <c r="E257" s="301" t="s">
        <v>83</v>
      </c>
      <c r="F257" s="301">
        <v>563033702</v>
      </c>
      <c r="G257" s="301" t="s">
        <v>248</v>
      </c>
      <c r="H257" s="301" t="s">
        <v>2364</v>
      </c>
      <c r="I257" s="301" t="s">
        <v>2392</v>
      </c>
    </row>
    <row r="258" spans="1:9">
      <c r="A258" s="301" t="s">
        <v>2959</v>
      </c>
      <c r="B258" s="301" t="s">
        <v>2362</v>
      </c>
      <c r="C258" s="301" t="s">
        <v>83</v>
      </c>
      <c r="D258" s="301">
        <v>563041109</v>
      </c>
      <c r="E258" s="301" t="s">
        <v>83</v>
      </c>
      <c r="F258" s="301">
        <v>563620109</v>
      </c>
      <c r="G258" s="301" t="s">
        <v>2960</v>
      </c>
      <c r="H258" s="301" t="s">
        <v>83</v>
      </c>
      <c r="I258" s="301" t="s">
        <v>2961</v>
      </c>
    </row>
    <row r="259" spans="1:9">
      <c r="A259" s="301" t="s">
        <v>2962</v>
      </c>
      <c r="B259" s="301" t="s">
        <v>2963</v>
      </c>
      <c r="C259" s="301" t="s">
        <v>83</v>
      </c>
      <c r="D259" s="301">
        <v>565676710</v>
      </c>
      <c r="E259" s="301">
        <v>685617519</v>
      </c>
      <c r="F259" s="301">
        <v>565676712</v>
      </c>
      <c r="G259" s="301" t="s">
        <v>2339</v>
      </c>
      <c r="H259" s="301" t="s">
        <v>83</v>
      </c>
      <c r="I259" s="301" t="s">
        <v>2325</v>
      </c>
    </row>
    <row r="260" spans="1:9">
      <c r="A260" s="301" t="s">
        <v>2964</v>
      </c>
      <c r="B260" s="301" t="s">
        <v>2965</v>
      </c>
      <c r="C260" s="301" t="s">
        <v>2966</v>
      </c>
      <c r="D260" s="301" t="s">
        <v>2967</v>
      </c>
      <c r="E260" s="301" t="s">
        <v>83</v>
      </c>
      <c r="F260" s="301" t="s">
        <v>83</v>
      </c>
      <c r="G260" s="301" t="s">
        <v>2339</v>
      </c>
      <c r="H260" s="301" t="s">
        <v>83</v>
      </c>
      <c r="I260" s="301" t="s">
        <v>2968</v>
      </c>
    </row>
    <row r="261" spans="1:9">
      <c r="A261" s="301" t="s">
        <v>2969</v>
      </c>
      <c r="B261" s="301" t="s">
        <v>2970</v>
      </c>
      <c r="C261" s="301" t="s">
        <v>83</v>
      </c>
      <c r="D261" s="301">
        <v>561379841</v>
      </c>
      <c r="E261" s="301">
        <v>699626845</v>
      </c>
      <c r="F261" s="301" t="s">
        <v>83</v>
      </c>
      <c r="G261" s="301" t="s">
        <v>2971</v>
      </c>
      <c r="H261" s="301" t="s">
        <v>83</v>
      </c>
      <c r="I261" s="301" t="s">
        <v>2972</v>
      </c>
    </row>
    <row r="262" spans="1:9">
      <c r="A262" s="301" t="s">
        <v>2973</v>
      </c>
      <c r="B262" s="301" t="s">
        <v>2974</v>
      </c>
      <c r="C262" s="301" t="s">
        <v>83</v>
      </c>
      <c r="D262" s="301" t="s">
        <v>2975</v>
      </c>
      <c r="E262" s="301" t="s">
        <v>83</v>
      </c>
      <c r="F262" s="301" t="s">
        <v>83</v>
      </c>
      <c r="G262" s="301" t="s">
        <v>2313</v>
      </c>
      <c r="H262" s="301" t="s">
        <v>83</v>
      </c>
      <c r="I262" s="301" t="s">
        <v>2314</v>
      </c>
    </row>
    <row r="263" spans="1:9">
      <c r="A263" s="301" t="s">
        <v>2976</v>
      </c>
      <c r="B263" s="301" t="s">
        <v>2593</v>
      </c>
      <c r="C263" s="301" t="s">
        <v>83</v>
      </c>
      <c r="D263" s="301">
        <v>565206761</v>
      </c>
      <c r="E263" s="301">
        <v>678065500</v>
      </c>
      <c r="F263" s="301">
        <v>565206769</v>
      </c>
      <c r="G263" s="301" t="s">
        <v>257</v>
      </c>
      <c r="H263" s="301" t="s">
        <v>83</v>
      </c>
      <c r="I263" s="301" t="s">
        <v>2512</v>
      </c>
    </row>
    <row r="264" spans="1:9">
      <c r="A264" s="301" t="s">
        <v>2977</v>
      </c>
      <c r="B264" s="301" t="s">
        <v>2449</v>
      </c>
      <c r="C264" s="301" t="s">
        <v>83</v>
      </c>
      <c r="D264" s="301">
        <v>565436133</v>
      </c>
      <c r="E264" s="301">
        <v>682689460</v>
      </c>
      <c r="F264" s="301">
        <v>565436101</v>
      </c>
      <c r="G264" s="301" t="s">
        <v>2978</v>
      </c>
      <c r="H264" s="301" t="s">
        <v>83</v>
      </c>
      <c r="I264" s="301" t="s">
        <v>2404</v>
      </c>
    </row>
    <row r="265" spans="1:9">
      <c r="A265" s="301" t="s">
        <v>2979</v>
      </c>
      <c r="B265" s="301" t="s">
        <v>2980</v>
      </c>
      <c r="C265" s="301" t="s">
        <v>83</v>
      </c>
      <c r="D265" s="301" t="s">
        <v>2981</v>
      </c>
      <c r="E265" s="301" t="s">
        <v>83</v>
      </c>
      <c r="F265" s="301" t="s">
        <v>83</v>
      </c>
      <c r="G265" s="301" t="s">
        <v>2982</v>
      </c>
      <c r="H265" s="301" t="s">
        <v>83</v>
      </c>
      <c r="I265" s="301" t="s">
        <v>2359</v>
      </c>
    </row>
    <row r="266" spans="1:9">
      <c r="A266" s="301" t="s">
        <v>2983</v>
      </c>
      <c r="B266" s="301" t="s">
        <v>2362</v>
      </c>
      <c r="C266" s="301" t="s">
        <v>2984</v>
      </c>
      <c r="D266" s="301">
        <v>565596341</v>
      </c>
      <c r="E266" s="301">
        <v>677779014</v>
      </c>
      <c r="F266" s="301">
        <v>565596360</v>
      </c>
      <c r="G266" s="301" t="s">
        <v>2324</v>
      </c>
      <c r="H266" s="301" t="s">
        <v>2373</v>
      </c>
      <c r="I266" s="301" t="s">
        <v>2310</v>
      </c>
    </row>
    <row r="267" spans="1:9">
      <c r="A267" s="301" t="s">
        <v>2985</v>
      </c>
      <c r="B267" s="301" t="s">
        <v>2986</v>
      </c>
      <c r="C267" s="301" t="s">
        <v>83</v>
      </c>
      <c r="D267" s="301">
        <v>561379820</v>
      </c>
      <c r="E267" s="301">
        <v>618922488</v>
      </c>
      <c r="F267" s="301">
        <v>561379894</v>
      </c>
      <c r="G267" s="301" t="s">
        <v>2328</v>
      </c>
      <c r="H267" s="301" t="s">
        <v>2441</v>
      </c>
      <c r="I267" s="301" t="s">
        <v>2625</v>
      </c>
    </row>
    <row r="268" spans="1:9" ht="14.4">
      <c r="A268" s="301" t="s">
        <v>3304</v>
      </c>
      <c r="B268" s="301" t="s">
        <v>3305</v>
      </c>
      <c r="C268" s="360" t="s">
        <v>3306</v>
      </c>
      <c r="D268" s="301">
        <v>563218126</v>
      </c>
      <c r="E268" s="301">
        <v>698653548</v>
      </c>
      <c r="F268" s="301"/>
      <c r="G268" s="301" t="s">
        <v>248</v>
      </c>
      <c r="H268" s="301" t="s">
        <v>3310</v>
      </c>
      <c r="I268" s="301" t="s">
        <v>3307</v>
      </c>
    </row>
    <row r="269" spans="1:9">
      <c r="A269" s="301" t="s">
        <v>2987</v>
      </c>
      <c r="B269" s="301" t="s">
        <v>2440</v>
      </c>
      <c r="C269" s="301" t="s">
        <v>83</v>
      </c>
      <c r="D269" s="301" t="s">
        <v>2368</v>
      </c>
      <c r="E269" s="301" t="s">
        <v>2988</v>
      </c>
      <c r="F269" s="301" t="s">
        <v>83</v>
      </c>
      <c r="G269" s="301" t="s">
        <v>2370</v>
      </c>
      <c r="H269" s="301" t="s">
        <v>83</v>
      </c>
      <c r="I269" s="301" t="s">
        <v>2359</v>
      </c>
    </row>
    <row r="270" spans="1:9">
      <c r="A270" s="301" t="s">
        <v>2987</v>
      </c>
      <c r="B270" s="301" t="s">
        <v>2440</v>
      </c>
      <c r="C270" s="301" t="s">
        <v>83</v>
      </c>
      <c r="D270" s="301" t="s">
        <v>2368</v>
      </c>
      <c r="E270" s="301" t="s">
        <v>2988</v>
      </c>
      <c r="F270" s="301" t="s">
        <v>83</v>
      </c>
      <c r="G270" s="301" t="s">
        <v>2370</v>
      </c>
      <c r="H270" s="301" t="s">
        <v>83</v>
      </c>
      <c r="I270" s="301" t="s">
        <v>2360</v>
      </c>
    </row>
    <row r="271" spans="1:9">
      <c r="A271" s="301" t="s">
        <v>2989</v>
      </c>
      <c r="B271" s="301" t="s">
        <v>791</v>
      </c>
      <c r="C271" s="301" t="s">
        <v>2990</v>
      </c>
      <c r="D271" s="301">
        <v>565676551</v>
      </c>
      <c r="E271" s="301">
        <v>698323016</v>
      </c>
      <c r="F271" s="301">
        <v>565676550</v>
      </c>
      <c r="G271" s="301" t="s">
        <v>2339</v>
      </c>
      <c r="H271" s="301" t="s">
        <v>2373</v>
      </c>
      <c r="I271" s="301" t="s">
        <v>2348</v>
      </c>
    </row>
    <row r="272" spans="1:9">
      <c r="A272" s="301" t="s">
        <v>2991</v>
      </c>
      <c r="B272" s="301" t="s">
        <v>2744</v>
      </c>
      <c r="C272" s="301" t="s">
        <v>2992</v>
      </c>
      <c r="D272" s="301" t="s">
        <v>2993</v>
      </c>
      <c r="E272" s="301" t="s">
        <v>83</v>
      </c>
      <c r="F272" s="301" t="s">
        <v>83</v>
      </c>
      <c r="G272" s="301" t="s">
        <v>2339</v>
      </c>
      <c r="H272" s="301" t="s">
        <v>83</v>
      </c>
      <c r="I272" s="301" t="s">
        <v>2517</v>
      </c>
    </row>
    <row r="273" spans="1:9">
      <c r="A273" s="301" t="s">
        <v>2994</v>
      </c>
      <c r="B273" s="301" t="s">
        <v>2367</v>
      </c>
      <c r="C273" s="301" t="s">
        <v>83</v>
      </c>
      <c r="D273" s="301" t="s">
        <v>2995</v>
      </c>
      <c r="E273" s="301" t="s">
        <v>83</v>
      </c>
      <c r="F273" s="301" t="s">
        <v>83</v>
      </c>
      <c r="G273" s="301" t="s">
        <v>248</v>
      </c>
      <c r="H273" s="301" t="s">
        <v>2427</v>
      </c>
      <c r="I273" s="301" t="s">
        <v>2480</v>
      </c>
    </row>
    <row r="274" spans="1:9">
      <c r="A274" s="301" t="s">
        <v>2242</v>
      </c>
      <c r="B274" s="301" t="s">
        <v>2452</v>
      </c>
      <c r="C274" s="301" t="s">
        <v>2996</v>
      </c>
      <c r="D274" s="301">
        <v>563218012</v>
      </c>
      <c r="E274" s="301">
        <v>699070468</v>
      </c>
      <c r="F274" s="301">
        <v>563033702</v>
      </c>
      <c r="G274" s="301" t="s">
        <v>248</v>
      </c>
      <c r="H274" s="301" t="s">
        <v>2309</v>
      </c>
      <c r="I274" s="301" t="s">
        <v>2310</v>
      </c>
    </row>
    <row r="275" spans="1:9">
      <c r="A275" s="301" t="s">
        <v>2997</v>
      </c>
      <c r="B275" s="301" t="s">
        <v>2998</v>
      </c>
      <c r="C275" s="301" t="s">
        <v>83</v>
      </c>
      <c r="D275" s="301">
        <v>567205978</v>
      </c>
      <c r="E275" s="301" t="s">
        <v>83</v>
      </c>
      <c r="F275" s="301" t="s">
        <v>83</v>
      </c>
      <c r="G275" s="301" t="s">
        <v>2313</v>
      </c>
      <c r="H275" s="301" t="s">
        <v>83</v>
      </c>
      <c r="I275" s="301" t="s">
        <v>2314</v>
      </c>
    </row>
    <row r="276" spans="1:9">
      <c r="A276" s="301" t="s">
        <v>2999</v>
      </c>
      <c r="B276" s="301" t="s">
        <v>2452</v>
      </c>
      <c r="C276" s="301" t="s">
        <v>83</v>
      </c>
      <c r="D276" s="301" t="s">
        <v>3000</v>
      </c>
      <c r="E276" s="301" t="s">
        <v>83</v>
      </c>
      <c r="F276" s="301" t="s">
        <v>83</v>
      </c>
      <c r="G276" s="301" t="s">
        <v>2313</v>
      </c>
      <c r="H276" s="301" t="s">
        <v>2320</v>
      </c>
      <c r="I276" s="301" t="s">
        <v>2494</v>
      </c>
    </row>
    <row r="277" spans="1:9" ht="14.4">
      <c r="A277" s="301" t="s">
        <v>3350</v>
      </c>
      <c r="B277" s="301" t="s">
        <v>989</v>
      </c>
      <c r="C277" s="360" t="s">
        <v>3351</v>
      </c>
      <c r="D277" s="301">
        <v>563218155</v>
      </c>
      <c r="E277" s="301">
        <v>650240593</v>
      </c>
      <c r="F277" s="301" t="s">
        <v>83</v>
      </c>
      <c r="G277" s="301" t="s">
        <v>248</v>
      </c>
      <c r="H277" s="301" t="s">
        <v>83</v>
      </c>
      <c r="I277" s="301" t="s">
        <v>3349</v>
      </c>
    </row>
    <row r="278" spans="1:9">
      <c r="A278" s="301" t="s">
        <v>3001</v>
      </c>
      <c r="B278" s="301" t="s">
        <v>884</v>
      </c>
      <c r="C278" s="301" t="s">
        <v>83</v>
      </c>
      <c r="D278" s="301">
        <v>567205988</v>
      </c>
      <c r="E278" s="301" t="s">
        <v>83</v>
      </c>
      <c r="F278" s="301" t="s">
        <v>83</v>
      </c>
      <c r="G278" s="301" t="s">
        <v>2313</v>
      </c>
      <c r="H278" s="301" t="s">
        <v>83</v>
      </c>
      <c r="I278" s="301" t="s">
        <v>2379</v>
      </c>
    </row>
    <row r="279" spans="1:9">
      <c r="A279" s="301" t="s">
        <v>3002</v>
      </c>
      <c r="B279" s="301" t="s">
        <v>2713</v>
      </c>
      <c r="C279" s="301" t="s">
        <v>83</v>
      </c>
      <c r="D279" s="301">
        <v>565206710</v>
      </c>
      <c r="E279" s="301">
        <v>686666351</v>
      </c>
      <c r="F279" s="301" t="s">
        <v>83</v>
      </c>
      <c r="G279" s="301" t="s">
        <v>2539</v>
      </c>
      <c r="H279" s="301" t="s">
        <v>83</v>
      </c>
      <c r="I279" s="301" t="s">
        <v>2325</v>
      </c>
    </row>
    <row r="280" spans="1:9">
      <c r="A280" s="301" t="s">
        <v>3003</v>
      </c>
      <c r="B280" s="301" t="s">
        <v>2781</v>
      </c>
      <c r="C280" s="301" t="s">
        <v>83</v>
      </c>
      <c r="D280" s="301" t="s">
        <v>83</v>
      </c>
      <c r="E280" s="301" t="s">
        <v>3004</v>
      </c>
      <c r="F280" s="301" t="s">
        <v>83</v>
      </c>
      <c r="G280" s="301" t="s">
        <v>83</v>
      </c>
      <c r="H280" s="301" t="s">
        <v>83</v>
      </c>
      <c r="I280" s="301" t="s">
        <v>2400</v>
      </c>
    </row>
    <row r="281" spans="1:9">
      <c r="A281" s="301" t="s">
        <v>3005</v>
      </c>
      <c r="B281" s="301" t="s">
        <v>2744</v>
      </c>
      <c r="C281" s="301" t="s">
        <v>83</v>
      </c>
      <c r="D281" s="301">
        <v>563620108</v>
      </c>
      <c r="E281" s="301">
        <v>689118879</v>
      </c>
      <c r="F281" s="301">
        <v>563620109</v>
      </c>
      <c r="G281" s="301" t="s">
        <v>2578</v>
      </c>
      <c r="H281" s="301" t="s">
        <v>83</v>
      </c>
      <c r="I281" s="301" t="s">
        <v>2961</v>
      </c>
    </row>
    <row r="282" spans="1:9">
      <c r="A282" s="301" t="s">
        <v>3006</v>
      </c>
      <c r="B282" s="301" t="s">
        <v>2412</v>
      </c>
      <c r="C282" s="301" t="s">
        <v>3007</v>
      </c>
      <c r="D282" s="301" t="s">
        <v>3008</v>
      </c>
      <c r="E282" s="301" t="s">
        <v>83</v>
      </c>
      <c r="F282" s="301" t="s">
        <v>83</v>
      </c>
      <c r="G282" s="301" t="s">
        <v>2313</v>
      </c>
      <c r="H282" s="301" t="s">
        <v>83</v>
      </c>
      <c r="I282" s="301" t="s">
        <v>2725</v>
      </c>
    </row>
    <row r="283" spans="1:9">
      <c r="A283" s="301" t="s">
        <v>3009</v>
      </c>
      <c r="B283" s="301" t="s">
        <v>2362</v>
      </c>
      <c r="C283" s="301" t="s">
        <v>3010</v>
      </c>
      <c r="D283" s="301">
        <v>565206648</v>
      </c>
      <c r="E283" s="301">
        <v>667507245</v>
      </c>
      <c r="F283" s="301">
        <v>565206619</v>
      </c>
      <c r="G283" s="301" t="s">
        <v>257</v>
      </c>
      <c r="H283" s="301" t="s">
        <v>2309</v>
      </c>
      <c r="I283" s="301" t="s">
        <v>2348</v>
      </c>
    </row>
    <row r="284" spans="1:9">
      <c r="A284" s="301" t="s">
        <v>3011</v>
      </c>
      <c r="B284" s="301" t="s">
        <v>782</v>
      </c>
      <c r="C284" s="301" t="s">
        <v>83</v>
      </c>
      <c r="D284" s="301">
        <v>563620111</v>
      </c>
      <c r="E284" s="301">
        <v>613674976</v>
      </c>
      <c r="F284" s="301">
        <v>563620110</v>
      </c>
      <c r="G284" s="301" t="s">
        <v>2578</v>
      </c>
      <c r="H284" s="301" t="s">
        <v>83</v>
      </c>
      <c r="I284" s="301" t="s">
        <v>2472</v>
      </c>
    </row>
    <row r="285" spans="1:9">
      <c r="A285" s="301" t="s">
        <v>3012</v>
      </c>
      <c r="B285" s="301" t="s">
        <v>3013</v>
      </c>
      <c r="C285" s="301" t="s">
        <v>83</v>
      </c>
      <c r="D285" s="301" t="s">
        <v>2327</v>
      </c>
      <c r="E285" s="301" t="s">
        <v>83</v>
      </c>
      <c r="F285" s="301">
        <v>561379954</v>
      </c>
      <c r="G285" s="301" t="s">
        <v>2328</v>
      </c>
      <c r="H285" s="301" t="s">
        <v>2329</v>
      </c>
      <c r="I285" s="301" t="s">
        <v>2330</v>
      </c>
    </row>
    <row r="286" spans="1:9">
      <c r="A286" s="301" t="s">
        <v>3014</v>
      </c>
      <c r="B286" s="301" t="s">
        <v>791</v>
      </c>
      <c r="C286" s="301" t="s">
        <v>83</v>
      </c>
      <c r="D286" s="301">
        <v>466496213</v>
      </c>
      <c r="E286" s="301">
        <v>682689370</v>
      </c>
      <c r="F286" s="301">
        <v>466496241</v>
      </c>
      <c r="G286" s="301" t="s">
        <v>2403</v>
      </c>
      <c r="H286" s="301" t="s">
        <v>83</v>
      </c>
      <c r="I286" s="301" t="s">
        <v>2325</v>
      </c>
    </row>
    <row r="287" spans="1:9" ht="15.75" customHeight="1">
      <c r="A287" s="301" t="s">
        <v>3015</v>
      </c>
      <c r="B287" s="301" t="s">
        <v>2440</v>
      </c>
      <c r="C287" s="301" t="s">
        <v>3016</v>
      </c>
      <c r="D287" s="301">
        <v>563625310</v>
      </c>
      <c r="E287" s="301" t="s">
        <v>83</v>
      </c>
      <c r="F287" s="301">
        <v>563357369</v>
      </c>
      <c r="G287" s="301" t="s">
        <v>2578</v>
      </c>
      <c r="H287" s="301" t="s">
        <v>2435</v>
      </c>
      <c r="I287" s="301" t="s">
        <v>2310</v>
      </c>
    </row>
    <row r="288" spans="1:9" ht="15.75" customHeight="1">
      <c r="A288" s="301" t="s">
        <v>3017</v>
      </c>
      <c r="B288" s="301" t="s">
        <v>2809</v>
      </c>
      <c r="C288" s="301" t="s">
        <v>83</v>
      </c>
      <c r="D288" s="301" t="s">
        <v>3018</v>
      </c>
      <c r="E288" s="301" t="s">
        <v>83</v>
      </c>
      <c r="F288" s="301" t="s">
        <v>83</v>
      </c>
      <c r="G288" s="301" t="s">
        <v>2313</v>
      </c>
      <c r="H288" s="301" t="s">
        <v>83</v>
      </c>
      <c r="I288" s="301" t="s">
        <v>2408</v>
      </c>
    </row>
    <row r="289" spans="1:12" ht="15.75" customHeight="1">
      <c r="A289" s="301" t="s">
        <v>3019</v>
      </c>
      <c r="B289" s="301" t="s">
        <v>2504</v>
      </c>
      <c r="C289" s="301" t="s">
        <v>83</v>
      </c>
      <c r="D289" s="301">
        <v>567205967</v>
      </c>
      <c r="E289" s="301" t="s">
        <v>83</v>
      </c>
      <c r="F289" s="301" t="s">
        <v>83</v>
      </c>
      <c r="G289" s="301" t="s">
        <v>2313</v>
      </c>
      <c r="H289" s="301" t="s">
        <v>83</v>
      </c>
      <c r="I289" s="301" t="s">
        <v>2314</v>
      </c>
    </row>
    <row r="290" spans="1:12" ht="15.75" customHeight="1">
      <c r="A290" s="301" t="s">
        <v>3020</v>
      </c>
      <c r="B290" s="301" t="s">
        <v>791</v>
      </c>
      <c r="C290" s="301" t="s">
        <v>83</v>
      </c>
      <c r="D290" s="301" t="s">
        <v>3021</v>
      </c>
      <c r="E290" s="301" t="s">
        <v>3022</v>
      </c>
      <c r="F290" s="301" t="s">
        <v>3023</v>
      </c>
      <c r="G290" s="301" t="s">
        <v>257</v>
      </c>
      <c r="H290" s="301" t="s">
        <v>3024</v>
      </c>
      <c r="I290" s="301" t="s">
        <v>2442</v>
      </c>
    </row>
    <row r="291" spans="1:12" ht="15.75" customHeight="1">
      <c r="A291" s="301" t="s">
        <v>3025</v>
      </c>
      <c r="B291" s="301" t="s">
        <v>2492</v>
      </c>
      <c r="C291" s="301" t="s">
        <v>83</v>
      </c>
      <c r="D291" s="301" t="s">
        <v>3026</v>
      </c>
      <c r="E291" s="301" t="s">
        <v>3027</v>
      </c>
      <c r="F291" s="301" t="s">
        <v>2516</v>
      </c>
      <c r="G291" s="301" t="s">
        <v>2339</v>
      </c>
      <c r="H291" s="301" t="s">
        <v>2340</v>
      </c>
      <c r="I291" s="301" t="s">
        <v>2341</v>
      </c>
    </row>
    <row r="292" spans="1:12" ht="15.75" customHeight="1">
      <c r="A292" s="301" t="s">
        <v>3028</v>
      </c>
      <c r="B292" s="301" t="s">
        <v>3029</v>
      </c>
      <c r="C292" s="301" t="s">
        <v>83</v>
      </c>
      <c r="D292" s="301">
        <v>567205992</v>
      </c>
      <c r="E292" s="301" t="s">
        <v>83</v>
      </c>
      <c r="F292" s="301" t="s">
        <v>83</v>
      </c>
      <c r="G292" s="301" t="s">
        <v>2313</v>
      </c>
      <c r="H292" s="301" t="s">
        <v>83</v>
      </c>
      <c r="I292" s="301" t="s">
        <v>2379</v>
      </c>
    </row>
    <row r="293" spans="1:12" ht="15.75" customHeight="1">
      <c r="A293" s="301" t="s">
        <v>3030</v>
      </c>
      <c r="B293" s="301" t="s">
        <v>3031</v>
      </c>
      <c r="C293" s="301" t="s">
        <v>83</v>
      </c>
      <c r="D293" s="301">
        <v>565405911</v>
      </c>
      <c r="E293" s="301">
        <v>619764524</v>
      </c>
      <c r="F293" s="301">
        <v>565409699</v>
      </c>
      <c r="G293" s="301" t="s">
        <v>3032</v>
      </c>
      <c r="H293" s="301" t="s">
        <v>83</v>
      </c>
      <c r="I293" s="301" t="s">
        <v>2512</v>
      </c>
    </row>
    <row r="294" spans="1:12" ht="15.75" customHeight="1">
      <c r="A294" s="301" t="s">
        <v>3313</v>
      </c>
      <c r="B294" s="301" t="s">
        <v>3052</v>
      </c>
      <c r="C294" s="360" t="s">
        <v>3314</v>
      </c>
      <c r="D294" s="301" t="s">
        <v>83</v>
      </c>
      <c r="E294" s="301">
        <v>698723781</v>
      </c>
      <c r="F294" s="301"/>
      <c r="G294" s="301" t="s">
        <v>248</v>
      </c>
      <c r="H294" s="301" t="s">
        <v>3310</v>
      </c>
      <c r="I294" s="301" t="s">
        <v>3311</v>
      </c>
    </row>
    <row r="295" spans="1:12">
      <c r="A295" s="301" t="s">
        <v>3033</v>
      </c>
      <c r="B295" s="301" t="s">
        <v>3034</v>
      </c>
      <c r="C295" s="301" t="s">
        <v>83</v>
      </c>
      <c r="D295" s="301">
        <v>565676509</v>
      </c>
      <c r="E295" s="301">
        <v>659727308</v>
      </c>
      <c r="F295" s="301">
        <v>565676465</v>
      </c>
      <c r="G295" s="301" t="s">
        <v>2339</v>
      </c>
      <c r="H295" s="301" t="s">
        <v>83</v>
      </c>
      <c r="I295" s="301" t="s">
        <v>2685</v>
      </c>
    </row>
    <row r="296" spans="1:12">
      <c r="A296" s="301" t="s">
        <v>3035</v>
      </c>
      <c r="B296" s="301" t="s">
        <v>2484</v>
      </c>
      <c r="C296" s="301" t="s">
        <v>83</v>
      </c>
      <c r="D296" s="301">
        <v>567205969</v>
      </c>
      <c r="E296" s="301" t="s">
        <v>83</v>
      </c>
      <c r="F296" s="301" t="s">
        <v>83</v>
      </c>
      <c r="G296" s="301" t="s">
        <v>2313</v>
      </c>
      <c r="H296" s="301" t="s">
        <v>83</v>
      </c>
      <c r="I296" s="301" t="s">
        <v>2314</v>
      </c>
    </row>
    <row r="297" spans="1:12">
      <c r="A297" s="301" t="s">
        <v>3036</v>
      </c>
      <c r="B297" s="301" t="s">
        <v>942</v>
      </c>
      <c r="C297" s="301" t="s">
        <v>83</v>
      </c>
      <c r="D297" s="301">
        <v>565206501</v>
      </c>
      <c r="E297" s="301" t="s">
        <v>83</v>
      </c>
      <c r="F297" s="301" t="s">
        <v>83</v>
      </c>
      <c r="G297" s="301" t="s">
        <v>257</v>
      </c>
      <c r="H297" s="301" t="s">
        <v>83</v>
      </c>
      <c r="I297" s="301" t="s">
        <v>3037</v>
      </c>
    </row>
    <row r="298" spans="1:12">
      <c r="A298" s="301" t="s">
        <v>3038</v>
      </c>
      <c r="B298" s="301" t="s">
        <v>3039</v>
      </c>
      <c r="C298" s="301" t="s">
        <v>83</v>
      </c>
      <c r="D298" s="301" t="s">
        <v>2327</v>
      </c>
      <c r="E298" s="301" t="s">
        <v>83</v>
      </c>
      <c r="F298" s="301">
        <v>565206309</v>
      </c>
      <c r="G298" s="301" t="s">
        <v>257</v>
      </c>
      <c r="H298" s="301" t="s">
        <v>2329</v>
      </c>
      <c r="I298" s="301" t="s">
        <v>2330</v>
      </c>
    </row>
    <row r="299" spans="1:12">
      <c r="A299" s="301" t="s">
        <v>3040</v>
      </c>
      <c r="B299" s="301" t="s">
        <v>959</v>
      </c>
      <c r="C299" s="301" t="s">
        <v>83</v>
      </c>
      <c r="D299" s="301">
        <v>567205971</v>
      </c>
      <c r="E299" s="301" t="s">
        <v>83</v>
      </c>
      <c r="F299" s="301" t="s">
        <v>83</v>
      </c>
      <c r="G299" s="301" t="s">
        <v>2313</v>
      </c>
      <c r="H299" s="301" t="s">
        <v>83</v>
      </c>
      <c r="I299" s="301" t="s">
        <v>2314</v>
      </c>
    </row>
    <row r="300" spans="1:12">
      <c r="A300" s="301" t="s">
        <v>3041</v>
      </c>
      <c r="B300" s="301" t="s">
        <v>2809</v>
      </c>
      <c r="C300" s="301" t="s">
        <v>83</v>
      </c>
      <c r="D300" s="301">
        <v>565240411</v>
      </c>
      <c r="E300" s="301" t="s">
        <v>83</v>
      </c>
      <c r="F300" s="301" t="s">
        <v>3042</v>
      </c>
      <c r="G300" s="301" t="s">
        <v>257</v>
      </c>
      <c r="H300" s="301" t="s">
        <v>83</v>
      </c>
      <c r="I300" s="301" t="s">
        <v>83</v>
      </c>
    </row>
    <row r="301" spans="1:12">
      <c r="A301" s="301" t="s">
        <v>3043</v>
      </c>
      <c r="B301" s="301" t="s">
        <v>2722</v>
      </c>
      <c r="C301" s="301" t="s">
        <v>83</v>
      </c>
      <c r="D301" s="301" t="s">
        <v>2327</v>
      </c>
      <c r="E301" s="301" t="s">
        <v>83</v>
      </c>
      <c r="F301" s="301">
        <v>565206309</v>
      </c>
      <c r="G301" s="301" t="s">
        <v>257</v>
      </c>
      <c r="H301" s="301" t="s">
        <v>2329</v>
      </c>
      <c r="I301" s="301" t="s">
        <v>2330</v>
      </c>
    </row>
    <row r="302" spans="1:12">
      <c r="A302" s="301" t="s">
        <v>3044</v>
      </c>
      <c r="B302" s="301" t="s">
        <v>3045</v>
      </c>
      <c r="C302" s="301" t="s">
        <v>83</v>
      </c>
      <c r="D302" s="301" t="s">
        <v>3046</v>
      </c>
      <c r="E302" s="301" t="s">
        <v>3047</v>
      </c>
      <c r="F302" s="301" t="s">
        <v>83</v>
      </c>
      <c r="G302" s="301" t="s">
        <v>2313</v>
      </c>
      <c r="H302" s="301" t="s">
        <v>2320</v>
      </c>
      <c r="I302" s="301" t="s">
        <v>3048</v>
      </c>
      <c r="J302" s="303"/>
      <c r="K302" s="303"/>
      <c r="L302" s="303"/>
    </row>
    <row r="303" spans="1:12">
      <c r="A303" s="301" t="s">
        <v>3049</v>
      </c>
      <c r="B303" s="301" t="s">
        <v>3050</v>
      </c>
      <c r="C303" s="301" t="s">
        <v>83</v>
      </c>
      <c r="D303" s="301">
        <v>565676700</v>
      </c>
      <c r="E303" s="301" t="s">
        <v>83</v>
      </c>
      <c r="F303" s="301">
        <v>565676712</v>
      </c>
      <c r="G303" s="301" t="s">
        <v>2339</v>
      </c>
      <c r="H303" s="301" t="s">
        <v>83</v>
      </c>
      <c r="I303" s="301" t="s">
        <v>3037</v>
      </c>
    </row>
    <row r="304" spans="1:12">
      <c r="A304" s="301" t="s">
        <v>3051</v>
      </c>
      <c r="B304" s="301" t="s">
        <v>3052</v>
      </c>
      <c r="C304" s="301" t="s">
        <v>83</v>
      </c>
      <c r="D304" s="301" t="s">
        <v>3053</v>
      </c>
      <c r="E304" s="301" t="s">
        <v>83</v>
      </c>
      <c r="F304" s="301" t="s">
        <v>83</v>
      </c>
      <c r="G304" s="301" t="s">
        <v>2313</v>
      </c>
      <c r="H304" s="301" t="s">
        <v>2320</v>
      </c>
      <c r="I304" s="301" t="s">
        <v>2321</v>
      </c>
    </row>
    <row r="305" spans="1:9">
      <c r="A305" s="301" t="s">
        <v>3054</v>
      </c>
      <c r="B305" s="301" t="s">
        <v>3055</v>
      </c>
      <c r="C305" s="301" t="s">
        <v>83</v>
      </c>
      <c r="D305" s="301" t="s">
        <v>3053</v>
      </c>
      <c r="E305" s="301" t="s">
        <v>83</v>
      </c>
      <c r="F305" s="301" t="s">
        <v>83</v>
      </c>
      <c r="G305" s="301" t="s">
        <v>2313</v>
      </c>
      <c r="H305" s="301" t="s">
        <v>2351</v>
      </c>
      <c r="I305" s="301" t="s">
        <v>2321</v>
      </c>
    </row>
    <row r="306" spans="1:9">
      <c r="A306" s="301" t="s">
        <v>3056</v>
      </c>
      <c r="B306" s="301" t="s">
        <v>2784</v>
      </c>
      <c r="C306" s="301" t="s">
        <v>83</v>
      </c>
      <c r="D306" s="301">
        <v>563486118</v>
      </c>
      <c r="E306" s="301">
        <v>786116408</v>
      </c>
      <c r="F306" s="301">
        <v>563486115</v>
      </c>
      <c r="G306" s="301" t="s">
        <v>2434</v>
      </c>
      <c r="H306" s="301" t="s">
        <v>83</v>
      </c>
      <c r="I306" s="301" t="s">
        <v>2382</v>
      </c>
    </row>
    <row r="307" spans="1:9">
      <c r="A307" s="301" t="s">
        <v>3057</v>
      </c>
      <c r="B307" s="301" t="s">
        <v>2569</v>
      </c>
      <c r="C307" s="301" t="s">
        <v>3058</v>
      </c>
      <c r="D307" s="301">
        <v>563218002</v>
      </c>
      <c r="E307" s="301">
        <v>632693474</v>
      </c>
      <c r="F307" s="301">
        <v>565206619</v>
      </c>
      <c r="G307" s="301" t="s">
        <v>257</v>
      </c>
      <c r="H307" s="301" t="s">
        <v>2309</v>
      </c>
      <c r="I307" s="301" t="s">
        <v>2533</v>
      </c>
    </row>
    <row r="308" spans="1:9">
      <c r="A308" s="301" t="s">
        <v>3059</v>
      </c>
      <c r="B308" s="301" t="s">
        <v>2496</v>
      </c>
      <c r="C308" s="301" t="s">
        <v>83</v>
      </c>
      <c r="D308" s="301">
        <v>565676485</v>
      </c>
      <c r="E308" s="301">
        <v>678065498</v>
      </c>
      <c r="F308" s="301">
        <v>565676465</v>
      </c>
      <c r="G308" s="301" t="s">
        <v>2339</v>
      </c>
      <c r="H308" s="301" t="s">
        <v>83</v>
      </c>
      <c r="I308" s="301" t="s">
        <v>2774</v>
      </c>
    </row>
    <row r="309" spans="1:9">
      <c r="A309" s="301" t="s">
        <v>2245</v>
      </c>
      <c r="B309" s="301" t="s">
        <v>3060</v>
      </c>
      <c r="C309" s="301" t="s">
        <v>3061</v>
      </c>
      <c r="D309" s="301">
        <v>563218013</v>
      </c>
      <c r="E309" s="301">
        <v>665535022</v>
      </c>
      <c r="F309" s="301">
        <v>563033702</v>
      </c>
      <c r="G309" s="301" t="s">
        <v>248</v>
      </c>
      <c r="H309" s="301" t="s">
        <v>2309</v>
      </c>
      <c r="I309" s="301" t="s">
        <v>2310</v>
      </c>
    </row>
    <row r="310" spans="1:9">
      <c r="A310" s="301" t="s">
        <v>3062</v>
      </c>
      <c r="B310" s="301" t="s">
        <v>953</v>
      </c>
      <c r="C310" s="301" t="s">
        <v>83</v>
      </c>
      <c r="D310" s="301">
        <v>565676701</v>
      </c>
      <c r="E310" s="301">
        <v>687760483</v>
      </c>
      <c r="F310" s="301">
        <v>565676712</v>
      </c>
      <c r="G310" s="301" t="s">
        <v>2339</v>
      </c>
      <c r="H310" s="301" t="s">
        <v>83</v>
      </c>
      <c r="I310" s="301" t="s">
        <v>2455</v>
      </c>
    </row>
    <row r="311" spans="1:9">
      <c r="A311" s="301" t="s">
        <v>3063</v>
      </c>
      <c r="B311" s="301" t="s">
        <v>3064</v>
      </c>
      <c r="C311" s="301" t="s">
        <v>3065</v>
      </c>
      <c r="D311" s="301">
        <v>563625314</v>
      </c>
      <c r="E311" s="301">
        <v>786952388</v>
      </c>
      <c r="F311" s="301">
        <v>563357369</v>
      </c>
      <c r="G311" s="301" t="s">
        <v>2578</v>
      </c>
      <c r="H311" s="301" t="s">
        <v>2435</v>
      </c>
      <c r="I311" s="301" t="s">
        <v>2348</v>
      </c>
    </row>
    <row r="312" spans="1:9">
      <c r="A312" s="301" t="s">
        <v>3066</v>
      </c>
      <c r="B312" s="301" t="s">
        <v>3067</v>
      </c>
      <c r="C312" s="301" t="s">
        <v>3068</v>
      </c>
      <c r="D312" s="301">
        <v>563486187</v>
      </c>
      <c r="E312" s="301">
        <v>666345036</v>
      </c>
      <c r="F312" s="301">
        <v>563486010</v>
      </c>
      <c r="G312" s="301" t="s">
        <v>2434</v>
      </c>
      <c r="H312" s="301" t="s">
        <v>2435</v>
      </c>
      <c r="I312" s="301" t="s">
        <v>2310</v>
      </c>
    </row>
    <row r="313" spans="1:9">
      <c r="A313" s="301" t="s">
        <v>3069</v>
      </c>
      <c r="B313" s="301" t="s">
        <v>3013</v>
      </c>
      <c r="C313" s="301" t="s">
        <v>83</v>
      </c>
      <c r="D313" s="301">
        <v>567778805</v>
      </c>
      <c r="E313" s="301" t="s">
        <v>83</v>
      </c>
      <c r="F313" s="301" t="s">
        <v>83</v>
      </c>
      <c r="G313" s="301" t="s">
        <v>2313</v>
      </c>
      <c r="H313" s="301" t="s">
        <v>83</v>
      </c>
      <c r="I313" s="301" t="s">
        <v>2379</v>
      </c>
    </row>
    <row r="314" spans="1:9">
      <c r="A314" s="301" t="s">
        <v>3070</v>
      </c>
      <c r="B314" s="301" t="s">
        <v>3071</v>
      </c>
      <c r="C314" s="301" t="s">
        <v>83</v>
      </c>
      <c r="D314" s="301" t="s">
        <v>2327</v>
      </c>
      <c r="E314" s="301" t="s">
        <v>83</v>
      </c>
      <c r="F314" s="301">
        <v>561379954</v>
      </c>
      <c r="G314" s="301" t="s">
        <v>2328</v>
      </c>
      <c r="H314" s="301" t="s">
        <v>2329</v>
      </c>
      <c r="I314" s="301" t="s">
        <v>2330</v>
      </c>
    </row>
    <row r="315" spans="1:9">
      <c r="A315" s="301" t="s">
        <v>3072</v>
      </c>
      <c r="B315" s="301" t="s">
        <v>3060</v>
      </c>
      <c r="C315" s="301" t="s">
        <v>3073</v>
      </c>
      <c r="D315" s="301">
        <v>565676553</v>
      </c>
      <c r="E315" s="301">
        <v>680034942</v>
      </c>
      <c r="F315" s="301">
        <v>565676550</v>
      </c>
      <c r="G315" s="301" t="s">
        <v>2339</v>
      </c>
      <c r="H315" s="301" t="s">
        <v>2373</v>
      </c>
      <c r="I315" s="301" t="s">
        <v>2310</v>
      </c>
    </row>
    <row r="316" spans="1:9">
      <c r="A316" s="301" t="s">
        <v>3074</v>
      </c>
      <c r="B316" s="301" t="s">
        <v>756</v>
      </c>
      <c r="C316" s="301" t="s">
        <v>3075</v>
      </c>
      <c r="D316" s="301">
        <v>563218016</v>
      </c>
      <c r="E316" s="301" t="s">
        <v>83</v>
      </c>
      <c r="F316" s="301">
        <v>563033702</v>
      </c>
      <c r="G316" s="301" t="s">
        <v>248</v>
      </c>
      <c r="H316" s="301" t="s">
        <v>2309</v>
      </c>
      <c r="I316" s="301" t="s">
        <v>2310</v>
      </c>
    </row>
    <row r="317" spans="1:9">
      <c r="A317" s="301" t="s">
        <v>3076</v>
      </c>
      <c r="B317" s="301" t="s">
        <v>782</v>
      </c>
      <c r="C317" s="301" t="s">
        <v>83</v>
      </c>
      <c r="D317" s="301">
        <v>565755241</v>
      </c>
      <c r="E317" s="301" t="s">
        <v>83</v>
      </c>
      <c r="F317" s="301" t="s">
        <v>83</v>
      </c>
      <c r="G317" s="301" t="s">
        <v>2339</v>
      </c>
      <c r="H317" s="301" t="s">
        <v>83</v>
      </c>
      <c r="I317" s="301" t="s">
        <v>2972</v>
      </c>
    </row>
    <row r="318" spans="1:9">
      <c r="A318" s="301" t="s">
        <v>3077</v>
      </c>
      <c r="B318" s="301" t="s">
        <v>2965</v>
      </c>
      <c r="C318" s="301" t="s">
        <v>83</v>
      </c>
      <c r="D318" s="301" t="s">
        <v>3078</v>
      </c>
      <c r="E318" s="301" t="s">
        <v>83</v>
      </c>
      <c r="F318" s="301" t="s">
        <v>83</v>
      </c>
      <c r="G318" s="301" t="s">
        <v>2313</v>
      </c>
      <c r="H318" s="301" t="s">
        <v>2351</v>
      </c>
      <c r="I318" s="301" t="s">
        <v>2352</v>
      </c>
    </row>
    <row r="319" spans="1:9">
      <c r="A319" s="301" t="s">
        <v>3079</v>
      </c>
      <c r="B319" s="301" t="s">
        <v>2323</v>
      </c>
      <c r="C319" s="301" t="s">
        <v>83</v>
      </c>
      <c r="D319" s="301" t="s">
        <v>3080</v>
      </c>
      <c r="E319" s="301" t="s">
        <v>3081</v>
      </c>
      <c r="F319" s="301" t="s">
        <v>2516</v>
      </c>
      <c r="G319" s="301" t="s">
        <v>2978</v>
      </c>
      <c r="H319" s="301" t="s">
        <v>3082</v>
      </c>
      <c r="I319" s="301" t="s">
        <v>2517</v>
      </c>
    </row>
    <row r="320" spans="1:9">
      <c r="A320" s="301" t="s">
        <v>3083</v>
      </c>
      <c r="B320" s="301" t="s">
        <v>3055</v>
      </c>
      <c r="C320" s="301" t="s">
        <v>83</v>
      </c>
      <c r="D320" s="301" t="s">
        <v>3084</v>
      </c>
      <c r="E320" s="301" t="s">
        <v>83</v>
      </c>
      <c r="F320" s="301" t="s">
        <v>83</v>
      </c>
      <c r="G320" s="301" t="s">
        <v>2313</v>
      </c>
      <c r="H320" s="301" t="s">
        <v>2351</v>
      </c>
      <c r="I320" s="301" t="s">
        <v>2321</v>
      </c>
    </row>
    <row r="321" spans="1:9">
      <c r="A321" s="301" t="s">
        <v>3085</v>
      </c>
      <c r="B321" s="301" t="s">
        <v>791</v>
      </c>
      <c r="C321" s="301" t="s">
        <v>83</v>
      </c>
      <c r="D321" s="301" t="s">
        <v>3086</v>
      </c>
      <c r="E321" s="301" t="s">
        <v>83</v>
      </c>
      <c r="F321" s="301" t="s">
        <v>83</v>
      </c>
      <c r="G321" s="301" t="s">
        <v>2313</v>
      </c>
      <c r="H321" s="301" t="s">
        <v>83</v>
      </c>
      <c r="I321" s="301" t="s">
        <v>2408</v>
      </c>
    </row>
    <row r="322" spans="1:9">
      <c r="A322" s="301" t="s">
        <v>3087</v>
      </c>
      <c r="B322" s="301" t="s">
        <v>2367</v>
      </c>
      <c r="C322" s="301" t="s">
        <v>83</v>
      </c>
      <c r="D322" s="301">
        <v>565206610</v>
      </c>
      <c r="E322" s="301" t="s">
        <v>83</v>
      </c>
      <c r="F322" s="301">
        <v>565206609</v>
      </c>
      <c r="G322" s="301" t="s">
        <v>257</v>
      </c>
      <c r="H322" s="301" t="s">
        <v>2343</v>
      </c>
      <c r="I322" s="301" t="s">
        <v>2344</v>
      </c>
    </row>
    <row r="323" spans="1:9">
      <c r="A323" s="301" t="s">
        <v>3088</v>
      </c>
      <c r="B323" s="301" t="s">
        <v>2887</v>
      </c>
      <c r="C323" s="301" t="s">
        <v>83</v>
      </c>
      <c r="D323" s="301" t="s">
        <v>2327</v>
      </c>
      <c r="E323" s="301" t="s">
        <v>83</v>
      </c>
      <c r="F323" s="301">
        <v>561379954</v>
      </c>
      <c r="G323" s="301" t="s">
        <v>2328</v>
      </c>
      <c r="H323" s="301" t="s">
        <v>2329</v>
      </c>
      <c r="I323" s="301" t="s">
        <v>2330</v>
      </c>
    </row>
    <row r="324" spans="1:9">
      <c r="A324" s="301" t="s">
        <v>3089</v>
      </c>
      <c r="B324" s="301" t="s">
        <v>3090</v>
      </c>
      <c r="C324" s="301" t="s">
        <v>83</v>
      </c>
      <c r="D324" s="301" t="s">
        <v>2421</v>
      </c>
      <c r="E324" s="301" t="s">
        <v>83</v>
      </c>
      <c r="F324" s="301" t="s">
        <v>83</v>
      </c>
      <c r="G324" s="301" t="s">
        <v>2328</v>
      </c>
      <c r="H324" s="301" t="s">
        <v>2422</v>
      </c>
      <c r="I324" s="301" t="s">
        <v>2330</v>
      </c>
    </row>
    <row r="325" spans="1:9">
      <c r="A325" s="301" t="s">
        <v>3091</v>
      </c>
      <c r="B325" s="301" t="s">
        <v>2464</v>
      </c>
      <c r="C325" s="301" t="s">
        <v>3092</v>
      </c>
      <c r="D325" s="301">
        <v>565596343</v>
      </c>
      <c r="E325" s="301">
        <v>681082044</v>
      </c>
      <c r="F325" s="301">
        <v>565596360</v>
      </c>
      <c r="G325" s="301" t="s">
        <v>2324</v>
      </c>
      <c r="H325" s="301" t="s">
        <v>2373</v>
      </c>
      <c r="I325" s="301" t="s">
        <v>2310</v>
      </c>
    </row>
    <row r="326" spans="1:9">
      <c r="A326" s="301" t="s">
        <v>3093</v>
      </c>
      <c r="B326" s="301" t="s">
        <v>2323</v>
      </c>
      <c r="C326" s="301" t="s">
        <v>83</v>
      </c>
      <c r="D326" s="301" t="s">
        <v>3094</v>
      </c>
      <c r="E326" s="301" t="s">
        <v>3081</v>
      </c>
      <c r="F326" s="301" t="s">
        <v>83</v>
      </c>
      <c r="G326" s="301" t="s">
        <v>2339</v>
      </c>
      <c r="H326" s="301" t="s">
        <v>2340</v>
      </c>
      <c r="I326" s="301" t="s">
        <v>2636</v>
      </c>
    </row>
    <row r="327" spans="1:9">
      <c r="A327" s="301" t="s">
        <v>3095</v>
      </c>
      <c r="B327" s="301" t="s">
        <v>2464</v>
      </c>
      <c r="C327" s="301" t="s">
        <v>83</v>
      </c>
      <c r="D327" s="301">
        <v>563218080</v>
      </c>
      <c r="E327" s="301">
        <v>669759152</v>
      </c>
      <c r="F327" s="301">
        <v>563218043</v>
      </c>
      <c r="G327" s="301" t="s">
        <v>248</v>
      </c>
      <c r="H327" s="301" t="s">
        <v>83</v>
      </c>
      <c r="I327" s="301" t="s">
        <v>2751</v>
      </c>
    </row>
    <row r="328" spans="1:9">
      <c r="A328" s="301" t="s">
        <v>3096</v>
      </c>
      <c r="B328" s="301" t="s">
        <v>2638</v>
      </c>
      <c r="C328" s="301" t="s">
        <v>83</v>
      </c>
      <c r="D328" s="301" t="s">
        <v>2895</v>
      </c>
      <c r="E328" s="301" t="s">
        <v>3097</v>
      </c>
      <c r="F328" s="301" t="s">
        <v>2478</v>
      </c>
      <c r="G328" s="301" t="s">
        <v>257</v>
      </c>
      <c r="H328" s="301" t="s">
        <v>2479</v>
      </c>
      <c r="I328" s="301" t="s">
        <v>2480</v>
      </c>
    </row>
    <row r="329" spans="1:9">
      <c r="A329" s="301" t="s">
        <v>3098</v>
      </c>
      <c r="B329" s="301" t="s">
        <v>3099</v>
      </c>
      <c r="C329" s="301" t="s">
        <v>83</v>
      </c>
      <c r="D329" s="301">
        <v>567205975</v>
      </c>
      <c r="E329" s="301" t="s">
        <v>83</v>
      </c>
      <c r="F329" s="301" t="s">
        <v>83</v>
      </c>
      <c r="G329" s="301" t="s">
        <v>2313</v>
      </c>
      <c r="H329" s="301" t="s">
        <v>83</v>
      </c>
      <c r="I329" s="301" t="s">
        <v>2314</v>
      </c>
    </row>
    <row r="330" spans="1:9">
      <c r="A330" s="301" t="s">
        <v>3100</v>
      </c>
      <c r="B330" s="301" t="s">
        <v>2452</v>
      </c>
      <c r="C330" s="301" t="s">
        <v>3101</v>
      </c>
      <c r="D330" s="301" t="s">
        <v>3102</v>
      </c>
      <c r="E330" s="301" t="s">
        <v>83</v>
      </c>
      <c r="F330" s="301" t="s">
        <v>83</v>
      </c>
      <c r="G330" s="301" t="s">
        <v>257</v>
      </c>
      <c r="H330" s="301" t="s">
        <v>83</v>
      </c>
      <c r="I330" s="301" t="s">
        <v>2789</v>
      </c>
    </row>
    <row r="331" spans="1:9">
      <c r="A331" s="301" t="s">
        <v>3103</v>
      </c>
      <c r="B331" s="301" t="s">
        <v>2306</v>
      </c>
      <c r="C331" s="301" t="s">
        <v>83</v>
      </c>
      <c r="D331" s="301">
        <v>567778814</v>
      </c>
      <c r="E331" s="301" t="s">
        <v>83</v>
      </c>
      <c r="F331" s="301" t="s">
        <v>83</v>
      </c>
      <c r="G331" s="301" t="s">
        <v>2313</v>
      </c>
      <c r="H331" s="301" t="s">
        <v>83</v>
      </c>
      <c r="I331" s="301" t="s">
        <v>2431</v>
      </c>
    </row>
    <row r="332" spans="1:9">
      <c r="A332" s="301" t="s">
        <v>3104</v>
      </c>
      <c r="B332" s="301" t="s">
        <v>2580</v>
      </c>
      <c r="C332" s="301" t="s">
        <v>83</v>
      </c>
      <c r="D332" s="301" t="s">
        <v>2327</v>
      </c>
      <c r="E332" s="301" t="s">
        <v>83</v>
      </c>
      <c r="F332" s="301">
        <v>561379954</v>
      </c>
      <c r="G332" s="301" t="s">
        <v>2328</v>
      </c>
      <c r="H332" s="301" t="s">
        <v>2329</v>
      </c>
      <c r="I332" s="301" t="s">
        <v>2330</v>
      </c>
    </row>
    <row r="333" spans="1:9">
      <c r="A333" s="301" t="s">
        <v>3105</v>
      </c>
      <c r="B333" s="301" t="s">
        <v>782</v>
      </c>
      <c r="C333" s="301" t="s">
        <v>83</v>
      </c>
      <c r="D333" s="301">
        <v>565676473</v>
      </c>
      <c r="E333" s="301">
        <v>682689467</v>
      </c>
      <c r="F333" s="301">
        <v>565676465</v>
      </c>
      <c r="G333" s="301" t="s">
        <v>2339</v>
      </c>
      <c r="H333" s="301" t="s">
        <v>83</v>
      </c>
      <c r="I333" s="301" t="s">
        <v>2472</v>
      </c>
    </row>
    <row r="334" spans="1:9">
      <c r="A334" s="301" t="s">
        <v>3106</v>
      </c>
      <c r="B334" s="301" t="s">
        <v>2492</v>
      </c>
      <c r="C334" s="301" t="s">
        <v>3107</v>
      </c>
      <c r="D334" s="301">
        <v>565206645</v>
      </c>
      <c r="E334" s="301" t="s">
        <v>3108</v>
      </c>
      <c r="F334" s="301">
        <v>565206619</v>
      </c>
      <c r="G334" s="301" t="s">
        <v>257</v>
      </c>
      <c r="H334" s="301" t="s">
        <v>2309</v>
      </c>
      <c r="I334" s="301" t="s">
        <v>2310</v>
      </c>
    </row>
    <row r="335" spans="1:9" ht="14.25" customHeight="1">
      <c r="A335" s="301" t="s">
        <v>3109</v>
      </c>
      <c r="B335" s="301" t="s">
        <v>767</v>
      </c>
      <c r="C335" s="301" t="s">
        <v>83</v>
      </c>
      <c r="D335" s="301" t="s">
        <v>3110</v>
      </c>
      <c r="E335" s="301" t="s">
        <v>3111</v>
      </c>
      <c r="F335" s="301" t="s">
        <v>2516</v>
      </c>
      <c r="G335" s="301" t="s">
        <v>2324</v>
      </c>
      <c r="H335" s="301" t="s">
        <v>2340</v>
      </c>
      <c r="I335" s="301" t="s">
        <v>2636</v>
      </c>
    </row>
    <row r="336" spans="1:9">
      <c r="A336" s="301" t="s">
        <v>3112</v>
      </c>
      <c r="B336" s="301" t="s">
        <v>780</v>
      </c>
      <c r="C336" s="301" t="s">
        <v>83</v>
      </c>
      <c r="D336" s="301" t="s">
        <v>3113</v>
      </c>
      <c r="E336" s="301" t="s">
        <v>3114</v>
      </c>
      <c r="F336" s="301" t="s">
        <v>83</v>
      </c>
      <c r="G336" s="301" t="s">
        <v>2313</v>
      </c>
      <c r="H336" s="301" t="s">
        <v>2320</v>
      </c>
      <c r="I336" s="301" t="s">
        <v>3115</v>
      </c>
    </row>
    <row r="337" spans="1:9">
      <c r="A337" s="301" t="s">
        <v>3116</v>
      </c>
      <c r="B337" s="301" t="s">
        <v>3117</v>
      </c>
      <c r="C337" s="301" t="s">
        <v>83</v>
      </c>
      <c r="D337" s="301">
        <v>565206617</v>
      </c>
      <c r="E337" s="301" t="s">
        <v>83</v>
      </c>
      <c r="F337" s="301">
        <v>565206609</v>
      </c>
      <c r="G337" s="301" t="s">
        <v>257</v>
      </c>
      <c r="H337" s="301" t="s">
        <v>2343</v>
      </c>
      <c r="I337" s="301" t="s">
        <v>2344</v>
      </c>
    </row>
    <row r="338" spans="1:9">
      <c r="A338" s="301" t="s">
        <v>3118</v>
      </c>
      <c r="B338" s="301" t="s">
        <v>791</v>
      </c>
      <c r="C338" s="301" t="s">
        <v>83</v>
      </c>
      <c r="D338" s="301" t="s">
        <v>3119</v>
      </c>
      <c r="E338" s="301" t="s">
        <v>83</v>
      </c>
      <c r="F338" s="301" t="s">
        <v>3120</v>
      </c>
      <c r="G338" s="301" t="s">
        <v>2328</v>
      </c>
      <c r="H338" s="301" t="s">
        <v>2329</v>
      </c>
      <c r="I338" s="301" t="s">
        <v>2797</v>
      </c>
    </row>
    <row r="339" spans="1:9" ht="14.4">
      <c r="A339" s="301" t="s">
        <v>3335</v>
      </c>
      <c r="B339" s="301" t="s">
        <v>2536</v>
      </c>
      <c r="C339" s="360" t="s">
        <v>3336</v>
      </c>
      <c r="D339" s="301">
        <v>563218031</v>
      </c>
      <c r="E339" s="301">
        <v>760743452</v>
      </c>
      <c r="F339" s="301"/>
      <c r="G339" s="301" t="s">
        <v>248</v>
      </c>
      <c r="H339" s="301" t="s">
        <v>3326</v>
      </c>
      <c r="I339" s="301" t="s">
        <v>3330</v>
      </c>
    </row>
    <row r="340" spans="1:9" ht="14.4">
      <c r="A340" s="301" t="s">
        <v>3293</v>
      </c>
      <c r="B340" s="301" t="s">
        <v>782</v>
      </c>
      <c r="C340" s="360" t="s">
        <v>3294</v>
      </c>
      <c r="D340" s="301" t="s">
        <v>3295</v>
      </c>
      <c r="E340" s="301" t="s">
        <v>3296</v>
      </c>
      <c r="F340" s="301" t="s">
        <v>83</v>
      </c>
      <c r="G340" s="301" t="s">
        <v>248</v>
      </c>
      <c r="H340" s="301"/>
      <c r="I340" s="301" t="s">
        <v>3297</v>
      </c>
    </row>
    <row r="341" spans="1:9">
      <c r="A341" s="301" t="s">
        <v>3121</v>
      </c>
      <c r="B341" s="301" t="s">
        <v>2490</v>
      </c>
      <c r="C341" s="301" t="s">
        <v>83</v>
      </c>
      <c r="D341" s="301">
        <v>567205974</v>
      </c>
      <c r="E341" s="301" t="s">
        <v>83</v>
      </c>
      <c r="F341" s="301" t="s">
        <v>83</v>
      </c>
      <c r="G341" s="301" t="s">
        <v>2313</v>
      </c>
      <c r="H341" s="301" t="s">
        <v>83</v>
      </c>
      <c r="I341" s="301" t="s">
        <v>2379</v>
      </c>
    </row>
    <row r="342" spans="1:9">
      <c r="A342" s="301" t="s">
        <v>3122</v>
      </c>
      <c r="B342" s="301" t="s">
        <v>2464</v>
      </c>
      <c r="C342" s="301" t="s">
        <v>3123</v>
      </c>
      <c r="D342" s="301">
        <v>563625313</v>
      </c>
      <c r="E342" s="301">
        <v>674563598</v>
      </c>
      <c r="F342" s="301">
        <v>563357369</v>
      </c>
      <c r="G342" s="301" t="s">
        <v>2578</v>
      </c>
      <c r="H342" s="301" t="s">
        <v>2435</v>
      </c>
      <c r="I342" s="301" t="s">
        <v>2310</v>
      </c>
    </row>
    <row r="343" spans="1:9">
      <c r="A343" s="301" t="s">
        <v>3124</v>
      </c>
      <c r="B343" s="301" t="s">
        <v>3125</v>
      </c>
      <c r="C343" s="301" t="s">
        <v>83</v>
      </c>
      <c r="D343" s="301">
        <v>565206612</v>
      </c>
      <c r="E343" s="301" t="s">
        <v>83</v>
      </c>
      <c r="F343" s="301">
        <v>565206609</v>
      </c>
      <c r="G343" s="301" t="s">
        <v>257</v>
      </c>
      <c r="H343" s="301" t="s">
        <v>2343</v>
      </c>
      <c r="I343" s="301" t="s">
        <v>3126</v>
      </c>
    </row>
    <row r="344" spans="1:9">
      <c r="A344" s="301" t="s">
        <v>3127</v>
      </c>
      <c r="B344" s="301" t="s">
        <v>3128</v>
      </c>
      <c r="C344" s="301" t="s">
        <v>83</v>
      </c>
      <c r="D344" s="301" t="s">
        <v>3129</v>
      </c>
      <c r="E344" s="301" t="s">
        <v>83</v>
      </c>
      <c r="F344" s="301" t="s">
        <v>83</v>
      </c>
      <c r="G344" s="301" t="s">
        <v>248</v>
      </c>
      <c r="H344" s="301" t="s">
        <v>2427</v>
      </c>
      <c r="I344" s="301" t="s">
        <v>3130</v>
      </c>
    </row>
    <row r="345" spans="1:9">
      <c r="A345" s="301" t="s">
        <v>3131</v>
      </c>
      <c r="B345" s="301" t="s">
        <v>2449</v>
      </c>
      <c r="C345" s="301" t="s">
        <v>83</v>
      </c>
      <c r="D345" s="301">
        <v>563620103</v>
      </c>
      <c r="E345" s="301">
        <v>629423474</v>
      </c>
      <c r="F345" s="301">
        <v>563620110</v>
      </c>
      <c r="G345" s="301" t="s">
        <v>2578</v>
      </c>
      <c r="H345" s="301" t="s">
        <v>83</v>
      </c>
      <c r="I345" s="301" t="s">
        <v>3132</v>
      </c>
    </row>
    <row r="346" spans="1:9">
      <c r="A346" s="301" t="s">
        <v>3133</v>
      </c>
      <c r="B346" s="301" t="s">
        <v>2332</v>
      </c>
      <c r="C346" s="301" t="s">
        <v>83</v>
      </c>
      <c r="D346" s="301" t="s">
        <v>3134</v>
      </c>
      <c r="E346" s="301" t="s">
        <v>83</v>
      </c>
      <c r="F346" s="301" t="s">
        <v>83</v>
      </c>
      <c r="G346" s="301" t="s">
        <v>2313</v>
      </c>
      <c r="H346" s="301" t="s">
        <v>83</v>
      </c>
      <c r="I346" s="301" t="s">
        <v>2517</v>
      </c>
    </row>
    <row r="347" spans="1:9">
      <c r="A347" s="301" t="s">
        <v>3135</v>
      </c>
      <c r="B347" s="301" t="s">
        <v>792</v>
      </c>
      <c r="C347" s="301" t="s">
        <v>83</v>
      </c>
      <c r="D347" s="301">
        <v>565596322</v>
      </c>
      <c r="E347" s="301">
        <v>680035681</v>
      </c>
      <c r="F347" s="301">
        <v>565596355</v>
      </c>
      <c r="G347" s="301" t="s">
        <v>3136</v>
      </c>
      <c r="H347" s="301" t="s">
        <v>83</v>
      </c>
      <c r="I347" s="301" t="s">
        <v>2751</v>
      </c>
    </row>
    <row r="348" spans="1:9">
      <c r="A348" s="301" t="s">
        <v>3137</v>
      </c>
      <c r="B348" s="301" t="s">
        <v>837</v>
      </c>
      <c r="C348" s="301" t="s">
        <v>83</v>
      </c>
      <c r="D348" s="301">
        <v>563812873</v>
      </c>
      <c r="E348" s="301">
        <v>630683641</v>
      </c>
      <c r="F348" s="301">
        <v>563620110</v>
      </c>
      <c r="G348" s="301" t="s">
        <v>2413</v>
      </c>
      <c r="H348" s="301" t="s">
        <v>83</v>
      </c>
      <c r="I348" s="301" t="s">
        <v>2472</v>
      </c>
    </row>
    <row r="349" spans="1:9" ht="14.4">
      <c r="A349" s="301" t="s">
        <v>3343</v>
      </c>
      <c r="B349" s="301" t="s">
        <v>3344</v>
      </c>
      <c r="C349" s="360" t="s">
        <v>3345</v>
      </c>
      <c r="D349" s="301">
        <v>563218083</v>
      </c>
      <c r="E349" s="301">
        <v>637677367</v>
      </c>
      <c r="F349" s="301" t="s">
        <v>83</v>
      </c>
      <c r="G349" s="301" t="s">
        <v>83</v>
      </c>
      <c r="H349" s="301" t="s">
        <v>83</v>
      </c>
      <c r="I349" s="301" t="s">
        <v>3349</v>
      </c>
    </row>
    <row r="350" spans="1:9">
      <c r="A350" s="301" t="s">
        <v>3138</v>
      </c>
      <c r="B350" s="301" t="s">
        <v>2713</v>
      </c>
      <c r="C350" s="301" t="s">
        <v>83</v>
      </c>
      <c r="D350" s="301" t="s">
        <v>3139</v>
      </c>
      <c r="E350" s="301">
        <v>686666127</v>
      </c>
      <c r="F350" s="301" t="s">
        <v>83</v>
      </c>
      <c r="G350" s="301" t="s">
        <v>3032</v>
      </c>
      <c r="H350" s="301" t="s">
        <v>83</v>
      </c>
      <c r="I350" s="301" t="s">
        <v>2512</v>
      </c>
    </row>
    <row r="351" spans="1:9">
      <c r="A351" s="301" t="s">
        <v>3140</v>
      </c>
      <c r="B351" s="301" t="s">
        <v>3141</v>
      </c>
      <c r="C351" s="301" t="s">
        <v>83</v>
      </c>
      <c r="D351" s="301" t="s">
        <v>3142</v>
      </c>
      <c r="E351" s="301" t="s">
        <v>3143</v>
      </c>
      <c r="F351" s="301" t="s">
        <v>83</v>
      </c>
      <c r="G351" s="301" t="s">
        <v>2313</v>
      </c>
      <c r="H351" s="301" t="s">
        <v>2320</v>
      </c>
      <c r="I351" s="301" t="s">
        <v>3144</v>
      </c>
    </row>
    <row r="352" spans="1:9">
      <c r="A352" s="301" t="s">
        <v>3145</v>
      </c>
      <c r="B352" s="301" t="s">
        <v>3146</v>
      </c>
      <c r="C352" s="301" t="s">
        <v>83</v>
      </c>
      <c r="D352" s="301">
        <v>565206601</v>
      </c>
      <c r="E352" s="301" t="s">
        <v>83</v>
      </c>
      <c r="F352" s="301">
        <v>565206609</v>
      </c>
      <c r="G352" s="301" t="s">
        <v>257</v>
      </c>
      <c r="H352" s="301" t="s">
        <v>2343</v>
      </c>
      <c r="I352" s="301" t="s">
        <v>2344</v>
      </c>
    </row>
    <row r="353" spans="1:9">
      <c r="A353" s="301" t="s">
        <v>3147</v>
      </c>
      <c r="B353" s="301" t="s">
        <v>2464</v>
      </c>
      <c r="C353" s="301" t="s">
        <v>83</v>
      </c>
      <c r="D353" s="301" t="s">
        <v>3148</v>
      </c>
      <c r="E353" s="301" t="s">
        <v>83</v>
      </c>
      <c r="F353" s="301" t="s">
        <v>83</v>
      </c>
      <c r="G353" s="301" t="s">
        <v>2313</v>
      </c>
      <c r="H353" s="301" t="s">
        <v>83</v>
      </c>
      <c r="I353" s="301" t="s">
        <v>2408</v>
      </c>
    </row>
    <row r="354" spans="1:9">
      <c r="A354" s="301" t="s">
        <v>3149</v>
      </c>
      <c r="B354" s="301" t="s">
        <v>3150</v>
      </c>
      <c r="C354" s="301" t="s">
        <v>83</v>
      </c>
      <c r="D354" s="301">
        <v>567778803</v>
      </c>
      <c r="E354" s="301" t="s">
        <v>83</v>
      </c>
      <c r="F354" s="301" t="s">
        <v>83</v>
      </c>
      <c r="G354" s="301" t="s">
        <v>2313</v>
      </c>
      <c r="H354" s="301" t="s">
        <v>83</v>
      </c>
      <c r="I354" s="301" t="s">
        <v>2379</v>
      </c>
    </row>
    <row r="355" spans="1:9">
      <c r="A355" s="301" t="s">
        <v>3151</v>
      </c>
      <c r="B355" s="301" t="s">
        <v>780</v>
      </c>
      <c r="C355" s="301" t="s">
        <v>83</v>
      </c>
      <c r="D355" s="301" t="s">
        <v>3152</v>
      </c>
      <c r="E355" s="301">
        <v>669970388</v>
      </c>
      <c r="F355" s="301" t="s">
        <v>3153</v>
      </c>
      <c r="G355" s="301" t="s">
        <v>3154</v>
      </c>
      <c r="H355" s="301" t="s">
        <v>83</v>
      </c>
      <c r="I355" s="301" t="s">
        <v>2414</v>
      </c>
    </row>
    <row r="356" spans="1:9">
      <c r="A356" s="301" t="s">
        <v>3155</v>
      </c>
      <c r="B356" s="301" t="s">
        <v>884</v>
      </c>
      <c r="C356" s="301" t="s">
        <v>83</v>
      </c>
      <c r="D356" s="301">
        <v>563294401</v>
      </c>
      <c r="E356" s="301">
        <v>603996269</v>
      </c>
      <c r="F356" s="301">
        <v>563294430</v>
      </c>
      <c r="G356" s="301" t="s">
        <v>2705</v>
      </c>
      <c r="H356" s="301" t="s">
        <v>83</v>
      </c>
      <c r="I356" s="301" t="s">
        <v>2512</v>
      </c>
    </row>
    <row r="357" spans="1:9">
      <c r="A357" s="301" t="s">
        <v>3156</v>
      </c>
      <c r="B357" s="301" t="s">
        <v>3157</v>
      </c>
      <c r="C357" s="301" t="s">
        <v>83</v>
      </c>
      <c r="D357" s="301">
        <v>565206726</v>
      </c>
      <c r="E357" s="301">
        <v>699925350</v>
      </c>
      <c r="F357" s="301">
        <v>565206729</v>
      </c>
      <c r="G357" s="301" t="s">
        <v>257</v>
      </c>
      <c r="H357" s="301" t="s">
        <v>83</v>
      </c>
      <c r="I357" s="301" t="s">
        <v>2486</v>
      </c>
    </row>
    <row r="358" spans="1:9" ht="14.4">
      <c r="A358" s="301" t="s">
        <v>3340</v>
      </c>
      <c r="B358" s="301" t="s">
        <v>3341</v>
      </c>
      <c r="C358" s="360" t="s">
        <v>3342</v>
      </c>
      <c r="D358" s="301">
        <v>563218099</v>
      </c>
      <c r="E358" s="301">
        <v>675665790</v>
      </c>
      <c r="F358" s="301"/>
      <c r="G358" s="301" t="s">
        <v>248</v>
      </c>
      <c r="H358" s="301"/>
      <c r="I358" s="301" t="s">
        <v>3349</v>
      </c>
    </row>
    <row r="359" spans="1:9">
      <c r="A359" s="301" t="s">
        <v>3158</v>
      </c>
      <c r="B359" s="301" t="s">
        <v>2899</v>
      </c>
      <c r="C359" s="301" t="s">
        <v>83</v>
      </c>
      <c r="D359" s="301" t="s">
        <v>3159</v>
      </c>
      <c r="E359" s="301" t="s">
        <v>3160</v>
      </c>
      <c r="F359" s="301" t="s">
        <v>2516</v>
      </c>
      <c r="G359" s="301" t="s">
        <v>2339</v>
      </c>
      <c r="H359" s="301" t="s">
        <v>2340</v>
      </c>
      <c r="I359" s="301" t="s">
        <v>2341</v>
      </c>
    </row>
    <row r="360" spans="1:9">
      <c r="A360" s="301" t="s">
        <v>3161</v>
      </c>
      <c r="B360" s="301" t="s">
        <v>3162</v>
      </c>
      <c r="C360" s="301" t="s">
        <v>83</v>
      </c>
      <c r="D360" s="301" t="s">
        <v>83</v>
      </c>
      <c r="E360" s="301" t="s">
        <v>3163</v>
      </c>
      <c r="F360" s="301" t="s">
        <v>83</v>
      </c>
      <c r="G360" s="301" t="s">
        <v>257</v>
      </c>
      <c r="H360" s="301" t="s">
        <v>2479</v>
      </c>
      <c r="I360" s="301" t="s">
        <v>83</v>
      </c>
    </row>
    <row r="361" spans="1:9">
      <c r="A361" s="301" t="s">
        <v>3164</v>
      </c>
      <c r="B361" s="301" t="s">
        <v>3165</v>
      </c>
      <c r="C361" s="301" t="s">
        <v>3166</v>
      </c>
      <c r="D361" s="301">
        <v>565676563</v>
      </c>
      <c r="E361" s="301" t="s">
        <v>83</v>
      </c>
      <c r="F361" s="301">
        <v>565676550</v>
      </c>
      <c r="G361" s="301" t="s">
        <v>2339</v>
      </c>
      <c r="H361" s="301" t="s">
        <v>2373</v>
      </c>
      <c r="I361" s="301" t="s">
        <v>2310</v>
      </c>
    </row>
    <row r="362" spans="1:9">
      <c r="A362" s="301" t="s">
        <v>3167</v>
      </c>
      <c r="B362" s="301" t="s">
        <v>2769</v>
      </c>
      <c r="C362" s="301" t="s">
        <v>83</v>
      </c>
      <c r="D362" s="301" t="s">
        <v>3168</v>
      </c>
      <c r="E362" s="301" t="s">
        <v>2840</v>
      </c>
      <c r="F362" s="301" t="s">
        <v>83</v>
      </c>
      <c r="G362" s="301" t="s">
        <v>2567</v>
      </c>
      <c r="H362" s="301" t="s">
        <v>83</v>
      </c>
      <c r="I362" s="301" t="s">
        <v>2359</v>
      </c>
    </row>
    <row r="363" spans="1:9">
      <c r="A363" s="301" t="s">
        <v>3169</v>
      </c>
      <c r="B363" s="301" t="s">
        <v>826</v>
      </c>
      <c r="C363" s="301" t="s">
        <v>83</v>
      </c>
      <c r="D363" s="301" t="s">
        <v>3170</v>
      </c>
      <c r="E363" s="301" t="s">
        <v>83</v>
      </c>
      <c r="F363" s="301" t="s">
        <v>83</v>
      </c>
      <c r="G363" s="301" t="s">
        <v>2313</v>
      </c>
      <c r="H363" s="301" t="s">
        <v>2351</v>
      </c>
      <c r="I363" s="301" t="s">
        <v>2418</v>
      </c>
    </row>
    <row r="364" spans="1:9">
      <c r="A364" s="301" t="s">
        <v>3171</v>
      </c>
      <c r="B364" s="301" t="s">
        <v>2449</v>
      </c>
      <c r="C364" s="301" t="s">
        <v>83</v>
      </c>
      <c r="D364" s="301" t="s">
        <v>3172</v>
      </c>
      <c r="E364" s="301" t="s">
        <v>3173</v>
      </c>
      <c r="F364" s="301" t="s">
        <v>2650</v>
      </c>
      <c r="G364" s="301" t="s">
        <v>2434</v>
      </c>
      <c r="H364" s="301" t="s">
        <v>2651</v>
      </c>
      <c r="I364" s="301" t="s">
        <v>2480</v>
      </c>
    </row>
    <row r="365" spans="1:9">
      <c r="A365" s="301" t="s">
        <v>3174</v>
      </c>
      <c r="B365" s="301" t="s">
        <v>2449</v>
      </c>
      <c r="C365" s="301" t="s">
        <v>83</v>
      </c>
      <c r="D365" s="301">
        <v>567205989</v>
      </c>
      <c r="E365" s="301" t="s">
        <v>83</v>
      </c>
      <c r="F365" s="301" t="s">
        <v>83</v>
      </c>
      <c r="G365" s="301" t="s">
        <v>2313</v>
      </c>
      <c r="H365" s="301" t="s">
        <v>83</v>
      </c>
      <c r="I365" s="301" t="s">
        <v>2379</v>
      </c>
    </row>
    <row r="366" spans="1:9">
      <c r="A366" s="301" t="s">
        <v>3175</v>
      </c>
      <c r="B366" s="301" t="s">
        <v>2744</v>
      </c>
      <c r="C366" s="301" t="s">
        <v>83</v>
      </c>
      <c r="D366" s="301" t="s">
        <v>3176</v>
      </c>
      <c r="E366" s="301" t="s">
        <v>3177</v>
      </c>
      <c r="F366" s="301" t="s">
        <v>3178</v>
      </c>
      <c r="G366" s="301" t="s">
        <v>248</v>
      </c>
      <c r="H366" s="301" t="s">
        <v>2427</v>
      </c>
      <c r="I366" s="301" t="s">
        <v>3179</v>
      </c>
    </row>
    <row r="367" spans="1:9">
      <c r="A367" s="301" t="s">
        <v>3180</v>
      </c>
      <c r="B367" s="301" t="s">
        <v>884</v>
      </c>
      <c r="C367" s="301" t="s">
        <v>3181</v>
      </c>
      <c r="D367" s="301" t="s">
        <v>3182</v>
      </c>
      <c r="E367" s="301" t="s">
        <v>83</v>
      </c>
      <c r="F367" s="301" t="s">
        <v>83</v>
      </c>
      <c r="G367" s="301" t="s">
        <v>2313</v>
      </c>
      <c r="H367" s="301" t="s">
        <v>83</v>
      </c>
      <c r="I367" s="301" t="s">
        <v>2716</v>
      </c>
    </row>
    <row r="368" spans="1:9">
      <c r="A368" s="301" t="s">
        <v>3183</v>
      </c>
      <c r="B368" s="301" t="s">
        <v>2362</v>
      </c>
      <c r="C368" s="301" t="s">
        <v>83</v>
      </c>
      <c r="D368" s="301">
        <v>563812859</v>
      </c>
      <c r="E368" s="301">
        <v>674452410</v>
      </c>
      <c r="F368" s="301">
        <v>563620110</v>
      </c>
      <c r="G368" s="301" t="s">
        <v>2413</v>
      </c>
      <c r="H368" s="301" t="s">
        <v>83</v>
      </c>
      <c r="I368" s="301" t="s">
        <v>2472</v>
      </c>
    </row>
    <row r="369" spans="1:9">
      <c r="A369" s="301" t="s">
        <v>3184</v>
      </c>
      <c r="B369" s="301" t="s">
        <v>3055</v>
      </c>
      <c r="C369" s="301" t="s">
        <v>3185</v>
      </c>
      <c r="D369" s="301">
        <v>565206654</v>
      </c>
      <c r="E369" s="301">
        <v>673196837</v>
      </c>
      <c r="F369" s="301">
        <v>565206619</v>
      </c>
      <c r="G369" s="301" t="s">
        <v>257</v>
      </c>
      <c r="H369" s="301" t="s">
        <v>2309</v>
      </c>
      <c r="I369" s="301" t="s">
        <v>2310</v>
      </c>
    </row>
    <row r="370" spans="1:9">
      <c r="A370" s="301" t="s">
        <v>3186</v>
      </c>
      <c r="B370" s="301" t="s">
        <v>791</v>
      </c>
      <c r="C370" s="301" t="s">
        <v>83</v>
      </c>
      <c r="D370" s="301" t="s">
        <v>3187</v>
      </c>
      <c r="E370" s="301" t="s">
        <v>3188</v>
      </c>
      <c r="F370" s="301" t="s">
        <v>83</v>
      </c>
      <c r="G370" s="301" t="s">
        <v>257</v>
      </c>
      <c r="H370" s="301" t="s">
        <v>2479</v>
      </c>
      <c r="I370" s="301" t="s">
        <v>2636</v>
      </c>
    </row>
    <row r="371" spans="1:9">
      <c r="A371" s="301" t="s">
        <v>3189</v>
      </c>
      <c r="B371" s="301" t="s">
        <v>2713</v>
      </c>
      <c r="C371" s="301" t="s">
        <v>83</v>
      </c>
      <c r="D371" s="301">
        <v>561379961</v>
      </c>
      <c r="E371" s="301">
        <v>669775744</v>
      </c>
      <c r="F371" s="301">
        <v>561379969</v>
      </c>
      <c r="G371" s="301" t="s">
        <v>2328</v>
      </c>
      <c r="H371" s="301" t="s">
        <v>2386</v>
      </c>
      <c r="I371" s="301" t="s">
        <v>2382</v>
      </c>
    </row>
    <row r="372" spans="1:9">
      <c r="A372" s="301" t="s">
        <v>3190</v>
      </c>
      <c r="B372" s="301" t="s">
        <v>2970</v>
      </c>
      <c r="C372" s="301" t="s">
        <v>3191</v>
      </c>
      <c r="D372" s="301">
        <v>565676560</v>
      </c>
      <c r="E372" s="301">
        <v>680035646</v>
      </c>
      <c r="F372" s="301">
        <v>565676550</v>
      </c>
      <c r="G372" s="301" t="s">
        <v>2339</v>
      </c>
      <c r="H372" s="301" t="s">
        <v>2373</v>
      </c>
      <c r="I372" s="301" t="s">
        <v>2310</v>
      </c>
    </row>
    <row r="373" spans="1:9">
      <c r="A373" s="301" t="s">
        <v>3192</v>
      </c>
      <c r="B373" s="301" t="s">
        <v>3193</v>
      </c>
      <c r="C373" s="301" t="s">
        <v>83</v>
      </c>
      <c r="D373" s="301">
        <v>466426108</v>
      </c>
      <c r="E373" s="301">
        <v>670487712</v>
      </c>
      <c r="F373" s="301">
        <v>466322604</v>
      </c>
      <c r="G373" s="301" t="s">
        <v>3194</v>
      </c>
      <c r="H373" s="301" t="s">
        <v>83</v>
      </c>
      <c r="I373" s="301" t="s">
        <v>2404</v>
      </c>
    </row>
    <row r="374" spans="1:9">
      <c r="A374" s="301" t="s">
        <v>3195</v>
      </c>
      <c r="B374" s="301" t="s">
        <v>791</v>
      </c>
      <c r="C374" s="301" t="s">
        <v>83</v>
      </c>
      <c r="D374" s="301" t="s">
        <v>83</v>
      </c>
      <c r="E374" s="301" t="s">
        <v>3196</v>
      </c>
      <c r="F374" s="301" t="s">
        <v>83</v>
      </c>
      <c r="G374" s="301" t="s">
        <v>83</v>
      </c>
      <c r="H374" s="301" t="s">
        <v>83</v>
      </c>
      <c r="I374" s="301" t="s">
        <v>3197</v>
      </c>
    </row>
    <row r="375" spans="1:9">
      <c r="A375" s="301" t="s">
        <v>3198</v>
      </c>
      <c r="B375" s="301" t="s">
        <v>2464</v>
      </c>
      <c r="C375" s="301" t="s">
        <v>83</v>
      </c>
      <c r="D375" s="301">
        <v>562881543</v>
      </c>
      <c r="E375" s="301">
        <v>614434886</v>
      </c>
      <c r="F375" s="301">
        <v>561379894</v>
      </c>
      <c r="G375" s="301" t="s">
        <v>2328</v>
      </c>
      <c r="H375" s="301" t="s">
        <v>2441</v>
      </c>
      <c r="I375" s="301" t="s">
        <v>2442</v>
      </c>
    </row>
    <row r="376" spans="1:9">
      <c r="A376" s="301" t="s">
        <v>3199</v>
      </c>
      <c r="B376" s="301" t="s">
        <v>3200</v>
      </c>
      <c r="C376" s="301" t="s">
        <v>83</v>
      </c>
      <c r="D376" s="301">
        <v>565676628</v>
      </c>
      <c r="E376" s="301">
        <v>683162305</v>
      </c>
      <c r="F376" s="301">
        <v>565676623</v>
      </c>
      <c r="G376" s="301" t="s">
        <v>2339</v>
      </c>
      <c r="H376" s="301" t="s">
        <v>2445</v>
      </c>
      <c r="I376" s="301" t="s">
        <v>2442</v>
      </c>
    </row>
    <row r="377" spans="1:9">
      <c r="A377" s="301" t="s">
        <v>3201</v>
      </c>
      <c r="B377" s="301" t="s">
        <v>2323</v>
      </c>
      <c r="C377" s="301" t="s">
        <v>83</v>
      </c>
      <c r="D377" s="301">
        <v>565761124</v>
      </c>
      <c r="E377" s="301">
        <v>674985859</v>
      </c>
      <c r="F377" s="301">
        <v>565761113</v>
      </c>
      <c r="G377" s="301" t="s">
        <v>2339</v>
      </c>
      <c r="H377" s="301" t="s">
        <v>83</v>
      </c>
      <c r="I377" s="301" t="s">
        <v>3202</v>
      </c>
    </row>
    <row r="378" spans="1:9" ht="14.4">
      <c r="A378" s="301" t="s">
        <v>3301</v>
      </c>
      <c r="B378" s="301" t="s">
        <v>3224</v>
      </c>
      <c r="C378" s="360" t="s">
        <v>3302</v>
      </c>
      <c r="D378" s="301">
        <v>563218153</v>
      </c>
      <c r="E378" s="301">
        <v>663772927</v>
      </c>
      <c r="F378" s="301"/>
      <c r="G378" s="301" t="s">
        <v>248</v>
      </c>
      <c r="H378" s="301" t="s">
        <v>83</v>
      </c>
      <c r="I378" s="301" t="s">
        <v>3303</v>
      </c>
    </row>
    <row r="379" spans="1:9">
      <c r="A379" s="301" t="s">
        <v>3203</v>
      </c>
      <c r="B379" s="301" t="s">
        <v>2769</v>
      </c>
      <c r="C379" s="301" t="s">
        <v>83</v>
      </c>
      <c r="D379" s="301">
        <v>563218010</v>
      </c>
      <c r="E379" s="301">
        <v>687607070</v>
      </c>
      <c r="F379" s="301" t="s">
        <v>83</v>
      </c>
      <c r="G379" s="301" t="s">
        <v>248</v>
      </c>
      <c r="H379" s="301" t="s">
        <v>83</v>
      </c>
      <c r="I379" s="301" t="s">
        <v>2893</v>
      </c>
    </row>
    <row r="380" spans="1:9">
      <c r="A380" s="301" t="s">
        <v>3204</v>
      </c>
      <c r="B380" s="301" t="s">
        <v>2464</v>
      </c>
      <c r="C380" s="301" t="s">
        <v>83</v>
      </c>
      <c r="D380" s="301">
        <v>563812852</v>
      </c>
      <c r="E380" s="301">
        <v>682689459</v>
      </c>
      <c r="F380" s="301" t="s">
        <v>83</v>
      </c>
      <c r="G380" s="301" t="s">
        <v>2413</v>
      </c>
      <c r="H380" s="301" t="s">
        <v>83</v>
      </c>
      <c r="I380" s="301" t="s">
        <v>2795</v>
      </c>
    </row>
    <row r="381" spans="1:9">
      <c r="A381" s="301" t="s">
        <v>3205</v>
      </c>
      <c r="B381" s="301" t="s">
        <v>3206</v>
      </c>
      <c r="C381" s="301" t="s">
        <v>83</v>
      </c>
      <c r="D381" s="301" t="s">
        <v>3207</v>
      </c>
      <c r="E381" s="301" t="s">
        <v>83</v>
      </c>
      <c r="F381" s="301" t="s">
        <v>83</v>
      </c>
      <c r="G381" s="301" t="s">
        <v>2313</v>
      </c>
      <c r="H381" s="301" t="s">
        <v>83</v>
      </c>
      <c r="I381" s="301" t="s">
        <v>2731</v>
      </c>
    </row>
    <row r="382" spans="1:9">
      <c r="A382" s="301" t="s">
        <v>3208</v>
      </c>
      <c r="B382" s="301" t="s">
        <v>2394</v>
      </c>
      <c r="C382" s="301" t="s">
        <v>83</v>
      </c>
      <c r="D382" s="301">
        <v>567205990</v>
      </c>
      <c r="E382" s="301" t="s">
        <v>83</v>
      </c>
      <c r="F382" s="301" t="s">
        <v>83</v>
      </c>
      <c r="G382" s="301" t="s">
        <v>2313</v>
      </c>
      <c r="H382" s="301" t="s">
        <v>83</v>
      </c>
      <c r="I382" s="301" t="s">
        <v>2379</v>
      </c>
    </row>
    <row r="383" spans="1:9">
      <c r="A383" s="301" t="s">
        <v>3209</v>
      </c>
      <c r="B383" s="301" t="s">
        <v>782</v>
      </c>
      <c r="C383" s="301" t="s">
        <v>3210</v>
      </c>
      <c r="D383" s="301">
        <v>565206638</v>
      </c>
      <c r="E383" s="301">
        <v>698045068</v>
      </c>
      <c r="F383" s="301">
        <v>565206619</v>
      </c>
      <c r="G383" s="301" t="s">
        <v>257</v>
      </c>
      <c r="H383" s="301" t="s">
        <v>2309</v>
      </c>
      <c r="I383" s="301" t="s">
        <v>2310</v>
      </c>
    </row>
    <row r="384" spans="1:9">
      <c r="A384" s="301" t="s">
        <v>3211</v>
      </c>
      <c r="B384" s="301" t="s">
        <v>3212</v>
      </c>
      <c r="C384" s="301" t="s">
        <v>83</v>
      </c>
      <c r="D384" s="301">
        <v>563812854</v>
      </c>
      <c r="E384" s="301">
        <v>618865305</v>
      </c>
      <c r="F384" s="301">
        <v>563812860</v>
      </c>
      <c r="G384" s="301" t="s">
        <v>2413</v>
      </c>
      <c r="H384" s="301" t="s">
        <v>83</v>
      </c>
      <c r="I384" s="301" t="s">
        <v>2472</v>
      </c>
    </row>
    <row r="385" spans="1:10">
      <c r="A385" s="301" t="s">
        <v>3213</v>
      </c>
      <c r="B385" s="301" t="s">
        <v>3214</v>
      </c>
      <c r="C385" s="301" t="s">
        <v>83</v>
      </c>
      <c r="D385" s="301">
        <v>565676472</v>
      </c>
      <c r="E385" s="301">
        <v>687832553</v>
      </c>
      <c r="F385" s="301">
        <v>565676465</v>
      </c>
      <c r="G385" s="301" t="s">
        <v>2339</v>
      </c>
      <c r="H385" s="301" t="s">
        <v>83</v>
      </c>
      <c r="I385" s="301" t="s">
        <v>2438</v>
      </c>
    </row>
    <row r="386" spans="1:10">
      <c r="A386" s="301" t="s">
        <v>3215</v>
      </c>
      <c r="B386" s="301" t="s">
        <v>3216</v>
      </c>
      <c r="C386" s="301" t="s">
        <v>83</v>
      </c>
      <c r="D386" s="301">
        <v>567205964</v>
      </c>
      <c r="E386" s="301" t="s">
        <v>83</v>
      </c>
      <c r="F386" s="301" t="s">
        <v>83</v>
      </c>
      <c r="G386" s="301" t="s">
        <v>2313</v>
      </c>
      <c r="H386" s="301" t="s">
        <v>83</v>
      </c>
      <c r="I386" s="301" t="s">
        <v>2379</v>
      </c>
    </row>
    <row r="387" spans="1:10">
      <c r="A387" s="301" t="s">
        <v>3217</v>
      </c>
      <c r="B387" s="301" t="s">
        <v>744</v>
      </c>
      <c r="C387" s="301" t="s">
        <v>3218</v>
      </c>
      <c r="D387" s="301" t="s">
        <v>3219</v>
      </c>
      <c r="E387" s="301" t="s">
        <v>83</v>
      </c>
      <c r="F387" s="301" t="s">
        <v>83</v>
      </c>
      <c r="G387" s="301" t="s">
        <v>257</v>
      </c>
      <c r="H387" s="301" t="s">
        <v>83</v>
      </c>
      <c r="I387" s="301" t="s">
        <v>2716</v>
      </c>
    </row>
    <row r="388" spans="1:10">
      <c r="A388" s="301" t="s">
        <v>3220</v>
      </c>
      <c r="B388" s="301" t="s">
        <v>1009</v>
      </c>
      <c r="C388" s="301" t="s">
        <v>83</v>
      </c>
      <c r="D388" s="301">
        <v>565206613</v>
      </c>
      <c r="E388" s="301">
        <v>687255864</v>
      </c>
      <c r="F388" s="301">
        <v>561379894</v>
      </c>
      <c r="G388" s="301" t="s">
        <v>257</v>
      </c>
      <c r="H388" s="301" t="s">
        <v>2441</v>
      </c>
      <c r="I388" s="301" t="s">
        <v>2442</v>
      </c>
    </row>
    <row r="389" spans="1:10">
      <c r="A389" s="301" t="s">
        <v>3221</v>
      </c>
      <c r="B389" s="301" t="s">
        <v>3222</v>
      </c>
      <c r="C389" s="301" t="s">
        <v>83</v>
      </c>
      <c r="D389" s="301">
        <v>565206615</v>
      </c>
      <c r="E389" s="301" t="s">
        <v>83</v>
      </c>
      <c r="F389" s="301">
        <v>565206609</v>
      </c>
      <c r="G389" s="301" t="s">
        <v>257</v>
      </c>
      <c r="H389" s="301" t="s">
        <v>2343</v>
      </c>
      <c r="I389" s="301" t="s">
        <v>2344</v>
      </c>
    </row>
    <row r="390" spans="1:10">
      <c r="A390" s="301" t="s">
        <v>3223</v>
      </c>
      <c r="B390" s="301" t="s">
        <v>3224</v>
      </c>
      <c r="C390" s="301" t="s">
        <v>83</v>
      </c>
      <c r="D390" s="301" t="s">
        <v>2327</v>
      </c>
      <c r="E390" s="301" t="s">
        <v>83</v>
      </c>
      <c r="F390" s="301">
        <v>565206309</v>
      </c>
      <c r="G390" s="301" t="s">
        <v>257</v>
      </c>
      <c r="H390" s="301" t="s">
        <v>2329</v>
      </c>
      <c r="I390" s="301" t="s">
        <v>2330</v>
      </c>
    </row>
    <row r="391" spans="1:10">
      <c r="A391" s="301" t="s">
        <v>3225</v>
      </c>
      <c r="B391" s="301" t="s">
        <v>2464</v>
      </c>
      <c r="C391" s="301" t="s">
        <v>83</v>
      </c>
      <c r="D391" s="301">
        <v>563218001</v>
      </c>
      <c r="E391" s="301">
        <v>670219314</v>
      </c>
      <c r="F391" s="301" t="s">
        <v>83</v>
      </c>
      <c r="G391" s="301" t="s">
        <v>248</v>
      </c>
      <c r="H391" s="301" t="s">
        <v>83</v>
      </c>
      <c r="I391" s="301" t="s">
        <v>2739</v>
      </c>
    </row>
    <row r="392" spans="1:10">
      <c r="A392" s="301" t="s">
        <v>3226</v>
      </c>
      <c r="B392" s="301" t="s">
        <v>3227</v>
      </c>
      <c r="C392" s="301" t="s">
        <v>83</v>
      </c>
      <c r="D392" s="301" t="s">
        <v>2850</v>
      </c>
      <c r="E392" s="301" t="s">
        <v>83</v>
      </c>
      <c r="F392" s="301">
        <v>561379969</v>
      </c>
      <c r="G392" s="301" t="s">
        <v>2328</v>
      </c>
      <c r="H392" s="301" t="s">
        <v>2642</v>
      </c>
      <c r="I392" s="301" t="s">
        <v>2643</v>
      </c>
    </row>
    <row r="393" spans="1:10">
      <c r="A393" s="301" t="s">
        <v>3228</v>
      </c>
      <c r="B393" s="301" t="s">
        <v>2484</v>
      </c>
      <c r="C393" s="301" t="s">
        <v>83</v>
      </c>
      <c r="D393" s="301" t="s">
        <v>2327</v>
      </c>
      <c r="E393" s="301" t="s">
        <v>83</v>
      </c>
      <c r="F393" s="301">
        <v>561379954</v>
      </c>
      <c r="G393" s="301" t="s">
        <v>2328</v>
      </c>
      <c r="H393" s="301" t="s">
        <v>2329</v>
      </c>
      <c r="I393" s="301" t="s">
        <v>2330</v>
      </c>
    </row>
    <row r="394" spans="1:10">
      <c r="A394" s="301" t="s">
        <v>3229</v>
      </c>
      <c r="B394" s="301" t="s">
        <v>3230</v>
      </c>
      <c r="C394" s="301" t="s">
        <v>83</v>
      </c>
      <c r="D394" s="301">
        <v>561379952</v>
      </c>
      <c r="E394" s="301">
        <v>699299007</v>
      </c>
      <c r="F394" s="301">
        <v>561379954</v>
      </c>
      <c r="G394" s="301" t="s">
        <v>2328</v>
      </c>
      <c r="H394" s="301" t="s">
        <v>2329</v>
      </c>
      <c r="I394" s="301" t="s">
        <v>2382</v>
      </c>
    </row>
    <row r="395" spans="1:10" ht="14.4">
      <c r="A395" s="301" t="s">
        <v>3231</v>
      </c>
      <c r="B395" s="301" t="s">
        <v>2362</v>
      </c>
      <c r="C395" s="360" t="s">
        <v>3298</v>
      </c>
      <c r="D395" s="301">
        <v>565206163</v>
      </c>
      <c r="E395" s="301">
        <v>698765342</v>
      </c>
      <c r="F395" s="301">
        <v>565206969</v>
      </c>
      <c r="G395" s="301" t="s">
        <v>248</v>
      </c>
      <c r="H395" s="301" t="s">
        <v>83</v>
      </c>
      <c r="I395" s="301" t="s">
        <v>3299</v>
      </c>
    </row>
    <row r="396" spans="1:10" ht="14.4">
      <c r="A396" s="301" t="s">
        <v>3259</v>
      </c>
      <c r="B396" s="301" t="s">
        <v>2638</v>
      </c>
      <c r="C396" s="360" t="s">
        <v>3260</v>
      </c>
      <c r="D396" s="301" t="s">
        <v>3261</v>
      </c>
      <c r="E396" s="301" t="s">
        <v>3262</v>
      </c>
      <c r="F396" s="301" t="s">
        <v>83</v>
      </c>
      <c r="G396" s="301" t="s">
        <v>2313</v>
      </c>
      <c r="H396" s="301" t="s">
        <v>83</v>
      </c>
      <c r="I396" s="301" t="s">
        <v>3263</v>
      </c>
    </row>
    <row r="397" spans="1:10" ht="14.4">
      <c r="A397" s="301" t="s">
        <v>3269</v>
      </c>
      <c r="B397" s="301" t="s">
        <v>782</v>
      </c>
      <c r="C397" s="360" t="s">
        <v>3264</v>
      </c>
      <c r="D397" s="301" t="s">
        <v>3265</v>
      </c>
      <c r="E397" s="301" t="s">
        <v>3266</v>
      </c>
      <c r="F397" s="301" t="s">
        <v>83</v>
      </c>
      <c r="G397" s="301" t="s">
        <v>3268</v>
      </c>
      <c r="H397" s="301" t="s">
        <v>83</v>
      </c>
      <c r="I397" s="301" t="s">
        <v>3267</v>
      </c>
    </row>
    <row r="398" spans="1:10" ht="14.4">
      <c r="A398" s="301" t="s">
        <v>3308</v>
      </c>
      <c r="B398" s="301" t="s">
        <v>2781</v>
      </c>
      <c r="C398" s="360" t="s">
        <v>3309</v>
      </c>
      <c r="D398" s="301">
        <v>563218127</v>
      </c>
      <c r="E398" s="301"/>
      <c r="F398" s="301"/>
      <c r="G398" s="301" t="s">
        <v>248</v>
      </c>
      <c r="H398" s="360" t="s">
        <v>3310</v>
      </c>
      <c r="I398" s="301" t="s">
        <v>3311</v>
      </c>
    </row>
    <row r="399" spans="1:10" ht="13.8" thickBot="1">
      <c r="A399" s="301" t="s">
        <v>3232</v>
      </c>
      <c r="B399" s="301" t="s">
        <v>826</v>
      </c>
      <c r="C399" s="301" t="s">
        <v>83</v>
      </c>
      <c r="D399" s="301" t="s">
        <v>83</v>
      </c>
      <c r="E399" s="301" t="s">
        <v>83</v>
      </c>
      <c r="F399" s="301" t="s">
        <v>83</v>
      </c>
      <c r="G399" s="301" t="s">
        <v>2578</v>
      </c>
      <c r="H399" s="301" t="s">
        <v>83</v>
      </c>
      <c r="I399" s="301" t="s">
        <v>2382</v>
      </c>
    </row>
    <row r="400" spans="1:10" ht="14.4">
      <c r="A400" s="309" t="s">
        <v>8</v>
      </c>
      <c r="B400" s="310"/>
      <c r="C400" s="240" t="s">
        <v>9</v>
      </c>
      <c r="D400" s="317" t="s">
        <v>165</v>
      </c>
      <c r="E400" s="239" t="s">
        <v>166</v>
      </c>
      <c r="F400" s="239" t="s">
        <v>174</v>
      </c>
      <c r="G400" s="311"/>
      <c r="H400" s="311"/>
      <c r="I400" s="311" t="s">
        <v>7</v>
      </c>
      <c r="J400" s="853" t="s">
        <v>7</v>
      </c>
    </row>
    <row r="401" spans="1:10" ht="14.4">
      <c r="A401" s="312" t="s">
        <v>16</v>
      </c>
      <c r="B401" s="304"/>
      <c r="C401" s="241" t="s">
        <v>17</v>
      </c>
      <c r="D401" s="312" t="s">
        <v>165</v>
      </c>
      <c r="E401" s="18" t="s">
        <v>167</v>
      </c>
      <c r="F401" s="18" t="s">
        <v>174</v>
      </c>
      <c r="G401" s="301"/>
      <c r="H401" s="301"/>
      <c r="I401" s="301" t="s">
        <v>7</v>
      </c>
      <c r="J401" s="854"/>
    </row>
    <row r="402" spans="1:10" ht="14.4">
      <c r="A402" s="313" t="s">
        <v>85</v>
      </c>
      <c r="B402" s="304"/>
      <c r="C402" s="241" t="s">
        <v>86</v>
      </c>
      <c r="D402" s="312" t="s">
        <v>165</v>
      </c>
      <c r="E402" s="18" t="s">
        <v>168</v>
      </c>
      <c r="F402" s="20" t="s">
        <v>174</v>
      </c>
      <c r="G402" s="301"/>
      <c r="H402" s="301"/>
      <c r="I402" s="301" t="s">
        <v>7</v>
      </c>
      <c r="J402" s="854"/>
    </row>
    <row r="403" spans="1:10" ht="14.4">
      <c r="A403" s="312" t="s">
        <v>720</v>
      </c>
      <c r="B403" s="304"/>
      <c r="C403" s="242" t="s">
        <v>721</v>
      </c>
      <c r="D403" s="312" t="s">
        <v>165</v>
      </c>
      <c r="E403" s="18" t="s">
        <v>168</v>
      </c>
      <c r="F403" s="20" t="s">
        <v>174</v>
      </c>
      <c r="G403" s="301"/>
      <c r="H403" s="301"/>
      <c r="I403" s="301" t="s">
        <v>7</v>
      </c>
      <c r="J403" s="854"/>
    </row>
    <row r="404" spans="1:10" ht="14.4">
      <c r="A404" s="312" t="s">
        <v>87</v>
      </c>
      <c r="B404" s="304"/>
      <c r="C404" s="242" t="s">
        <v>88</v>
      </c>
      <c r="D404" s="312" t="s">
        <v>165</v>
      </c>
      <c r="E404" s="18" t="s">
        <v>169</v>
      </c>
      <c r="F404" s="20" t="s">
        <v>174</v>
      </c>
      <c r="G404" s="301"/>
      <c r="H404" s="301"/>
      <c r="I404" s="301" t="s">
        <v>7</v>
      </c>
      <c r="J404" s="854"/>
    </row>
    <row r="405" spans="1:10" ht="14.4">
      <c r="A405" s="312" t="s">
        <v>89</v>
      </c>
      <c r="B405" s="304"/>
      <c r="C405" s="242" t="s">
        <v>90</v>
      </c>
      <c r="D405" s="312" t="s">
        <v>165</v>
      </c>
      <c r="E405" s="18" t="s">
        <v>170</v>
      </c>
      <c r="F405" s="20" t="s">
        <v>83</v>
      </c>
      <c r="G405" s="301"/>
      <c r="H405" s="301"/>
      <c r="I405" s="301" t="s">
        <v>7</v>
      </c>
      <c r="J405" s="854"/>
    </row>
    <row r="406" spans="1:10" ht="14.4">
      <c r="A406" s="312" t="s">
        <v>91</v>
      </c>
      <c r="B406" s="304"/>
      <c r="C406" s="242" t="s">
        <v>92</v>
      </c>
      <c r="D406" s="312" t="s">
        <v>165</v>
      </c>
      <c r="E406" s="18" t="s">
        <v>171</v>
      </c>
      <c r="F406" s="20" t="s">
        <v>83</v>
      </c>
      <c r="G406" s="301"/>
      <c r="H406" s="301"/>
      <c r="I406" s="301" t="s">
        <v>7</v>
      </c>
      <c r="J406" s="854"/>
    </row>
    <row r="407" spans="1:10" ht="14.4">
      <c r="A407" s="314" t="s">
        <v>119</v>
      </c>
      <c r="B407" s="307"/>
      <c r="C407" s="244" t="s">
        <v>736</v>
      </c>
      <c r="D407" s="314" t="s">
        <v>735</v>
      </c>
      <c r="E407" s="13" t="s">
        <v>83</v>
      </c>
      <c r="F407" s="13" t="s">
        <v>174</v>
      </c>
      <c r="G407" s="301"/>
      <c r="H407" s="301"/>
      <c r="I407" s="301" t="s">
        <v>7</v>
      </c>
      <c r="J407" s="854"/>
    </row>
    <row r="408" spans="1:10" ht="14.4">
      <c r="A408" s="314" t="s">
        <v>18</v>
      </c>
      <c r="B408" s="307"/>
      <c r="C408" s="244" t="s">
        <v>19</v>
      </c>
      <c r="D408" s="314" t="s">
        <v>165</v>
      </c>
      <c r="E408" s="13" t="s">
        <v>172</v>
      </c>
      <c r="F408" s="13" t="s">
        <v>174</v>
      </c>
      <c r="G408" s="301"/>
      <c r="H408" s="301"/>
      <c r="I408" s="301" t="s">
        <v>7</v>
      </c>
      <c r="J408" s="854"/>
    </row>
    <row r="409" spans="1:10" ht="15" thickBot="1">
      <c r="A409" s="315" t="s">
        <v>20</v>
      </c>
      <c r="B409" s="325"/>
      <c r="C409" s="247" t="s">
        <v>21</v>
      </c>
      <c r="D409" s="315" t="s">
        <v>165</v>
      </c>
      <c r="E409" s="246" t="s">
        <v>173</v>
      </c>
      <c r="F409" s="246" t="s">
        <v>174</v>
      </c>
      <c r="G409" s="328"/>
      <c r="H409" s="328"/>
      <c r="I409" s="328" t="s">
        <v>7</v>
      </c>
      <c r="J409" s="855"/>
    </row>
    <row r="410" spans="1:10" ht="14.4">
      <c r="A410" s="317" t="s">
        <v>2254</v>
      </c>
      <c r="B410" s="329"/>
      <c r="C410" s="250" t="s">
        <v>2255</v>
      </c>
      <c r="D410" s="239" t="s">
        <v>175</v>
      </c>
      <c r="E410" s="239" t="s">
        <v>181</v>
      </c>
      <c r="F410" s="249" t="s">
        <v>187</v>
      </c>
      <c r="G410" s="311"/>
      <c r="H410" s="311"/>
      <c r="I410" s="329" t="s">
        <v>12</v>
      </c>
      <c r="J410" s="853" t="s">
        <v>12</v>
      </c>
    </row>
    <row r="411" spans="1:10" ht="14.4">
      <c r="A411" s="312" t="s">
        <v>23</v>
      </c>
      <c r="B411" s="307"/>
      <c r="C411" s="242" t="s">
        <v>24</v>
      </c>
      <c r="D411" s="18" t="s">
        <v>176</v>
      </c>
      <c r="E411" s="18" t="s">
        <v>182</v>
      </c>
      <c r="F411" s="20" t="s">
        <v>187</v>
      </c>
      <c r="G411" s="301"/>
      <c r="H411" s="301"/>
      <c r="I411" s="307" t="s">
        <v>12</v>
      </c>
      <c r="J411" s="854"/>
    </row>
    <row r="412" spans="1:10" ht="14.4">
      <c r="A412" s="312" t="s">
        <v>162</v>
      </c>
      <c r="B412" s="307"/>
      <c r="C412" s="242" t="s">
        <v>2256</v>
      </c>
      <c r="D412" s="18" t="s">
        <v>177</v>
      </c>
      <c r="E412" s="18" t="s">
        <v>183</v>
      </c>
      <c r="F412" s="20" t="s">
        <v>187</v>
      </c>
      <c r="G412" s="301"/>
      <c r="H412" s="301"/>
      <c r="I412" s="307" t="s">
        <v>12</v>
      </c>
      <c r="J412" s="854"/>
    </row>
    <row r="413" spans="1:10" ht="14.4">
      <c r="A413" s="312" t="s">
        <v>163</v>
      </c>
      <c r="B413" s="307"/>
      <c r="C413" s="242" t="s">
        <v>164</v>
      </c>
      <c r="D413" s="18" t="s">
        <v>178</v>
      </c>
      <c r="E413" s="18" t="s">
        <v>184</v>
      </c>
      <c r="F413" s="20" t="s">
        <v>187</v>
      </c>
      <c r="G413" s="301"/>
      <c r="H413" s="301"/>
      <c r="I413" s="307" t="s">
        <v>12</v>
      </c>
      <c r="J413" s="854"/>
    </row>
    <row r="414" spans="1:10" ht="14.4">
      <c r="A414" s="312" t="s">
        <v>83</v>
      </c>
      <c r="B414" s="307"/>
      <c r="C414" s="242" t="s">
        <v>83</v>
      </c>
      <c r="D414" s="18" t="s">
        <v>83</v>
      </c>
      <c r="E414" s="18" t="s">
        <v>83</v>
      </c>
      <c r="F414" s="19" t="s">
        <v>83</v>
      </c>
      <c r="G414" s="301"/>
      <c r="H414" s="301"/>
      <c r="I414" s="307" t="s">
        <v>12</v>
      </c>
      <c r="J414" s="854"/>
    </row>
    <row r="415" spans="1:10" ht="14.4">
      <c r="A415" s="312" t="s">
        <v>159</v>
      </c>
      <c r="B415" s="307"/>
      <c r="C415" s="242" t="s">
        <v>2252</v>
      </c>
      <c r="D415" s="18" t="s">
        <v>2250</v>
      </c>
      <c r="E415" s="18" t="s">
        <v>2251</v>
      </c>
      <c r="F415" s="20" t="s">
        <v>2253</v>
      </c>
      <c r="G415" s="301"/>
      <c r="H415" s="301"/>
      <c r="I415" s="307" t="s">
        <v>12</v>
      </c>
      <c r="J415" s="854"/>
    </row>
    <row r="416" spans="1:10" ht="14.4">
      <c r="A416" s="314" t="s">
        <v>22</v>
      </c>
      <c r="B416" s="307"/>
      <c r="C416" s="260" t="s">
        <v>2257</v>
      </c>
      <c r="D416" s="13" t="s">
        <v>179</v>
      </c>
      <c r="E416" s="13" t="s">
        <v>185</v>
      </c>
      <c r="F416" s="13" t="s">
        <v>187</v>
      </c>
      <c r="G416" s="301"/>
      <c r="H416" s="301"/>
      <c r="I416" s="307" t="s">
        <v>12</v>
      </c>
      <c r="J416" s="854"/>
    </row>
    <row r="417" spans="1:10" ht="15" thickBot="1">
      <c r="A417" s="315" t="s">
        <v>160</v>
      </c>
      <c r="B417" s="325"/>
      <c r="C417" s="251" t="s">
        <v>161</v>
      </c>
      <c r="D417" s="246" t="s">
        <v>180</v>
      </c>
      <c r="E417" s="246" t="s">
        <v>186</v>
      </c>
      <c r="F417" s="246" t="s">
        <v>187</v>
      </c>
      <c r="G417" s="328"/>
      <c r="H417" s="328"/>
      <c r="I417" s="307" t="s">
        <v>12</v>
      </c>
      <c r="J417" s="855"/>
    </row>
    <row r="418" spans="1:10" ht="14.4">
      <c r="A418" s="317" t="s">
        <v>31</v>
      </c>
      <c r="B418" s="329"/>
      <c r="C418" s="250" t="s">
        <v>32</v>
      </c>
      <c r="D418" s="239" t="s">
        <v>188</v>
      </c>
      <c r="E418" s="239" t="s">
        <v>191</v>
      </c>
      <c r="F418" s="239" t="s">
        <v>196</v>
      </c>
      <c r="G418" s="311"/>
      <c r="H418" s="311"/>
      <c r="I418" s="330" t="s">
        <v>25</v>
      </c>
      <c r="J418" s="853" t="s">
        <v>25</v>
      </c>
    </row>
    <row r="419" spans="1:10" ht="14.4">
      <c r="A419" s="312" t="s">
        <v>95</v>
      </c>
      <c r="B419" s="307"/>
      <c r="C419" s="242" t="s">
        <v>96</v>
      </c>
      <c r="D419" s="18" t="s">
        <v>188</v>
      </c>
      <c r="E419" s="18" t="s">
        <v>2289</v>
      </c>
      <c r="F419" s="18" t="s">
        <v>196</v>
      </c>
      <c r="G419" s="301"/>
      <c r="H419" s="301"/>
      <c r="I419" s="316" t="s">
        <v>25</v>
      </c>
      <c r="J419" s="854"/>
    </row>
    <row r="420" spans="1:10" ht="14.4">
      <c r="A420" s="313" t="s">
        <v>33</v>
      </c>
      <c r="B420" s="307"/>
      <c r="C420" s="241" t="s">
        <v>34</v>
      </c>
      <c r="D420" s="18" t="s">
        <v>188</v>
      </c>
      <c r="E420" s="18" t="s">
        <v>192</v>
      </c>
      <c r="F420" s="18" t="s">
        <v>196</v>
      </c>
      <c r="G420" s="301"/>
      <c r="H420" s="301"/>
      <c r="I420" s="316" t="s">
        <v>25</v>
      </c>
      <c r="J420" s="854"/>
    </row>
    <row r="421" spans="1:10" ht="14.4">
      <c r="A421" s="312" t="s">
        <v>97</v>
      </c>
      <c r="B421" s="307"/>
      <c r="C421" s="252" t="s">
        <v>83</v>
      </c>
      <c r="D421" s="18" t="s">
        <v>188</v>
      </c>
      <c r="E421" s="18" t="s">
        <v>193</v>
      </c>
      <c r="F421" s="18" t="s">
        <v>196</v>
      </c>
      <c r="G421" s="301"/>
      <c r="H421" s="301"/>
      <c r="I421" s="316" t="s">
        <v>25</v>
      </c>
      <c r="J421" s="854"/>
    </row>
    <row r="422" spans="1:10" ht="14.4">
      <c r="A422" s="318" t="s">
        <v>29</v>
      </c>
      <c r="B422" s="307"/>
      <c r="C422" s="244" t="s">
        <v>30</v>
      </c>
      <c r="D422" s="13" t="s">
        <v>189</v>
      </c>
      <c r="E422" s="13" t="s">
        <v>194</v>
      </c>
      <c r="F422" s="13" t="s">
        <v>196</v>
      </c>
      <c r="G422" s="301"/>
      <c r="H422" s="301"/>
      <c r="I422" s="316" t="s">
        <v>25</v>
      </c>
      <c r="J422" s="854"/>
    </row>
    <row r="423" spans="1:10" ht="15" thickBot="1">
      <c r="A423" s="319" t="s">
        <v>26</v>
      </c>
      <c r="B423" s="325"/>
      <c r="C423" s="255" t="s">
        <v>27</v>
      </c>
      <c r="D423" s="246" t="s">
        <v>190</v>
      </c>
      <c r="E423" s="246" t="s">
        <v>195</v>
      </c>
      <c r="F423" s="246" t="s">
        <v>196</v>
      </c>
      <c r="G423" s="328"/>
      <c r="H423" s="328"/>
      <c r="I423" s="331" t="s">
        <v>25</v>
      </c>
      <c r="J423" s="855"/>
    </row>
    <row r="424" spans="1:10" ht="14.4">
      <c r="A424" s="317" t="s">
        <v>36</v>
      </c>
      <c r="B424" s="329"/>
      <c r="C424" s="250" t="s">
        <v>37</v>
      </c>
      <c r="D424" s="239" t="s">
        <v>201</v>
      </c>
      <c r="E424" s="239" t="s">
        <v>197</v>
      </c>
      <c r="F424" s="249" t="s">
        <v>83</v>
      </c>
      <c r="G424" s="311"/>
      <c r="H424" s="311"/>
      <c r="I424" s="330" t="s">
        <v>35</v>
      </c>
      <c r="J424" s="853" t="s">
        <v>35</v>
      </c>
    </row>
    <row r="425" spans="1:10" ht="14.4">
      <c r="A425" s="313" t="s">
        <v>39</v>
      </c>
      <c r="B425" s="307"/>
      <c r="C425" s="242" t="s">
        <v>40</v>
      </c>
      <c r="D425" s="18" t="s">
        <v>201</v>
      </c>
      <c r="E425" s="18" t="s">
        <v>200</v>
      </c>
      <c r="F425" s="20" t="s">
        <v>83</v>
      </c>
      <c r="G425" s="301"/>
      <c r="H425" s="301"/>
      <c r="I425" s="316" t="s">
        <v>35</v>
      </c>
      <c r="J425" s="854"/>
    </row>
    <row r="426" spans="1:10" ht="14.4">
      <c r="A426" s="312" t="s">
        <v>41</v>
      </c>
      <c r="B426" s="307"/>
      <c r="C426" s="242" t="s">
        <v>42</v>
      </c>
      <c r="D426" s="18" t="s">
        <v>201</v>
      </c>
      <c r="E426" s="18" t="s">
        <v>198</v>
      </c>
      <c r="F426" s="20" t="s">
        <v>83</v>
      </c>
      <c r="G426" s="301"/>
      <c r="H426" s="301"/>
      <c r="I426" s="316" t="s">
        <v>35</v>
      </c>
      <c r="J426" s="854"/>
    </row>
    <row r="427" spans="1:10" ht="14.4">
      <c r="A427" s="320" t="s">
        <v>43</v>
      </c>
      <c r="B427" s="307"/>
      <c r="C427" s="252" t="s">
        <v>83</v>
      </c>
      <c r="D427" s="18" t="s">
        <v>201</v>
      </c>
      <c r="E427" s="18" t="s">
        <v>199</v>
      </c>
      <c r="F427" s="20" t="s">
        <v>83</v>
      </c>
      <c r="G427" s="301"/>
      <c r="H427" s="301"/>
      <c r="I427" s="316" t="s">
        <v>35</v>
      </c>
      <c r="J427" s="854"/>
    </row>
    <row r="428" spans="1:10" ht="14.4">
      <c r="A428" s="321" t="s">
        <v>713</v>
      </c>
      <c r="B428" s="307"/>
      <c r="C428" s="241" t="s">
        <v>44</v>
      </c>
      <c r="D428" s="18" t="s">
        <v>201</v>
      </c>
      <c r="E428" s="18" t="s">
        <v>83</v>
      </c>
      <c r="F428" s="20" t="s">
        <v>83</v>
      </c>
      <c r="G428" s="301"/>
      <c r="H428" s="301"/>
      <c r="I428" s="316" t="s">
        <v>35</v>
      </c>
      <c r="J428" s="854"/>
    </row>
    <row r="429" spans="1:10" ht="14.4">
      <c r="A429" s="321" t="s">
        <v>714</v>
      </c>
      <c r="B429" s="307"/>
      <c r="C429" s="242" t="s">
        <v>40</v>
      </c>
      <c r="D429" s="18" t="s">
        <v>201</v>
      </c>
      <c r="E429" s="18" t="s">
        <v>200</v>
      </c>
      <c r="F429" s="20" t="s">
        <v>83</v>
      </c>
      <c r="G429" s="301"/>
      <c r="H429" s="301"/>
      <c r="I429" s="316" t="s">
        <v>35</v>
      </c>
      <c r="J429" s="854"/>
    </row>
    <row r="430" spans="1:10" ht="15" thickBot="1">
      <c r="A430" s="315" t="s">
        <v>39</v>
      </c>
      <c r="B430" s="325"/>
      <c r="C430" s="247" t="s">
        <v>40</v>
      </c>
      <c r="D430" s="246" t="s">
        <v>201</v>
      </c>
      <c r="E430" s="246" t="s">
        <v>200</v>
      </c>
      <c r="F430" s="257" t="s">
        <v>83</v>
      </c>
      <c r="G430" s="328"/>
      <c r="H430" s="328"/>
      <c r="I430" s="331" t="s">
        <v>35</v>
      </c>
      <c r="J430" s="855"/>
    </row>
    <row r="431" spans="1:10" ht="14.4">
      <c r="A431" s="317" t="s">
        <v>712</v>
      </c>
      <c r="B431" s="329"/>
      <c r="C431" s="258" t="s">
        <v>46</v>
      </c>
      <c r="D431" s="239" t="s">
        <v>210</v>
      </c>
      <c r="E431" s="239" t="s">
        <v>202</v>
      </c>
      <c r="F431" s="239" t="s">
        <v>210</v>
      </c>
      <c r="G431" s="311"/>
      <c r="H431" s="311"/>
      <c r="I431" s="329" t="s">
        <v>45</v>
      </c>
      <c r="J431" s="853" t="s">
        <v>45</v>
      </c>
    </row>
    <row r="432" spans="1:10" ht="14.4">
      <c r="A432" s="312" t="s">
        <v>101</v>
      </c>
      <c r="B432" s="307"/>
      <c r="C432" s="259" t="s">
        <v>48</v>
      </c>
      <c r="D432" s="18" t="s">
        <v>210</v>
      </c>
      <c r="E432" s="18" t="s">
        <v>203</v>
      </c>
      <c r="F432" s="18" t="s">
        <v>210</v>
      </c>
      <c r="G432" s="301"/>
      <c r="H432" s="301"/>
      <c r="I432" s="307" t="s">
        <v>45</v>
      </c>
      <c r="J432" s="854"/>
    </row>
    <row r="433" spans="1:10" ht="14.4">
      <c r="A433" s="312" t="s">
        <v>49</v>
      </c>
      <c r="B433" s="307"/>
      <c r="C433" s="259" t="s">
        <v>50</v>
      </c>
      <c r="D433" s="18" t="s">
        <v>210</v>
      </c>
      <c r="E433" s="18" t="s">
        <v>204</v>
      </c>
      <c r="F433" s="18" t="s">
        <v>210</v>
      </c>
      <c r="G433" s="301"/>
      <c r="H433" s="301"/>
      <c r="I433" s="307" t="s">
        <v>45</v>
      </c>
      <c r="J433" s="854"/>
    </row>
    <row r="434" spans="1:10" ht="14.4">
      <c r="A434" s="312" t="s">
        <v>51</v>
      </c>
      <c r="B434" s="307"/>
      <c r="C434" s="259" t="s">
        <v>52</v>
      </c>
      <c r="D434" s="18" t="s">
        <v>210</v>
      </c>
      <c r="E434" s="18" t="s">
        <v>83</v>
      </c>
      <c r="F434" s="18" t="s">
        <v>210</v>
      </c>
      <c r="G434" s="301"/>
      <c r="H434" s="301"/>
      <c r="I434" s="307" t="s">
        <v>45</v>
      </c>
      <c r="J434" s="854"/>
    </row>
    <row r="435" spans="1:10" ht="14.4">
      <c r="A435" s="312" t="s">
        <v>53</v>
      </c>
      <c r="B435" s="307"/>
      <c r="C435" s="242" t="s">
        <v>54</v>
      </c>
      <c r="D435" s="18" t="s">
        <v>210</v>
      </c>
      <c r="E435" s="18" t="s">
        <v>205</v>
      </c>
      <c r="F435" s="18" t="s">
        <v>210</v>
      </c>
      <c r="G435" s="301"/>
      <c r="H435" s="301"/>
      <c r="I435" s="307" t="s">
        <v>45</v>
      </c>
      <c r="J435" s="854"/>
    </row>
    <row r="436" spans="1:10" ht="14.4">
      <c r="A436" s="312" t="s">
        <v>55</v>
      </c>
      <c r="B436" s="307"/>
      <c r="C436" s="242" t="s">
        <v>107</v>
      </c>
      <c r="D436" s="18" t="s">
        <v>210</v>
      </c>
      <c r="E436" s="18" t="s">
        <v>206</v>
      </c>
      <c r="F436" s="18" t="s">
        <v>210</v>
      </c>
      <c r="G436" s="301"/>
      <c r="H436" s="301"/>
      <c r="I436" s="307" t="s">
        <v>45</v>
      </c>
      <c r="J436" s="854"/>
    </row>
    <row r="437" spans="1:10" ht="14.25" customHeight="1">
      <c r="A437" s="312" t="s">
        <v>102</v>
      </c>
      <c r="B437" s="307"/>
      <c r="C437" s="242" t="s">
        <v>103</v>
      </c>
      <c r="D437" s="18" t="s">
        <v>210</v>
      </c>
      <c r="E437" s="18" t="s">
        <v>207</v>
      </c>
      <c r="F437" s="20" t="s">
        <v>83</v>
      </c>
      <c r="G437" s="301"/>
      <c r="H437" s="301"/>
      <c r="I437" s="307" t="s">
        <v>45</v>
      </c>
      <c r="J437" s="854"/>
    </row>
    <row r="438" spans="1:10" ht="14.4">
      <c r="A438" s="314" t="s">
        <v>56</v>
      </c>
      <c r="B438" s="307"/>
      <c r="C438" s="260" t="s">
        <v>57</v>
      </c>
      <c r="D438" s="13" t="s">
        <v>210</v>
      </c>
      <c r="E438" s="13" t="s">
        <v>208</v>
      </c>
      <c r="F438" s="13" t="s">
        <v>210</v>
      </c>
      <c r="G438" s="301"/>
      <c r="H438" s="301"/>
      <c r="I438" s="307" t="s">
        <v>45</v>
      </c>
      <c r="J438" s="854"/>
    </row>
    <row r="439" spans="1:10" ht="15" thickBot="1">
      <c r="A439" s="315" t="s">
        <v>58</v>
      </c>
      <c r="B439" s="325"/>
      <c r="C439" s="247" t="s">
        <v>59</v>
      </c>
      <c r="D439" s="246" t="s">
        <v>210</v>
      </c>
      <c r="E439" s="246" t="s">
        <v>209</v>
      </c>
      <c r="F439" s="246" t="s">
        <v>210</v>
      </c>
      <c r="G439" s="328"/>
      <c r="H439" s="328"/>
      <c r="I439" s="307" t="s">
        <v>45</v>
      </c>
      <c r="J439" s="855"/>
    </row>
    <row r="440" spans="1:10" ht="14.4">
      <c r="A440" s="317" t="s">
        <v>152</v>
      </c>
      <c r="B440" s="329"/>
      <c r="C440" s="250" t="s">
        <v>154</v>
      </c>
      <c r="D440" s="239" t="s">
        <v>211</v>
      </c>
      <c r="E440" s="239" t="s">
        <v>212</v>
      </c>
      <c r="F440" s="249" t="s">
        <v>153</v>
      </c>
      <c r="G440" s="311"/>
      <c r="H440" s="311"/>
      <c r="I440" s="329" t="s">
        <v>60</v>
      </c>
      <c r="J440" s="853" t="s">
        <v>60</v>
      </c>
    </row>
    <row r="441" spans="1:10" ht="14.4">
      <c r="A441" s="312" t="s">
        <v>155</v>
      </c>
      <c r="B441" s="307"/>
      <c r="C441" s="242" t="s">
        <v>157</v>
      </c>
      <c r="D441" s="18" t="s">
        <v>211</v>
      </c>
      <c r="E441" s="18" t="s">
        <v>213</v>
      </c>
      <c r="F441" s="20" t="s">
        <v>153</v>
      </c>
      <c r="G441" s="301"/>
      <c r="H441" s="301"/>
      <c r="I441" s="307" t="s">
        <v>60</v>
      </c>
      <c r="J441" s="854"/>
    </row>
    <row r="442" spans="1:10" ht="14.4">
      <c r="A442" s="312" t="s">
        <v>156</v>
      </c>
      <c r="B442" s="307"/>
      <c r="C442" s="242" t="s">
        <v>158</v>
      </c>
      <c r="D442" s="18" t="s">
        <v>211</v>
      </c>
      <c r="E442" s="18" t="s">
        <v>214</v>
      </c>
      <c r="F442" s="20" t="s">
        <v>153</v>
      </c>
      <c r="G442" s="301"/>
      <c r="H442" s="301"/>
      <c r="I442" s="307" t="s">
        <v>60</v>
      </c>
      <c r="J442" s="854"/>
    </row>
    <row r="443" spans="1:10" ht="15" thickBot="1">
      <c r="A443" s="315" t="s">
        <v>61</v>
      </c>
      <c r="B443" s="325"/>
      <c r="C443" s="262" t="s">
        <v>83</v>
      </c>
      <c r="D443" s="246" t="s">
        <v>83</v>
      </c>
      <c r="E443" s="246" t="s">
        <v>215</v>
      </c>
      <c r="F443" s="246" t="s">
        <v>83</v>
      </c>
      <c r="G443" s="328"/>
      <c r="H443" s="328"/>
      <c r="I443" s="307" t="s">
        <v>60</v>
      </c>
      <c r="J443" s="855"/>
    </row>
    <row r="444" spans="1:10" ht="14.4">
      <c r="A444" s="317" t="s">
        <v>110</v>
      </c>
      <c r="B444" s="329"/>
      <c r="C444" s="266" t="s">
        <v>83</v>
      </c>
      <c r="D444" s="239" t="s">
        <v>224</v>
      </c>
      <c r="E444" s="239" t="s">
        <v>83</v>
      </c>
      <c r="F444" s="239" t="s">
        <v>228</v>
      </c>
      <c r="G444" s="311"/>
      <c r="H444" s="311"/>
      <c r="I444" s="330" t="s">
        <v>109</v>
      </c>
      <c r="J444" s="861" t="s">
        <v>109</v>
      </c>
    </row>
    <row r="445" spans="1:10" ht="14.4">
      <c r="A445" s="312" t="s">
        <v>105</v>
      </c>
      <c r="B445" s="307"/>
      <c r="C445" s="242" t="s">
        <v>111</v>
      </c>
      <c r="D445" s="18" t="s">
        <v>224</v>
      </c>
      <c r="E445" s="18" t="s">
        <v>227</v>
      </c>
      <c r="F445" s="18" t="s">
        <v>228</v>
      </c>
      <c r="G445" s="301"/>
      <c r="H445" s="301"/>
      <c r="I445" s="316" t="s">
        <v>109</v>
      </c>
      <c r="J445" s="862"/>
    </row>
    <row r="446" spans="1:10" ht="14.4">
      <c r="A446" s="312" t="s">
        <v>114</v>
      </c>
      <c r="B446" s="307"/>
      <c r="C446" s="242" t="s">
        <v>115</v>
      </c>
      <c r="D446" s="18" t="s">
        <v>224</v>
      </c>
      <c r="E446" s="18" t="s">
        <v>226</v>
      </c>
      <c r="F446" s="18" t="s">
        <v>228</v>
      </c>
      <c r="G446" s="301"/>
      <c r="H446" s="301"/>
      <c r="I446" s="316" t="s">
        <v>109</v>
      </c>
      <c r="J446" s="862"/>
    </row>
    <row r="447" spans="1:10" ht="14.4">
      <c r="A447" s="312" t="s">
        <v>117</v>
      </c>
      <c r="B447" s="307"/>
      <c r="C447" s="242" t="s">
        <v>116</v>
      </c>
      <c r="D447" s="18" t="s">
        <v>224</v>
      </c>
      <c r="E447" s="18" t="s">
        <v>83</v>
      </c>
      <c r="F447" s="18" t="s">
        <v>228</v>
      </c>
      <c r="G447" s="301"/>
      <c r="H447" s="301"/>
      <c r="I447" s="316" t="s">
        <v>109</v>
      </c>
      <c r="J447" s="862"/>
    </row>
    <row r="448" spans="1:10" ht="15" thickBot="1">
      <c r="A448" s="322" t="s">
        <v>112</v>
      </c>
      <c r="B448" s="325"/>
      <c r="C448" s="269" t="s">
        <v>113</v>
      </c>
      <c r="D448" s="268" t="s">
        <v>224</v>
      </c>
      <c r="E448" s="268" t="s">
        <v>225</v>
      </c>
      <c r="F448" s="268" t="s">
        <v>228</v>
      </c>
      <c r="G448" s="328"/>
      <c r="H448" s="328"/>
      <c r="I448" s="316" t="s">
        <v>109</v>
      </c>
      <c r="J448" s="863"/>
    </row>
    <row r="449" spans="1:10" ht="14.4">
      <c r="A449" s="317" t="s">
        <v>710</v>
      </c>
      <c r="B449" s="329"/>
      <c r="C449" s="271" t="s">
        <v>83</v>
      </c>
      <c r="D449" s="270" t="s">
        <v>83</v>
      </c>
      <c r="E449" s="239" t="s">
        <v>711</v>
      </c>
      <c r="F449" s="270" t="s">
        <v>83</v>
      </c>
      <c r="G449" s="311"/>
      <c r="H449" s="311"/>
      <c r="I449" s="330" t="s">
        <v>62</v>
      </c>
      <c r="J449" s="853" t="s">
        <v>62</v>
      </c>
    </row>
    <row r="450" spans="1:10" ht="15" thickBot="1">
      <c r="A450" s="323" t="s">
        <v>63</v>
      </c>
      <c r="B450" s="325"/>
      <c r="C450" s="251" t="s">
        <v>64</v>
      </c>
      <c r="D450" s="246" t="s">
        <v>83</v>
      </c>
      <c r="E450" s="246" t="s">
        <v>216</v>
      </c>
      <c r="F450" s="246" t="s">
        <v>83</v>
      </c>
      <c r="G450" s="328"/>
      <c r="H450" s="328"/>
      <c r="I450" s="331" t="s">
        <v>62</v>
      </c>
      <c r="J450" s="855"/>
    </row>
    <row r="451" spans="1:10" ht="14.4">
      <c r="A451" s="317" t="s">
        <v>731</v>
      </c>
      <c r="B451" s="329"/>
      <c r="C451" s="332" t="s">
        <v>2288</v>
      </c>
      <c r="D451" s="239" t="s">
        <v>2286</v>
      </c>
      <c r="E451" s="239" t="s">
        <v>2239</v>
      </c>
      <c r="F451" s="239" t="s">
        <v>2287</v>
      </c>
      <c r="G451" s="311"/>
      <c r="H451" s="311"/>
      <c r="I451" s="330" t="s">
        <v>70</v>
      </c>
      <c r="J451" s="853" t="s">
        <v>70</v>
      </c>
    </row>
    <row r="452" spans="1:10" ht="15" thickBot="1">
      <c r="A452" s="315" t="s">
        <v>84</v>
      </c>
      <c r="B452" s="325"/>
      <c r="C452" s="333" t="s">
        <v>71</v>
      </c>
      <c r="D452" s="246" t="s">
        <v>218</v>
      </c>
      <c r="E452" s="246" t="s">
        <v>219</v>
      </c>
      <c r="F452" s="246" t="s">
        <v>2287</v>
      </c>
      <c r="G452" s="328"/>
      <c r="H452" s="328"/>
      <c r="I452" s="331" t="s">
        <v>70</v>
      </c>
      <c r="J452" s="855"/>
    </row>
    <row r="453" spans="1:10" ht="18.600000000000001" thickBot="1">
      <c r="A453" s="334" t="s">
        <v>232</v>
      </c>
      <c r="B453" s="335"/>
      <c r="C453" s="336" t="s">
        <v>73</v>
      </c>
      <c r="D453" s="337" t="s">
        <v>221</v>
      </c>
      <c r="E453" s="337" t="s">
        <v>220</v>
      </c>
      <c r="F453" s="338"/>
      <c r="G453" s="339"/>
      <c r="H453" s="339"/>
      <c r="I453" s="70" t="s">
        <v>126</v>
      </c>
      <c r="J453" s="342" t="s">
        <v>126</v>
      </c>
    </row>
    <row r="454" spans="1:10" ht="18.600000000000001" thickBot="1">
      <c r="A454" s="340" t="s">
        <v>74</v>
      </c>
      <c r="B454" s="335"/>
      <c r="C454" s="341" t="s">
        <v>75</v>
      </c>
      <c r="D454" s="337" t="s">
        <v>83</v>
      </c>
      <c r="E454" s="337" t="s">
        <v>222</v>
      </c>
      <c r="F454" s="337" t="s">
        <v>83</v>
      </c>
      <c r="G454" s="339"/>
      <c r="H454" s="339"/>
      <c r="I454" s="70" t="s">
        <v>658</v>
      </c>
      <c r="J454" s="342" t="s">
        <v>658</v>
      </c>
    </row>
    <row r="455" spans="1:10" ht="18.600000000000001" thickBot="1">
      <c r="A455" s="343" t="s">
        <v>77</v>
      </c>
      <c r="B455" s="335"/>
      <c r="C455" s="341" t="s">
        <v>78</v>
      </c>
      <c r="D455" s="344"/>
      <c r="E455" s="337" t="s">
        <v>223</v>
      </c>
      <c r="F455" s="344"/>
      <c r="G455" s="339"/>
      <c r="H455" s="339"/>
      <c r="I455" s="70" t="s">
        <v>77</v>
      </c>
      <c r="J455" s="342" t="s">
        <v>77</v>
      </c>
    </row>
    <row r="456" spans="1:10" ht="18.75" customHeight="1">
      <c r="A456" s="345" t="s">
        <v>66</v>
      </c>
      <c r="B456" s="329"/>
      <c r="C456" s="346" t="s">
        <v>67</v>
      </c>
      <c r="D456" s="347" t="s">
        <v>2249</v>
      </c>
      <c r="E456" s="347" t="s">
        <v>217</v>
      </c>
      <c r="F456" s="348" t="s">
        <v>83</v>
      </c>
      <c r="G456" s="311"/>
      <c r="H456" s="311"/>
      <c r="I456" s="329" t="s">
        <v>128</v>
      </c>
      <c r="J456" s="853" t="s">
        <v>128</v>
      </c>
    </row>
    <row r="457" spans="1:10" ht="15" thickBot="1">
      <c r="A457" s="315" t="s">
        <v>69</v>
      </c>
      <c r="B457" s="325"/>
      <c r="C457" s="349" t="s">
        <v>734</v>
      </c>
      <c r="D457" s="246" t="s">
        <v>2249</v>
      </c>
      <c r="E457" s="246" t="s">
        <v>2240</v>
      </c>
      <c r="F457" s="257" t="s">
        <v>83</v>
      </c>
      <c r="G457" s="327"/>
      <c r="H457" s="327"/>
      <c r="I457" s="325" t="s">
        <v>128</v>
      </c>
      <c r="J457" s="855"/>
    </row>
    <row r="458" spans="1:10" ht="18.75" customHeight="1">
      <c r="A458" s="345" t="s">
        <v>149</v>
      </c>
      <c r="B458" s="329"/>
      <c r="C458" s="350" t="s">
        <v>150</v>
      </c>
      <c r="D458" s="347" t="s">
        <v>231</v>
      </c>
      <c r="E458" s="347" t="s">
        <v>230</v>
      </c>
      <c r="F458" s="347" t="s">
        <v>229</v>
      </c>
      <c r="G458" s="310"/>
      <c r="H458" s="310"/>
      <c r="I458" s="329" t="s">
        <v>127</v>
      </c>
      <c r="J458" s="853" t="s">
        <v>127</v>
      </c>
    </row>
    <row r="459" spans="1:10" ht="15" thickBot="1">
      <c r="A459" s="351" t="s">
        <v>83</v>
      </c>
      <c r="B459" s="325"/>
      <c r="C459" s="352" t="s">
        <v>83</v>
      </c>
      <c r="D459" s="352" t="s">
        <v>83</v>
      </c>
      <c r="E459" s="352" t="s">
        <v>83</v>
      </c>
      <c r="F459" s="352" t="s">
        <v>83</v>
      </c>
      <c r="G459" s="327"/>
      <c r="H459" s="327"/>
      <c r="I459" s="325" t="s">
        <v>127</v>
      </c>
      <c r="J459" s="855"/>
    </row>
    <row r="460" spans="1:10" ht="14.4">
      <c r="A460" s="353" t="s">
        <v>2274</v>
      </c>
      <c r="B460" s="329"/>
      <c r="C460" s="354" t="s">
        <v>719</v>
      </c>
      <c r="D460" s="270" t="s">
        <v>716</v>
      </c>
      <c r="E460" s="270" t="s">
        <v>718</v>
      </c>
      <c r="F460" s="239" t="s">
        <v>83</v>
      </c>
      <c r="G460" s="310"/>
      <c r="H460" s="310"/>
      <c r="I460" s="329" t="s">
        <v>715</v>
      </c>
      <c r="J460" s="853" t="s">
        <v>715</v>
      </c>
    </row>
    <row r="461" spans="1:10" ht="14.4">
      <c r="A461" s="314" t="s">
        <v>2274</v>
      </c>
      <c r="B461" s="307"/>
      <c r="C461" s="15" t="s">
        <v>719</v>
      </c>
      <c r="D461" s="13" t="s">
        <v>716</v>
      </c>
      <c r="E461" s="13" t="s">
        <v>718</v>
      </c>
      <c r="F461" s="13" t="s">
        <v>83</v>
      </c>
      <c r="G461" s="304"/>
      <c r="H461" s="304"/>
      <c r="I461" s="307" t="s">
        <v>715</v>
      </c>
      <c r="J461" s="854"/>
    </row>
    <row r="462" spans="1:10" ht="15" thickBot="1">
      <c r="A462" s="319" t="s">
        <v>2246</v>
      </c>
      <c r="B462" s="325"/>
      <c r="C462" s="326" t="s">
        <v>2248</v>
      </c>
      <c r="D462" s="308" t="s">
        <v>716</v>
      </c>
      <c r="E462" s="308" t="s">
        <v>2247</v>
      </c>
      <c r="F462" s="308" t="s">
        <v>83</v>
      </c>
      <c r="G462" s="327"/>
      <c r="H462" s="327"/>
      <c r="I462" s="325" t="s">
        <v>715</v>
      </c>
      <c r="J462" s="855"/>
    </row>
    <row r="463" spans="1:10" ht="15" customHeight="1">
      <c r="A463" s="355" t="s">
        <v>3242</v>
      </c>
      <c r="B463" s="329"/>
      <c r="C463" s="332" t="s">
        <v>2261</v>
      </c>
      <c r="D463" s="239" t="s">
        <v>2259</v>
      </c>
      <c r="E463" s="239" t="s">
        <v>2260</v>
      </c>
      <c r="F463" s="239" t="s">
        <v>2266</v>
      </c>
      <c r="G463" s="310"/>
      <c r="H463" s="310"/>
      <c r="I463" s="329" t="s">
        <v>2258</v>
      </c>
      <c r="J463" s="853" t="s">
        <v>2258</v>
      </c>
    </row>
    <row r="464" spans="1:10" ht="15" customHeight="1">
      <c r="A464" s="324" t="s">
        <v>3243</v>
      </c>
      <c r="B464" s="307"/>
      <c r="C464" s="274" t="s">
        <v>2263</v>
      </c>
      <c r="D464" s="46" t="s">
        <v>2259</v>
      </c>
      <c r="E464" s="46" t="s">
        <v>2262</v>
      </c>
      <c r="F464" s="46" t="s">
        <v>2266</v>
      </c>
      <c r="G464" s="304"/>
      <c r="H464" s="304"/>
      <c r="I464" s="307" t="s">
        <v>2258</v>
      </c>
      <c r="J464" s="854"/>
    </row>
    <row r="465" spans="1:10" ht="15" customHeight="1">
      <c r="A465" s="324" t="s">
        <v>3244</v>
      </c>
      <c r="B465" s="307"/>
      <c r="C465" s="274" t="s">
        <v>2267</v>
      </c>
      <c r="D465" s="46" t="s">
        <v>2259</v>
      </c>
      <c r="E465" s="46" t="s">
        <v>2265</v>
      </c>
      <c r="F465" s="46" t="s">
        <v>2266</v>
      </c>
      <c r="G465" s="304"/>
      <c r="H465" s="304"/>
      <c r="I465" s="307" t="s">
        <v>2258</v>
      </c>
      <c r="J465" s="854"/>
    </row>
    <row r="466" spans="1:10" ht="15" customHeight="1">
      <c r="A466" s="314" t="s">
        <v>3243</v>
      </c>
      <c r="B466" s="307"/>
      <c r="C466" s="15" t="s">
        <v>2263</v>
      </c>
      <c r="D466" s="13" t="s">
        <v>2259</v>
      </c>
      <c r="E466" s="13" t="s">
        <v>2262</v>
      </c>
      <c r="F466" s="13" t="s">
        <v>2266</v>
      </c>
      <c r="G466" s="304"/>
      <c r="H466" s="304"/>
      <c r="I466" s="307" t="s">
        <v>2258</v>
      </c>
      <c r="J466" s="854"/>
    </row>
    <row r="467" spans="1:10" ht="15.75" customHeight="1" thickBot="1">
      <c r="A467" s="319" t="s">
        <v>3245</v>
      </c>
      <c r="B467" s="325"/>
      <c r="C467" s="326" t="s">
        <v>2273</v>
      </c>
      <c r="D467" s="246" t="s">
        <v>2272</v>
      </c>
      <c r="E467" s="308" t="s">
        <v>2271</v>
      </c>
      <c r="F467" s="246" t="s">
        <v>2266</v>
      </c>
      <c r="G467" s="327"/>
      <c r="H467" s="327"/>
      <c r="I467" s="325" t="s">
        <v>2258</v>
      </c>
      <c r="J467" s="855"/>
    </row>
  </sheetData>
  <customSheetViews>
    <customSheetView guid="{BECB173C-2C16-4F55-8FDB-533A566352C8}" topLeftCell="A253">
      <selection activeCell="J277" sqref="J277"/>
      <pageMargins left="0.7" right="0.7" top="0.75" bottom="0.75" header="0.3" footer="0.3"/>
      <pageSetup paperSize="9" orientation="portrait" r:id="rId1"/>
    </customSheetView>
    <customSheetView guid="{C51ED0E6-5FE7-4A01-882A-592CC4B54E23}" showAutoFilter="1" topLeftCell="A25">
      <selection activeCell="A452" sqref="A452"/>
      <pageMargins left="0.7" right="0.7" top="0.75" bottom="0.75" header="0.3" footer="0.3"/>
      <pageSetup paperSize="9" orientation="portrait" r:id="rId2"/>
      <autoFilter ref="A1:I381">
        <sortState ref="A2:I386">
          <sortCondition ref="A1:A385"/>
        </sortState>
      </autoFilter>
    </customSheetView>
    <customSheetView guid="{A0E18595-1C25-402E-B28F-C59EA6B1B471}" showAutoFilter="1" topLeftCell="A25">
      <selection activeCell="A452" sqref="A452"/>
      <pageMargins left="0.7" right="0.7" top="0.75" bottom="0.75" header="0.3" footer="0.3"/>
      <pageSetup paperSize="9" orientation="portrait" r:id="rId3"/>
      <autoFilter ref="A1:I381">
        <sortState ref="A2:I386">
          <sortCondition ref="A1:A385"/>
        </sortState>
      </autoFilter>
    </customSheetView>
    <customSheetView guid="{3ECB5EF0-3A1B-413E-AB93-C9EB57F92C9F}" showAutoFilter="1" topLeftCell="A25">
      <selection activeCell="A452" sqref="A452"/>
      <pageMargins left="0.7" right="0.7" top="0.75" bottom="0.75" header="0.3" footer="0.3"/>
      <pageSetup paperSize="9" orientation="portrait" r:id="rId4"/>
      <autoFilter ref="A1:I381">
        <sortState ref="A2:I386">
          <sortCondition ref="A1:A385"/>
        </sortState>
      </autoFilter>
    </customSheetView>
    <customSheetView guid="{6523165F-DDE6-47C3-981C-749E6E0FE4E3}" showAutoFilter="1" topLeftCell="A25">
      <selection activeCell="A452" sqref="A452"/>
      <pageMargins left="0.7" right="0.7" top="0.75" bottom="0.75" header="0.3" footer="0.3"/>
      <pageSetup paperSize="9" orientation="portrait" r:id="rId5"/>
      <autoFilter ref="A1:I381">
        <sortState ref="A2:I386">
          <sortCondition ref="A1:A385"/>
        </sortState>
      </autoFilter>
    </customSheetView>
  </customSheetViews>
  <mergeCells count="13">
    <mergeCell ref="J440:J443"/>
    <mergeCell ref="J400:J409"/>
    <mergeCell ref="J410:J417"/>
    <mergeCell ref="J418:J423"/>
    <mergeCell ref="J424:J430"/>
    <mergeCell ref="J431:J439"/>
    <mergeCell ref="J463:J467"/>
    <mergeCell ref="J444:J448"/>
    <mergeCell ref="J449:J450"/>
    <mergeCell ref="J451:J452"/>
    <mergeCell ref="J456:J457"/>
    <mergeCell ref="J458:J459"/>
    <mergeCell ref="J460:J462"/>
  </mergeCells>
  <dataValidations count="10">
    <dataValidation type="list" allowBlank="1" showDropDown="1" showInputMessage="1" showErrorMessage="1" sqref="J463">
      <formula1>$A$2:$A$467</formula1>
    </dataValidation>
    <dataValidation type="list" allowBlank="1" showDropDown="1" showInputMessage="1" showErrorMessage="1" sqref="J460 J458">
      <formula1>$A$2:$A$465</formula1>
    </dataValidation>
    <dataValidation type="list" allowBlank="1" showDropDown="1" showInputMessage="1" showErrorMessage="1" sqref="J456">
      <formula1>$A$2:$A$462</formula1>
    </dataValidation>
    <dataValidation type="list" allowBlank="1" showDropDown="1" showInputMessage="1" showErrorMessage="1" sqref="J454:J455">
      <formula1>$A$2:$A$457</formula1>
    </dataValidation>
    <dataValidation type="list" allowBlank="1" showDropDown="1" showInputMessage="1" showErrorMessage="1" sqref="J453">
      <formula1>$A$2:$A$455</formula1>
    </dataValidation>
    <dataValidation type="list" allowBlank="1" showDropDown="1" showInputMessage="1" showErrorMessage="1" sqref="J451">
      <formula1>$A$2:$A$454</formula1>
    </dataValidation>
    <dataValidation type="list" allowBlank="1" showDropDown="1" showInputMessage="1" showErrorMessage="1" sqref="J449 J444 J440">
      <formula1>$A$2:$A$453</formula1>
    </dataValidation>
    <dataValidation type="list" allowBlank="1" showDropDown="1" showInputMessage="1" showErrorMessage="1" sqref="J431 J424 J418">
      <formula1>$A$2:$A$452</formula1>
    </dataValidation>
    <dataValidation type="list" allowBlank="1" showDropDown="1" showInputMessage="1" showErrorMessage="1" sqref="J410 J400">
      <formula1>$A$2:$A$451</formula1>
    </dataValidation>
    <dataValidation type="list" allowBlank="1" showInputMessage="1" showErrorMessage="1" sqref="A1:A467">
      <formula1>Imag</formula1>
    </dataValidation>
  </dataValidations>
  <hyperlinks>
    <hyperlink ref="C36" r:id="rId6"/>
    <hyperlink ref="C240" r:id="rId7"/>
    <hyperlink ref="C311" r:id="rId8"/>
    <hyperlink ref="C2" r:id="rId9" display="thomas-externe.agostini@erdf-grdf.fr"/>
    <hyperlink ref="C63" r:id="rId10"/>
    <hyperlink ref="C100" r:id="rId11"/>
    <hyperlink ref="C137" r:id="rId12"/>
    <hyperlink ref="C184" r:id="rId13"/>
    <hyperlink ref="C104" r:id="rId14"/>
    <hyperlink ref="C199" r:id="rId15"/>
    <hyperlink ref="C73" r:id="rId16" display="mailto:regis.cayrel@erdf-grdf.fr"/>
    <hyperlink ref="C186" r:id="rId17" display="mailto:yohann.guilhot@erdf-grdf.fr"/>
    <hyperlink ref="C11" r:id="rId18" display="mailto:jean-paul.amadio@erdf-grdf.fr"/>
    <hyperlink ref="H251" r:id="rId19" display="erdf-grdf-urenordmidipyren-gie-aveyron@erdf-grdf.fr"/>
    <hyperlink ref="C42" r:id="rId20"/>
    <hyperlink ref="C400" r:id="rId21"/>
    <hyperlink ref="C401" r:id="rId22"/>
    <hyperlink ref="C408" r:id="rId23"/>
    <hyperlink ref="C409" r:id="rId24"/>
    <hyperlink ref="C416" r:id="rId25"/>
    <hyperlink ref="C424" r:id="rId26"/>
    <hyperlink ref="C438" r:id="rId27"/>
    <hyperlink ref="C439" r:id="rId28"/>
    <hyperlink ref="C431" r:id="rId29"/>
    <hyperlink ref="C402" r:id="rId30"/>
    <hyperlink ref="C403" r:id="rId31"/>
    <hyperlink ref="C405" r:id="rId32"/>
    <hyperlink ref="C406" r:id="rId33"/>
    <hyperlink ref="C412" r:id="rId34"/>
    <hyperlink ref="C418" r:id="rId35"/>
    <hyperlink ref="C423" r:id="rId36"/>
    <hyperlink ref="C436" r:id="rId37"/>
    <hyperlink ref="C453" r:id="rId38"/>
    <hyperlink ref="C445" r:id="rId39"/>
    <hyperlink ref="C446" r:id="rId40"/>
    <hyperlink ref="C447" r:id="rId41"/>
    <hyperlink ref="C448" r:id="rId42"/>
    <hyperlink ref="C458" r:id="rId43"/>
    <hyperlink ref="C440" r:id="rId44"/>
    <hyperlink ref="C441" r:id="rId45"/>
    <hyperlink ref="C442" r:id="rId46"/>
    <hyperlink ref="C417" r:id="rId47"/>
    <hyperlink ref="C415" r:id="rId48"/>
    <hyperlink ref="C413" r:id="rId49"/>
    <hyperlink ref="C429" r:id="rId50"/>
    <hyperlink ref="C461" r:id="rId51"/>
    <hyperlink ref="C457" r:id="rId52"/>
    <hyperlink ref="C407" r:id="rId53"/>
    <hyperlink ref="C426" r:id="rId54"/>
    <hyperlink ref="C430" r:id="rId55"/>
    <hyperlink ref="C425" r:id="rId56"/>
    <hyperlink ref="C462" r:id="rId57"/>
    <hyperlink ref="C410" r:id="rId58"/>
    <hyperlink ref="C463" r:id="rId59"/>
    <hyperlink ref="C464" r:id="rId60"/>
    <hyperlink ref="C465" r:id="rId61"/>
    <hyperlink ref="C466" r:id="rId62"/>
    <hyperlink ref="C467" r:id="rId63"/>
    <hyperlink ref="C460" r:id="rId64"/>
    <hyperlink ref="C451" r:id="rId65"/>
    <hyperlink ref="C419" r:id="rId66"/>
    <hyperlink ref="C396" r:id="rId67"/>
    <hyperlink ref="C397" r:id="rId68"/>
    <hyperlink ref="C93" r:id="rId69"/>
    <hyperlink ref="C340" r:id="rId70"/>
    <hyperlink ref="C395" r:id="rId71"/>
    <hyperlink ref="C378" r:id="rId72"/>
    <hyperlink ref="C268" r:id="rId73"/>
    <hyperlink ref="C398" r:id="rId74"/>
    <hyperlink ref="H398" r:id="rId75"/>
    <hyperlink ref="H116" r:id="rId76"/>
    <hyperlink ref="C294" r:id="rId77"/>
    <hyperlink ref="C85" r:id="rId78"/>
    <hyperlink ref="C223" r:id="rId79"/>
    <hyperlink ref="H223" r:id="rId80"/>
    <hyperlink ref="C222" r:id="rId81"/>
    <hyperlink ref="H222" r:id="rId82"/>
    <hyperlink ref="H111" r:id="rId83"/>
    <hyperlink ref="C215" r:id="rId84"/>
    <hyperlink ref="H93" r:id="rId85"/>
    <hyperlink ref="C31" r:id="rId86"/>
    <hyperlink ref="C339" r:id="rId87"/>
    <hyperlink ref="C241" r:id="rId88"/>
    <hyperlink ref="H241" r:id="rId89"/>
    <hyperlink ref="C358" r:id="rId90"/>
    <hyperlink ref="C349" r:id="rId91"/>
    <hyperlink ref="C128" r:id="rId92"/>
    <hyperlink ref="C277" r:id="rId93"/>
  </hyperlinks>
  <pageMargins left="0.7" right="0.7" top="0.75" bottom="0.75" header="0.3" footer="0.3"/>
  <pageSetup paperSize="9" orientation="portrait" r:id="rId9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Feuil1</vt:lpstr>
      <vt:lpstr>ACCUEIL</vt:lpstr>
      <vt:lpstr>ACCUEIL 82</vt:lpstr>
      <vt:lpstr>ACCUEIL 81</vt:lpstr>
      <vt:lpstr>ENTREPRISE81</vt:lpstr>
      <vt:lpstr>ENTREPRISE</vt:lpstr>
      <vt:lpstr>RECHERCHE</vt:lpstr>
      <vt:lpstr>SERVAL</vt:lpstr>
      <vt:lpstr>SERIE DE PRIX</vt:lpstr>
      <vt:lpstr>NORMES</vt:lpstr>
      <vt:lpstr>CONVENTIONS</vt:lpstr>
      <vt:lpstr>RECHERCHE81</vt:lpstr>
      <vt:lpstr>MARCHE ENTREPRISE</vt:lpstr>
      <vt:lpstr>MARCHE ENTREPRISE81</vt:lpstr>
      <vt:lpstr>COMMUNE81</vt:lpstr>
      <vt:lpstr>COMMUNE</vt:lpstr>
      <vt:lpstr>Recherche NOM</vt:lpstr>
      <vt:lpstr>Imag</vt:lpstr>
      <vt:lpstr>Nom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BLANC</dc:creator>
  <cp:lastModifiedBy>anonyme</cp:lastModifiedBy>
  <cp:lastPrinted>2017-06-14T07:35:27Z</cp:lastPrinted>
  <dcterms:created xsi:type="dcterms:W3CDTF">2014-07-16T12:41:11Z</dcterms:created>
  <dcterms:modified xsi:type="dcterms:W3CDTF">2018-05-25T14:05:07Z</dcterms:modified>
</cp:coreProperties>
</file>